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defaultThemeVersion="124226"/>
  <xr:revisionPtr revIDLastSave="0" documentId="13_ncr:1_{6E176FE1-E417-4370-AFF8-EDA71746943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M83" i="2"/>
  <c r="DN83" i="2"/>
  <c r="DM84" i="2"/>
  <c r="DN84" i="2"/>
  <c r="DM85" i="2"/>
  <c r="DN85" i="2"/>
  <c r="DM86" i="2"/>
  <c r="DN86" i="2"/>
  <c r="DM87" i="2"/>
  <c r="DN87" i="2"/>
  <c r="DM88" i="2"/>
  <c r="DN88" i="2"/>
  <c r="DM89" i="2"/>
  <c r="DN89" i="2"/>
  <c r="DM90" i="2"/>
  <c r="DN90" i="2"/>
  <c r="DM91" i="2"/>
  <c r="DN91" i="2"/>
  <c r="DM92" i="2"/>
  <c r="DN92" i="2"/>
  <c r="DM93" i="2"/>
  <c r="DN93" i="2"/>
  <c r="DM94" i="2"/>
  <c r="DN94" i="2"/>
  <c r="DM95" i="2"/>
  <c r="DN95" i="2"/>
  <c r="DM96" i="2"/>
  <c r="DN96" i="2"/>
  <c r="DM97" i="2"/>
  <c r="DN97" i="2"/>
  <c r="DM98" i="2"/>
  <c r="DN98" i="2"/>
  <c r="DM99" i="2"/>
  <c r="DN99" i="2"/>
  <c r="DM100" i="2"/>
  <c r="DN100" i="2"/>
  <c r="DM101" i="2"/>
  <c r="DN101" i="2"/>
  <c r="DM102" i="2"/>
  <c r="DN102" i="2"/>
  <c r="DM103" i="2"/>
  <c r="DN103" i="2"/>
  <c r="DM104" i="2"/>
  <c r="DN104" i="2"/>
  <c r="DM105" i="2"/>
  <c r="DN105" i="2"/>
  <c r="DM106" i="2"/>
  <c r="DN106" i="2"/>
  <c r="DN11" i="2"/>
  <c r="DM11" i="2"/>
  <c r="EM107" i="2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4" i="5" l="1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3" i="5"/>
  <c r="NA12" i="2" l="1"/>
  <c r="NB12" i="2"/>
  <c r="NA13" i="2"/>
  <c r="NB13" i="2"/>
  <c r="NA14" i="2"/>
  <c r="NB14" i="2"/>
  <c r="NA15" i="2"/>
  <c r="NB15" i="2"/>
  <c r="NA16" i="2"/>
  <c r="NB16" i="2"/>
  <c r="NA17" i="2"/>
  <c r="NB17" i="2"/>
  <c r="NA18" i="2"/>
  <c r="NB18" i="2"/>
  <c r="NA19" i="2"/>
  <c r="NB19" i="2"/>
  <c r="NA20" i="2"/>
  <c r="NB20" i="2"/>
  <c r="NA21" i="2"/>
  <c r="NB21" i="2"/>
  <c r="NA22" i="2"/>
  <c r="NB22" i="2"/>
  <c r="NA23" i="2"/>
  <c r="NB23" i="2"/>
  <c r="NA24" i="2"/>
  <c r="NB24" i="2"/>
  <c r="NA25" i="2"/>
  <c r="NB25" i="2"/>
  <c r="NA26" i="2"/>
  <c r="NB26" i="2"/>
  <c r="NA27" i="2"/>
  <c r="NB27" i="2"/>
  <c r="NA28" i="2"/>
  <c r="NB28" i="2"/>
  <c r="NA29" i="2"/>
  <c r="NB29" i="2"/>
  <c r="NA30" i="2"/>
  <c r="NB30" i="2"/>
  <c r="NA31" i="2"/>
  <c r="NB31" i="2"/>
  <c r="NA32" i="2"/>
  <c r="NB32" i="2"/>
  <c r="NA33" i="2"/>
  <c r="NB33" i="2"/>
  <c r="NA34" i="2"/>
  <c r="NB34" i="2"/>
  <c r="NA35" i="2"/>
  <c r="NB35" i="2"/>
  <c r="NA36" i="2"/>
  <c r="NB36" i="2"/>
  <c r="NA37" i="2"/>
  <c r="NB37" i="2"/>
  <c r="NA38" i="2"/>
  <c r="NB38" i="2"/>
  <c r="NA39" i="2"/>
  <c r="NB39" i="2"/>
  <c r="NA40" i="2"/>
  <c r="NB40" i="2"/>
  <c r="NA41" i="2"/>
  <c r="NB41" i="2"/>
  <c r="NA42" i="2"/>
  <c r="NB42" i="2"/>
  <c r="NA43" i="2"/>
  <c r="NB43" i="2"/>
  <c r="NA44" i="2"/>
  <c r="NB44" i="2"/>
  <c r="NA45" i="2"/>
  <c r="NB45" i="2"/>
  <c r="NA46" i="2"/>
  <c r="NB46" i="2"/>
  <c r="NA47" i="2"/>
  <c r="NB47" i="2"/>
  <c r="NA48" i="2"/>
  <c r="NB48" i="2"/>
  <c r="NA49" i="2"/>
  <c r="NB49" i="2"/>
  <c r="NA50" i="2"/>
  <c r="NB50" i="2"/>
  <c r="NA51" i="2"/>
  <c r="NB51" i="2"/>
  <c r="NA52" i="2"/>
  <c r="NB52" i="2"/>
  <c r="NA53" i="2"/>
  <c r="NB53" i="2"/>
  <c r="NA54" i="2"/>
  <c r="NB54" i="2"/>
  <c r="NA55" i="2"/>
  <c r="NB55" i="2"/>
  <c r="NA56" i="2"/>
  <c r="NB56" i="2"/>
  <c r="NA57" i="2"/>
  <c r="NB57" i="2"/>
  <c r="NA58" i="2"/>
  <c r="NB58" i="2"/>
  <c r="NA59" i="2"/>
  <c r="NB59" i="2"/>
  <c r="NA60" i="2"/>
  <c r="NB60" i="2"/>
  <c r="NA61" i="2"/>
  <c r="NB61" i="2"/>
  <c r="NA62" i="2"/>
  <c r="NB62" i="2"/>
  <c r="NA63" i="2"/>
  <c r="NB63" i="2"/>
  <c r="NA64" i="2"/>
  <c r="NB64" i="2"/>
  <c r="NA65" i="2"/>
  <c r="NB65" i="2"/>
  <c r="NA66" i="2"/>
  <c r="NB66" i="2"/>
  <c r="NA67" i="2"/>
  <c r="NB67" i="2"/>
  <c r="NA68" i="2"/>
  <c r="NB68" i="2"/>
  <c r="NA69" i="2"/>
  <c r="NB69" i="2"/>
  <c r="NA70" i="2"/>
  <c r="NB70" i="2"/>
  <c r="NA71" i="2"/>
  <c r="NB71" i="2"/>
  <c r="NA72" i="2"/>
  <c r="NB72" i="2"/>
  <c r="NA73" i="2"/>
  <c r="NB73" i="2"/>
  <c r="NA74" i="2"/>
  <c r="NB74" i="2"/>
  <c r="NA75" i="2"/>
  <c r="NB75" i="2"/>
  <c r="NA76" i="2"/>
  <c r="NB76" i="2"/>
  <c r="NA77" i="2"/>
  <c r="NB77" i="2"/>
  <c r="NA78" i="2"/>
  <c r="NB78" i="2"/>
  <c r="NA79" i="2"/>
  <c r="NB79" i="2"/>
  <c r="NA80" i="2"/>
  <c r="NB80" i="2"/>
  <c r="NA81" i="2"/>
  <c r="NB81" i="2"/>
  <c r="NA82" i="2"/>
  <c r="NB82" i="2"/>
  <c r="NA83" i="2"/>
  <c r="NB83" i="2"/>
  <c r="NA84" i="2"/>
  <c r="NB84" i="2"/>
  <c r="NA85" i="2"/>
  <c r="NB85" i="2"/>
  <c r="NA86" i="2"/>
  <c r="NB86" i="2"/>
  <c r="NA87" i="2"/>
  <c r="NB87" i="2"/>
  <c r="NA88" i="2"/>
  <c r="NB88" i="2"/>
  <c r="NA89" i="2"/>
  <c r="NB89" i="2"/>
  <c r="NA90" i="2"/>
  <c r="NB90" i="2"/>
  <c r="NA91" i="2"/>
  <c r="NB91" i="2"/>
  <c r="NA92" i="2"/>
  <c r="NB92" i="2"/>
  <c r="NA93" i="2"/>
  <c r="NB93" i="2"/>
  <c r="NA94" i="2"/>
  <c r="NB94" i="2"/>
  <c r="NA95" i="2"/>
  <c r="NB95" i="2"/>
  <c r="NA96" i="2"/>
  <c r="NB96" i="2"/>
  <c r="NA97" i="2"/>
  <c r="NB97" i="2"/>
  <c r="NA98" i="2"/>
  <c r="NB98" i="2"/>
  <c r="NA99" i="2"/>
  <c r="NB99" i="2"/>
  <c r="NA100" i="2"/>
  <c r="NB100" i="2"/>
  <c r="NA101" i="2"/>
  <c r="NB101" i="2"/>
  <c r="NA102" i="2"/>
  <c r="NB102" i="2"/>
  <c r="NA103" i="2"/>
  <c r="NB103" i="2"/>
  <c r="NA104" i="2"/>
  <c r="NB104" i="2"/>
  <c r="NA105" i="2"/>
  <c r="NB105" i="2"/>
  <c r="NA106" i="2"/>
  <c r="NB106" i="2"/>
  <c r="NB11" i="2"/>
  <c r="NA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J109" i="2"/>
  <c r="OK109" i="2"/>
  <c r="OL109" i="2"/>
  <c r="OJ108" i="2"/>
  <c r="OK108" i="2"/>
  <c r="OL108" i="2"/>
  <c r="OJ107" i="2"/>
  <c r="OK107" i="2"/>
  <c r="OL107" i="2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N12" i="2" l="1"/>
  <c r="ON13" i="2"/>
  <c r="ON14" i="2"/>
  <c r="ON15" i="2"/>
  <c r="ON16" i="2"/>
  <c r="ON17" i="2"/>
  <c r="ON18" i="2"/>
  <c r="ON19" i="2"/>
  <c r="ON20" i="2"/>
  <c r="ON21" i="2"/>
  <c r="ON22" i="2"/>
  <c r="ON23" i="2"/>
  <c r="ON24" i="2"/>
  <c r="ON25" i="2"/>
  <c r="ON26" i="2"/>
  <c r="ON27" i="2"/>
  <c r="ON28" i="2"/>
  <c r="ON29" i="2"/>
  <c r="ON30" i="2"/>
  <c r="ON31" i="2"/>
  <c r="ON32" i="2"/>
  <c r="ON33" i="2"/>
  <c r="ON34" i="2"/>
  <c r="ON35" i="2"/>
  <c r="ON36" i="2"/>
  <c r="ON37" i="2"/>
  <c r="ON38" i="2"/>
  <c r="ON39" i="2"/>
  <c r="ON40" i="2"/>
  <c r="ON41" i="2"/>
  <c r="ON42" i="2"/>
  <c r="ON43" i="2"/>
  <c r="ON44" i="2"/>
  <c r="ON45" i="2"/>
  <c r="ON46" i="2"/>
  <c r="ON47" i="2"/>
  <c r="ON48" i="2"/>
  <c r="ON49" i="2"/>
  <c r="ON50" i="2"/>
  <c r="ON51" i="2"/>
  <c r="ON52" i="2"/>
  <c r="ON53" i="2"/>
  <c r="ON54" i="2"/>
  <c r="ON55" i="2"/>
  <c r="ON56" i="2"/>
  <c r="ON57" i="2"/>
  <c r="ON58" i="2"/>
  <c r="ON59" i="2"/>
  <c r="ON60" i="2"/>
  <c r="ON61" i="2"/>
  <c r="ON62" i="2"/>
  <c r="ON63" i="2"/>
  <c r="ON64" i="2"/>
  <c r="ON65" i="2"/>
  <c r="ON66" i="2"/>
  <c r="ON67" i="2"/>
  <c r="ON68" i="2"/>
  <c r="ON69" i="2"/>
  <c r="ON70" i="2"/>
  <c r="ON71" i="2"/>
  <c r="ON72" i="2"/>
  <c r="ON73" i="2"/>
  <c r="ON74" i="2"/>
  <c r="ON75" i="2"/>
  <c r="ON76" i="2"/>
  <c r="ON77" i="2"/>
  <c r="ON78" i="2"/>
  <c r="ON79" i="2"/>
  <c r="ON80" i="2"/>
  <c r="ON81" i="2"/>
  <c r="ON82" i="2"/>
  <c r="ON83" i="2"/>
  <c r="ON84" i="2"/>
  <c r="ON85" i="2"/>
  <c r="ON86" i="2"/>
  <c r="ON87" i="2"/>
  <c r="ON88" i="2"/>
  <c r="ON89" i="2"/>
  <c r="ON90" i="2"/>
  <c r="ON91" i="2"/>
  <c r="ON92" i="2"/>
  <c r="ON93" i="2"/>
  <c r="ON94" i="2"/>
  <c r="ON95" i="2"/>
  <c r="ON96" i="2"/>
  <c r="ON97" i="2"/>
  <c r="ON98" i="2"/>
  <c r="ON99" i="2"/>
  <c r="ON100" i="2"/>
  <c r="ON101" i="2"/>
  <c r="ON102" i="2"/>
  <c r="ON103" i="2"/>
  <c r="ON104" i="2"/>
  <c r="ON105" i="2"/>
  <c r="ON106" i="2"/>
  <c r="ON11" i="2"/>
  <c r="OH109" i="2"/>
  <c r="OI109" i="2"/>
  <c r="OH108" i="2"/>
  <c r="OI108" i="2"/>
  <c r="OH107" i="2"/>
  <c r="OI107" i="2"/>
  <c r="OM12" i="2"/>
  <c r="OM13" i="2"/>
  <c r="OM14" i="2"/>
  <c r="OM15" i="2"/>
  <c r="OM16" i="2"/>
  <c r="OM17" i="2"/>
  <c r="OM18" i="2"/>
  <c r="OM19" i="2"/>
  <c r="OM20" i="2"/>
  <c r="OM21" i="2"/>
  <c r="OM22" i="2"/>
  <c r="OM23" i="2"/>
  <c r="OM24" i="2"/>
  <c r="OM25" i="2"/>
  <c r="OM26" i="2"/>
  <c r="OM27" i="2"/>
  <c r="OM28" i="2"/>
  <c r="OM29" i="2"/>
  <c r="OM30" i="2"/>
  <c r="OM31" i="2"/>
  <c r="OM32" i="2"/>
  <c r="OM33" i="2"/>
  <c r="OM34" i="2"/>
  <c r="OM35" i="2"/>
  <c r="OM36" i="2"/>
  <c r="OM37" i="2"/>
  <c r="OM38" i="2"/>
  <c r="OM39" i="2"/>
  <c r="OM40" i="2"/>
  <c r="OM41" i="2"/>
  <c r="OM42" i="2"/>
  <c r="OM43" i="2"/>
  <c r="OM44" i="2"/>
  <c r="OM45" i="2"/>
  <c r="OM46" i="2"/>
  <c r="OM47" i="2"/>
  <c r="OM48" i="2"/>
  <c r="OM49" i="2"/>
  <c r="OM50" i="2"/>
  <c r="OM51" i="2"/>
  <c r="OM52" i="2"/>
  <c r="OM53" i="2"/>
  <c r="OM54" i="2"/>
  <c r="OM55" i="2"/>
  <c r="OM56" i="2"/>
  <c r="OM57" i="2"/>
  <c r="OM58" i="2"/>
  <c r="OM59" i="2"/>
  <c r="OM60" i="2"/>
  <c r="OM61" i="2"/>
  <c r="OM62" i="2"/>
  <c r="OM63" i="2"/>
  <c r="OM64" i="2"/>
  <c r="OM65" i="2"/>
  <c r="OM66" i="2"/>
  <c r="OM67" i="2"/>
  <c r="OM68" i="2"/>
  <c r="OM69" i="2"/>
  <c r="OM70" i="2"/>
  <c r="OM71" i="2"/>
  <c r="OM72" i="2"/>
  <c r="OM73" i="2"/>
  <c r="OM74" i="2"/>
  <c r="OM75" i="2"/>
  <c r="OM76" i="2"/>
  <c r="OM77" i="2"/>
  <c r="OM78" i="2"/>
  <c r="OM79" i="2"/>
  <c r="OM80" i="2"/>
  <c r="OM81" i="2"/>
  <c r="OM82" i="2"/>
  <c r="OM83" i="2"/>
  <c r="OM84" i="2"/>
  <c r="OM85" i="2"/>
  <c r="OM86" i="2"/>
  <c r="OM87" i="2"/>
  <c r="OM88" i="2"/>
  <c r="OM89" i="2"/>
  <c r="OM90" i="2"/>
  <c r="OM91" i="2"/>
  <c r="OM92" i="2"/>
  <c r="OM93" i="2"/>
  <c r="OM94" i="2"/>
  <c r="OM95" i="2"/>
  <c r="OM96" i="2"/>
  <c r="OM97" i="2"/>
  <c r="OM98" i="2"/>
  <c r="OM99" i="2"/>
  <c r="OM100" i="2"/>
  <c r="OM101" i="2"/>
  <c r="OM102" i="2"/>
  <c r="OM103" i="2"/>
  <c r="OM104" i="2"/>
  <c r="OM105" i="2"/>
  <c r="OM106" i="2"/>
  <c r="OM11" i="2"/>
  <c r="OM109" i="2" l="1"/>
  <c r="OE12" i="2"/>
  <c r="OF12" i="2"/>
  <c r="OE13" i="2"/>
  <c r="OF13" i="2"/>
  <c r="OE14" i="2"/>
  <c r="OF14" i="2"/>
  <c r="OE15" i="2"/>
  <c r="OF15" i="2"/>
  <c r="OE16" i="2"/>
  <c r="OF16" i="2"/>
  <c r="OE17" i="2"/>
  <c r="OF17" i="2"/>
  <c r="OE18" i="2"/>
  <c r="OF18" i="2"/>
  <c r="OE19" i="2"/>
  <c r="OF19" i="2"/>
  <c r="OE20" i="2"/>
  <c r="OF20" i="2"/>
  <c r="OE21" i="2"/>
  <c r="OF21" i="2"/>
  <c r="OE22" i="2"/>
  <c r="OF22" i="2"/>
  <c r="OE23" i="2"/>
  <c r="OF23" i="2"/>
  <c r="OE24" i="2"/>
  <c r="OF24" i="2"/>
  <c r="OE25" i="2"/>
  <c r="OF25" i="2"/>
  <c r="OE26" i="2"/>
  <c r="OF26" i="2"/>
  <c r="OE27" i="2"/>
  <c r="OF27" i="2"/>
  <c r="OE28" i="2"/>
  <c r="OF28" i="2"/>
  <c r="OE29" i="2"/>
  <c r="OF29" i="2"/>
  <c r="OE30" i="2"/>
  <c r="OF30" i="2"/>
  <c r="OE31" i="2"/>
  <c r="OF31" i="2"/>
  <c r="OE32" i="2"/>
  <c r="OF32" i="2"/>
  <c r="OE33" i="2"/>
  <c r="OF33" i="2"/>
  <c r="OE34" i="2"/>
  <c r="OF34" i="2"/>
  <c r="OE35" i="2"/>
  <c r="OF35" i="2"/>
  <c r="OE36" i="2"/>
  <c r="OF36" i="2"/>
  <c r="OE37" i="2"/>
  <c r="OF37" i="2"/>
  <c r="OE38" i="2"/>
  <c r="OF38" i="2"/>
  <c r="OE39" i="2"/>
  <c r="OF39" i="2"/>
  <c r="OE40" i="2"/>
  <c r="OF40" i="2"/>
  <c r="OE41" i="2"/>
  <c r="OF41" i="2"/>
  <c r="OE42" i="2"/>
  <c r="OF42" i="2"/>
  <c r="OE43" i="2"/>
  <c r="OF43" i="2"/>
  <c r="OE44" i="2"/>
  <c r="OF44" i="2"/>
  <c r="OE45" i="2"/>
  <c r="OF45" i="2"/>
  <c r="OE46" i="2"/>
  <c r="OF46" i="2"/>
  <c r="OE47" i="2"/>
  <c r="OF47" i="2"/>
  <c r="OE48" i="2"/>
  <c r="OF48" i="2"/>
  <c r="OE49" i="2"/>
  <c r="OF49" i="2"/>
  <c r="OE50" i="2"/>
  <c r="OF50" i="2"/>
  <c r="OE51" i="2"/>
  <c r="OF51" i="2"/>
  <c r="OE52" i="2"/>
  <c r="OF52" i="2"/>
  <c r="OE53" i="2"/>
  <c r="OF53" i="2"/>
  <c r="OE54" i="2"/>
  <c r="OF54" i="2"/>
  <c r="OE55" i="2"/>
  <c r="OF55" i="2"/>
  <c r="OE56" i="2"/>
  <c r="OF56" i="2"/>
  <c r="OE57" i="2"/>
  <c r="OF57" i="2"/>
  <c r="OE58" i="2"/>
  <c r="OF58" i="2"/>
  <c r="OE59" i="2"/>
  <c r="OF59" i="2"/>
  <c r="OE60" i="2"/>
  <c r="OF60" i="2"/>
  <c r="OE61" i="2"/>
  <c r="OF61" i="2"/>
  <c r="OE62" i="2"/>
  <c r="OF62" i="2"/>
  <c r="OE63" i="2"/>
  <c r="OF63" i="2"/>
  <c r="OE64" i="2"/>
  <c r="OF64" i="2"/>
  <c r="OE65" i="2"/>
  <c r="OF65" i="2"/>
  <c r="OE66" i="2"/>
  <c r="OF66" i="2"/>
  <c r="OE67" i="2"/>
  <c r="OF67" i="2"/>
  <c r="OE68" i="2"/>
  <c r="OF68" i="2"/>
  <c r="OE69" i="2"/>
  <c r="OF69" i="2"/>
  <c r="OE70" i="2"/>
  <c r="OF70" i="2"/>
  <c r="OE71" i="2"/>
  <c r="OF71" i="2"/>
  <c r="OE72" i="2"/>
  <c r="OF72" i="2"/>
  <c r="OE73" i="2"/>
  <c r="OF73" i="2"/>
  <c r="OE74" i="2"/>
  <c r="OF74" i="2"/>
  <c r="OE75" i="2"/>
  <c r="OF75" i="2"/>
  <c r="OE76" i="2"/>
  <c r="OF76" i="2"/>
  <c r="OE77" i="2"/>
  <c r="OF77" i="2"/>
  <c r="OE78" i="2"/>
  <c r="OF78" i="2"/>
  <c r="OE79" i="2"/>
  <c r="OF79" i="2"/>
  <c r="OE80" i="2"/>
  <c r="OF80" i="2"/>
  <c r="OE81" i="2"/>
  <c r="OF81" i="2"/>
  <c r="OE82" i="2"/>
  <c r="OF82" i="2"/>
  <c r="OE83" i="2"/>
  <c r="OF83" i="2"/>
  <c r="OE84" i="2"/>
  <c r="OF84" i="2"/>
  <c r="OE85" i="2"/>
  <c r="OF85" i="2"/>
  <c r="OE86" i="2"/>
  <c r="OF86" i="2"/>
  <c r="OE87" i="2"/>
  <c r="OF87" i="2"/>
  <c r="OE88" i="2"/>
  <c r="OF88" i="2"/>
  <c r="OE89" i="2"/>
  <c r="OF89" i="2"/>
  <c r="OE90" i="2"/>
  <c r="OF90" i="2"/>
  <c r="OE91" i="2"/>
  <c r="OF91" i="2"/>
  <c r="OE92" i="2"/>
  <c r="OF92" i="2"/>
  <c r="OE93" i="2"/>
  <c r="OF93" i="2"/>
  <c r="OE94" i="2"/>
  <c r="OF94" i="2"/>
  <c r="OE95" i="2"/>
  <c r="OF95" i="2"/>
  <c r="OE96" i="2"/>
  <c r="OF96" i="2"/>
  <c r="OE97" i="2"/>
  <c r="OF97" i="2"/>
  <c r="OE98" i="2"/>
  <c r="OF98" i="2"/>
  <c r="OE99" i="2"/>
  <c r="OF99" i="2"/>
  <c r="OE100" i="2"/>
  <c r="OF100" i="2"/>
  <c r="OE101" i="2"/>
  <c r="OF101" i="2"/>
  <c r="OE102" i="2"/>
  <c r="OF102" i="2"/>
  <c r="OE103" i="2"/>
  <c r="OF103" i="2"/>
  <c r="OE104" i="2"/>
  <c r="OF104" i="2"/>
  <c r="OE105" i="2"/>
  <c r="OF105" i="2"/>
  <c r="OE106" i="2"/>
  <c r="OF106" i="2"/>
  <c r="OF11" i="2"/>
  <c r="OE11" i="2"/>
  <c r="OD109" i="2"/>
  <c r="OC109" i="2"/>
  <c r="OD108" i="2"/>
  <c r="OC108" i="2"/>
  <c r="OD107" i="2"/>
  <c r="OC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E11" i="2" l="1"/>
  <c r="JF11" i="2"/>
  <c r="JU11" i="2"/>
  <c r="JV11" i="2"/>
  <c r="KA11" i="2"/>
  <c r="KB11" i="2"/>
  <c r="KG11" i="2"/>
  <c r="KH11" i="2"/>
  <c r="KM11" i="2"/>
  <c r="KN11" i="2"/>
  <c r="KW11" i="2"/>
  <c r="KX11" i="2"/>
  <c r="LC11" i="2"/>
  <c r="LD11" i="2"/>
  <c r="LG11" i="2"/>
  <c r="LH11" i="2"/>
  <c r="LS11" i="2"/>
  <c r="LT11" i="2"/>
  <c r="LY11" i="2"/>
  <c r="LZ11" i="2"/>
  <c r="MI11" i="2"/>
  <c r="MJ11" i="2"/>
  <c r="MO11" i="2"/>
  <c r="MP11" i="2"/>
  <c r="JE12" i="2"/>
  <c r="JF12" i="2"/>
  <c r="JU12" i="2"/>
  <c r="JV12" i="2"/>
  <c r="KA12" i="2"/>
  <c r="KB12" i="2"/>
  <c r="KG12" i="2"/>
  <c r="KH12" i="2"/>
  <c r="KM12" i="2"/>
  <c r="KN12" i="2"/>
  <c r="KW12" i="2"/>
  <c r="KX12" i="2"/>
  <c r="LC12" i="2"/>
  <c r="LD12" i="2"/>
  <c r="LG12" i="2"/>
  <c r="LH12" i="2"/>
  <c r="LS12" i="2"/>
  <c r="LT12" i="2"/>
  <c r="LY12" i="2"/>
  <c r="LZ12" i="2"/>
  <c r="MI12" i="2"/>
  <c r="MJ12" i="2"/>
  <c r="MO12" i="2"/>
  <c r="MP12" i="2"/>
  <c r="JE13" i="2"/>
  <c r="JF13" i="2"/>
  <c r="JU13" i="2"/>
  <c r="JV13" i="2"/>
  <c r="KA13" i="2"/>
  <c r="KB13" i="2"/>
  <c r="KG13" i="2"/>
  <c r="KH13" i="2"/>
  <c r="KM13" i="2"/>
  <c r="KN13" i="2"/>
  <c r="KW13" i="2"/>
  <c r="KX13" i="2"/>
  <c r="LC13" i="2"/>
  <c r="LD13" i="2"/>
  <c r="LG13" i="2"/>
  <c r="LH13" i="2"/>
  <c r="LS13" i="2"/>
  <c r="LT13" i="2"/>
  <c r="LY13" i="2"/>
  <c r="LZ13" i="2"/>
  <c r="MI13" i="2"/>
  <c r="MJ13" i="2"/>
  <c r="MO13" i="2"/>
  <c r="MP13" i="2"/>
  <c r="JE14" i="2"/>
  <c r="JF14" i="2"/>
  <c r="JU14" i="2"/>
  <c r="JV14" i="2"/>
  <c r="KA14" i="2"/>
  <c r="KB14" i="2"/>
  <c r="KG14" i="2"/>
  <c r="KH14" i="2"/>
  <c r="KM14" i="2"/>
  <c r="KN14" i="2"/>
  <c r="KW14" i="2"/>
  <c r="KX14" i="2"/>
  <c r="LC14" i="2"/>
  <c r="LD14" i="2"/>
  <c r="LG14" i="2"/>
  <c r="LH14" i="2"/>
  <c r="LS14" i="2"/>
  <c r="LT14" i="2"/>
  <c r="LY14" i="2"/>
  <c r="LZ14" i="2"/>
  <c r="MI14" i="2"/>
  <c r="MJ14" i="2"/>
  <c r="MO14" i="2"/>
  <c r="MP14" i="2"/>
  <c r="JG12" i="3" l="1"/>
  <c r="JH12" i="3"/>
  <c r="JG13" i="3"/>
  <c r="JH13" i="3"/>
  <c r="JG14" i="3"/>
  <c r="JH14" i="3"/>
  <c r="JG15" i="3"/>
  <c r="JH15" i="3"/>
  <c r="JG16" i="3"/>
  <c r="JH16" i="3"/>
  <c r="JG17" i="3"/>
  <c r="JH17" i="3"/>
  <c r="JG18" i="3"/>
  <c r="JH18" i="3"/>
  <c r="JG19" i="3"/>
  <c r="JH19" i="3"/>
  <c r="JG20" i="3"/>
  <c r="JH20" i="3"/>
  <c r="JG21" i="3"/>
  <c r="JH21" i="3"/>
  <c r="JG22" i="3"/>
  <c r="JH22" i="3"/>
  <c r="JG23" i="3"/>
  <c r="JH23" i="3"/>
  <c r="JG24" i="3"/>
  <c r="JH24" i="3"/>
  <c r="JG25" i="3"/>
  <c r="JH25" i="3"/>
  <c r="JG26" i="3"/>
  <c r="JH26" i="3"/>
  <c r="JG27" i="3"/>
  <c r="JH27" i="3"/>
  <c r="JG28" i="3"/>
  <c r="JH28" i="3"/>
  <c r="JG29" i="3"/>
  <c r="JH29" i="3"/>
  <c r="JG30" i="3"/>
  <c r="JH30" i="3"/>
  <c r="JG31" i="3"/>
  <c r="JH31" i="3"/>
  <c r="JG32" i="3"/>
  <c r="JH32" i="3"/>
  <c r="JG33" i="3"/>
  <c r="JH33" i="3"/>
  <c r="JG34" i="3"/>
  <c r="JH34" i="3"/>
  <c r="JG35" i="3"/>
  <c r="JH35" i="3"/>
  <c r="JG36" i="3"/>
  <c r="JH36" i="3"/>
  <c r="JG37" i="3"/>
  <c r="JH37" i="3"/>
  <c r="JG38" i="3"/>
  <c r="JH38" i="3"/>
  <c r="JG39" i="3"/>
  <c r="JH39" i="3"/>
  <c r="JG40" i="3"/>
  <c r="JH40" i="3"/>
  <c r="JG41" i="3"/>
  <c r="JH41" i="3"/>
  <c r="JG42" i="3"/>
  <c r="JH42" i="3"/>
  <c r="JG43" i="3"/>
  <c r="JH43" i="3"/>
  <c r="JG44" i="3"/>
  <c r="JH44" i="3"/>
  <c r="JG45" i="3"/>
  <c r="JH45" i="3"/>
  <c r="JG46" i="3"/>
  <c r="JH46" i="3"/>
  <c r="JG47" i="3"/>
  <c r="JH47" i="3"/>
  <c r="JG48" i="3"/>
  <c r="JH48" i="3"/>
  <c r="JG49" i="3"/>
  <c r="JH49" i="3"/>
  <c r="JG50" i="3"/>
  <c r="JH50" i="3"/>
  <c r="JG51" i="3"/>
  <c r="JH51" i="3"/>
  <c r="JG52" i="3"/>
  <c r="JH52" i="3"/>
  <c r="JG53" i="3"/>
  <c r="JH53" i="3"/>
  <c r="JG54" i="3"/>
  <c r="JH54" i="3"/>
  <c r="JG55" i="3"/>
  <c r="JH55" i="3"/>
  <c r="JG56" i="3"/>
  <c r="JH56" i="3"/>
  <c r="JG57" i="3"/>
  <c r="JH57" i="3"/>
  <c r="JG58" i="3"/>
  <c r="JH58" i="3"/>
  <c r="JG59" i="3"/>
  <c r="JH59" i="3"/>
  <c r="JG60" i="3"/>
  <c r="JH60" i="3"/>
  <c r="JG61" i="3"/>
  <c r="JH61" i="3"/>
  <c r="JG62" i="3"/>
  <c r="JH62" i="3"/>
  <c r="JG63" i="3"/>
  <c r="JH63" i="3"/>
  <c r="JG64" i="3"/>
  <c r="JH64" i="3"/>
  <c r="JG65" i="3"/>
  <c r="JH65" i="3"/>
  <c r="JG66" i="3"/>
  <c r="JH66" i="3"/>
  <c r="JG67" i="3"/>
  <c r="JH67" i="3"/>
  <c r="JG68" i="3"/>
  <c r="JH68" i="3"/>
  <c r="JG69" i="3"/>
  <c r="JH69" i="3"/>
  <c r="JG70" i="3"/>
  <c r="JH70" i="3"/>
  <c r="JG71" i="3"/>
  <c r="JH71" i="3"/>
  <c r="JG72" i="3"/>
  <c r="JH72" i="3"/>
  <c r="JG73" i="3"/>
  <c r="JH73" i="3"/>
  <c r="JG74" i="3"/>
  <c r="JH74" i="3"/>
  <c r="JG75" i="3"/>
  <c r="JH75" i="3"/>
  <c r="JG76" i="3"/>
  <c r="JH76" i="3"/>
  <c r="JG77" i="3"/>
  <c r="JH77" i="3"/>
  <c r="JG78" i="3"/>
  <c r="JH78" i="3"/>
  <c r="JG79" i="3"/>
  <c r="JH79" i="3"/>
  <c r="JG80" i="3"/>
  <c r="JH80" i="3"/>
  <c r="JG81" i="3"/>
  <c r="JH81" i="3"/>
  <c r="JG82" i="3"/>
  <c r="JH82" i="3"/>
  <c r="JG83" i="3"/>
  <c r="JH83" i="3"/>
  <c r="JG84" i="3"/>
  <c r="JH84" i="3"/>
  <c r="JG85" i="3"/>
  <c r="JH85" i="3"/>
  <c r="JG86" i="3"/>
  <c r="JH86" i="3"/>
  <c r="JG87" i="3"/>
  <c r="JH87" i="3"/>
  <c r="JG88" i="3"/>
  <c r="JH88" i="3"/>
  <c r="JG89" i="3"/>
  <c r="JH89" i="3"/>
  <c r="JG90" i="3"/>
  <c r="JH90" i="3"/>
  <c r="JG91" i="3"/>
  <c r="JH91" i="3"/>
  <c r="JG92" i="3"/>
  <c r="JH92" i="3"/>
  <c r="JG93" i="3"/>
  <c r="JH93" i="3"/>
  <c r="JG94" i="3"/>
  <c r="JH94" i="3"/>
  <c r="JG95" i="3"/>
  <c r="JH95" i="3"/>
  <c r="JG96" i="3"/>
  <c r="JH96" i="3"/>
  <c r="JG97" i="3"/>
  <c r="JH97" i="3"/>
  <c r="JG98" i="3"/>
  <c r="JH98" i="3"/>
  <c r="JG99" i="3"/>
  <c r="JH99" i="3"/>
  <c r="JG100" i="3"/>
  <c r="JH100" i="3"/>
  <c r="JG101" i="3"/>
  <c r="JH101" i="3"/>
  <c r="JG102" i="3"/>
  <c r="JH102" i="3"/>
  <c r="JG103" i="3"/>
  <c r="JH103" i="3"/>
  <c r="JG104" i="3"/>
  <c r="JH104" i="3"/>
  <c r="JG105" i="3"/>
  <c r="JH105" i="3"/>
  <c r="JG106" i="3"/>
  <c r="JH106" i="3"/>
  <c r="JH11" i="3"/>
  <c r="JG11" i="3"/>
  <c r="KA15" i="2"/>
  <c r="KB15" i="2"/>
  <c r="KA16" i="2"/>
  <c r="KB16" i="2"/>
  <c r="KA17" i="2"/>
  <c r="KB17" i="2"/>
  <c r="KA18" i="2"/>
  <c r="KB18" i="2"/>
  <c r="KA19" i="2"/>
  <c r="KB19" i="2"/>
  <c r="KA20" i="2"/>
  <c r="KB20" i="2"/>
  <c r="KA21" i="2"/>
  <c r="KB21" i="2"/>
  <c r="KA22" i="2"/>
  <c r="KB22" i="2"/>
  <c r="KA23" i="2"/>
  <c r="KB23" i="2"/>
  <c r="KA24" i="2"/>
  <c r="KB24" i="2"/>
  <c r="KA25" i="2"/>
  <c r="KB25" i="2"/>
  <c r="KA26" i="2"/>
  <c r="KB26" i="2"/>
  <c r="KA27" i="2"/>
  <c r="KB27" i="2"/>
  <c r="KA28" i="2"/>
  <c r="KB28" i="2"/>
  <c r="KA29" i="2"/>
  <c r="KB29" i="2"/>
  <c r="KA30" i="2"/>
  <c r="KB30" i="2"/>
  <c r="KA31" i="2"/>
  <c r="KB31" i="2"/>
  <c r="KA32" i="2"/>
  <c r="KB32" i="2"/>
  <c r="KA33" i="2"/>
  <c r="KB33" i="2"/>
  <c r="KA34" i="2"/>
  <c r="KB34" i="2"/>
  <c r="KA35" i="2"/>
  <c r="KB35" i="2"/>
  <c r="KA36" i="2"/>
  <c r="KB36" i="2"/>
  <c r="KA37" i="2"/>
  <c r="KB37" i="2"/>
  <c r="KA38" i="2"/>
  <c r="KB38" i="2"/>
  <c r="KA39" i="2"/>
  <c r="KB39" i="2"/>
  <c r="KA40" i="2"/>
  <c r="KB40" i="2"/>
  <c r="KA41" i="2"/>
  <c r="KB41" i="2"/>
  <c r="KA42" i="2"/>
  <c r="KB42" i="2"/>
  <c r="KA43" i="2"/>
  <c r="KB43" i="2"/>
  <c r="KA44" i="2"/>
  <c r="KB44" i="2"/>
  <c r="KA45" i="2"/>
  <c r="KB45" i="2"/>
  <c r="KA46" i="2"/>
  <c r="KB46" i="2"/>
  <c r="KA47" i="2"/>
  <c r="KB47" i="2"/>
  <c r="KA48" i="2"/>
  <c r="KB48" i="2"/>
  <c r="KA49" i="2"/>
  <c r="KB49" i="2"/>
  <c r="KA50" i="2"/>
  <c r="KB50" i="2"/>
  <c r="KA51" i="2"/>
  <c r="KB51" i="2"/>
  <c r="KA52" i="2"/>
  <c r="KB52" i="2"/>
  <c r="KA53" i="2"/>
  <c r="KB53" i="2"/>
  <c r="KA54" i="2"/>
  <c r="KB54" i="2"/>
  <c r="KA55" i="2"/>
  <c r="KB55" i="2"/>
  <c r="KA56" i="2"/>
  <c r="KB56" i="2"/>
  <c r="KA57" i="2"/>
  <c r="KB57" i="2"/>
  <c r="KA58" i="2"/>
  <c r="KB58" i="2"/>
  <c r="KA59" i="2"/>
  <c r="KB59" i="2"/>
  <c r="KA60" i="2"/>
  <c r="KB60" i="2"/>
  <c r="KA61" i="2"/>
  <c r="KB61" i="2"/>
  <c r="KA62" i="2"/>
  <c r="KB62" i="2"/>
  <c r="KA63" i="2"/>
  <c r="KB63" i="2"/>
  <c r="KA64" i="2"/>
  <c r="KB64" i="2"/>
  <c r="KA65" i="2"/>
  <c r="KB65" i="2"/>
  <c r="KA66" i="2"/>
  <c r="KB66" i="2"/>
  <c r="KA67" i="2"/>
  <c r="KB67" i="2"/>
  <c r="KA68" i="2"/>
  <c r="KB68" i="2"/>
  <c r="KA69" i="2"/>
  <c r="KB69" i="2"/>
  <c r="KA70" i="2"/>
  <c r="KB70" i="2"/>
  <c r="KA71" i="2"/>
  <c r="KB71" i="2"/>
  <c r="KA72" i="2"/>
  <c r="KB72" i="2"/>
  <c r="KA73" i="2"/>
  <c r="KB73" i="2"/>
  <c r="KA74" i="2"/>
  <c r="KB74" i="2"/>
  <c r="KA75" i="2"/>
  <c r="KB75" i="2"/>
  <c r="KA76" i="2"/>
  <c r="KB76" i="2"/>
  <c r="KA77" i="2"/>
  <c r="KB77" i="2"/>
  <c r="KA78" i="2"/>
  <c r="KB78" i="2"/>
  <c r="KA79" i="2"/>
  <c r="KB79" i="2"/>
  <c r="KA80" i="2"/>
  <c r="KB80" i="2"/>
  <c r="KA81" i="2"/>
  <c r="KB81" i="2"/>
  <c r="KA82" i="2"/>
  <c r="KB82" i="2"/>
  <c r="KA83" i="2"/>
  <c r="KB83" i="2"/>
  <c r="KA84" i="2"/>
  <c r="KB84" i="2"/>
  <c r="KA85" i="2"/>
  <c r="KB85" i="2"/>
  <c r="KA86" i="2"/>
  <c r="KB86" i="2"/>
  <c r="KA87" i="2"/>
  <c r="KB87" i="2"/>
  <c r="KA88" i="2"/>
  <c r="KB88" i="2"/>
  <c r="KA89" i="2"/>
  <c r="KB89" i="2"/>
  <c r="KA90" i="2"/>
  <c r="KB90" i="2"/>
  <c r="KA91" i="2"/>
  <c r="KB91" i="2"/>
  <c r="KA92" i="2"/>
  <c r="KB92" i="2"/>
  <c r="KA93" i="2"/>
  <c r="KB93" i="2"/>
  <c r="KA94" i="2"/>
  <c r="KB94" i="2"/>
  <c r="KA95" i="2"/>
  <c r="KB95" i="2"/>
  <c r="KA96" i="2"/>
  <c r="KB96" i="2"/>
  <c r="KA97" i="2"/>
  <c r="KB97" i="2"/>
  <c r="KA98" i="2"/>
  <c r="KB98" i="2"/>
  <c r="KA99" i="2"/>
  <c r="KB99" i="2"/>
  <c r="KA100" i="2"/>
  <c r="KB100" i="2"/>
  <c r="KA101" i="2"/>
  <c r="KB101" i="2"/>
  <c r="KA102" i="2"/>
  <c r="KB102" i="2"/>
  <c r="KA103" i="2"/>
  <c r="KB103" i="2"/>
  <c r="KA104" i="2"/>
  <c r="KB104" i="2"/>
  <c r="KA105" i="2"/>
  <c r="KB105" i="2"/>
  <c r="KA106" i="2"/>
  <c r="KB106" i="2"/>
  <c r="JG107" i="2" l="1"/>
  <c r="JG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H11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G12" i="2"/>
  <c r="IG11" i="2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OP109" i="2"/>
  <c r="OO109" i="2"/>
  <c r="OP108" i="2"/>
  <c r="OO108" i="2"/>
  <c r="OP107" i="2"/>
  <c r="OO107" i="2"/>
  <c r="OR106" i="2"/>
  <c r="OQ106" i="2"/>
  <c r="OR105" i="2"/>
  <c r="OQ105" i="2"/>
  <c r="OR104" i="2"/>
  <c r="OQ104" i="2"/>
  <c r="OR103" i="2"/>
  <c r="OQ103" i="2"/>
  <c r="OR102" i="2"/>
  <c r="OQ102" i="2"/>
  <c r="OR101" i="2"/>
  <c r="OQ101" i="2"/>
  <c r="OR100" i="2"/>
  <c r="OQ100" i="2"/>
  <c r="OR99" i="2"/>
  <c r="OQ99" i="2"/>
  <c r="OR98" i="2"/>
  <c r="OQ98" i="2"/>
  <c r="OR97" i="2"/>
  <c r="OQ97" i="2"/>
  <c r="OR96" i="2"/>
  <c r="OQ96" i="2"/>
  <c r="OR95" i="2"/>
  <c r="OQ95" i="2"/>
  <c r="OR94" i="2"/>
  <c r="OQ94" i="2"/>
  <c r="OR93" i="2"/>
  <c r="OQ93" i="2"/>
  <c r="OR92" i="2"/>
  <c r="OQ92" i="2"/>
  <c r="OR91" i="2"/>
  <c r="OQ91" i="2"/>
  <c r="OR90" i="2"/>
  <c r="OQ90" i="2"/>
  <c r="OR89" i="2"/>
  <c r="OQ89" i="2"/>
  <c r="OR88" i="2"/>
  <c r="OQ88" i="2"/>
  <c r="OR87" i="2"/>
  <c r="OQ87" i="2"/>
  <c r="OR86" i="2"/>
  <c r="OQ86" i="2"/>
  <c r="OR85" i="2"/>
  <c r="OQ85" i="2"/>
  <c r="OR84" i="2"/>
  <c r="OQ84" i="2"/>
  <c r="OR83" i="2"/>
  <c r="OQ83" i="2"/>
  <c r="OR82" i="2"/>
  <c r="OQ82" i="2"/>
  <c r="OR81" i="2"/>
  <c r="OQ81" i="2"/>
  <c r="OR80" i="2"/>
  <c r="OQ80" i="2"/>
  <c r="OR79" i="2"/>
  <c r="OQ79" i="2"/>
  <c r="OR78" i="2"/>
  <c r="OQ78" i="2"/>
  <c r="OR77" i="2"/>
  <c r="OQ77" i="2"/>
  <c r="OR76" i="2"/>
  <c r="OQ76" i="2"/>
  <c r="OR75" i="2"/>
  <c r="OQ75" i="2"/>
  <c r="OR74" i="2"/>
  <c r="OQ74" i="2"/>
  <c r="OR73" i="2"/>
  <c r="OQ73" i="2"/>
  <c r="OR72" i="2"/>
  <c r="OQ72" i="2"/>
  <c r="OR71" i="2"/>
  <c r="OQ71" i="2"/>
  <c r="OR70" i="2"/>
  <c r="OQ70" i="2"/>
  <c r="OR69" i="2"/>
  <c r="OQ69" i="2"/>
  <c r="OR68" i="2"/>
  <c r="OQ68" i="2"/>
  <c r="OR67" i="2"/>
  <c r="OQ67" i="2"/>
  <c r="OR66" i="2"/>
  <c r="OQ66" i="2"/>
  <c r="OR65" i="2"/>
  <c r="OQ65" i="2"/>
  <c r="OR64" i="2"/>
  <c r="OQ64" i="2"/>
  <c r="OR63" i="2"/>
  <c r="OQ63" i="2"/>
  <c r="OR62" i="2"/>
  <c r="OQ62" i="2"/>
  <c r="OR61" i="2"/>
  <c r="OQ61" i="2"/>
  <c r="OR60" i="2"/>
  <c r="OQ60" i="2"/>
  <c r="OR59" i="2"/>
  <c r="OQ59" i="2"/>
  <c r="OR58" i="2"/>
  <c r="OQ58" i="2"/>
  <c r="OR57" i="2"/>
  <c r="OQ57" i="2"/>
  <c r="OR56" i="2"/>
  <c r="OQ56" i="2"/>
  <c r="OR55" i="2"/>
  <c r="OQ55" i="2"/>
  <c r="OR54" i="2"/>
  <c r="OQ54" i="2"/>
  <c r="OR53" i="2"/>
  <c r="OQ53" i="2"/>
  <c r="OR52" i="2"/>
  <c r="OQ52" i="2"/>
  <c r="OR51" i="2"/>
  <c r="OQ51" i="2"/>
  <c r="OR50" i="2"/>
  <c r="OQ50" i="2"/>
  <c r="OR49" i="2"/>
  <c r="OQ49" i="2"/>
  <c r="OR48" i="2"/>
  <c r="OQ48" i="2"/>
  <c r="OR47" i="2"/>
  <c r="OQ47" i="2"/>
  <c r="OR46" i="2"/>
  <c r="OQ46" i="2"/>
  <c r="OR45" i="2"/>
  <c r="OQ45" i="2"/>
  <c r="OR44" i="2"/>
  <c r="OQ44" i="2"/>
  <c r="OR43" i="2"/>
  <c r="OQ43" i="2"/>
  <c r="OR42" i="2"/>
  <c r="OQ42" i="2"/>
  <c r="OR41" i="2"/>
  <c r="OQ41" i="2"/>
  <c r="OR40" i="2"/>
  <c r="OQ40" i="2"/>
  <c r="OR39" i="2"/>
  <c r="OQ39" i="2"/>
  <c r="OR38" i="2"/>
  <c r="OQ38" i="2"/>
  <c r="OR37" i="2"/>
  <c r="OQ37" i="2"/>
  <c r="OR36" i="2"/>
  <c r="OQ36" i="2"/>
  <c r="OR35" i="2"/>
  <c r="OQ35" i="2"/>
  <c r="OR34" i="2"/>
  <c r="OQ34" i="2"/>
  <c r="OR33" i="2"/>
  <c r="OQ33" i="2"/>
  <c r="OR32" i="2"/>
  <c r="OQ32" i="2"/>
  <c r="OR31" i="2"/>
  <c r="OQ31" i="2"/>
  <c r="OR30" i="2"/>
  <c r="OQ30" i="2"/>
  <c r="OR29" i="2"/>
  <c r="OQ29" i="2"/>
  <c r="OR28" i="2"/>
  <c r="OQ28" i="2"/>
  <c r="OR27" i="2"/>
  <c r="OQ27" i="2"/>
  <c r="OR26" i="2"/>
  <c r="OQ26" i="2"/>
  <c r="OR25" i="2"/>
  <c r="OQ25" i="2"/>
  <c r="OR24" i="2"/>
  <c r="OQ24" i="2"/>
  <c r="OR23" i="2"/>
  <c r="OQ23" i="2"/>
  <c r="OR22" i="2"/>
  <c r="OQ22" i="2"/>
  <c r="OR21" i="2"/>
  <c r="OQ21" i="2"/>
  <c r="OR20" i="2"/>
  <c r="OQ20" i="2"/>
  <c r="OR19" i="2"/>
  <c r="OQ19" i="2"/>
  <c r="OR18" i="2"/>
  <c r="OQ18" i="2"/>
  <c r="OR17" i="2"/>
  <c r="OQ17" i="2"/>
  <c r="OR16" i="2"/>
  <c r="OQ16" i="2"/>
  <c r="OR15" i="2"/>
  <c r="OQ15" i="2"/>
  <c r="OR14" i="2"/>
  <c r="OQ14" i="2"/>
  <c r="OR13" i="2"/>
  <c r="OQ13" i="2"/>
  <c r="OR12" i="2"/>
  <c r="OQ12" i="2"/>
  <c r="OR11" i="2"/>
  <c r="OQ11" i="2"/>
  <c r="OR109" i="2" l="1"/>
  <c r="OR108" i="2"/>
  <c r="OQ109" i="2"/>
  <c r="OQ107" i="2"/>
  <c r="OR107" i="2"/>
  <c r="OQ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JE15" i="2" l="1"/>
  <c r="JF15" i="2"/>
  <c r="JE16" i="2"/>
  <c r="JF16" i="2"/>
  <c r="JE17" i="2"/>
  <c r="JF17" i="2"/>
  <c r="JE18" i="2"/>
  <c r="JF18" i="2"/>
  <c r="JE19" i="2"/>
  <c r="JF19" i="2"/>
  <c r="JE20" i="2"/>
  <c r="JF20" i="2"/>
  <c r="JE21" i="2"/>
  <c r="JF21" i="2"/>
  <c r="JE22" i="2"/>
  <c r="JF22" i="2"/>
  <c r="JE23" i="2"/>
  <c r="JF23" i="2"/>
  <c r="JE24" i="2"/>
  <c r="JF24" i="2"/>
  <c r="JE25" i="2"/>
  <c r="JF25" i="2"/>
  <c r="JE26" i="2"/>
  <c r="JF26" i="2"/>
  <c r="JE27" i="2"/>
  <c r="JF27" i="2"/>
  <c r="JE28" i="2"/>
  <c r="JF28" i="2"/>
  <c r="JE29" i="2"/>
  <c r="JF29" i="2"/>
  <c r="JE30" i="2"/>
  <c r="JF30" i="2"/>
  <c r="JE31" i="2"/>
  <c r="JF31" i="2"/>
  <c r="JE32" i="2"/>
  <c r="JF32" i="2"/>
  <c r="JE33" i="2"/>
  <c r="JF33" i="2"/>
  <c r="JE34" i="2"/>
  <c r="JF34" i="2"/>
  <c r="JE35" i="2"/>
  <c r="JF35" i="2"/>
  <c r="JE36" i="2"/>
  <c r="JF36" i="2"/>
  <c r="JE37" i="2"/>
  <c r="JF37" i="2"/>
  <c r="JE38" i="2"/>
  <c r="JF38" i="2"/>
  <c r="JE39" i="2"/>
  <c r="JF39" i="2"/>
  <c r="JE40" i="2"/>
  <c r="JF40" i="2"/>
  <c r="JE41" i="2"/>
  <c r="JF41" i="2"/>
  <c r="JE42" i="2"/>
  <c r="JF42" i="2"/>
  <c r="JE43" i="2"/>
  <c r="JF43" i="2"/>
  <c r="JE44" i="2"/>
  <c r="JF44" i="2"/>
  <c r="JE45" i="2"/>
  <c r="JF45" i="2"/>
  <c r="JE46" i="2"/>
  <c r="JF46" i="2"/>
  <c r="JE47" i="2"/>
  <c r="JF47" i="2"/>
  <c r="JE48" i="2"/>
  <c r="JF48" i="2"/>
  <c r="JE49" i="2"/>
  <c r="JF49" i="2"/>
  <c r="JE50" i="2"/>
  <c r="JF50" i="2"/>
  <c r="JE51" i="2"/>
  <c r="JF51" i="2"/>
  <c r="JE52" i="2"/>
  <c r="JF52" i="2"/>
  <c r="JE53" i="2"/>
  <c r="JF53" i="2"/>
  <c r="JE54" i="2"/>
  <c r="JF54" i="2"/>
  <c r="JE55" i="2"/>
  <c r="JF55" i="2"/>
  <c r="JE56" i="2"/>
  <c r="JF56" i="2"/>
  <c r="JE57" i="2"/>
  <c r="JF57" i="2"/>
  <c r="JE58" i="2"/>
  <c r="JF58" i="2"/>
  <c r="JE59" i="2"/>
  <c r="JF59" i="2"/>
  <c r="JE60" i="2"/>
  <c r="JF60" i="2"/>
  <c r="JE61" i="2"/>
  <c r="JF61" i="2"/>
  <c r="JE62" i="2"/>
  <c r="JF62" i="2"/>
  <c r="JE63" i="2"/>
  <c r="JF63" i="2"/>
  <c r="JE64" i="2"/>
  <c r="JF64" i="2"/>
  <c r="JE65" i="2"/>
  <c r="JF65" i="2"/>
  <c r="JE66" i="2"/>
  <c r="JF66" i="2"/>
  <c r="JE67" i="2"/>
  <c r="JF67" i="2"/>
  <c r="JE68" i="2"/>
  <c r="JF68" i="2"/>
  <c r="JE69" i="2"/>
  <c r="JF69" i="2"/>
  <c r="JE70" i="2"/>
  <c r="JF70" i="2"/>
  <c r="JE71" i="2"/>
  <c r="JF71" i="2"/>
  <c r="JE72" i="2"/>
  <c r="JF72" i="2"/>
  <c r="JE73" i="2"/>
  <c r="JF73" i="2"/>
  <c r="JE74" i="2"/>
  <c r="JF74" i="2"/>
  <c r="JE75" i="2"/>
  <c r="JF75" i="2"/>
  <c r="JE76" i="2"/>
  <c r="JF76" i="2"/>
  <c r="JE77" i="2"/>
  <c r="JF77" i="2"/>
  <c r="JE78" i="2"/>
  <c r="JF78" i="2"/>
  <c r="JE79" i="2"/>
  <c r="JF79" i="2"/>
  <c r="JE80" i="2"/>
  <c r="JF80" i="2"/>
  <c r="JE81" i="2"/>
  <c r="JF81" i="2"/>
  <c r="JE82" i="2"/>
  <c r="JF82" i="2"/>
  <c r="JE83" i="2"/>
  <c r="JF83" i="2"/>
  <c r="JE84" i="2"/>
  <c r="JF84" i="2"/>
  <c r="JE85" i="2"/>
  <c r="JF85" i="2"/>
  <c r="JE86" i="2"/>
  <c r="JF86" i="2"/>
  <c r="JE87" i="2"/>
  <c r="JF87" i="2"/>
  <c r="JE88" i="2"/>
  <c r="JF88" i="2"/>
  <c r="JE89" i="2"/>
  <c r="JF89" i="2"/>
  <c r="JE90" i="2"/>
  <c r="JF90" i="2"/>
  <c r="JE91" i="2"/>
  <c r="JF91" i="2"/>
  <c r="JE92" i="2"/>
  <c r="JF92" i="2"/>
  <c r="JE93" i="2"/>
  <c r="JF93" i="2"/>
  <c r="JE94" i="2"/>
  <c r="JF94" i="2"/>
  <c r="JE95" i="2"/>
  <c r="JF95" i="2"/>
  <c r="JE96" i="2"/>
  <c r="JF96" i="2"/>
  <c r="JE97" i="2"/>
  <c r="JF97" i="2"/>
  <c r="JE98" i="2"/>
  <c r="JF98" i="2"/>
  <c r="JE99" i="2"/>
  <c r="JF99" i="2"/>
  <c r="JE100" i="2"/>
  <c r="JF100" i="2"/>
  <c r="JE101" i="2"/>
  <c r="JF101" i="2"/>
  <c r="JE102" i="2"/>
  <c r="JF102" i="2"/>
  <c r="JE103" i="2"/>
  <c r="JF103" i="2"/>
  <c r="JE104" i="2"/>
  <c r="JF104" i="2"/>
  <c r="JE105" i="2"/>
  <c r="JF105" i="2"/>
  <c r="JE106" i="2"/>
  <c r="JF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Y107" i="2"/>
  <c r="Z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HY107" i="2"/>
  <c r="HZ107" i="2"/>
  <c r="IA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W107" i="2"/>
  <c r="JX107" i="2"/>
  <c r="JY107" i="2"/>
  <c r="JZ107" i="2"/>
  <c r="KC107" i="2"/>
  <c r="KD107" i="2"/>
  <c r="KE107" i="2"/>
  <c r="KF107" i="2"/>
  <c r="KI107" i="2"/>
  <c r="KJ107" i="2"/>
  <c r="KK107" i="2"/>
  <c r="KL107" i="2"/>
  <c r="KO107" i="2"/>
  <c r="KP107" i="2"/>
  <c r="KQ107" i="2"/>
  <c r="KR107" i="2"/>
  <c r="KU107" i="2"/>
  <c r="KV107" i="2"/>
  <c r="KY107" i="2"/>
  <c r="KZ107" i="2"/>
  <c r="LA107" i="2"/>
  <c r="LB107" i="2"/>
  <c r="LE107" i="2"/>
  <c r="LF107" i="2"/>
  <c r="LI107" i="2"/>
  <c r="LJ107" i="2"/>
  <c r="LK107" i="2"/>
  <c r="LL107" i="2"/>
  <c r="LM107" i="2"/>
  <c r="LN107" i="2"/>
  <c r="LO107" i="2"/>
  <c r="LP107" i="2"/>
  <c r="LQ107" i="2"/>
  <c r="LR107" i="2"/>
  <c r="LU107" i="2"/>
  <c r="LV107" i="2"/>
  <c r="LW107" i="2"/>
  <c r="LX107" i="2"/>
  <c r="MA107" i="2"/>
  <c r="MB107" i="2"/>
  <c r="MC107" i="2"/>
  <c r="MD107" i="2"/>
  <c r="ME107" i="2"/>
  <c r="MF107" i="2"/>
  <c r="MG107" i="2"/>
  <c r="MH107" i="2"/>
  <c r="MK107" i="2"/>
  <c r="ML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O107" i="2"/>
  <c r="NP107" i="2"/>
  <c r="NQ107" i="2"/>
  <c r="NR107" i="2"/>
  <c r="NS107" i="2"/>
  <c r="NT107" i="2"/>
  <c r="NW107" i="2"/>
  <c r="NX107" i="2"/>
  <c r="NY107" i="2"/>
  <c r="NZ107" i="2"/>
  <c r="OA107" i="2"/>
  <c r="OB107" i="2"/>
  <c r="OG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HY108" i="2"/>
  <c r="HZ108" i="2"/>
  <c r="IA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W108" i="2"/>
  <c r="JX108" i="2"/>
  <c r="JY108" i="2"/>
  <c r="JZ108" i="2"/>
  <c r="KC108" i="2"/>
  <c r="KD108" i="2"/>
  <c r="KE108" i="2"/>
  <c r="KF108" i="2"/>
  <c r="KI108" i="2"/>
  <c r="KJ108" i="2"/>
  <c r="KK108" i="2"/>
  <c r="KL108" i="2"/>
  <c r="KO108" i="2"/>
  <c r="KP108" i="2"/>
  <c r="KQ108" i="2"/>
  <c r="KR108" i="2"/>
  <c r="KU108" i="2"/>
  <c r="KV108" i="2"/>
  <c r="KY108" i="2"/>
  <c r="KZ108" i="2"/>
  <c r="LA108" i="2"/>
  <c r="LB108" i="2"/>
  <c r="LE108" i="2"/>
  <c r="LF108" i="2"/>
  <c r="LI108" i="2"/>
  <c r="LJ108" i="2"/>
  <c r="LK108" i="2"/>
  <c r="LL108" i="2"/>
  <c r="LM108" i="2"/>
  <c r="LN108" i="2"/>
  <c r="LO108" i="2"/>
  <c r="LP108" i="2"/>
  <c r="LQ108" i="2"/>
  <c r="LR108" i="2"/>
  <c r="LU108" i="2"/>
  <c r="LV108" i="2"/>
  <c r="LW108" i="2"/>
  <c r="LX108" i="2"/>
  <c r="MA108" i="2"/>
  <c r="MB108" i="2"/>
  <c r="MC108" i="2"/>
  <c r="MD108" i="2"/>
  <c r="ME108" i="2"/>
  <c r="MF108" i="2"/>
  <c r="MG108" i="2"/>
  <c r="MH108" i="2"/>
  <c r="MK108" i="2"/>
  <c r="ML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O108" i="2"/>
  <c r="NP108" i="2"/>
  <c r="NQ108" i="2"/>
  <c r="NR108" i="2"/>
  <c r="NS108" i="2"/>
  <c r="NT108" i="2"/>
  <c r="NW108" i="2"/>
  <c r="NX108" i="2"/>
  <c r="NY108" i="2"/>
  <c r="NZ108" i="2"/>
  <c r="OA108" i="2"/>
  <c r="OB108" i="2"/>
  <c r="OG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Y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G109" i="2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W109" i="2"/>
  <c r="JX109" i="2"/>
  <c r="JY109" i="2"/>
  <c r="JZ109" i="2"/>
  <c r="KC109" i="2"/>
  <c r="KD109" i="2"/>
  <c r="KE109" i="2"/>
  <c r="KF109" i="2"/>
  <c r="KI109" i="2"/>
  <c r="KJ109" i="2"/>
  <c r="KK109" i="2"/>
  <c r="KL109" i="2"/>
  <c r="KO109" i="2"/>
  <c r="KP109" i="2"/>
  <c r="KQ109" i="2"/>
  <c r="KR109" i="2"/>
  <c r="KU109" i="2"/>
  <c r="KV109" i="2"/>
  <c r="KY109" i="2"/>
  <c r="KZ109" i="2"/>
  <c r="LA109" i="2"/>
  <c r="LB109" i="2"/>
  <c r="LE109" i="2"/>
  <c r="LF109" i="2"/>
  <c r="LI109" i="2"/>
  <c r="LJ109" i="2"/>
  <c r="LK109" i="2"/>
  <c r="LL109" i="2"/>
  <c r="LM109" i="2"/>
  <c r="LN109" i="2"/>
  <c r="LO109" i="2"/>
  <c r="LP109" i="2"/>
  <c r="LQ109" i="2"/>
  <c r="LR109" i="2"/>
  <c r="LU109" i="2"/>
  <c r="LV109" i="2"/>
  <c r="LW109" i="2"/>
  <c r="LX109" i="2"/>
  <c r="MA109" i="2"/>
  <c r="MB109" i="2"/>
  <c r="MC109" i="2"/>
  <c r="MD109" i="2"/>
  <c r="ME109" i="2"/>
  <c r="MF109" i="2"/>
  <c r="MG109" i="2"/>
  <c r="MH109" i="2"/>
  <c r="MK109" i="2"/>
  <c r="ML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O109" i="2"/>
  <c r="NP109" i="2"/>
  <c r="NQ109" i="2"/>
  <c r="NR109" i="2"/>
  <c r="NS109" i="2"/>
  <c r="NT109" i="2"/>
  <c r="NW109" i="2"/>
  <c r="NX109" i="2"/>
  <c r="NY109" i="2"/>
  <c r="NZ109" i="2"/>
  <c r="OA109" i="2"/>
  <c r="OB109" i="2"/>
  <c r="OG109" i="2"/>
  <c r="JF108" i="2" l="1"/>
  <c r="JF107" i="2"/>
  <c r="JF109" i="2"/>
  <c r="JE107" i="2"/>
  <c r="JE109" i="2"/>
  <c r="JE108" i="2"/>
  <c r="DN107" i="2" l="1"/>
  <c r="DN108" i="2"/>
  <c r="DN109" i="2"/>
  <c r="MI15" i="2"/>
  <c r="MJ15" i="2"/>
  <c r="MI16" i="2"/>
  <c r="MJ16" i="2"/>
  <c r="MI17" i="2"/>
  <c r="MJ17" i="2"/>
  <c r="MI18" i="2"/>
  <c r="MJ18" i="2"/>
  <c r="MI19" i="2"/>
  <c r="MJ19" i="2"/>
  <c r="MI20" i="2"/>
  <c r="MJ20" i="2"/>
  <c r="MI21" i="2"/>
  <c r="MJ21" i="2"/>
  <c r="MI22" i="2"/>
  <c r="MJ22" i="2"/>
  <c r="MI23" i="2"/>
  <c r="MJ23" i="2"/>
  <c r="MI24" i="2"/>
  <c r="MJ24" i="2"/>
  <c r="MI25" i="2"/>
  <c r="MJ25" i="2"/>
  <c r="MI26" i="2"/>
  <c r="MJ26" i="2"/>
  <c r="MI27" i="2"/>
  <c r="MJ27" i="2"/>
  <c r="MI28" i="2"/>
  <c r="MJ28" i="2"/>
  <c r="MI29" i="2"/>
  <c r="MJ29" i="2"/>
  <c r="MI30" i="2"/>
  <c r="MJ30" i="2"/>
  <c r="MI31" i="2"/>
  <c r="MJ31" i="2"/>
  <c r="MI32" i="2"/>
  <c r="MJ32" i="2"/>
  <c r="MI33" i="2"/>
  <c r="MJ33" i="2"/>
  <c r="MI34" i="2"/>
  <c r="MJ34" i="2"/>
  <c r="MI35" i="2"/>
  <c r="MJ35" i="2"/>
  <c r="MI36" i="2"/>
  <c r="MJ36" i="2"/>
  <c r="MI37" i="2"/>
  <c r="MJ37" i="2"/>
  <c r="MI38" i="2"/>
  <c r="MJ38" i="2"/>
  <c r="MI39" i="2"/>
  <c r="MJ39" i="2"/>
  <c r="MI40" i="2"/>
  <c r="MJ40" i="2"/>
  <c r="MI41" i="2"/>
  <c r="MJ41" i="2"/>
  <c r="MI42" i="2"/>
  <c r="MJ42" i="2"/>
  <c r="MI43" i="2"/>
  <c r="MJ43" i="2"/>
  <c r="MI44" i="2"/>
  <c r="MJ44" i="2"/>
  <c r="MI45" i="2"/>
  <c r="MJ45" i="2"/>
  <c r="MI46" i="2"/>
  <c r="MJ46" i="2"/>
  <c r="MI47" i="2"/>
  <c r="MJ47" i="2"/>
  <c r="MI48" i="2"/>
  <c r="MJ48" i="2"/>
  <c r="MI49" i="2"/>
  <c r="MJ49" i="2"/>
  <c r="MI50" i="2"/>
  <c r="MJ50" i="2"/>
  <c r="MI51" i="2"/>
  <c r="MJ51" i="2"/>
  <c r="MI52" i="2"/>
  <c r="MJ52" i="2"/>
  <c r="MI53" i="2"/>
  <c r="MJ53" i="2"/>
  <c r="MI54" i="2"/>
  <c r="MJ54" i="2"/>
  <c r="MI55" i="2"/>
  <c r="MJ55" i="2"/>
  <c r="MI56" i="2"/>
  <c r="MJ56" i="2"/>
  <c r="MI57" i="2"/>
  <c r="MJ57" i="2"/>
  <c r="MI58" i="2"/>
  <c r="MJ58" i="2"/>
  <c r="MI59" i="2"/>
  <c r="MJ59" i="2"/>
  <c r="MI60" i="2"/>
  <c r="MJ60" i="2"/>
  <c r="MI61" i="2"/>
  <c r="MJ61" i="2"/>
  <c r="MI62" i="2"/>
  <c r="MJ62" i="2"/>
  <c r="MI63" i="2"/>
  <c r="MJ63" i="2"/>
  <c r="MI64" i="2"/>
  <c r="MJ64" i="2"/>
  <c r="MI65" i="2"/>
  <c r="MJ65" i="2"/>
  <c r="MI66" i="2"/>
  <c r="MJ66" i="2"/>
  <c r="MI67" i="2"/>
  <c r="MJ67" i="2"/>
  <c r="MI68" i="2"/>
  <c r="MJ68" i="2"/>
  <c r="MI69" i="2"/>
  <c r="MJ69" i="2"/>
  <c r="MI70" i="2"/>
  <c r="MJ70" i="2"/>
  <c r="MI71" i="2"/>
  <c r="MJ71" i="2"/>
  <c r="MI72" i="2"/>
  <c r="MJ72" i="2"/>
  <c r="MI73" i="2"/>
  <c r="MJ73" i="2"/>
  <c r="MI74" i="2"/>
  <c r="MJ74" i="2"/>
  <c r="MI75" i="2"/>
  <c r="MJ75" i="2"/>
  <c r="MI76" i="2"/>
  <c r="MJ76" i="2"/>
  <c r="MI77" i="2"/>
  <c r="MJ77" i="2"/>
  <c r="MI78" i="2"/>
  <c r="MJ78" i="2"/>
  <c r="MI79" i="2"/>
  <c r="MJ79" i="2"/>
  <c r="MI80" i="2"/>
  <c r="MJ80" i="2"/>
  <c r="MI81" i="2"/>
  <c r="MJ81" i="2"/>
  <c r="MI82" i="2"/>
  <c r="MJ82" i="2"/>
  <c r="MI83" i="2"/>
  <c r="MJ83" i="2"/>
  <c r="MI84" i="2"/>
  <c r="MJ84" i="2"/>
  <c r="MI85" i="2"/>
  <c r="MJ85" i="2"/>
  <c r="MI86" i="2"/>
  <c r="MJ86" i="2"/>
  <c r="MI87" i="2"/>
  <c r="MJ87" i="2"/>
  <c r="MI88" i="2"/>
  <c r="MJ88" i="2"/>
  <c r="MI89" i="2"/>
  <c r="MJ89" i="2"/>
  <c r="MI90" i="2"/>
  <c r="MJ90" i="2"/>
  <c r="MI91" i="2"/>
  <c r="MJ91" i="2"/>
  <c r="MI92" i="2"/>
  <c r="MJ92" i="2"/>
  <c r="MI93" i="2"/>
  <c r="MJ93" i="2"/>
  <c r="MI94" i="2"/>
  <c r="MJ94" i="2"/>
  <c r="MI95" i="2"/>
  <c r="MJ95" i="2"/>
  <c r="MI96" i="2"/>
  <c r="MJ96" i="2"/>
  <c r="MI97" i="2"/>
  <c r="MJ97" i="2"/>
  <c r="MI98" i="2"/>
  <c r="MJ98" i="2"/>
  <c r="MI99" i="2"/>
  <c r="MJ99" i="2"/>
  <c r="MI100" i="2"/>
  <c r="MJ100" i="2"/>
  <c r="MI101" i="2"/>
  <c r="MJ101" i="2"/>
  <c r="MI102" i="2"/>
  <c r="MJ102" i="2"/>
  <c r="MI103" i="2"/>
  <c r="MJ103" i="2"/>
  <c r="MI104" i="2"/>
  <c r="MJ104" i="2"/>
  <c r="MI105" i="2"/>
  <c r="MJ105" i="2"/>
  <c r="MI106" i="2"/>
  <c r="MJ106" i="2"/>
  <c r="MJ107" i="2" l="1"/>
  <c r="MJ108" i="2"/>
  <c r="MJ109" i="2"/>
  <c r="MI107" i="2"/>
  <c r="MI108" i="2"/>
  <c r="MI109" i="2"/>
  <c r="EW109" i="3"/>
  <c r="EW108" i="3"/>
  <c r="EW107" i="3"/>
  <c r="JH109" i="3"/>
  <c r="JG109" i="3"/>
  <c r="JF109" i="3"/>
  <c r="JE109" i="3"/>
  <c r="JH108" i="3"/>
  <c r="JG108" i="3"/>
  <c r="JF108" i="3"/>
  <c r="JE108" i="3"/>
  <c r="JH107" i="3"/>
  <c r="JG107" i="3"/>
  <c r="JF107" i="3"/>
  <c r="JE107" i="3"/>
  <c r="K4" i="2" l="1"/>
  <c r="LT15" i="2" l="1"/>
  <c r="LT16" i="2"/>
  <c r="LT17" i="2"/>
  <c r="LT18" i="2"/>
  <c r="LT19" i="2"/>
  <c r="LT20" i="2"/>
  <c r="LT21" i="2"/>
  <c r="LT22" i="2"/>
  <c r="LT23" i="2"/>
  <c r="LT24" i="2"/>
  <c r="LT25" i="2"/>
  <c r="LT26" i="2"/>
  <c r="LT27" i="2"/>
  <c r="LT28" i="2"/>
  <c r="LT29" i="2"/>
  <c r="LT30" i="2"/>
  <c r="LT31" i="2"/>
  <c r="LT32" i="2"/>
  <c r="LT33" i="2"/>
  <c r="LT34" i="2"/>
  <c r="LT35" i="2"/>
  <c r="LT36" i="2"/>
  <c r="LT37" i="2"/>
  <c r="LT38" i="2"/>
  <c r="LT39" i="2"/>
  <c r="LT40" i="2"/>
  <c r="LT41" i="2"/>
  <c r="LT42" i="2"/>
  <c r="LT43" i="2"/>
  <c r="LT44" i="2"/>
  <c r="LT45" i="2"/>
  <c r="LT46" i="2"/>
  <c r="LT47" i="2"/>
  <c r="LT48" i="2"/>
  <c r="LT49" i="2"/>
  <c r="LT50" i="2"/>
  <c r="LT51" i="2"/>
  <c r="LT52" i="2"/>
  <c r="LT53" i="2"/>
  <c r="LT54" i="2"/>
  <c r="LT55" i="2"/>
  <c r="LT56" i="2"/>
  <c r="LT57" i="2"/>
  <c r="LT58" i="2"/>
  <c r="LT59" i="2"/>
  <c r="LT60" i="2"/>
  <c r="LT61" i="2"/>
  <c r="LT62" i="2"/>
  <c r="LT63" i="2"/>
  <c r="LT64" i="2"/>
  <c r="LT65" i="2"/>
  <c r="LT66" i="2"/>
  <c r="LT67" i="2"/>
  <c r="LT68" i="2"/>
  <c r="LT69" i="2"/>
  <c r="LT70" i="2"/>
  <c r="LT71" i="2"/>
  <c r="LT72" i="2"/>
  <c r="LT73" i="2"/>
  <c r="LT74" i="2"/>
  <c r="LT75" i="2"/>
  <c r="LT76" i="2"/>
  <c r="LT77" i="2"/>
  <c r="LT78" i="2"/>
  <c r="LT79" i="2"/>
  <c r="LT80" i="2"/>
  <c r="LT81" i="2"/>
  <c r="LT82" i="2"/>
  <c r="LT83" i="2"/>
  <c r="LT84" i="2"/>
  <c r="LT85" i="2"/>
  <c r="LT86" i="2"/>
  <c r="LT87" i="2"/>
  <c r="LT88" i="2"/>
  <c r="LT89" i="2"/>
  <c r="LT90" i="2"/>
  <c r="LT91" i="2"/>
  <c r="LT92" i="2"/>
  <c r="LT93" i="2"/>
  <c r="LT94" i="2"/>
  <c r="LT95" i="2"/>
  <c r="LT96" i="2"/>
  <c r="LT97" i="2"/>
  <c r="LT98" i="2"/>
  <c r="LT99" i="2"/>
  <c r="LT100" i="2"/>
  <c r="LT101" i="2"/>
  <c r="LT102" i="2"/>
  <c r="LT103" i="2"/>
  <c r="LT104" i="2"/>
  <c r="LT105" i="2"/>
  <c r="LT106" i="2"/>
  <c r="LS15" i="2"/>
  <c r="LS16" i="2"/>
  <c r="LS17" i="2"/>
  <c r="LS18" i="2"/>
  <c r="LS19" i="2"/>
  <c r="LS20" i="2"/>
  <c r="LS21" i="2"/>
  <c r="LS22" i="2"/>
  <c r="LS23" i="2"/>
  <c r="LS24" i="2"/>
  <c r="LS25" i="2"/>
  <c r="LS26" i="2"/>
  <c r="LS27" i="2"/>
  <c r="LS28" i="2"/>
  <c r="LS29" i="2"/>
  <c r="LS30" i="2"/>
  <c r="LS31" i="2"/>
  <c r="LS32" i="2"/>
  <c r="LS33" i="2"/>
  <c r="LS34" i="2"/>
  <c r="LS35" i="2"/>
  <c r="LS36" i="2"/>
  <c r="LS37" i="2"/>
  <c r="LS38" i="2"/>
  <c r="LS39" i="2"/>
  <c r="LS40" i="2"/>
  <c r="LS41" i="2"/>
  <c r="LS42" i="2"/>
  <c r="LS43" i="2"/>
  <c r="LS44" i="2"/>
  <c r="LS45" i="2"/>
  <c r="LS46" i="2"/>
  <c r="LS47" i="2"/>
  <c r="LS48" i="2"/>
  <c r="LS49" i="2"/>
  <c r="LS50" i="2"/>
  <c r="LS51" i="2"/>
  <c r="LS52" i="2"/>
  <c r="LS53" i="2"/>
  <c r="LS54" i="2"/>
  <c r="LS55" i="2"/>
  <c r="LS56" i="2"/>
  <c r="LS57" i="2"/>
  <c r="LS58" i="2"/>
  <c r="LS59" i="2"/>
  <c r="LS60" i="2"/>
  <c r="LS61" i="2"/>
  <c r="LS62" i="2"/>
  <c r="LS63" i="2"/>
  <c r="LS64" i="2"/>
  <c r="LS65" i="2"/>
  <c r="LS66" i="2"/>
  <c r="LS67" i="2"/>
  <c r="LS68" i="2"/>
  <c r="LS69" i="2"/>
  <c r="LS70" i="2"/>
  <c r="LS71" i="2"/>
  <c r="LS72" i="2"/>
  <c r="LS73" i="2"/>
  <c r="LS74" i="2"/>
  <c r="LS75" i="2"/>
  <c r="LS76" i="2"/>
  <c r="LS77" i="2"/>
  <c r="LS78" i="2"/>
  <c r="LS79" i="2"/>
  <c r="LS80" i="2"/>
  <c r="LS81" i="2"/>
  <c r="LS82" i="2"/>
  <c r="LS83" i="2"/>
  <c r="LS84" i="2"/>
  <c r="LS85" i="2"/>
  <c r="LS86" i="2"/>
  <c r="LS87" i="2"/>
  <c r="LS88" i="2"/>
  <c r="LS89" i="2"/>
  <c r="LS90" i="2"/>
  <c r="LS91" i="2"/>
  <c r="LS92" i="2"/>
  <c r="LS93" i="2"/>
  <c r="LS94" i="2"/>
  <c r="LS95" i="2"/>
  <c r="LS96" i="2"/>
  <c r="LS97" i="2"/>
  <c r="LS98" i="2"/>
  <c r="LS99" i="2"/>
  <c r="LS100" i="2"/>
  <c r="LS101" i="2"/>
  <c r="LS102" i="2"/>
  <c r="LS103" i="2"/>
  <c r="LS104" i="2"/>
  <c r="LS105" i="2"/>
  <c r="LS106" i="2"/>
  <c r="LS107" i="2" l="1"/>
  <c r="LS108" i="2"/>
  <c r="LS109" i="2"/>
  <c r="LT107" i="2"/>
  <c r="LT108" i="2"/>
  <c r="LT109" i="2"/>
  <c r="BW108" i="3" l="1"/>
  <c r="BW107" i="3"/>
  <c r="BX107" i="3"/>
  <c r="BW109" i="3" a="1"/>
  <c r="BW109" i="3" l="1"/>
  <c r="ON109" i="2" l="1"/>
  <c r="ON107" i="2"/>
  <c r="ON108" i="2"/>
  <c r="OM107" i="2"/>
  <c r="OM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V15" i="2" l="1"/>
  <c r="JV16" i="2"/>
  <c r="JV17" i="2"/>
  <c r="JV18" i="2"/>
  <c r="JV19" i="2"/>
  <c r="JV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U15" i="2"/>
  <c r="JU16" i="2"/>
  <c r="JU17" i="2"/>
  <c r="JU18" i="2"/>
  <c r="JU19" i="2"/>
  <c r="JU20" i="2"/>
  <c r="JU21" i="2"/>
  <c r="JU22" i="2"/>
  <c r="JU23" i="2"/>
  <c r="JU24" i="2"/>
  <c r="JU25" i="2"/>
  <c r="JU26" i="2"/>
  <c r="JU27" i="2"/>
  <c r="JU28" i="2"/>
  <c r="JU29" i="2"/>
  <c r="JU30" i="2"/>
  <c r="JU31" i="2"/>
  <c r="JU32" i="2"/>
  <c r="JU33" i="2"/>
  <c r="JU34" i="2"/>
  <c r="JU35" i="2"/>
  <c r="JU36" i="2"/>
  <c r="JU37" i="2"/>
  <c r="JU38" i="2"/>
  <c r="JU39" i="2"/>
  <c r="JU40" i="2"/>
  <c r="JU41" i="2"/>
  <c r="JU42" i="2"/>
  <c r="JU43" i="2"/>
  <c r="JU44" i="2"/>
  <c r="JU45" i="2"/>
  <c r="JU46" i="2"/>
  <c r="JU47" i="2"/>
  <c r="JU48" i="2"/>
  <c r="JU49" i="2"/>
  <c r="JU50" i="2"/>
  <c r="JU51" i="2"/>
  <c r="JU52" i="2"/>
  <c r="JU53" i="2"/>
  <c r="JU54" i="2"/>
  <c r="JU55" i="2"/>
  <c r="JU56" i="2"/>
  <c r="JU57" i="2"/>
  <c r="JU58" i="2"/>
  <c r="JU59" i="2"/>
  <c r="JU60" i="2"/>
  <c r="JU61" i="2"/>
  <c r="JU62" i="2"/>
  <c r="JU63" i="2"/>
  <c r="JU64" i="2"/>
  <c r="JU65" i="2"/>
  <c r="JU66" i="2"/>
  <c r="JU67" i="2"/>
  <c r="JU68" i="2"/>
  <c r="JU69" i="2"/>
  <c r="JU70" i="2"/>
  <c r="JU71" i="2"/>
  <c r="JU72" i="2"/>
  <c r="JU73" i="2"/>
  <c r="JU74" i="2"/>
  <c r="JU75" i="2"/>
  <c r="JU76" i="2"/>
  <c r="JU77" i="2"/>
  <c r="JU78" i="2"/>
  <c r="JU79" i="2"/>
  <c r="JU80" i="2"/>
  <c r="JU81" i="2"/>
  <c r="JU82" i="2"/>
  <c r="JU83" i="2"/>
  <c r="JU84" i="2"/>
  <c r="JU85" i="2"/>
  <c r="JU86" i="2"/>
  <c r="JU87" i="2"/>
  <c r="JU88" i="2"/>
  <c r="JU89" i="2"/>
  <c r="JU90" i="2"/>
  <c r="JU91" i="2"/>
  <c r="JU92" i="2"/>
  <c r="JU93" i="2"/>
  <c r="JU94" i="2"/>
  <c r="JU95" i="2"/>
  <c r="JU96" i="2"/>
  <c r="JU97" i="2"/>
  <c r="JU98" i="2"/>
  <c r="JU99" i="2"/>
  <c r="JU100" i="2"/>
  <c r="JU101" i="2"/>
  <c r="JU102" i="2"/>
  <c r="JU103" i="2"/>
  <c r="JU104" i="2"/>
  <c r="JU105" i="2"/>
  <c r="JU106" i="2"/>
  <c r="JV107" i="2" l="1"/>
  <c r="JV108" i="2"/>
  <c r="JV109" i="2"/>
  <c r="JU107" i="2"/>
  <c r="JU108" i="2"/>
  <c r="JU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/>
  <c r="FC110" i="1" l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A107" i="2" l="1"/>
  <c r="NA108" i="2"/>
  <c r="NA109" i="2"/>
  <c r="NB107" i="2"/>
  <c r="NB108" i="2"/>
  <c r="NB109" i="2"/>
  <c r="LG15" i="2"/>
  <c r="LH15" i="2"/>
  <c r="LG16" i="2"/>
  <c r="LH16" i="2"/>
  <c r="LG17" i="2"/>
  <c r="LH17" i="2"/>
  <c r="LG18" i="2"/>
  <c r="LH18" i="2"/>
  <c r="LG19" i="2"/>
  <c r="LH19" i="2"/>
  <c r="LG20" i="2"/>
  <c r="LH20" i="2"/>
  <c r="LG21" i="2"/>
  <c r="LH21" i="2"/>
  <c r="LG22" i="2"/>
  <c r="LH22" i="2"/>
  <c r="LG23" i="2"/>
  <c r="LH23" i="2"/>
  <c r="LG24" i="2"/>
  <c r="LH24" i="2"/>
  <c r="LG25" i="2"/>
  <c r="LH25" i="2"/>
  <c r="LG26" i="2"/>
  <c r="LH26" i="2"/>
  <c r="LG27" i="2"/>
  <c r="LH27" i="2"/>
  <c r="LG28" i="2"/>
  <c r="LH28" i="2"/>
  <c r="LG29" i="2"/>
  <c r="LH29" i="2"/>
  <c r="LG30" i="2"/>
  <c r="LH30" i="2"/>
  <c r="LG31" i="2"/>
  <c r="LH31" i="2"/>
  <c r="LG32" i="2"/>
  <c r="LH32" i="2"/>
  <c r="LG33" i="2"/>
  <c r="LH33" i="2"/>
  <c r="LG34" i="2"/>
  <c r="LH34" i="2"/>
  <c r="LG35" i="2"/>
  <c r="LH35" i="2"/>
  <c r="LG36" i="2"/>
  <c r="LH36" i="2"/>
  <c r="LG37" i="2"/>
  <c r="LH37" i="2"/>
  <c r="LG38" i="2"/>
  <c r="LH38" i="2"/>
  <c r="LG39" i="2"/>
  <c r="LH39" i="2"/>
  <c r="LG40" i="2"/>
  <c r="LH40" i="2"/>
  <c r="LG41" i="2"/>
  <c r="LH41" i="2"/>
  <c r="LG42" i="2"/>
  <c r="LH42" i="2"/>
  <c r="LG43" i="2"/>
  <c r="LH43" i="2"/>
  <c r="LG44" i="2"/>
  <c r="LH44" i="2"/>
  <c r="LG45" i="2"/>
  <c r="LH45" i="2"/>
  <c r="LG46" i="2"/>
  <c r="LH46" i="2"/>
  <c r="LG47" i="2"/>
  <c r="LH47" i="2"/>
  <c r="LG48" i="2"/>
  <c r="LH48" i="2"/>
  <c r="LG49" i="2"/>
  <c r="LH49" i="2"/>
  <c r="LG50" i="2"/>
  <c r="LH50" i="2"/>
  <c r="LG51" i="2"/>
  <c r="LH51" i="2"/>
  <c r="LG52" i="2"/>
  <c r="LH52" i="2"/>
  <c r="LG53" i="2"/>
  <c r="LH53" i="2"/>
  <c r="LG54" i="2"/>
  <c r="LH54" i="2"/>
  <c r="LG55" i="2"/>
  <c r="LH55" i="2"/>
  <c r="LG56" i="2"/>
  <c r="LH56" i="2"/>
  <c r="LG57" i="2"/>
  <c r="LH57" i="2"/>
  <c r="LG58" i="2"/>
  <c r="LH58" i="2"/>
  <c r="LG59" i="2"/>
  <c r="LH59" i="2"/>
  <c r="LG60" i="2"/>
  <c r="LH60" i="2"/>
  <c r="LG61" i="2"/>
  <c r="LH61" i="2"/>
  <c r="LG62" i="2"/>
  <c r="LH62" i="2"/>
  <c r="LG63" i="2"/>
  <c r="LH63" i="2"/>
  <c r="LG64" i="2"/>
  <c r="LH64" i="2"/>
  <c r="LG65" i="2"/>
  <c r="LH65" i="2"/>
  <c r="LG66" i="2"/>
  <c r="LH66" i="2"/>
  <c r="LG67" i="2"/>
  <c r="LH67" i="2"/>
  <c r="LG68" i="2"/>
  <c r="LH68" i="2"/>
  <c r="LG69" i="2"/>
  <c r="LH69" i="2"/>
  <c r="LG70" i="2"/>
  <c r="LH70" i="2"/>
  <c r="LG71" i="2"/>
  <c r="LH71" i="2"/>
  <c r="LG72" i="2"/>
  <c r="LH72" i="2"/>
  <c r="LG73" i="2"/>
  <c r="LH73" i="2"/>
  <c r="LG74" i="2"/>
  <c r="LH74" i="2"/>
  <c r="LG75" i="2"/>
  <c r="LH75" i="2"/>
  <c r="LG76" i="2"/>
  <c r="LH76" i="2"/>
  <c r="LG77" i="2"/>
  <c r="LH77" i="2"/>
  <c r="LG78" i="2"/>
  <c r="LH78" i="2"/>
  <c r="LG79" i="2"/>
  <c r="LH79" i="2"/>
  <c r="LG80" i="2"/>
  <c r="LH80" i="2"/>
  <c r="LG81" i="2"/>
  <c r="LH81" i="2"/>
  <c r="LG82" i="2"/>
  <c r="LH82" i="2"/>
  <c r="LG83" i="2"/>
  <c r="LH83" i="2"/>
  <c r="LG84" i="2"/>
  <c r="LH84" i="2"/>
  <c r="LG85" i="2"/>
  <c r="LH85" i="2"/>
  <c r="LG86" i="2"/>
  <c r="LH86" i="2"/>
  <c r="LG87" i="2"/>
  <c r="LH87" i="2"/>
  <c r="LG88" i="2"/>
  <c r="LH88" i="2"/>
  <c r="LG89" i="2"/>
  <c r="LH89" i="2"/>
  <c r="LG90" i="2"/>
  <c r="LH90" i="2"/>
  <c r="LG91" i="2"/>
  <c r="LH91" i="2"/>
  <c r="LG92" i="2"/>
  <c r="LH92" i="2"/>
  <c r="LG93" i="2"/>
  <c r="LH93" i="2"/>
  <c r="LG94" i="2"/>
  <c r="LH94" i="2"/>
  <c r="LG95" i="2"/>
  <c r="LH95" i="2"/>
  <c r="LG96" i="2"/>
  <c r="LH96" i="2"/>
  <c r="LG97" i="2"/>
  <c r="LH97" i="2"/>
  <c r="LG98" i="2"/>
  <c r="LH98" i="2"/>
  <c r="LG99" i="2"/>
  <c r="LH99" i="2"/>
  <c r="LG100" i="2"/>
  <c r="LH100" i="2"/>
  <c r="LG101" i="2"/>
  <c r="LH101" i="2"/>
  <c r="LG102" i="2"/>
  <c r="LH102" i="2"/>
  <c r="LG103" i="2"/>
  <c r="LH103" i="2"/>
  <c r="LG104" i="2"/>
  <c r="LH104" i="2"/>
  <c r="LG105" i="2"/>
  <c r="LH105" i="2"/>
  <c r="LG106" i="2"/>
  <c r="LH106" i="2"/>
  <c r="I4" i="3"/>
  <c r="I4" i="4"/>
  <c r="LG107" i="2" l="1"/>
  <c r="LG108" i="2"/>
  <c r="LG109" i="2"/>
  <c r="LH107" i="2"/>
  <c r="LH108" i="2"/>
  <c r="LH109" i="2"/>
  <c r="OF109" i="2" l="1"/>
  <c r="OF107" i="2"/>
  <c r="OF108" i="2"/>
  <c r="OE109" i="2"/>
  <c r="OE107" i="2"/>
  <c r="OE108" i="2"/>
  <c r="L110" i="1"/>
  <c r="K110" i="1"/>
  <c r="L109" i="1"/>
  <c r="K109" i="1"/>
  <c r="L108" i="1"/>
  <c r="K108" i="1"/>
  <c r="L107" i="1"/>
  <c r="K107" i="1"/>
  <c r="JA107" i="3"/>
  <c r="JB107" i="3"/>
  <c r="JA108" i="3"/>
  <c r="JB108" i="3"/>
  <c r="JA109" i="3"/>
  <c r="JB109" i="3"/>
  <c r="JC12" i="3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NU12" i="2"/>
  <c r="BE12" i="1" s="1"/>
  <c r="NV12" i="2"/>
  <c r="NU13" i="2"/>
  <c r="BE13" i="1" s="1"/>
  <c r="NV13" i="2"/>
  <c r="NU14" i="2"/>
  <c r="BE14" i="1" s="1"/>
  <c r="NV14" i="2"/>
  <c r="NU15" i="2"/>
  <c r="BE15" i="1" s="1"/>
  <c r="NV15" i="2"/>
  <c r="NU16" i="2"/>
  <c r="BE16" i="1" s="1"/>
  <c r="NV16" i="2"/>
  <c r="NU17" i="2"/>
  <c r="BE17" i="1" s="1"/>
  <c r="NV17" i="2"/>
  <c r="NU18" i="2"/>
  <c r="BE18" i="1" s="1"/>
  <c r="NV18" i="2"/>
  <c r="NU19" i="2"/>
  <c r="BE19" i="1" s="1"/>
  <c r="NV19" i="2"/>
  <c r="NU20" i="2"/>
  <c r="BE20" i="1" s="1"/>
  <c r="NV20" i="2"/>
  <c r="NU21" i="2"/>
  <c r="BE21" i="1" s="1"/>
  <c r="NV21" i="2"/>
  <c r="NU22" i="2"/>
  <c r="BE22" i="1" s="1"/>
  <c r="NV22" i="2"/>
  <c r="NU23" i="2"/>
  <c r="BE23" i="1" s="1"/>
  <c r="NV23" i="2"/>
  <c r="NU24" i="2"/>
  <c r="BE24" i="1" s="1"/>
  <c r="NV24" i="2"/>
  <c r="NU25" i="2"/>
  <c r="BE25" i="1" s="1"/>
  <c r="NV25" i="2"/>
  <c r="NU26" i="2"/>
  <c r="BE26" i="1" s="1"/>
  <c r="NV26" i="2"/>
  <c r="NU27" i="2"/>
  <c r="BE27" i="1" s="1"/>
  <c r="NV27" i="2"/>
  <c r="NU28" i="2"/>
  <c r="BE28" i="1" s="1"/>
  <c r="NV28" i="2"/>
  <c r="NU29" i="2"/>
  <c r="BE29" i="1" s="1"/>
  <c r="NV29" i="2"/>
  <c r="NU30" i="2"/>
  <c r="BE30" i="1" s="1"/>
  <c r="NV30" i="2"/>
  <c r="NU31" i="2"/>
  <c r="BE31" i="1" s="1"/>
  <c r="NV31" i="2"/>
  <c r="NU32" i="2"/>
  <c r="BE32" i="1" s="1"/>
  <c r="NV32" i="2"/>
  <c r="NU33" i="2"/>
  <c r="BE33" i="1" s="1"/>
  <c r="NV33" i="2"/>
  <c r="NU34" i="2"/>
  <c r="BE34" i="1" s="1"/>
  <c r="NV34" i="2"/>
  <c r="NU35" i="2"/>
  <c r="BE35" i="1" s="1"/>
  <c r="NV35" i="2"/>
  <c r="NU36" i="2"/>
  <c r="BE36" i="1" s="1"/>
  <c r="NV36" i="2"/>
  <c r="NU37" i="2"/>
  <c r="BE37" i="1" s="1"/>
  <c r="NV37" i="2"/>
  <c r="NU38" i="2"/>
  <c r="BE38" i="1" s="1"/>
  <c r="NV38" i="2"/>
  <c r="NU39" i="2"/>
  <c r="BE39" i="1" s="1"/>
  <c r="NV39" i="2"/>
  <c r="NU40" i="2"/>
  <c r="BE40" i="1" s="1"/>
  <c r="NV40" i="2"/>
  <c r="NU41" i="2"/>
  <c r="BE41" i="1" s="1"/>
  <c r="NV41" i="2"/>
  <c r="NU42" i="2"/>
  <c r="BE42" i="1" s="1"/>
  <c r="NV42" i="2"/>
  <c r="NU43" i="2"/>
  <c r="BE43" i="1" s="1"/>
  <c r="NV43" i="2"/>
  <c r="NU44" i="2"/>
  <c r="BE44" i="1" s="1"/>
  <c r="NV44" i="2"/>
  <c r="NU45" i="2"/>
  <c r="BE45" i="1" s="1"/>
  <c r="NV45" i="2"/>
  <c r="NU46" i="2"/>
  <c r="BE46" i="1" s="1"/>
  <c r="NV46" i="2"/>
  <c r="NU47" i="2"/>
  <c r="BE47" i="1" s="1"/>
  <c r="NV47" i="2"/>
  <c r="NU48" i="2"/>
  <c r="BE48" i="1" s="1"/>
  <c r="NV48" i="2"/>
  <c r="NU49" i="2"/>
  <c r="BE49" i="1" s="1"/>
  <c r="NV49" i="2"/>
  <c r="NU50" i="2"/>
  <c r="BE50" i="1" s="1"/>
  <c r="NV50" i="2"/>
  <c r="NU51" i="2"/>
  <c r="BE51" i="1" s="1"/>
  <c r="NV51" i="2"/>
  <c r="NU52" i="2"/>
  <c r="BE52" i="1" s="1"/>
  <c r="NV52" i="2"/>
  <c r="NU53" i="2"/>
  <c r="BE53" i="1" s="1"/>
  <c r="NV53" i="2"/>
  <c r="NU54" i="2"/>
  <c r="BE54" i="1" s="1"/>
  <c r="NV54" i="2"/>
  <c r="NU55" i="2"/>
  <c r="BE55" i="1" s="1"/>
  <c r="NV55" i="2"/>
  <c r="NU56" i="2"/>
  <c r="BE56" i="1" s="1"/>
  <c r="NV56" i="2"/>
  <c r="NU57" i="2"/>
  <c r="BE57" i="1" s="1"/>
  <c r="NV57" i="2"/>
  <c r="NU58" i="2"/>
  <c r="BE58" i="1" s="1"/>
  <c r="NV58" i="2"/>
  <c r="NU59" i="2"/>
  <c r="BE59" i="1" s="1"/>
  <c r="NV59" i="2"/>
  <c r="NU60" i="2"/>
  <c r="BE60" i="1" s="1"/>
  <c r="NV60" i="2"/>
  <c r="NU61" i="2"/>
  <c r="BE61" i="1" s="1"/>
  <c r="NV61" i="2"/>
  <c r="NU62" i="2"/>
  <c r="BE62" i="1" s="1"/>
  <c r="NV62" i="2"/>
  <c r="NU63" i="2"/>
  <c r="BE63" i="1" s="1"/>
  <c r="NV63" i="2"/>
  <c r="NU64" i="2"/>
  <c r="BE64" i="1" s="1"/>
  <c r="NV64" i="2"/>
  <c r="NU65" i="2"/>
  <c r="BE65" i="1" s="1"/>
  <c r="NV65" i="2"/>
  <c r="NU66" i="2"/>
  <c r="BE66" i="1" s="1"/>
  <c r="NV66" i="2"/>
  <c r="NU67" i="2"/>
  <c r="BE67" i="1" s="1"/>
  <c r="NV67" i="2"/>
  <c r="NU68" i="2"/>
  <c r="BE68" i="1" s="1"/>
  <c r="NV68" i="2"/>
  <c r="NU69" i="2"/>
  <c r="BE69" i="1" s="1"/>
  <c r="NV69" i="2"/>
  <c r="NU70" i="2"/>
  <c r="BE70" i="1" s="1"/>
  <c r="NV70" i="2"/>
  <c r="NU71" i="2"/>
  <c r="BE71" i="1" s="1"/>
  <c r="NV71" i="2"/>
  <c r="NU72" i="2"/>
  <c r="BE72" i="1" s="1"/>
  <c r="NV72" i="2"/>
  <c r="NU73" i="2"/>
  <c r="BE73" i="1" s="1"/>
  <c r="NV73" i="2"/>
  <c r="NU74" i="2"/>
  <c r="BE74" i="1" s="1"/>
  <c r="NV74" i="2"/>
  <c r="NU75" i="2"/>
  <c r="BE75" i="1" s="1"/>
  <c r="NV75" i="2"/>
  <c r="NU76" i="2"/>
  <c r="BE76" i="1" s="1"/>
  <c r="NV76" i="2"/>
  <c r="NU77" i="2"/>
  <c r="BE77" i="1" s="1"/>
  <c r="NV77" i="2"/>
  <c r="NU78" i="2"/>
  <c r="BE78" i="1" s="1"/>
  <c r="NV78" i="2"/>
  <c r="NU79" i="2"/>
  <c r="BE79" i="1" s="1"/>
  <c r="NV79" i="2"/>
  <c r="NU80" i="2"/>
  <c r="BE80" i="1" s="1"/>
  <c r="NV80" i="2"/>
  <c r="NU81" i="2"/>
  <c r="BE81" i="1" s="1"/>
  <c r="NV81" i="2"/>
  <c r="NU82" i="2"/>
  <c r="BE82" i="1" s="1"/>
  <c r="NV82" i="2"/>
  <c r="NU83" i="2"/>
  <c r="BE83" i="1" s="1"/>
  <c r="NV83" i="2"/>
  <c r="NU84" i="2"/>
  <c r="BE84" i="1" s="1"/>
  <c r="NV84" i="2"/>
  <c r="NU85" i="2"/>
  <c r="BE85" i="1" s="1"/>
  <c r="NV85" i="2"/>
  <c r="NU86" i="2"/>
  <c r="BE86" i="1" s="1"/>
  <c r="NV86" i="2"/>
  <c r="NU87" i="2"/>
  <c r="BE87" i="1" s="1"/>
  <c r="NV87" i="2"/>
  <c r="NU88" i="2"/>
  <c r="BE88" i="1" s="1"/>
  <c r="NV88" i="2"/>
  <c r="NU89" i="2"/>
  <c r="BE89" i="1" s="1"/>
  <c r="NV89" i="2"/>
  <c r="NU90" i="2"/>
  <c r="BE90" i="1" s="1"/>
  <c r="NV90" i="2"/>
  <c r="NU91" i="2"/>
  <c r="BE91" i="1" s="1"/>
  <c r="NV91" i="2"/>
  <c r="NU92" i="2"/>
  <c r="BE92" i="1" s="1"/>
  <c r="NV92" i="2"/>
  <c r="NU93" i="2"/>
  <c r="BE93" i="1" s="1"/>
  <c r="NV93" i="2"/>
  <c r="NU94" i="2"/>
  <c r="BE94" i="1" s="1"/>
  <c r="NV94" i="2"/>
  <c r="NU95" i="2"/>
  <c r="BE95" i="1" s="1"/>
  <c r="NV95" i="2"/>
  <c r="NU96" i="2"/>
  <c r="BE96" i="1" s="1"/>
  <c r="NV96" i="2"/>
  <c r="NU97" i="2"/>
  <c r="BE97" i="1" s="1"/>
  <c r="NV97" i="2"/>
  <c r="NU98" i="2"/>
  <c r="BE98" i="1" s="1"/>
  <c r="NV98" i="2"/>
  <c r="NU99" i="2"/>
  <c r="BE99" i="1" s="1"/>
  <c r="NV99" i="2"/>
  <c r="NU100" i="2"/>
  <c r="BE100" i="1" s="1"/>
  <c r="NV100" i="2"/>
  <c r="NU101" i="2"/>
  <c r="BE101" i="1" s="1"/>
  <c r="NV101" i="2"/>
  <c r="NU102" i="2"/>
  <c r="BE102" i="1" s="1"/>
  <c r="NV102" i="2"/>
  <c r="NU103" i="2"/>
  <c r="BE103" i="1" s="1"/>
  <c r="NV103" i="2"/>
  <c r="NU104" i="2"/>
  <c r="BE104" i="1" s="1"/>
  <c r="NV104" i="2"/>
  <c r="NU105" i="2"/>
  <c r="BE105" i="1" s="1"/>
  <c r="NV105" i="2"/>
  <c r="NU106" i="2"/>
  <c r="BE106" i="1" s="1"/>
  <c r="NV106" i="2"/>
  <c r="NV11" i="2"/>
  <c r="NU11" i="2"/>
  <c r="BE11" i="1" l="1"/>
  <c r="NU107" i="2"/>
  <c r="NU108" i="2"/>
  <c r="NU109" i="2"/>
  <c r="NV107" i="2"/>
  <c r="NV108" i="2"/>
  <c r="NV109" i="2"/>
  <c r="JD109" i="3"/>
  <c r="JD107" i="3"/>
  <c r="JD108" i="3"/>
  <c r="JC107" i="3"/>
  <c r="JC109" i="3"/>
  <c r="JC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S107" i="2"/>
  <c r="KS108" i="2"/>
  <c r="KS109" i="2"/>
  <c r="KT107" i="2"/>
  <c r="KT108" i="2"/>
  <c r="KT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IZ19" i="3"/>
  <c r="IZ11" i="3"/>
  <c r="IY11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20" i="3"/>
  <c r="IY20" i="3"/>
  <c r="IW109" i="3"/>
  <c r="IX109" i="3"/>
  <c r="IW108" i="3"/>
  <c r="IX108" i="3"/>
  <c r="IW107" i="3"/>
  <c r="IX107" i="3"/>
  <c r="IZ107" i="3" l="1"/>
  <c r="IY109" i="3"/>
  <c r="IZ109" i="3"/>
  <c r="IZ108" i="3"/>
  <c r="IY108" i="3"/>
  <c r="IY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IS107" i="3"/>
  <c r="IT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IS108" i="3"/>
  <c r="IT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IS109" i="3"/>
  <c r="IT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Z15" i="2"/>
  <c r="LZ16" i="2"/>
  <c r="LZ17" i="2"/>
  <c r="LZ18" i="2"/>
  <c r="LZ19" i="2"/>
  <c r="LZ20" i="2"/>
  <c r="LZ21" i="2"/>
  <c r="LZ22" i="2"/>
  <c r="LZ23" i="2"/>
  <c r="LZ24" i="2"/>
  <c r="LZ25" i="2"/>
  <c r="LZ26" i="2"/>
  <c r="LZ27" i="2"/>
  <c r="LZ28" i="2"/>
  <c r="LZ29" i="2"/>
  <c r="LZ30" i="2"/>
  <c r="LZ31" i="2"/>
  <c r="LZ32" i="2"/>
  <c r="LZ33" i="2"/>
  <c r="LZ34" i="2"/>
  <c r="LZ35" i="2"/>
  <c r="LZ36" i="2"/>
  <c r="LZ37" i="2"/>
  <c r="LZ38" i="2"/>
  <c r="LZ39" i="2"/>
  <c r="LZ40" i="2"/>
  <c r="LZ41" i="2"/>
  <c r="LZ42" i="2"/>
  <c r="LZ43" i="2"/>
  <c r="LZ44" i="2"/>
  <c r="LZ45" i="2"/>
  <c r="LZ46" i="2"/>
  <c r="LZ47" i="2"/>
  <c r="LZ48" i="2"/>
  <c r="LZ49" i="2"/>
  <c r="LZ50" i="2"/>
  <c r="LZ51" i="2"/>
  <c r="LZ52" i="2"/>
  <c r="LZ53" i="2"/>
  <c r="LZ54" i="2"/>
  <c r="LZ55" i="2"/>
  <c r="LZ56" i="2"/>
  <c r="LZ57" i="2"/>
  <c r="LZ58" i="2"/>
  <c r="LZ59" i="2"/>
  <c r="LZ60" i="2"/>
  <c r="LZ61" i="2"/>
  <c r="LZ62" i="2"/>
  <c r="LZ63" i="2"/>
  <c r="LZ64" i="2"/>
  <c r="LZ65" i="2"/>
  <c r="LZ66" i="2"/>
  <c r="LZ67" i="2"/>
  <c r="LZ68" i="2"/>
  <c r="LZ69" i="2"/>
  <c r="LZ70" i="2"/>
  <c r="LZ71" i="2"/>
  <c r="LZ72" i="2"/>
  <c r="LZ73" i="2"/>
  <c r="LZ74" i="2"/>
  <c r="LZ75" i="2"/>
  <c r="LZ76" i="2"/>
  <c r="LZ77" i="2"/>
  <c r="LZ78" i="2"/>
  <c r="LZ79" i="2"/>
  <c r="LZ80" i="2"/>
  <c r="LZ81" i="2"/>
  <c r="LZ82" i="2"/>
  <c r="LZ83" i="2"/>
  <c r="LZ84" i="2"/>
  <c r="LZ85" i="2"/>
  <c r="LZ86" i="2"/>
  <c r="LZ87" i="2"/>
  <c r="LZ88" i="2"/>
  <c r="LZ89" i="2"/>
  <c r="LZ90" i="2"/>
  <c r="LZ91" i="2"/>
  <c r="LZ92" i="2"/>
  <c r="LZ93" i="2"/>
  <c r="LZ94" i="2"/>
  <c r="LZ95" i="2"/>
  <c r="LZ96" i="2"/>
  <c r="LZ97" i="2"/>
  <c r="LZ98" i="2"/>
  <c r="LZ99" i="2"/>
  <c r="LZ100" i="2"/>
  <c r="LZ101" i="2"/>
  <c r="LZ102" i="2"/>
  <c r="LZ103" i="2"/>
  <c r="LZ104" i="2"/>
  <c r="LZ105" i="2"/>
  <c r="LZ106" i="2"/>
  <c r="AD107" i="2" l="1"/>
  <c r="AD108" i="2"/>
  <c r="AD109" i="2"/>
  <c r="LZ107" i="2"/>
  <c r="LZ108" i="2"/>
  <c r="LZ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S11" i="2" l="1"/>
  <c r="MT11" i="2"/>
  <c r="MW11" i="2"/>
  <c r="MX11" i="2"/>
  <c r="NE11" i="2"/>
  <c r="NF11" i="2"/>
  <c r="NI11" i="2"/>
  <c r="NJ11" i="2"/>
  <c r="NM11" i="2"/>
  <c r="NN11" i="2"/>
  <c r="MS12" i="2"/>
  <c r="MT12" i="2"/>
  <c r="MW12" i="2"/>
  <c r="MX12" i="2"/>
  <c r="NE12" i="2"/>
  <c r="NF12" i="2"/>
  <c r="NI12" i="2"/>
  <c r="NJ12" i="2"/>
  <c r="NM12" i="2"/>
  <c r="NN12" i="2"/>
  <c r="MS13" i="2"/>
  <c r="MT13" i="2"/>
  <c r="MW13" i="2"/>
  <c r="MX13" i="2"/>
  <c r="NE13" i="2"/>
  <c r="NF13" i="2"/>
  <c r="NI13" i="2"/>
  <c r="NJ13" i="2"/>
  <c r="NM13" i="2"/>
  <c r="NN13" i="2"/>
  <c r="MS14" i="2"/>
  <c r="MT14" i="2"/>
  <c r="MW14" i="2"/>
  <c r="MX14" i="2"/>
  <c r="NE14" i="2"/>
  <c r="NF14" i="2"/>
  <c r="NI14" i="2"/>
  <c r="NJ14" i="2"/>
  <c r="NM14" i="2"/>
  <c r="NN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M15" i="2" l="1"/>
  <c r="NN15" i="2"/>
  <c r="NM16" i="2"/>
  <c r="NN16" i="2"/>
  <c r="NM17" i="2"/>
  <c r="NN17" i="2"/>
  <c r="NM18" i="2"/>
  <c r="NN18" i="2"/>
  <c r="NM19" i="2"/>
  <c r="NN19" i="2"/>
  <c r="NM20" i="2"/>
  <c r="NN20" i="2"/>
  <c r="NM21" i="2"/>
  <c r="NN21" i="2"/>
  <c r="NM22" i="2"/>
  <c r="NN22" i="2"/>
  <c r="NM23" i="2"/>
  <c r="NN23" i="2"/>
  <c r="NM24" i="2"/>
  <c r="NN24" i="2"/>
  <c r="NM25" i="2"/>
  <c r="NN25" i="2"/>
  <c r="NM26" i="2"/>
  <c r="NN26" i="2"/>
  <c r="NM27" i="2"/>
  <c r="NN27" i="2"/>
  <c r="NM28" i="2"/>
  <c r="NN28" i="2"/>
  <c r="NM29" i="2"/>
  <c r="NN29" i="2"/>
  <c r="NM30" i="2"/>
  <c r="NN30" i="2"/>
  <c r="NM31" i="2"/>
  <c r="NN31" i="2"/>
  <c r="NM32" i="2"/>
  <c r="NN32" i="2"/>
  <c r="NM33" i="2"/>
  <c r="NN33" i="2"/>
  <c r="NM34" i="2"/>
  <c r="NN34" i="2"/>
  <c r="NM35" i="2"/>
  <c r="NN35" i="2"/>
  <c r="NM36" i="2"/>
  <c r="NN36" i="2"/>
  <c r="NM37" i="2"/>
  <c r="NN37" i="2"/>
  <c r="NM38" i="2"/>
  <c r="NN38" i="2"/>
  <c r="NM39" i="2"/>
  <c r="NN39" i="2"/>
  <c r="NM40" i="2"/>
  <c r="NN40" i="2"/>
  <c r="NM41" i="2"/>
  <c r="NN41" i="2"/>
  <c r="NM42" i="2"/>
  <c r="NN42" i="2"/>
  <c r="NM43" i="2"/>
  <c r="NN43" i="2"/>
  <c r="NM44" i="2"/>
  <c r="NN44" i="2"/>
  <c r="NM45" i="2"/>
  <c r="NN45" i="2"/>
  <c r="NM46" i="2"/>
  <c r="NN46" i="2"/>
  <c r="NM47" i="2"/>
  <c r="NN47" i="2"/>
  <c r="NM48" i="2"/>
  <c r="NN48" i="2"/>
  <c r="NM49" i="2"/>
  <c r="NN49" i="2"/>
  <c r="NM50" i="2"/>
  <c r="NN50" i="2"/>
  <c r="NM51" i="2"/>
  <c r="NN51" i="2"/>
  <c r="NM52" i="2"/>
  <c r="NN52" i="2"/>
  <c r="NM53" i="2"/>
  <c r="NN53" i="2"/>
  <c r="NM54" i="2"/>
  <c r="NN54" i="2"/>
  <c r="NM55" i="2"/>
  <c r="NN55" i="2"/>
  <c r="NM56" i="2"/>
  <c r="NN56" i="2"/>
  <c r="NM57" i="2"/>
  <c r="NN57" i="2"/>
  <c r="NM58" i="2"/>
  <c r="NN58" i="2"/>
  <c r="NM59" i="2"/>
  <c r="NN59" i="2"/>
  <c r="NM60" i="2"/>
  <c r="NN60" i="2"/>
  <c r="NM61" i="2"/>
  <c r="NN61" i="2"/>
  <c r="NM62" i="2"/>
  <c r="NN62" i="2"/>
  <c r="NM63" i="2"/>
  <c r="NN63" i="2"/>
  <c r="NM64" i="2"/>
  <c r="NN64" i="2"/>
  <c r="NM65" i="2"/>
  <c r="NN65" i="2"/>
  <c r="NM66" i="2"/>
  <c r="NN66" i="2"/>
  <c r="NM67" i="2"/>
  <c r="NN67" i="2"/>
  <c r="NM68" i="2"/>
  <c r="NN68" i="2"/>
  <c r="NM69" i="2"/>
  <c r="NN69" i="2"/>
  <c r="NM70" i="2"/>
  <c r="NN70" i="2"/>
  <c r="NM71" i="2"/>
  <c r="NN71" i="2"/>
  <c r="NM72" i="2"/>
  <c r="NN72" i="2"/>
  <c r="NM73" i="2"/>
  <c r="NN73" i="2"/>
  <c r="NM74" i="2"/>
  <c r="NN74" i="2"/>
  <c r="NM75" i="2"/>
  <c r="NN75" i="2"/>
  <c r="NM76" i="2"/>
  <c r="NN76" i="2"/>
  <c r="NM77" i="2"/>
  <c r="NN77" i="2"/>
  <c r="NM78" i="2"/>
  <c r="NN78" i="2"/>
  <c r="NM79" i="2"/>
  <c r="NN79" i="2"/>
  <c r="NM80" i="2"/>
  <c r="NN80" i="2"/>
  <c r="NM81" i="2"/>
  <c r="NN81" i="2"/>
  <c r="NM82" i="2"/>
  <c r="NN82" i="2"/>
  <c r="NM83" i="2"/>
  <c r="NN83" i="2"/>
  <c r="NM84" i="2"/>
  <c r="NN84" i="2"/>
  <c r="NM85" i="2"/>
  <c r="NN85" i="2"/>
  <c r="NM86" i="2"/>
  <c r="NN86" i="2"/>
  <c r="NM87" i="2"/>
  <c r="NN87" i="2"/>
  <c r="NM88" i="2"/>
  <c r="NN88" i="2"/>
  <c r="NM89" i="2"/>
  <c r="NN89" i="2"/>
  <c r="NM90" i="2"/>
  <c r="NN90" i="2"/>
  <c r="NM91" i="2"/>
  <c r="NN91" i="2"/>
  <c r="NM92" i="2"/>
  <c r="NN92" i="2"/>
  <c r="NM93" i="2"/>
  <c r="NN93" i="2"/>
  <c r="NM94" i="2"/>
  <c r="NN94" i="2"/>
  <c r="NM95" i="2"/>
  <c r="NN95" i="2"/>
  <c r="NM96" i="2"/>
  <c r="NN96" i="2"/>
  <c r="NM97" i="2"/>
  <c r="NN97" i="2"/>
  <c r="NM98" i="2"/>
  <c r="NN98" i="2"/>
  <c r="NM99" i="2"/>
  <c r="NN99" i="2"/>
  <c r="NM100" i="2"/>
  <c r="NN100" i="2"/>
  <c r="NM101" i="2"/>
  <c r="NN101" i="2"/>
  <c r="NM102" i="2"/>
  <c r="NN102" i="2"/>
  <c r="NM103" i="2"/>
  <c r="NN103" i="2"/>
  <c r="NM104" i="2"/>
  <c r="NN104" i="2"/>
  <c r="NM105" i="2"/>
  <c r="NN105" i="2"/>
  <c r="NM106" i="2"/>
  <c r="NN106" i="2"/>
  <c r="NM107" i="2" l="1"/>
  <c r="NM108" i="2"/>
  <c r="NM109" i="2"/>
  <c r="NN108" i="2"/>
  <c r="NN107" i="2"/>
  <c r="NN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I15" i="2"/>
  <c r="NJ15" i="2"/>
  <c r="NI16" i="2"/>
  <c r="EQ16" i="1" s="1"/>
  <c r="NJ16" i="2"/>
  <c r="ER16" i="1" s="1"/>
  <c r="NI17" i="2"/>
  <c r="EQ17" i="1" s="1"/>
  <c r="NJ17" i="2"/>
  <c r="ER17" i="1" s="1"/>
  <c r="NI18" i="2"/>
  <c r="EQ18" i="1" s="1"/>
  <c r="NJ18" i="2"/>
  <c r="ER18" i="1" s="1"/>
  <c r="NI19" i="2"/>
  <c r="EQ19" i="1" s="1"/>
  <c r="NJ19" i="2"/>
  <c r="ER19" i="1" s="1"/>
  <c r="NI20" i="2"/>
  <c r="EQ20" i="1" s="1"/>
  <c r="NJ20" i="2"/>
  <c r="ER20" i="1" s="1"/>
  <c r="NI21" i="2"/>
  <c r="EQ21" i="1" s="1"/>
  <c r="NJ21" i="2"/>
  <c r="ER21" i="1" s="1"/>
  <c r="NI22" i="2"/>
  <c r="EQ22" i="1" s="1"/>
  <c r="NJ22" i="2"/>
  <c r="ER22" i="1" s="1"/>
  <c r="NI23" i="2"/>
  <c r="EQ23" i="1" s="1"/>
  <c r="NJ23" i="2"/>
  <c r="ER23" i="1" s="1"/>
  <c r="NI24" i="2"/>
  <c r="EQ24" i="1" s="1"/>
  <c r="NJ24" i="2"/>
  <c r="ER24" i="1" s="1"/>
  <c r="NI25" i="2"/>
  <c r="EQ25" i="1" s="1"/>
  <c r="NJ25" i="2"/>
  <c r="ER25" i="1" s="1"/>
  <c r="NI26" i="2"/>
  <c r="EQ26" i="1" s="1"/>
  <c r="NJ26" i="2"/>
  <c r="ER26" i="1" s="1"/>
  <c r="NI27" i="2"/>
  <c r="EQ27" i="1" s="1"/>
  <c r="NJ27" i="2"/>
  <c r="ER27" i="1" s="1"/>
  <c r="NI28" i="2"/>
  <c r="EQ28" i="1" s="1"/>
  <c r="NJ28" i="2"/>
  <c r="ER28" i="1" s="1"/>
  <c r="NI29" i="2"/>
  <c r="EQ29" i="1" s="1"/>
  <c r="NJ29" i="2"/>
  <c r="ER29" i="1" s="1"/>
  <c r="NI30" i="2"/>
  <c r="EQ30" i="1" s="1"/>
  <c r="NJ30" i="2"/>
  <c r="ER30" i="1" s="1"/>
  <c r="NI31" i="2"/>
  <c r="EQ31" i="1" s="1"/>
  <c r="NJ31" i="2"/>
  <c r="ER31" i="1" s="1"/>
  <c r="NI32" i="2"/>
  <c r="EQ32" i="1" s="1"/>
  <c r="NJ32" i="2"/>
  <c r="ER32" i="1" s="1"/>
  <c r="NI33" i="2"/>
  <c r="EQ33" i="1" s="1"/>
  <c r="NJ33" i="2"/>
  <c r="ER33" i="1" s="1"/>
  <c r="NI34" i="2"/>
  <c r="EQ34" i="1" s="1"/>
  <c r="NJ34" i="2"/>
  <c r="ER34" i="1" s="1"/>
  <c r="NI35" i="2"/>
  <c r="EQ35" i="1" s="1"/>
  <c r="NJ35" i="2"/>
  <c r="ER35" i="1" s="1"/>
  <c r="NI36" i="2"/>
  <c r="EQ36" i="1" s="1"/>
  <c r="NJ36" i="2"/>
  <c r="ER36" i="1" s="1"/>
  <c r="NI37" i="2"/>
  <c r="EQ37" i="1" s="1"/>
  <c r="NJ37" i="2"/>
  <c r="ER37" i="1" s="1"/>
  <c r="NI38" i="2"/>
  <c r="EQ38" i="1" s="1"/>
  <c r="NJ38" i="2"/>
  <c r="ER38" i="1" s="1"/>
  <c r="NI39" i="2"/>
  <c r="EQ39" i="1" s="1"/>
  <c r="NJ39" i="2"/>
  <c r="ER39" i="1" s="1"/>
  <c r="NI40" i="2"/>
  <c r="EQ40" i="1" s="1"/>
  <c r="NJ40" i="2"/>
  <c r="ER40" i="1" s="1"/>
  <c r="NI41" i="2"/>
  <c r="EQ41" i="1" s="1"/>
  <c r="NJ41" i="2"/>
  <c r="ER41" i="1" s="1"/>
  <c r="NI42" i="2"/>
  <c r="EQ42" i="1" s="1"/>
  <c r="NJ42" i="2"/>
  <c r="ER42" i="1" s="1"/>
  <c r="NI43" i="2"/>
  <c r="EQ43" i="1" s="1"/>
  <c r="NJ43" i="2"/>
  <c r="ER43" i="1" s="1"/>
  <c r="NI44" i="2"/>
  <c r="EQ44" i="1" s="1"/>
  <c r="NJ44" i="2"/>
  <c r="ER44" i="1" s="1"/>
  <c r="NI45" i="2"/>
  <c r="EQ45" i="1" s="1"/>
  <c r="NJ45" i="2"/>
  <c r="ER45" i="1" s="1"/>
  <c r="NI46" i="2"/>
  <c r="EQ46" i="1" s="1"/>
  <c r="NJ46" i="2"/>
  <c r="ER46" i="1" s="1"/>
  <c r="NI47" i="2"/>
  <c r="EQ47" i="1" s="1"/>
  <c r="NJ47" i="2"/>
  <c r="ER47" i="1" s="1"/>
  <c r="NI48" i="2"/>
  <c r="EQ48" i="1" s="1"/>
  <c r="NJ48" i="2"/>
  <c r="ER48" i="1" s="1"/>
  <c r="NI49" i="2"/>
  <c r="EQ49" i="1" s="1"/>
  <c r="NJ49" i="2"/>
  <c r="ER49" i="1" s="1"/>
  <c r="NI50" i="2"/>
  <c r="EQ50" i="1" s="1"/>
  <c r="NJ50" i="2"/>
  <c r="ER50" i="1" s="1"/>
  <c r="NI51" i="2"/>
  <c r="EQ51" i="1" s="1"/>
  <c r="NJ51" i="2"/>
  <c r="ER51" i="1" s="1"/>
  <c r="NI52" i="2"/>
  <c r="EQ52" i="1" s="1"/>
  <c r="NJ52" i="2"/>
  <c r="ER52" i="1" s="1"/>
  <c r="NI53" i="2"/>
  <c r="EQ53" i="1" s="1"/>
  <c r="NJ53" i="2"/>
  <c r="ER53" i="1" s="1"/>
  <c r="NI54" i="2"/>
  <c r="EQ54" i="1" s="1"/>
  <c r="NJ54" i="2"/>
  <c r="ER54" i="1" s="1"/>
  <c r="NI55" i="2"/>
  <c r="EQ55" i="1" s="1"/>
  <c r="NJ55" i="2"/>
  <c r="ER55" i="1" s="1"/>
  <c r="NI56" i="2"/>
  <c r="EQ56" i="1" s="1"/>
  <c r="NJ56" i="2"/>
  <c r="ER56" i="1" s="1"/>
  <c r="NI57" i="2"/>
  <c r="EQ57" i="1" s="1"/>
  <c r="NJ57" i="2"/>
  <c r="ER57" i="1" s="1"/>
  <c r="NI58" i="2"/>
  <c r="EQ58" i="1" s="1"/>
  <c r="NJ58" i="2"/>
  <c r="ER58" i="1" s="1"/>
  <c r="NI59" i="2"/>
  <c r="EQ59" i="1" s="1"/>
  <c r="NJ59" i="2"/>
  <c r="ER59" i="1" s="1"/>
  <c r="NI60" i="2"/>
  <c r="EQ60" i="1" s="1"/>
  <c r="NJ60" i="2"/>
  <c r="ER60" i="1" s="1"/>
  <c r="NI61" i="2"/>
  <c r="EQ61" i="1" s="1"/>
  <c r="NJ61" i="2"/>
  <c r="ER61" i="1" s="1"/>
  <c r="NI62" i="2"/>
  <c r="EQ62" i="1" s="1"/>
  <c r="NJ62" i="2"/>
  <c r="ER62" i="1" s="1"/>
  <c r="NI63" i="2"/>
  <c r="EQ63" i="1" s="1"/>
  <c r="NJ63" i="2"/>
  <c r="ER63" i="1" s="1"/>
  <c r="NI64" i="2"/>
  <c r="EQ64" i="1" s="1"/>
  <c r="NJ64" i="2"/>
  <c r="ER64" i="1" s="1"/>
  <c r="NI65" i="2"/>
  <c r="EQ65" i="1" s="1"/>
  <c r="NJ65" i="2"/>
  <c r="ER65" i="1" s="1"/>
  <c r="NI66" i="2"/>
  <c r="EQ66" i="1" s="1"/>
  <c r="NJ66" i="2"/>
  <c r="ER66" i="1" s="1"/>
  <c r="NI67" i="2"/>
  <c r="EQ67" i="1" s="1"/>
  <c r="NJ67" i="2"/>
  <c r="ER67" i="1" s="1"/>
  <c r="NI68" i="2"/>
  <c r="EQ68" i="1" s="1"/>
  <c r="NJ68" i="2"/>
  <c r="ER68" i="1" s="1"/>
  <c r="NI69" i="2"/>
  <c r="EQ69" i="1" s="1"/>
  <c r="NJ69" i="2"/>
  <c r="ER69" i="1" s="1"/>
  <c r="NI70" i="2"/>
  <c r="EQ70" i="1" s="1"/>
  <c r="NJ70" i="2"/>
  <c r="ER70" i="1" s="1"/>
  <c r="NI71" i="2"/>
  <c r="EQ71" i="1" s="1"/>
  <c r="NJ71" i="2"/>
  <c r="ER71" i="1" s="1"/>
  <c r="NI72" i="2"/>
  <c r="EQ72" i="1" s="1"/>
  <c r="NJ72" i="2"/>
  <c r="ER72" i="1" s="1"/>
  <c r="NI73" i="2"/>
  <c r="EQ73" i="1" s="1"/>
  <c r="NJ73" i="2"/>
  <c r="ER73" i="1" s="1"/>
  <c r="NI74" i="2"/>
  <c r="EQ74" i="1" s="1"/>
  <c r="NJ74" i="2"/>
  <c r="ER74" i="1" s="1"/>
  <c r="NI75" i="2"/>
  <c r="EQ75" i="1" s="1"/>
  <c r="NJ75" i="2"/>
  <c r="ER75" i="1" s="1"/>
  <c r="NI76" i="2"/>
  <c r="EQ76" i="1" s="1"/>
  <c r="NJ76" i="2"/>
  <c r="ER76" i="1" s="1"/>
  <c r="NI77" i="2"/>
  <c r="EQ77" i="1" s="1"/>
  <c r="NJ77" i="2"/>
  <c r="ER77" i="1" s="1"/>
  <c r="NI78" i="2"/>
  <c r="EQ78" i="1" s="1"/>
  <c r="NJ78" i="2"/>
  <c r="ER78" i="1" s="1"/>
  <c r="NI79" i="2"/>
  <c r="EQ79" i="1" s="1"/>
  <c r="NJ79" i="2"/>
  <c r="ER79" i="1" s="1"/>
  <c r="NI80" i="2"/>
  <c r="EQ80" i="1" s="1"/>
  <c r="NJ80" i="2"/>
  <c r="ER80" i="1" s="1"/>
  <c r="NI81" i="2"/>
  <c r="EQ81" i="1" s="1"/>
  <c r="NJ81" i="2"/>
  <c r="ER81" i="1" s="1"/>
  <c r="NI82" i="2"/>
  <c r="EQ82" i="1" s="1"/>
  <c r="NJ82" i="2"/>
  <c r="ER82" i="1" s="1"/>
  <c r="NI83" i="2"/>
  <c r="EQ83" i="1" s="1"/>
  <c r="NJ83" i="2"/>
  <c r="ER83" i="1" s="1"/>
  <c r="NI84" i="2"/>
  <c r="EQ84" i="1" s="1"/>
  <c r="NJ84" i="2"/>
  <c r="ER84" i="1" s="1"/>
  <c r="NI85" i="2"/>
  <c r="EQ85" i="1" s="1"/>
  <c r="NJ85" i="2"/>
  <c r="ER85" i="1" s="1"/>
  <c r="NI86" i="2"/>
  <c r="EQ86" i="1" s="1"/>
  <c r="NJ86" i="2"/>
  <c r="ER86" i="1" s="1"/>
  <c r="NI87" i="2"/>
  <c r="EQ87" i="1" s="1"/>
  <c r="NJ87" i="2"/>
  <c r="ER87" i="1" s="1"/>
  <c r="NI88" i="2"/>
  <c r="EQ88" i="1" s="1"/>
  <c r="NJ88" i="2"/>
  <c r="ER88" i="1" s="1"/>
  <c r="NI89" i="2"/>
  <c r="EQ89" i="1" s="1"/>
  <c r="NJ89" i="2"/>
  <c r="ER89" i="1" s="1"/>
  <c r="NI90" i="2"/>
  <c r="EQ90" i="1" s="1"/>
  <c r="NJ90" i="2"/>
  <c r="ER90" i="1" s="1"/>
  <c r="NI91" i="2"/>
  <c r="EQ91" i="1" s="1"/>
  <c r="NJ91" i="2"/>
  <c r="ER91" i="1" s="1"/>
  <c r="NI92" i="2"/>
  <c r="EQ92" i="1" s="1"/>
  <c r="NJ92" i="2"/>
  <c r="ER92" i="1" s="1"/>
  <c r="NI93" i="2"/>
  <c r="EQ93" i="1" s="1"/>
  <c r="NJ93" i="2"/>
  <c r="ER93" i="1" s="1"/>
  <c r="NI94" i="2"/>
  <c r="EQ94" i="1" s="1"/>
  <c r="NJ94" i="2"/>
  <c r="ER94" i="1" s="1"/>
  <c r="NI95" i="2"/>
  <c r="EQ95" i="1" s="1"/>
  <c r="NJ95" i="2"/>
  <c r="ER95" i="1" s="1"/>
  <c r="NI96" i="2"/>
  <c r="EQ96" i="1" s="1"/>
  <c r="NJ96" i="2"/>
  <c r="ER96" i="1" s="1"/>
  <c r="NI97" i="2"/>
  <c r="EQ97" i="1" s="1"/>
  <c r="NJ97" i="2"/>
  <c r="ER97" i="1" s="1"/>
  <c r="NI98" i="2"/>
  <c r="EQ98" i="1" s="1"/>
  <c r="NJ98" i="2"/>
  <c r="ER98" i="1" s="1"/>
  <c r="NI99" i="2"/>
  <c r="EQ99" i="1" s="1"/>
  <c r="NJ99" i="2"/>
  <c r="ER99" i="1" s="1"/>
  <c r="NI100" i="2"/>
  <c r="EQ100" i="1" s="1"/>
  <c r="NJ100" i="2"/>
  <c r="ER100" i="1" s="1"/>
  <c r="NI101" i="2"/>
  <c r="EQ101" i="1" s="1"/>
  <c r="NJ101" i="2"/>
  <c r="ER101" i="1" s="1"/>
  <c r="NI102" i="2"/>
  <c r="EQ102" i="1" s="1"/>
  <c r="NJ102" i="2"/>
  <c r="ER102" i="1" s="1"/>
  <c r="NI103" i="2"/>
  <c r="EQ103" i="1" s="1"/>
  <c r="NJ103" i="2"/>
  <c r="ER103" i="1" s="1"/>
  <c r="NI104" i="2"/>
  <c r="EQ104" i="1" s="1"/>
  <c r="NJ104" i="2"/>
  <c r="ER104" i="1" s="1"/>
  <c r="NI105" i="2"/>
  <c r="EQ105" i="1" s="1"/>
  <c r="NJ105" i="2"/>
  <c r="ER105" i="1" s="1"/>
  <c r="NI106" i="2"/>
  <c r="EQ106" i="1" s="1"/>
  <c r="NJ106" i="2"/>
  <c r="ER106" i="1" s="1"/>
  <c r="NJ109" i="2" l="1"/>
  <c r="NJ107" i="2"/>
  <c r="NJ108" i="2"/>
  <c r="NI107" i="2"/>
  <c r="NI108" i="2"/>
  <c r="NI109" i="2"/>
  <c r="EQ15" i="1"/>
  <c r="ER15" i="1"/>
  <c r="EQ11" i="1"/>
  <c r="ER11" i="1"/>
  <c r="IV106" i="3"/>
  <c r="IU106" i="3"/>
  <c r="IV105" i="3"/>
  <c r="IU105" i="3"/>
  <c r="IV104" i="3"/>
  <c r="IU104" i="3"/>
  <c r="IV103" i="3"/>
  <c r="IU103" i="3"/>
  <c r="IV102" i="3"/>
  <c r="IU102" i="3"/>
  <c r="IV101" i="3"/>
  <c r="IU101" i="3"/>
  <c r="IV100" i="3"/>
  <c r="IU100" i="3"/>
  <c r="IV99" i="3"/>
  <c r="IU99" i="3"/>
  <c r="IV98" i="3"/>
  <c r="IU98" i="3"/>
  <c r="IV97" i="3"/>
  <c r="IU97" i="3"/>
  <c r="IV96" i="3"/>
  <c r="IU96" i="3"/>
  <c r="IV95" i="3"/>
  <c r="IU95" i="3"/>
  <c r="IV94" i="3"/>
  <c r="IU94" i="3"/>
  <c r="IV93" i="3"/>
  <c r="IU93" i="3"/>
  <c r="IV92" i="3"/>
  <c r="IU92" i="3"/>
  <c r="IV91" i="3"/>
  <c r="IU91" i="3"/>
  <c r="IV90" i="3"/>
  <c r="IU90" i="3"/>
  <c r="IV89" i="3"/>
  <c r="IU89" i="3"/>
  <c r="IV88" i="3"/>
  <c r="IU88" i="3"/>
  <c r="IV87" i="3"/>
  <c r="IU87" i="3"/>
  <c r="IV86" i="3"/>
  <c r="IU86" i="3"/>
  <c r="IV85" i="3"/>
  <c r="IU85" i="3"/>
  <c r="IV84" i="3"/>
  <c r="IU84" i="3"/>
  <c r="IV83" i="3"/>
  <c r="IU83" i="3"/>
  <c r="IV82" i="3"/>
  <c r="IU82" i="3"/>
  <c r="IV81" i="3"/>
  <c r="IU81" i="3"/>
  <c r="IV80" i="3"/>
  <c r="IU80" i="3"/>
  <c r="IV79" i="3"/>
  <c r="IU79" i="3"/>
  <c r="IV78" i="3"/>
  <c r="IU78" i="3"/>
  <c r="IV77" i="3"/>
  <c r="IU77" i="3"/>
  <c r="IV76" i="3"/>
  <c r="IU76" i="3"/>
  <c r="IV75" i="3"/>
  <c r="IU75" i="3"/>
  <c r="IV74" i="3"/>
  <c r="IU74" i="3"/>
  <c r="IV73" i="3"/>
  <c r="IU73" i="3"/>
  <c r="IV72" i="3"/>
  <c r="IU72" i="3"/>
  <c r="IV71" i="3"/>
  <c r="IU71" i="3"/>
  <c r="IV70" i="3"/>
  <c r="IU70" i="3"/>
  <c r="IV69" i="3"/>
  <c r="IU69" i="3"/>
  <c r="IV68" i="3"/>
  <c r="IU68" i="3"/>
  <c r="IV67" i="3"/>
  <c r="IU67" i="3"/>
  <c r="IV66" i="3"/>
  <c r="IU66" i="3"/>
  <c r="IV65" i="3"/>
  <c r="IU65" i="3"/>
  <c r="IV64" i="3"/>
  <c r="IU64" i="3"/>
  <c r="IV63" i="3"/>
  <c r="IU63" i="3"/>
  <c r="IV62" i="3"/>
  <c r="IU62" i="3"/>
  <c r="IV61" i="3"/>
  <c r="IU61" i="3"/>
  <c r="IV60" i="3"/>
  <c r="IU60" i="3"/>
  <c r="IV59" i="3"/>
  <c r="IU59" i="3"/>
  <c r="IV58" i="3"/>
  <c r="IU58" i="3"/>
  <c r="IV57" i="3"/>
  <c r="IU57" i="3"/>
  <c r="IV56" i="3"/>
  <c r="IU56" i="3"/>
  <c r="IV55" i="3"/>
  <c r="IU55" i="3"/>
  <c r="IV54" i="3"/>
  <c r="IU54" i="3"/>
  <c r="IV53" i="3"/>
  <c r="IU53" i="3"/>
  <c r="IV52" i="3"/>
  <c r="IU52" i="3"/>
  <c r="IV51" i="3"/>
  <c r="IU51" i="3"/>
  <c r="IV50" i="3"/>
  <c r="IU50" i="3"/>
  <c r="IV49" i="3"/>
  <c r="IU49" i="3"/>
  <c r="IV48" i="3"/>
  <c r="IU48" i="3"/>
  <c r="IV47" i="3"/>
  <c r="IU47" i="3"/>
  <c r="IV46" i="3"/>
  <c r="IU46" i="3"/>
  <c r="IV45" i="3"/>
  <c r="IU45" i="3"/>
  <c r="IV44" i="3"/>
  <c r="IU44" i="3"/>
  <c r="IV43" i="3"/>
  <c r="IU43" i="3"/>
  <c r="IV42" i="3"/>
  <c r="IU42" i="3"/>
  <c r="IV41" i="3"/>
  <c r="IU41" i="3"/>
  <c r="IV40" i="3"/>
  <c r="IU40" i="3"/>
  <c r="IV39" i="3"/>
  <c r="IU39" i="3"/>
  <c r="IV38" i="3"/>
  <c r="IU38" i="3"/>
  <c r="IV37" i="3"/>
  <c r="IU37" i="3"/>
  <c r="IV36" i="3"/>
  <c r="IU36" i="3"/>
  <c r="IV35" i="3"/>
  <c r="IU35" i="3"/>
  <c r="IV34" i="3"/>
  <c r="IU34" i="3"/>
  <c r="IV33" i="3"/>
  <c r="IU33" i="3"/>
  <c r="IV32" i="3"/>
  <c r="IU32" i="3"/>
  <c r="IV31" i="3"/>
  <c r="IU31" i="3"/>
  <c r="IV30" i="3"/>
  <c r="IU30" i="3"/>
  <c r="IV29" i="3"/>
  <c r="IU29" i="3"/>
  <c r="IV28" i="3"/>
  <c r="IU28" i="3"/>
  <c r="IV27" i="3"/>
  <c r="IU27" i="3"/>
  <c r="IV26" i="3"/>
  <c r="IU26" i="3"/>
  <c r="IV25" i="3"/>
  <c r="IU25" i="3"/>
  <c r="IV24" i="3"/>
  <c r="IU24" i="3"/>
  <c r="IV23" i="3"/>
  <c r="IU23" i="3"/>
  <c r="IV22" i="3"/>
  <c r="IU22" i="3"/>
  <c r="IV21" i="3"/>
  <c r="IU21" i="3"/>
  <c r="IV20" i="3"/>
  <c r="IU20" i="3"/>
  <c r="IV19" i="3"/>
  <c r="IU19" i="3"/>
  <c r="IV18" i="3"/>
  <c r="IU18" i="3"/>
  <c r="IV17" i="3"/>
  <c r="IU17" i="3"/>
  <c r="IV16" i="3"/>
  <c r="IU16" i="3"/>
  <c r="IV15" i="3"/>
  <c r="IU15" i="3"/>
  <c r="IV14" i="3"/>
  <c r="IU14" i="3"/>
  <c r="IV13" i="3"/>
  <c r="IU13" i="3"/>
  <c r="IV12" i="3"/>
  <c r="IU12" i="3"/>
  <c r="IV11" i="3"/>
  <c r="IU11" i="3"/>
  <c r="IU107" i="3" l="1"/>
  <c r="IU108" i="3"/>
  <c r="IU109" i="3"/>
  <c r="IV107" i="3"/>
  <c r="IV108" i="3"/>
  <c r="IV109" i="3"/>
  <c r="ER107" i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EP11" i="1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C15" i="2" l="1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LD109" i="2" l="1"/>
  <c r="LD107" i="2"/>
  <c r="LD108" i="2"/>
  <c r="LC107" i="2"/>
  <c r="LC108" i="2"/>
  <c r="LC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E15" i="2"/>
  <c r="NF15" i="2"/>
  <c r="NE16" i="2"/>
  <c r="EK16" i="1" s="1"/>
  <c r="NF16" i="2"/>
  <c r="EL16" i="1" s="1"/>
  <c r="NE17" i="2"/>
  <c r="EK17" i="1" s="1"/>
  <c r="NF17" i="2"/>
  <c r="EL17" i="1" s="1"/>
  <c r="NE18" i="2"/>
  <c r="EK18" i="1" s="1"/>
  <c r="NF18" i="2"/>
  <c r="EL18" i="1" s="1"/>
  <c r="NE19" i="2"/>
  <c r="EK19" i="1" s="1"/>
  <c r="NF19" i="2"/>
  <c r="EL19" i="1" s="1"/>
  <c r="NE20" i="2"/>
  <c r="EK20" i="1" s="1"/>
  <c r="NF20" i="2"/>
  <c r="EL20" i="1" s="1"/>
  <c r="NE21" i="2"/>
  <c r="EK21" i="1" s="1"/>
  <c r="NF21" i="2"/>
  <c r="EL21" i="1" s="1"/>
  <c r="NE22" i="2"/>
  <c r="EK22" i="1" s="1"/>
  <c r="NF22" i="2"/>
  <c r="EL22" i="1" s="1"/>
  <c r="NE23" i="2"/>
  <c r="EK23" i="1" s="1"/>
  <c r="NF23" i="2"/>
  <c r="EL23" i="1" s="1"/>
  <c r="NE24" i="2"/>
  <c r="EK24" i="1" s="1"/>
  <c r="NF24" i="2"/>
  <c r="EL24" i="1" s="1"/>
  <c r="NE25" i="2"/>
  <c r="EK25" i="1" s="1"/>
  <c r="NF25" i="2"/>
  <c r="EL25" i="1" s="1"/>
  <c r="NE26" i="2"/>
  <c r="EK26" i="1" s="1"/>
  <c r="NF26" i="2"/>
  <c r="EL26" i="1" s="1"/>
  <c r="NE27" i="2"/>
  <c r="EK27" i="1" s="1"/>
  <c r="NF27" i="2"/>
  <c r="EL27" i="1" s="1"/>
  <c r="NE28" i="2"/>
  <c r="EK28" i="1" s="1"/>
  <c r="NF28" i="2"/>
  <c r="EL28" i="1" s="1"/>
  <c r="NE29" i="2"/>
  <c r="EK29" i="1" s="1"/>
  <c r="NF29" i="2"/>
  <c r="EL29" i="1" s="1"/>
  <c r="NE30" i="2"/>
  <c r="EK30" i="1" s="1"/>
  <c r="NF30" i="2"/>
  <c r="EL30" i="1" s="1"/>
  <c r="NE31" i="2"/>
  <c r="EK31" i="1" s="1"/>
  <c r="NF31" i="2"/>
  <c r="EL31" i="1" s="1"/>
  <c r="NE32" i="2"/>
  <c r="EK32" i="1" s="1"/>
  <c r="NF32" i="2"/>
  <c r="EL32" i="1" s="1"/>
  <c r="NE33" i="2"/>
  <c r="EK33" i="1" s="1"/>
  <c r="NF33" i="2"/>
  <c r="EL33" i="1" s="1"/>
  <c r="NE34" i="2"/>
  <c r="EK34" i="1" s="1"/>
  <c r="NF34" i="2"/>
  <c r="EL34" i="1" s="1"/>
  <c r="NE35" i="2"/>
  <c r="EK35" i="1" s="1"/>
  <c r="NF35" i="2"/>
  <c r="EL35" i="1" s="1"/>
  <c r="NE36" i="2"/>
  <c r="EK36" i="1" s="1"/>
  <c r="NF36" i="2"/>
  <c r="EL36" i="1" s="1"/>
  <c r="NE37" i="2"/>
  <c r="EK37" i="1" s="1"/>
  <c r="NF37" i="2"/>
  <c r="EL37" i="1" s="1"/>
  <c r="NE38" i="2"/>
  <c r="EK38" i="1" s="1"/>
  <c r="NF38" i="2"/>
  <c r="EL38" i="1" s="1"/>
  <c r="NE39" i="2"/>
  <c r="EK39" i="1" s="1"/>
  <c r="NF39" i="2"/>
  <c r="EL39" i="1" s="1"/>
  <c r="NE40" i="2"/>
  <c r="EK40" i="1" s="1"/>
  <c r="NF40" i="2"/>
  <c r="EL40" i="1" s="1"/>
  <c r="NE41" i="2"/>
  <c r="EK41" i="1" s="1"/>
  <c r="NF41" i="2"/>
  <c r="EL41" i="1" s="1"/>
  <c r="NE42" i="2"/>
  <c r="EK42" i="1" s="1"/>
  <c r="NF42" i="2"/>
  <c r="EL42" i="1" s="1"/>
  <c r="NE43" i="2"/>
  <c r="EK43" i="1" s="1"/>
  <c r="NF43" i="2"/>
  <c r="EL43" i="1" s="1"/>
  <c r="NE44" i="2"/>
  <c r="EK44" i="1" s="1"/>
  <c r="NF44" i="2"/>
  <c r="EL44" i="1" s="1"/>
  <c r="NE45" i="2"/>
  <c r="EK45" i="1" s="1"/>
  <c r="NF45" i="2"/>
  <c r="EL45" i="1" s="1"/>
  <c r="NE46" i="2"/>
  <c r="EK46" i="1" s="1"/>
  <c r="NF46" i="2"/>
  <c r="EL46" i="1" s="1"/>
  <c r="NE47" i="2"/>
  <c r="EK47" i="1" s="1"/>
  <c r="NF47" i="2"/>
  <c r="EL47" i="1" s="1"/>
  <c r="NE48" i="2"/>
  <c r="EK48" i="1" s="1"/>
  <c r="NF48" i="2"/>
  <c r="EL48" i="1" s="1"/>
  <c r="NE49" i="2"/>
  <c r="EK49" i="1" s="1"/>
  <c r="NF49" i="2"/>
  <c r="EL49" i="1" s="1"/>
  <c r="NE50" i="2"/>
  <c r="EK50" i="1" s="1"/>
  <c r="NF50" i="2"/>
  <c r="EL50" i="1" s="1"/>
  <c r="NE51" i="2"/>
  <c r="EK51" i="1" s="1"/>
  <c r="NF51" i="2"/>
  <c r="EL51" i="1" s="1"/>
  <c r="NE52" i="2"/>
  <c r="EK52" i="1" s="1"/>
  <c r="NF52" i="2"/>
  <c r="EL52" i="1" s="1"/>
  <c r="NE53" i="2"/>
  <c r="EK53" i="1" s="1"/>
  <c r="NF53" i="2"/>
  <c r="EL53" i="1" s="1"/>
  <c r="NE54" i="2"/>
  <c r="EK54" i="1" s="1"/>
  <c r="NF54" i="2"/>
  <c r="EL54" i="1" s="1"/>
  <c r="NE55" i="2"/>
  <c r="EK55" i="1" s="1"/>
  <c r="NF55" i="2"/>
  <c r="EL55" i="1" s="1"/>
  <c r="NE56" i="2"/>
  <c r="EK56" i="1" s="1"/>
  <c r="NF56" i="2"/>
  <c r="EL56" i="1" s="1"/>
  <c r="NE57" i="2"/>
  <c r="EK57" i="1" s="1"/>
  <c r="NF57" i="2"/>
  <c r="EL57" i="1" s="1"/>
  <c r="NE58" i="2"/>
  <c r="EK58" i="1" s="1"/>
  <c r="NF58" i="2"/>
  <c r="EL58" i="1" s="1"/>
  <c r="NE59" i="2"/>
  <c r="EK59" i="1" s="1"/>
  <c r="NF59" i="2"/>
  <c r="EL59" i="1" s="1"/>
  <c r="NE60" i="2"/>
  <c r="EK60" i="1" s="1"/>
  <c r="NF60" i="2"/>
  <c r="EL60" i="1" s="1"/>
  <c r="NE61" i="2"/>
  <c r="EK61" i="1" s="1"/>
  <c r="NF61" i="2"/>
  <c r="EL61" i="1" s="1"/>
  <c r="NE62" i="2"/>
  <c r="EK62" i="1" s="1"/>
  <c r="NF62" i="2"/>
  <c r="EL62" i="1" s="1"/>
  <c r="NE63" i="2"/>
  <c r="EK63" i="1" s="1"/>
  <c r="NF63" i="2"/>
  <c r="EL63" i="1" s="1"/>
  <c r="NE64" i="2"/>
  <c r="EK64" i="1" s="1"/>
  <c r="NF64" i="2"/>
  <c r="EL64" i="1" s="1"/>
  <c r="NE65" i="2"/>
  <c r="EK65" i="1" s="1"/>
  <c r="NF65" i="2"/>
  <c r="EL65" i="1" s="1"/>
  <c r="NE66" i="2"/>
  <c r="EK66" i="1" s="1"/>
  <c r="NF66" i="2"/>
  <c r="EL66" i="1" s="1"/>
  <c r="NE67" i="2"/>
  <c r="EK67" i="1" s="1"/>
  <c r="NF67" i="2"/>
  <c r="EL67" i="1" s="1"/>
  <c r="NE68" i="2"/>
  <c r="EK68" i="1" s="1"/>
  <c r="NF68" i="2"/>
  <c r="EL68" i="1" s="1"/>
  <c r="NE69" i="2"/>
  <c r="EK69" i="1" s="1"/>
  <c r="NF69" i="2"/>
  <c r="EL69" i="1" s="1"/>
  <c r="NE70" i="2"/>
  <c r="EK70" i="1" s="1"/>
  <c r="NF70" i="2"/>
  <c r="EL70" i="1" s="1"/>
  <c r="NE71" i="2"/>
  <c r="EK71" i="1" s="1"/>
  <c r="NF71" i="2"/>
  <c r="EL71" i="1" s="1"/>
  <c r="NE72" i="2"/>
  <c r="EK72" i="1" s="1"/>
  <c r="NF72" i="2"/>
  <c r="EL72" i="1" s="1"/>
  <c r="NE73" i="2"/>
  <c r="EK73" i="1" s="1"/>
  <c r="NF73" i="2"/>
  <c r="EL73" i="1" s="1"/>
  <c r="NE74" i="2"/>
  <c r="EK74" i="1" s="1"/>
  <c r="NF74" i="2"/>
  <c r="EL74" i="1" s="1"/>
  <c r="NE75" i="2"/>
  <c r="EK75" i="1" s="1"/>
  <c r="NF75" i="2"/>
  <c r="EL75" i="1" s="1"/>
  <c r="NE76" i="2"/>
  <c r="EK76" i="1" s="1"/>
  <c r="NF76" i="2"/>
  <c r="EL76" i="1" s="1"/>
  <c r="NE77" i="2"/>
  <c r="EK77" i="1" s="1"/>
  <c r="NF77" i="2"/>
  <c r="EL77" i="1" s="1"/>
  <c r="NE78" i="2"/>
  <c r="EK78" i="1" s="1"/>
  <c r="NF78" i="2"/>
  <c r="EL78" i="1" s="1"/>
  <c r="NE79" i="2"/>
  <c r="EK79" i="1" s="1"/>
  <c r="NF79" i="2"/>
  <c r="EL79" i="1" s="1"/>
  <c r="NE80" i="2"/>
  <c r="EK80" i="1" s="1"/>
  <c r="NF80" i="2"/>
  <c r="EL80" i="1" s="1"/>
  <c r="NE81" i="2"/>
  <c r="EK81" i="1" s="1"/>
  <c r="NF81" i="2"/>
  <c r="EL81" i="1" s="1"/>
  <c r="NE82" i="2"/>
  <c r="EK82" i="1" s="1"/>
  <c r="NF82" i="2"/>
  <c r="EL82" i="1" s="1"/>
  <c r="NE83" i="2"/>
  <c r="EK83" i="1" s="1"/>
  <c r="NF83" i="2"/>
  <c r="EL83" i="1" s="1"/>
  <c r="NE84" i="2"/>
  <c r="EK84" i="1" s="1"/>
  <c r="NF84" i="2"/>
  <c r="EL84" i="1" s="1"/>
  <c r="NE85" i="2"/>
  <c r="EK85" i="1" s="1"/>
  <c r="NF85" i="2"/>
  <c r="EL85" i="1" s="1"/>
  <c r="NE86" i="2"/>
  <c r="EK86" i="1" s="1"/>
  <c r="NF86" i="2"/>
  <c r="EL86" i="1" s="1"/>
  <c r="NE87" i="2"/>
  <c r="EK87" i="1" s="1"/>
  <c r="NF87" i="2"/>
  <c r="EL87" i="1" s="1"/>
  <c r="NE88" i="2"/>
  <c r="EK88" i="1" s="1"/>
  <c r="NF88" i="2"/>
  <c r="EL88" i="1" s="1"/>
  <c r="NE89" i="2"/>
  <c r="EK89" i="1" s="1"/>
  <c r="NF89" i="2"/>
  <c r="EL89" i="1" s="1"/>
  <c r="NE90" i="2"/>
  <c r="EK90" i="1" s="1"/>
  <c r="NF90" i="2"/>
  <c r="EL90" i="1" s="1"/>
  <c r="NE91" i="2"/>
  <c r="EK91" i="1" s="1"/>
  <c r="NF91" i="2"/>
  <c r="EL91" i="1" s="1"/>
  <c r="NE92" i="2"/>
  <c r="EK92" i="1" s="1"/>
  <c r="NF92" i="2"/>
  <c r="EL92" i="1" s="1"/>
  <c r="NE93" i="2"/>
  <c r="EK93" i="1" s="1"/>
  <c r="NF93" i="2"/>
  <c r="EL93" i="1" s="1"/>
  <c r="NE94" i="2"/>
  <c r="EK94" i="1" s="1"/>
  <c r="NF94" i="2"/>
  <c r="EL94" i="1" s="1"/>
  <c r="NE95" i="2"/>
  <c r="EK95" i="1" s="1"/>
  <c r="NF95" i="2"/>
  <c r="EL95" i="1" s="1"/>
  <c r="NE96" i="2"/>
  <c r="EK96" i="1" s="1"/>
  <c r="NF96" i="2"/>
  <c r="EL96" i="1" s="1"/>
  <c r="NE97" i="2"/>
  <c r="EK97" i="1" s="1"/>
  <c r="NF97" i="2"/>
  <c r="EL97" i="1" s="1"/>
  <c r="NE98" i="2"/>
  <c r="EK98" i="1" s="1"/>
  <c r="NF98" i="2"/>
  <c r="EL98" i="1" s="1"/>
  <c r="NE99" i="2"/>
  <c r="EK99" i="1" s="1"/>
  <c r="NF99" i="2"/>
  <c r="EL99" i="1" s="1"/>
  <c r="NE100" i="2"/>
  <c r="EK100" i="1" s="1"/>
  <c r="NF100" i="2"/>
  <c r="EL100" i="1" s="1"/>
  <c r="NE101" i="2"/>
  <c r="EK101" i="1" s="1"/>
  <c r="NF101" i="2"/>
  <c r="EL101" i="1" s="1"/>
  <c r="NE102" i="2"/>
  <c r="EK102" i="1" s="1"/>
  <c r="NF102" i="2"/>
  <c r="EL102" i="1" s="1"/>
  <c r="NE103" i="2"/>
  <c r="EK103" i="1" s="1"/>
  <c r="NF103" i="2"/>
  <c r="EL103" i="1" s="1"/>
  <c r="NE104" i="2"/>
  <c r="EK104" i="1" s="1"/>
  <c r="NF104" i="2"/>
  <c r="EL104" i="1" s="1"/>
  <c r="NE105" i="2"/>
  <c r="EK105" i="1" s="1"/>
  <c r="NF105" i="2"/>
  <c r="EL105" i="1" s="1"/>
  <c r="NE106" i="2"/>
  <c r="EK106" i="1" s="1"/>
  <c r="NF106" i="2"/>
  <c r="EL106" i="1" s="1"/>
  <c r="NF107" i="2" l="1"/>
  <c r="NF108" i="2"/>
  <c r="NF109" i="2"/>
  <c r="NE107" i="2"/>
  <c r="NE109" i="2"/>
  <c r="NE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O15" i="2"/>
  <c r="MO16" i="2"/>
  <c r="MO17" i="2"/>
  <c r="MO18" i="2"/>
  <c r="MO19" i="2"/>
  <c r="MO20" i="2"/>
  <c r="MO21" i="2"/>
  <c r="MO22" i="2"/>
  <c r="MO23" i="2"/>
  <c r="MO24" i="2"/>
  <c r="MO25" i="2"/>
  <c r="MO26" i="2"/>
  <c r="MO27" i="2"/>
  <c r="MO28" i="2"/>
  <c r="MO29" i="2"/>
  <c r="MO30" i="2"/>
  <c r="MO31" i="2"/>
  <c r="MO32" i="2"/>
  <c r="MO33" i="2"/>
  <c r="MO34" i="2"/>
  <c r="MO35" i="2"/>
  <c r="MO36" i="2"/>
  <c r="MO37" i="2"/>
  <c r="MO38" i="2"/>
  <c r="MO39" i="2"/>
  <c r="MO40" i="2"/>
  <c r="MO41" i="2"/>
  <c r="MO42" i="2"/>
  <c r="MO43" i="2"/>
  <c r="MO44" i="2"/>
  <c r="MO45" i="2"/>
  <c r="MO46" i="2"/>
  <c r="MO47" i="2"/>
  <c r="MO48" i="2"/>
  <c r="MO49" i="2"/>
  <c r="MO50" i="2"/>
  <c r="MO51" i="2"/>
  <c r="MO52" i="2"/>
  <c r="MO53" i="2"/>
  <c r="MO54" i="2"/>
  <c r="MO55" i="2"/>
  <c r="MO56" i="2"/>
  <c r="MO57" i="2"/>
  <c r="MO58" i="2"/>
  <c r="MO59" i="2"/>
  <c r="MO60" i="2"/>
  <c r="MO61" i="2"/>
  <c r="MO62" i="2"/>
  <c r="MO63" i="2"/>
  <c r="MO64" i="2"/>
  <c r="MO65" i="2"/>
  <c r="MO66" i="2"/>
  <c r="MO67" i="2"/>
  <c r="MO68" i="2"/>
  <c r="MO69" i="2"/>
  <c r="MO70" i="2"/>
  <c r="MO71" i="2"/>
  <c r="MO72" i="2"/>
  <c r="MO73" i="2"/>
  <c r="MO74" i="2"/>
  <c r="MO75" i="2"/>
  <c r="MO76" i="2"/>
  <c r="MO77" i="2"/>
  <c r="MO78" i="2"/>
  <c r="MO79" i="2"/>
  <c r="MO80" i="2"/>
  <c r="MO81" i="2"/>
  <c r="MO82" i="2"/>
  <c r="MO83" i="2"/>
  <c r="MO84" i="2"/>
  <c r="MO85" i="2"/>
  <c r="MO86" i="2"/>
  <c r="MO87" i="2"/>
  <c r="MO88" i="2"/>
  <c r="MO89" i="2"/>
  <c r="MO90" i="2"/>
  <c r="MO91" i="2"/>
  <c r="MO92" i="2"/>
  <c r="MO93" i="2"/>
  <c r="MO94" i="2"/>
  <c r="MO95" i="2"/>
  <c r="MO96" i="2"/>
  <c r="MO97" i="2"/>
  <c r="MO98" i="2"/>
  <c r="MO99" i="2"/>
  <c r="MO100" i="2"/>
  <c r="MO101" i="2"/>
  <c r="MO102" i="2"/>
  <c r="MO103" i="2"/>
  <c r="MO104" i="2"/>
  <c r="MO105" i="2"/>
  <c r="MO106" i="2"/>
  <c r="MO107" i="2" l="1"/>
  <c r="MO108" i="2"/>
  <c r="MO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W15" i="2"/>
  <c r="MW16" i="2"/>
  <c r="EG16" i="1" s="1"/>
  <c r="MW17" i="2"/>
  <c r="EG17" i="1" s="1"/>
  <c r="MW18" i="2"/>
  <c r="EG18" i="1" s="1"/>
  <c r="MW19" i="2"/>
  <c r="EG19" i="1" s="1"/>
  <c r="MW20" i="2"/>
  <c r="EG20" i="1" s="1"/>
  <c r="MW21" i="2"/>
  <c r="EG21" i="1" s="1"/>
  <c r="MW22" i="2"/>
  <c r="EG22" i="1" s="1"/>
  <c r="MW23" i="2"/>
  <c r="EG23" i="1" s="1"/>
  <c r="MW24" i="2"/>
  <c r="EG24" i="1" s="1"/>
  <c r="MW25" i="2"/>
  <c r="EG25" i="1" s="1"/>
  <c r="MW26" i="2"/>
  <c r="EG26" i="1" s="1"/>
  <c r="MW27" i="2"/>
  <c r="EG27" i="1" s="1"/>
  <c r="MW28" i="2"/>
  <c r="EG28" i="1" s="1"/>
  <c r="MW29" i="2"/>
  <c r="EG29" i="1" s="1"/>
  <c r="MW30" i="2"/>
  <c r="EG30" i="1" s="1"/>
  <c r="MW31" i="2"/>
  <c r="EG31" i="1" s="1"/>
  <c r="MW32" i="2"/>
  <c r="EG32" i="1" s="1"/>
  <c r="MW33" i="2"/>
  <c r="EG33" i="1" s="1"/>
  <c r="MW34" i="2"/>
  <c r="EG34" i="1" s="1"/>
  <c r="MW35" i="2"/>
  <c r="EG35" i="1" s="1"/>
  <c r="MW36" i="2"/>
  <c r="EG36" i="1" s="1"/>
  <c r="MW37" i="2"/>
  <c r="EG37" i="1" s="1"/>
  <c r="MW38" i="2"/>
  <c r="EG38" i="1" s="1"/>
  <c r="MW39" i="2"/>
  <c r="EG39" i="1" s="1"/>
  <c r="MW40" i="2"/>
  <c r="EG40" i="1" s="1"/>
  <c r="MW41" i="2"/>
  <c r="EG41" i="1" s="1"/>
  <c r="MW42" i="2"/>
  <c r="EG42" i="1" s="1"/>
  <c r="MW43" i="2"/>
  <c r="EG43" i="1" s="1"/>
  <c r="MW44" i="2"/>
  <c r="EG44" i="1" s="1"/>
  <c r="MW45" i="2"/>
  <c r="EG45" i="1" s="1"/>
  <c r="MW46" i="2"/>
  <c r="EG46" i="1" s="1"/>
  <c r="MW47" i="2"/>
  <c r="EG47" i="1" s="1"/>
  <c r="MW48" i="2"/>
  <c r="EG48" i="1" s="1"/>
  <c r="MW49" i="2"/>
  <c r="EG49" i="1" s="1"/>
  <c r="MW50" i="2"/>
  <c r="EG50" i="1" s="1"/>
  <c r="MW51" i="2"/>
  <c r="EG51" i="1" s="1"/>
  <c r="MW52" i="2"/>
  <c r="EG52" i="1" s="1"/>
  <c r="MW53" i="2"/>
  <c r="EG53" i="1" s="1"/>
  <c r="MW54" i="2"/>
  <c r="EG54" i="1" s="1"/>
  <c r="MW55" i="2"/>
  <c r="EG55" i="1" s="1"/>
  <c r="MW56" i="2"/>
  <c r="EG56" i="1" s="1"/>
  <c r="MW57" i="2"/>
  <c r="EG57" i="1" s="1"/>
  <c r="MW58" i="2"/>
  <c r="EG58" i="1" s="1"/>
  <c r="MW59" i="2"/>
  <c r="EG59" i="1" s="1"/>
  <c r="MW60" i="2"/>
  <c r="EG60" i="1" s="1"/>
  <c r="MW61" i="2"/>
  <c r="EG61" i="1" s="1"/>
  <c r="MW62" i="2"/>
  <c r="EG62" i="1" s="1"/>
  <c r="MW63" i="2"/>
  <c r="EG63" i="1" s="1"/>
  <c r="MW64" i="2"/>
  <c r="EG64" i="1" s="1"/>
  <c r="MW65" i="2"/>
  <c r="EG65" i="1" s="1"/>
  <c r="MW66" i="2"/>
  <c r="EG66" i="1" s="1"/>
  <c r="MW67" i="2"/>
  <c r="EG67" i="1" s="1"/>
  <c r="MW68" i="2"/>
  <c r="EG68" i="1" s="1"/>
  <c r="MW69" i="2"/>
  <c r="EG69" i="1" s="1"/>
  <c r="MW70" i="2"/>
  <c r="EG70" i="1" s="1"/>
  <c r="MW71" i="2"/>
  <c r="EG71" i="1" s="1"/>
  <c r="MW72" i="2"/>
  <c r="EG72" i="1" s="1"/>
  <c r="MW73" i="2"/>
  <c r="EG73" i="1" s="1"/>
  <c r="MW74" i="2"/>
  <c r="EG74" i="1" s="1"/>
  <c r="MW75" i="2"/>
  <c r="EG75" i="1" s="1"/>
  <c r="MW76" i="2"/>
  <c r="EG76" i="1" s="1"/>
  <c r="MW77" i="2"/>
  <c r="EG77" i="1" s="1"/>
  <c r="MW78" i="2"/>
  <c r="EG78" i="1" s="1"/>
  <c r="MW79" i="2"/>
  <c r="EG79" i="1" s="1"/>
  <c r="MW80" i="2"/>
  <c r="EG80" i="1" s="1"/>
  <c r="MW81" i="2"/>
  <c r="EG81" i="1" s="1"/>
  <c r="MW82" i="2"/>
  <c r="EG82" i="1" s="1"/>
  <c r="MW83" i="2"/>
  <c r="EG83" i="1" s="1"/>
  <c r="MW84" i="2"/>
  <c r="EG84" i="1" s="1"/>
  <c r="MW85" i="2"/>
  <c r="EG85" i="1" s="1"/>
  <c r="MW86" i="2"/>
  <c r="EG86" i="1" s="1"/>
  <c r="MW87" i="2"/>
  <c r="EG87" i="1" s="1"/>
  <c r="MW88" i="2"/>
  <c r="EG88" i="1" s="1"/>
  <c r="MW89" i="2"/>
  <c r="EG89" i="1" s="1"/>
  <c r="MW90" i="2"/>
  <c r="EG90" i="1" s="1"/>
  <c r="MW91" i="2"/>
  <c r="EG91" i="1" s="1"/>
  <c r="MW92" i="2"/>
  <c r="EG92" i="1" s="1"/>
  <c r="MW93" i="2"/>
  <c r="EG93" i="1" s="1"/>
  <c r="MW94" i="2"/>
  <c r="EG94" i="1" s="1"/>
  <c r="MW95" i="2"/>
  <c r="EG95" i="1" s="1"/>
  <c r="MW96" i="2"/>
  <c r="EG96" i="1" s="1"/>
  <c r="MW97" i="2"/>
  <c r="EG97" i="1" s="1"/>
  <c r="MW98" i="2"/>
  <c r="EG98" i="1" s="1"/>
  <c r="MW99" i="2"/>
  <c r="EG99" i="1" s="1"/>
  <c r="MW100" i="2"/>
  <c r="EG100" i="1" s="1"/>
  <c r="MW101" i="2"/>
  <c r="EG101" i="1" s="1"/>
  <c r="MW102" i="2"/>
  <c r="EG102" i="1" s="1"/>
  <c r="MW103" i="2"/>
  <c r="EG103" i="1" s="1"/>
  <c r="MW104" i="2"/>
  <c r="EG104" i="1" s="1"/>
  <c r="MW105" i="2"/>
  <c r="EG105" i="1" s="1"/>
  <c r="MW106" i="2"/>
  <c r="EG106" i="1" s="1"/>
  <c r="MX106" i="2"/>
  <c r="EH106" i="1" s="1"/>
  <c r="MX105" i="2"/>
  <c r="EH105" i="1" s="1"/>
  <c r="MX104" i="2"/>
  <c r="EH104" i="1" s="1"/>
  <c r="MX103" i="2"/>
  <c r="EH103" i="1" s="1"/>
  <c r="MX102" i="2"/>
  <c r="EH102" i="1" s="1"/>
  <c r="MX101" i="2"/>
  <c r="EH101" i="1" s="1"/>
  <c r="MX100" i="2"/>
  <c r="EH100" i="1" s="1"/>
  <c r="MX99" i="2"/>
  <c r="EH99" i="1" s="1"/>
  <c r="MX98" i="2"/>
  <c r="EH98" i="1" s="1"/>
  <c r="MX97" i="2"/>
  <c r="EH97" i="1" s="1"/>
  <c r="MX96" i="2"/>
  <c r="EH96" i="1" s="1"/>
  <c r="MX95" i="2"/>
  <c r="EH95" i="1" s="1"/>
  <c r="MX94" i="2"/>
  <c r="EH94" i="1" s="1"/>
  <c r="MX93" i="2"/>
  <c r="EH93" i="1" s="1"/>
  <c r="MX92" i="2"/>
  <c r="EH92" i="1" s="1"/>
  <c r="MX91" i="2"/>
  <c r="EH91" i="1" s="1"/>
  <c r="MX90" i="2"/>
  <c r="EH90" i="1" s="1"/>
  <c r="MX89" i="2"/>
  <c r="EH89" i="1" s="1"/>
  <c r="MX88" i="2"/>
  <c r="EH88" i="1" s="1"/>
  <c r="MX87" i="2"/>
  <c r="EH87" i="1" s="1"/>
  <c r="MX86" i="2"/>
  <c r="EH86" i="1" s="1"/>
  <c r="MX85" i="2"/>
  <c r="EH85" i="1" s="1"/>
  <c r="MX84" i="2"/>
  <c r="EH84" i="1" s="1"/>
  <c r="MX83" i="2"/>
  <c r="EH83" i="1" s="1"/>
  <c r="MX82" i="2"/>
  <c r="EH82" i="1" s="1"/>
  <c r="MX81" i="2"/>
  <c r="EH81" i="1" s="1"/>
  <c r="MX80" i="2"/>
  <c r="EH80" i="1" s="1"/>
  <c r="MX79" i="2"/>
  <c r="EH79" i="1" s="1"/>
  <c r="MX78" i="2"/>
  <c r="EH78" i="1" s="1"/>
  <c r="MX77" i="2"/>
  <c r="EH77" i="1" s="1"/>
  <c r="MX76" i="2"/>
  <c r="EH76" i="1" s="1"/>
  <c r="MX75" i="2"/>
  <c r="EH75" i="1" s="1"/>
  <c r="MX74" i="2"/>
  <c r="EH74" i="1" s="1"/>
  <c r="MX73" i="2"/>
  <c r="EH73" i="1" s="1"/>
  <c r="MX72" i="2"/>
  <c r="EH72" i="1" s="1"/>
  <c r="MX71" i="2"/>
  <c r="EH71" i="1" s="1"/>
  <c r="MX70" i="2"/>
  <c r="EH70" i="1" s="1"/>
  <c r="MX69" i="2"/>
  <c r="EH69" i="1" s="1"/>
  <c r="MX68" i="2"/>
  <c r="EH68" i="1" s="1"/>
  <c r="MX67" i="2"/>
  <c r="EH67" i="1" s="1"/>
  <c r="MX66" i="2"/>
  <c r="EH66" i="1" s="1"/>
  <c r="MX65" i="2"/>
  <c r="EH65" i="1" s="1"/>
  <c r="MX64" i="2"/>
  <c r="EH64" i="1" s="1"/>
  <c r="MX63" i="2"/>
  <c r="EH63" i="1" s="1"/>
  <c r="MX62" i="2"/>
  <c r="EH62" i="1" s="1"/>
  <c r="MX61" i="2"/>
  <c r="EH61" i="1" s="1"/>
  <c r="MX60" i="2"/>
  <c r="EH60" i="1" s="1"/>
  <c r="MX59" i="2"/>
  <c r="EH59" i="1" s="1"/>
  <c r="MX58" i="2"/>
  <c r="EH58" i="1" s="1"/>
  <c r="MX57" i="2"/>
  <c r="EH57" i="1" s="1"/>
  <c r="MX56" i="2"/>
  <c r="EH56" i="1" s="1"/>
  <c r="MX55" i="2"/>
  <c r="EH55" i="1" s="1"/>
  <c r="MX54" i="2"/>
  <c r="EH54" i="1" s="1"/>
  <c r="MX53" i="2"/>
  <c r="EH53" i="1" s="1"/>
  <c r="MX52" i="2"/>
  <c r="EH52" i="1" s="1"/>
  <c r="MX51" i="2"/>
  <c r="EH51" i="1" s="1"/>
  <c r="MX50" i="2"/>
  <c r="EH50" i="1" s="1"/>
  <c r="MX49" i="2"/>
  <c r="EH49" i="1" s="1"/>
  <c r="MX48" i="2"/>
  <c r="EH48" i="1" s="1"/>
  <c r="MX47" i="2"/>
  <c r="EH47" i="1" s="1"/>
  <c r="MX46" i="2"/>
  <c r="EH46" i="1" s="1"/>
  <c r="MX45" i="2"/>
  <c r="EH45" i="1" s="1"/>
  <c r="MX44" i="2"/>
  <c r="EH44" i="1" s="1"/>
  <c r="MX43" i="2"/>
  <c r="EH43" i="1" s="1"/>
  <c r="MX42" i="2"/>
  <c r="EH42" i="1" s="1"/>
  <c r="MX41" i="2"/>
  <c r="EH41" i="1" s="1"/>
  <c r="MX40" i="2"/>
  <c r="EH40" i="1" s="1"/>
  <c r="MX39" i="2"/>
  <c r="EH39" i="1" s="1"/>
  <c r="MX38" i="2"/>
  <c r="EH38" i="1" s="1"/>
  <c r="MX37" i="2"/>
  <c r="EH37" i="1" s="1"/>
  <c r="MX36" i="2"/>
  <c r="EH36" i="1" s="1"/>
  <c r="MX35" i="2"/>
  <c r="EH35" i="1" s="1"/>
  <c r="MX34" i="2"/>
  <c r="EH34" i="1" s="1"/>
  <c r="MX33" i="2"/>
  <c r="EH33" i="1" s="1"/>
  <c r="MX32" i="2"/>
  <c r="EH32" i="1" s="1"/>
  <c r="MX31" i="2"/>
  <c r="EH31" i="1" s="1"/>
  <c r="MX30" i="2"/>
  <c r="EH30" i="1" s="1"/>
  <c r="MX29" i="2"/>
  <c r="EH29" i="1" s="1"/>
  <c r="MX28" i="2"/>
  <c r="EH28" i="1" s="1"/>
  <c r="MX27" i="2"/>
  <c r="EH27" i="1" s="1"/>
  <c r="MX26" i="2"/>
  <c r="EH26" i="1" s="1"/>
  <c r="MX25" i="2"/>
  <c r="EH25" i="1" s="1"/>
  <c r="MX24" i="2"/>
  <c r="EH24" i="1" s="1"/>
  <c r="MX23" i="2"/>
  <c r="EH23" i="1" s="1"/>
  <c r="MX22" i="2"/>
  <c r="EH22" i="1" s="1"/>
  <c r="MX21" i="2"/>
  <c r="EH21" i="1" s="1"/>
  <c r="MX20" i="2"/>
  <c r="EH20" i="1" s="1"/>
  <c r="MX19" i="2"/>
  <c r="EH19" i="1" s="1"/>
  <c r="MX18" i="2"/>
  <c r="EH18" i="1" s="1"/>
  <c r="MX17" i="2"/>
  <c r="EH17" i="1" s="1"/>
  <c r="MX16" i="2"/>
  <c r="EH16" i="1" s="1"/>
  <c r="MX15" i="2"/>
  <c r="EH14" i="1"/>
  <c r="EH13" i="1"/>
  <c r="EH12" i="1"/>
  <c r="EH11" i="1"/>
  <c r="MW109" i="2" l="1"/>
  <c r="MW107" i="2"/>
  <c r="MW108" i="2"/>
  <c r="MX109" i="2"/>
  <c r="MX107" i="2"/>
  <c r="MX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S15" i="2"/>
  <c r="MT15" i="2"/>
  <c r="MS16" i="2"/>
  <c r="EE16" i="1" s="1"/>
  <c r="MT16" i="2"/>
  <c r="EF16" i="1" s="1"/>
  <c r="MS17" i="2"/>
  <c r="EE17" i="1" s="1"/>
  <c r="MT17" i="2"/>
  <c r="EF17" i="1" s="1"/>
  <c r="MS18" i="2"/>
  <c r="EE18" i="1" s="1"/>
  <c r="MT18" i="2"/>
  <c r="EF18" i="1" s="1"/>
  <c r="MS19" i="2"/>
  <c r="EE19" i="1" s="1"/>
  <c r="MT19" i="2"/>
  <c r="EF19" i="1" s="1"/>
  <c r="MS20" i="2"/>
  <c r="EE20" i="1" s="1"/>
  <c r="MT20" i="2"/>
  <c r="EF20" i="1" s="1"/>
  <c r="MS21" i="2"/>
  <c r="EE21" i="1" s="1"/>
  <c r="MT21" i="2"/>
  <c r="EF21" i="1" s="1"/>
  <c r="MS22" i="2"/>
  <c r="EE22" i="1" s="1"/>
  <c r="MT22" i="2"/>
  <c r="EF22" i="1" s="1"/>
  <c r="MS23" i="2"/>
  <c r="EE23" i="1" s="1"/>
  <c r="MT23" i="2"/>
  <c r="EF23" i="1" s="1"/>
  <c r="MS24" i="2"/>
  <c r="EE24" i="1" s="1"/>
  <c r="MT24" i="2"/>
  <c r="EF24" i="1" s="1"/>
  <c r="MS25" i="2"/>
  <c r="EE25" i="1" s="1"/>
  <c r="MT25" i="2"/>
  <c r="EF25" i="1" s="1"/>
  <c r="MS26" i="2"/>
  <c r="EE26" i="1" s="1"/>
  <c r="MT26" i="2"/>
  <c r="EF26" i="1" s="1"/>
  <c r="MS27" i="2"/>
  <c r="EE27" i="1" s="1"/>
  <c r="MT27" i="2"/>
  <c r="EF27" i="1" s="1"/>
  <c r="MS28" i="2"/>
  <c r="EE28" i="1" s="1"/>
  <c r="MT28" i="2"/>
  <c r="EF28" i="1" s="1"/>
  <c r="MS29" i="2"/>
  <c r="EE29" i="1" s="1"/>
  <c r="MT29" i="2"/>
  <c r="EF29" i="1" s="1"/>
  <c r="MS30" i="2"/>
  <c r="EE30" i="1" s="1"/>
  <c r="MT30" i="2"/>
  <c r="EF30" i="1" s="1"/>
  <c r="MS31" i="2"/>
  <c r="EE31" i="1" s="1"/>
  <c r="MT31" i="2"/>
  <c r="EF31" i="1" s="1"/>
  <c r="MS32" i="2"/>
  <c r="EE32" i="1" s="1"/>
  <c r="MT32" i="2"/>
  <c r="EF32" i="1" s="1"/>
  <c r="MS33" i="2"/>
  <c r="EE33" i="1" s="1"/>
  <c r="MT33" i="2"/>
  <c r="EF33" i="1" s="1"/>
  <c r="MS34" i="2"/>
  <c r="EE34" i="1" s="1"/>
  <c r="MT34" i="2"/>
  <c r="EF34" i="1" s="1"/>
  <c r="MS35" i="2"/>
  <c r="EE35" i="1" s="1"/>
  <c r="MT35" i="2"/>
  <c r="EF35" i="1" s="1"/>
  <c r="MS36" i="2"/>
  <c r="EE36" i="1" s="1"/>
  <c r="MT36" i="2"/>
  <c r="EF36" i="1" s="1"/>
  <c r="MS37" i="2"/>
  <c r="EE37" i="1" s="1"/>
  <c r="MT37" i="2"/>
  <c r="EF37" i="1" s="1"/>
  <c r="MS38" i="2"/>
  <c r="EE38" i="1" s="1"/>
  <c r="MT38" i="2"/>
  <c r="EF38" i="1" s="1"/>
  <c r="MS39" i="2"/>
  <c r="EE39" i="1" s="1"/>
  <c r="MT39" i="2"/>
  <c r="EF39" i="1" s="1"/>
  <c r="MS40" i="2"/>
  <c r="EE40" i="1" s="1"/>
  <c r="MT40" i="2"/>
  <c r="EF40" i="1" s="1"/>
  <c r="MS41" i="2"/>
  <c r="EE41" i="1" s="1"/>
  <c r="MT41" i="2"/>
  <c r="EF41" i="1" s="1"/>
  <c r="MS42" i="2"/>
  <c r="EE42" i="1" s="1"/>
  <c r="MT42" i="2"/>
  <c r="EF42" i="1" s="1"/>
  <c r="MS43" i="2"/>
  <c r="EE43" i="1" s="1"/>
  <c r="MT43" i="2"/>
  <c r="EF43" i="1" s="1"/>
  <c r="MS44" i="2"/>
  <c r="EE44" i="1" s="1"/>
  <c r="MT44" i="2"/>
  <c r="EF44" i="1" s="1"/>
  <c r="MS45" i="2"/>
  <c r="EE45" i="1" s="1"/>
  <c r="MT45" i="2"/>
  <c r="EF45" i="1" s="1"/>
  <c r="MS46" i="2"/>
  <c r="EE46" i="1" s="1"/>
  <c r="MT46" i="2"/>
  <c r="EF46" i="1" s="1"/>
  <c r="MS47" i="2"/>
  <c r="EE47" i="1" s="1"/>
  <c r="MT47" i="2"/>
  <c r="EF47" i="1" s="1"/>
  <c r="MS48" i="2"/>
  <c r="EE48" i="1" s="1"/>
  <c r="MT48" i="2"/>
  <c r="EF48" i="1" s="1"/>
  <c r="MS49" i="2"/>
  <c r="EE49" i="1" s="1"/>
  <c r="MT49" i="2"/>
  <c r="EF49" i="1" s="1"/>
  <c r="MS50" i="2"/>
  <c r="EE50" i="1" s="1"/>
  <c r="MT50" i="2"/>
  <c r="EF50" i="1" s="1"/>
  <c r="MS51" i="2"/>
  <c r="EE51" i="1" s="1"/>
  <c r="MT51" i="2"/>
  <c r="EF51" i="1" s="1"/>
  <c r="MS52" i="2"/>
  <c r="EE52" i="1" s="1"/>
  <c r="MT52" i="2"/>
  <c r="EF52" i="1" s="1"/>
  <c r="MS53" i="2"/>
  <c r="EE53" i="1" s="1"/>
  <c r="MT53" i="2"/>
  <c r="EF53" i="1" s="1"/>
  <c r="MS54" i="2"/>
  <c r="EE54" i="1" s="1"/>
  <c r="MT54" i="2"/>
  <c r="EF54" i="1" s="1"/>
  <c r="MS55" i="2"/>
  <c r="EE55" i="1" s="1"/>
  <c r="MT55" i="2"/>
  <c r="EF55" i="1" s="1"/>
  <c r="MS56" i="2"/>
  <c r="EE56" i="1" s="1"/>
  <c r="MT56" i="2"/>
  <c r="EF56" i="1" s="1"/>
  <c r="MS57" i="2"/>
  <c r="EE57" i="1" s="1"/>
  <c r="MT57" i="2"/>
  <c r="EF57" i="1" s="1"/>
  <c r="MS58" i="2"/>
  <c r="EE58" i="1" s="1"/>
  <c r="MT58" i="2"/>
  <c r="EF58" i="1" s="1"/>
  <c r="MS59" i="2"/>
  <c r="EE59" i="1" s="1"/>
  <c r="MT59" i="2"/>
  <c r="EF59" i="1" s="1"/>
  <c r="MS60" i="2"/>
  <c r="EE60" i="1" s="1"/>
  <c r="MT60" i="2"/>
  <c r="EF60" i="1" s="1"/>
  <c r="MS61" i="2"/>
  <c r="EE61" i="1" s="1"/>
  <c r="MT61" i="2"/>
  <c r="EF61" i="1" s="1"/>
  <c r="MS62" i="2"/>
  <c r="EE62" i="1" s="1"/>
  <c r="MT62" i="2"/>
  <c r="EF62" i="1" s="1"/>
  <c r="MS63" i="2"/>
  <c r="EE63" i="1" s="1"/>
  <c r="MT63" i="2"/>
  <c r="EF63" i="1" s="1"/>
  <c r="MS64" i="2"/>
  <c r="EE64" i="1" s="1"/>
  <c r="MT64" i="2"/>
  <c r="EF64" i="1" s="1"/>
  <c r="MS65" i="2"/>
  <c r="EE65" i="1" s="1"/>
  <c r="MT65" i="2"/>
  <c r="EF65" i="1" s="1"/>
  <c r="MS66" i="2"/>
  <c r="EE66" i="1" s="1"/>
  <c r="MT66" i="2"/>
  <c r="EF66" i="1" s="1"/>
  <c r="MS67" i="2"/>
  <c r="EE67" i="1" s="1"/>
  <c r="MT67" i="2"/>
  <c r="EF67" i="1" s="1"/>
  <c r="MS68" i="2"/>
  <c r="EE68" i="1" s="1"/>
  <c r="MT68" i="2"/>
  <c r="EF68" i="1" s="1"/>
  <c r="MS69" i="2"/>
  <c r="EE69" i="1" s="1"/>
  <c r="MT69" i="2"/>
  <c r="EF69" i="1" s="1"/>
  <c r="MS70" i="2"/>
  <c r="EE70" i="1" s="1"/>
  <c r="MT70" i="2"/>
  <c r="EF70" i="1" s="1"/>
  <c r="MS71" i="2"/>
  <c r="EE71" i="1" s="1"/>
  <c r="MT71" i="2"/>
  <c r="EF71" i="1" s="1"/>
  <c r="MS72" i="2"/>
  <c r="EE72" i="1" s="1"/>
  <c r="MT72" i="2"/>
  <c r="EF72" i="1" s="1"/>
  <c r="MS73" i="2"/>
  <c r="EE73" i="1" s="1"/>
  <c r="MT73" i="2"/>
  <c r="EF73" i="1" s="1"/>
  <c r="MS74" i="2"/>
  <c r="EE74" i="1" s="1"/>
  <c r="MT74" i="2"/>
  <c r="EF74" i="1" s="1"/>
  <c r="MS75" i="2"/>
  <c r="EE75" i="1" s="1"/>
  <c r="MT75" i="2"/>
  <c r="EF75" i="1" s="1"/>
  <c r="MS76" i="2"/>
  <c r="EE76" i="1" s="1"/>
  <c r="MT76" i="2"/>
  <c r="EF76" i="1" s="1"/>
  <c r="MS77" i="2"/>
  <c r="EE77" i="1" s="1"/>
  <c r="MT77" i="2"/>
  <c r="EF77" i="1" s="1"/>
  <c r="MS78" i="2"/>
  <c r="EE78" i="1" s="1"/>
  <c r="MT78" i="2"/>
  <c r="EF78" i="1" s="1"/>
  <c r="MS79" i="2"/>
  <c r="EE79" i="1" s="1"/>
  <c r="MT79" i="2"/>
  <c r="EF79" i="1" s="1"/>
  <c r="MS80" i="2"/>
  <c r="EE80" i="1" s="1"/>
  <c r="MT80" i="2"/>
  <c r="EF80" i="1" s="1"/>
  <c r="MS81" i="2"/>
  <c r="EE81" i="1" s="1"/>
  <c r="MT81" i="2"/>
  <c r="EF81" i="1" s="1"/>
  <c r="MS82" i="2"/>
  <c r="EE82" i="1" s="1"/>
  <c r="MT82" i="2"/>
  <c r="EF82" i="1" s="1"/>
  <c r="MS83" i="2"/>
  <c r="EE83" i="1" s="1"/>
  <c r="MT83" i="2"/>
  <c r="EF83" i="1" s="1"/>
  <c r="MS84" i="2"/>
  <c r="EE84" i="1" s="1"/>
  <c r="MT84" i="2"/>
  <c r="EF84" i="1" s="1"/>
  <c r="MS85" i="2"/>
  <c r="EE85" i="1" s="1"/>
  <c r="MT85" i="2"/>
  <c r="EF85" i="1" s="1"/>
  <c r="MS86" i="2"/>
  <c r="EE86" i="1" s="1"/>
  <c r="MT86" i="2"/>
  <c r="EF86" i="1" s="1"/>
  <c r="MS87" i="2"/>
  <c r="EE87" i="1" s="1"/>
  <c r="MT87" i="2"/>
  <c r="EF87" i="1" s="1"/>
  <c r="MS88" i="2"/>
  <c r="EE88" i="1" s="1"/>
  <c r="MT88" i="2"/>
  <c r="EF88" i="1" s="1"/>
  <c r="MS89" i="2"/>
  <c r="EE89" i="1" s="1"/>
  <c r="MT89" i="2"/>
  <c r="EF89" i="1" s="1"/>
  <c r="MS90" i="2"/>
  <c r="EE90" i="1" s="1"/>
  <c r="MT90" i="2"/>
  <c r="EF90" i="1" s="1"/>
  <c r="MS91" i="2"/>
  <c r="EE91" i="1" s="1"/>
  <c r="MT91" i="2"/>
  <c r="EF91" i="1" s="1"/>
  <c r="MS92" i="2"/>
  <c r="EE92" i="1" s="1"/>
  <c r="MT92" i="2"/>
  <c r="EF92" i="1" s="1"/>
  <c r="MS93" i="2"/>
  <c r="EE93" i="1" s="1"/>
  <c r="MT93" i="2"/>
  <c r="EF93" i="1" s="1"/>
  <c r="MS94" i="2"/>
  <c r="EE94" i="1" s="1"/>
  <c r="MT94" i="2"/>
  <c r="EF94" i="1" s="1"/>
  <c r="MS95" i="2"/>
  <c r="EE95" i="1" s="1"/>
  <c r="MT95" i="2"/>
  <c r="EF95" i="1" s="1"/>
  <c r="MS96" i="2"/>
  <c r="EE96" i="1" s="1"/>
  <c r="MT96" i="2"/>
  <c r="EF96" i="1" s="1"/>
  <c r="MS97" i="2"/>
  <c r="EE97" i="1" s="1"/>
  <c r="MT97" i="2"/>
  <c r="EF97" i="1" s="1"/>
  <c r="MS98" i="2"/>
  <c r="EE98" i="1" s="1"/>
  <c r="MT98" i="2"/>
  <c r="EF98" i="1" s="1"/>
  <c r="MS99" i="2"/>
  <c r="EE99" i="1" s="1"/>
  <c r="MT99" i="2"/>
  <c r="EF99" i="1" s="1"/>
  <c r="MS100" i="2"/>
  <c r="EE100" i="1" s="1"/>
  <c r="MT100" i="2"/>
  <c r="EF100" i="1" s="1"/>
  <c r="MS101" i="2"/>
  <c r="EE101" i="1" s="1"/>
  <c r="MT101" i="2"/>
  <c r="EF101" i="1" s="1"/>
  <c r="MS102" i="2"/>
  <c r="EE102" i="1" s="1"/>
  <c r="MT102" i="2"/>
  <c r="EF102" i="1" s="1"/>
  <c r="MS103" i="2"/>
  <c r="EE103" i="1" s="1"/>
  <c r="MT103" i="2"/>
  <c r="EF103" i="1" s="1"/>
  <c r="MS104" i="2"/>
  <c r="EE104" i="1" s="1"/>
  <c r="MT104" i="2"/>
  <c r="EF104" i="1" s="1"/>
  <c r="MS105" i="2"/>
  <c r="EE105" i="1" s="1"/>
  <c r="MT105" i="2"/>
  <c r="EF105" i="1" s="1"/>
  <c r="MS106" i="2"/>
  <c r="EE106" i="1" s="1"/>
  <c r="MT106" i="2"/>
  <c r="EF106" i="1" s="1"/>
  <c r="EF11" i="1"/>
  <c r="ED12" i="1"/>
  <c r="EC13" i="1"/>
  <c r="ED13" i="1"/>
  <c r="EC14" i="1"/>
  <c r="ED14" i="1"/>
  <c r="EC15" i="1"/>
  <c r="MP15" i="2"/>
  <c r="EC16" i="1"/>
  <c r="MP16" i="2"/>
  <c r="ED16" i="1" s="1"/>
  <c r="EC17" i="1"/>
  <c r="MP17" i="2"/>
  <c r="ED17" i="1" s="1"/>
  <c r="EC18" i="1"/>
  <c r="MP18" i="2"/>
  <c r="ED18" i="1" s="1"/>
  <c r="EC19" i="1"/>
  <c r="MP19" i="2"/>
  <c r="ED19" i="1" s="1"/>
  <c r="EC20" i="1"/>
  <c r="MP20" i="2"/>
  <c r="ED20" i="1" s="1"/>
  <c r="EC21" i="1"/>
  <c r="MP21" i="2"/>
  <c r="ED21" i="1" s="1"/>
  <c r="EC22" i="1"/>
  <c r="MP22" i="2"/>
  <c r="ED22" i="1" s="1"/>
  <c r="EC23" i="1"/>
  <c r="MP23" i="2"/>
  <c r="ED23" i="1" s="1"/>
  <c r="EC24" i="1"/>
  <c r="MP24" i="2"/>
  <c r="ED24" i="1" s="1"/>
  <c r="EC25" i="1"/>
  <c r="MP25" i="2"/>
  <c r="ED25" i="1" s="1"/>
  <c r="EC26" i="1"/>
  <c r="MP26" i="2"/>
  <c r="ED26" i="1" s="1"/>
  <c r="EC27" i="1"/>
  <c r="MP27" i="2"/>
  <c r="ED27" i="1" s="1"/>
  <c r="EC28" i="1"/>
  <c r="MP28" i="2"/>
  <c r="ED28" i="1" s="1"/>
  <c r="EC29" i="1"/>
  <c r="MP29" i="2"/>
  <c r="ED29" i="1" s="1"/>
  <c r="EC30" i="1"/>
  <c r="MP30" i="2"/>
  <c r="ED30" i="1" s="1"/>
  <c r="EC31" i="1"/>
  <c r="MP31" i="2"/>
  <c r="ED31" i="1" s="1"/>
  <c r="EC32" i="1"/>
  <c r="MP32" i="2"/>
  <c r="ED32" i="1" s="1"/>
  <c r="EC33" i="1"/>
  <c r="MP33" i="2"/>
  <c r="ED33" i="1" s="1"/>
  <c r="EC34" i="1"/>
  <c r="MP34" i="2"/>
  <c r="ED34" i="1" s="1"/>
  <c r="EC35" i="1"/>
  <c r="MP35" i="2"/>
  <c r="ED35" i="1" s="1"/>
  <c r="EC36" i="1"/>
  <c r="MP36" i="2"/>
  <c r="ED36" i="1" s="1"/>
  <c r="EC37" i="1"/>
  <c r="MP37" i="2"/>
  <c r="ED37" i="1" s="1"/>
  <c r="EC38" i="1"/>
  <c r="MP38" i="2"/>
  <c r="ED38" i="1" s="1"/>
  <c r="EC39" i="1"/>
  <c r="MP39" i="2"/>
  <c r="ED39" i="1" s="1"/>
  <c r="EC40" i="1"/>
  <c r="MP40" i="2"/>
  <c r="ED40" i="1" s="1"/>
  <c r="EC41" i="1"/>
  <c r="MP41" i="2"/>
  <c r="ED41" i="1" s="1"/>
  <c r="EC42" i="1"/>
  <c r="MP42" i="2"/>
  <c r="ED42" i="1" s="1"/>
  <c r="EC43" i="1"/>
  <c r="MP43" i="2"/>
  <c r="ED43" i="1" s="1"/>
  <c r="EC44" i="1"/>
  <c r="MP44" i="2"/>
  <c r="ED44" i="1" s="1"/>
  <c r="EC45" i="1"/>
  <c r="MP45" i="2"/>
  <c r="ED45" i="1" s="1"/>
  <c r="EC46" i="1"/>
  <c r="MP46" i="2"/>
  <c r="ED46" i="1" s="1"/>
  <c r="EC47" i="1"/>
  <c r="MP47" i="2"/>
  <c r="ED47" i="1" s="1"/>
  <c r="EC48" i="1"/>
  <c r="MP48" i="2"/>
  <c r="ED48" i="1" s="1"/>
  <c r="EC49" i="1"/>
  <c r="MP49" i="2"/>
  <c r="ED49" i="1" s="1"/>
  <c r="EC50" i="1"/>
  <c r="MP50" i="2"/>
  <c r="ED50" i="1" s="1"/>
  <c r="EC51" i="1"/>
  <c r="MP51" i="2"/>
  <c r="ED51" i="1" s="1"/>
  <c r="EC52" i="1"/>
  <c r="MP52" i="2"/>
  <c r="ED52" i="1" s="1"/>
  <c r="EC53" i="1"/>
  <c r="MP53" i="2"/>
  <c r="ED53" i="1" s="1"/>
  <c r="EC54" i="1"/>
  <c r="MP54" i="2"/>
  <c r="ED54" i="1" s="1"/>
  <c r="EC55" i="1"/>
  <c r="MP55" i="2"/>
  <c r="ED55" i="1" s="1"/>
  <c r="EC56" i="1"/>
  <c r="MP56" i="2"/>
  <c r="ED56" i="1" s="1"/>
  <c r="EC57" i="1"/>
  <c r="MP57" i="2"/>
  <c r="ED57" i="1" s="1"/>
  <c r="EC58" i="1"/>
  <c r="MP58" i="2"/>
  <c r="ED58" i="1" s="1"/>
  <c r="EC59" i="1"/>
  <c r="MP59" i="2"/>
  <c r="ED59" i="1" s="1"/>
  <c r="EC60" i="1"/>
  <c r="MP60" i="2"/>
  <c r="ED60" i="1" s="1"/>
  <c r="EC61" i="1"/>
  <c r="MP61" i="2"/>
  <c r="ED61" i="1" s="1"/>
  <c r="EC62" i="1"/>
  <c r="MP62" i="2"/>
  <c r="ED62" i="1" s="1"/>
  <c r="EC63" i="1"/>
  <c r="MP63" i="2"/>
  <c r="ED63" i="1" s="1"/>
  <c r="EC64" i="1"/>
  <c r="MP64" i="2"/>
  <c r="ED64" i="1" s="1"/>
  <c r="EC65" i="1"/>
  <c r="MP65" i="2"/>
  <c r="ED65" i="1" s="1"/>
  <c r="EC66" i="1"/>
  <c r="MP66" i="2"/>
  <c r="ED66" i="1" s="1"/>
  <c r="EC67" i="1"/>
  <c r="MP67" i="2"/>
  <c r="ED67" i="1" s="1"/>
  <c r="EC68" i="1"/>
  <c r="MP68" i="2"/>
  <c r="ED68" i="1" s="1"/>
  <c r="EC69" i="1"/>
  <c r="MP69" i="2"/>
  <c r="ED69" i="1" s="1"/>
  <c r="EC70" i="1"/>
  <c r="MP70" i="2"/>
  <c r="ED70" i="1" s="1"/>
  <c r="EC71" i="1"/>
  <c r="MP71" i="2"/>
  <c r="ED71" i="1" s="1"/>
  <c r="EC72" i="1"/>
  <c r="MP72" i="2"/>
  <c r="ED72" i="1" s="1"/>
  <c r="EC73" i="1"/>
  <c r="MP73" i="2"/>
  <c r="ED73" i="1" s="1"/>
  <c r="EC74" i="1"/>
  <c r="MP74" i="2"/>
  <c r="ED74" i="1" s="1"/>
  <c r="EC75" i="1"/>
  <c r="MP75" i="2"/>
  <c r="ED75" i="1" s="1"/>
  <c r="EC76" i="1"/>
  <c r="MP76" i="2"/>
  <c r="ED76" i="1" s="1"/>
  <c r="EC77" i="1"/>
  <c r="MP77" i="2"/>
  <c r="ED77" i="1" s="1"/>
  <c r="EC78" i="1"/>
  <c r="MP78" i="2"/>
  <c r="ED78" i="1" s="1"/>
  <c r="EC79" i="1"/>
  <c r="MP79" i="2"/>
  <c r="ED79" i="1" s="1"/>
  <c r="EC80" i="1"/>
  <c r="MP80" i="2"/>
  <c r="ED80" i="1" s="1"/>
  <c r="EC81" i="1"/>
  <c r="MP81" i="2"/>
  <c r="ED81" i="1" s="1"/>
  <c r="EC82" i="1"/>
  <c r="MP82" i="2"/>
  <c r="ED82" i="1" s="1"/>
  <c r="EC83" i="1"/>
  <c r="MP83" i="2"/>
  <c r="ED83" i="1" s="1"/>
  <c r="EC84" i="1"/>
  <c r="MP84" i="2"/>
  <c r="ED84" i="1" s="1"/>
  <c r="EC85" i="1"/>
  <c r="MP85" i="2"/>
  <c r="ED85" i="1" s="1"/>
  <c r="EC86" i="1"/>
  <c r="MP86" i="2"/>
  <c r="ED86" i="1" s="1"/>
  <c r="EC87" i="1"/>
  <c r="MP87" i="2"/>
  <c r="ED87" i="1" s="1"/>
  <c r="EC88" i="1"/>
  <c r="MP88" i="2"/>
  <c r="ED88" i="1" s="1"/>
  <c r="EC89" i="1"/>
  <c r="MP89" i="2"/>
  <c r="ED89" i="1" s="1"/>
  <c r="EC90" i="1"/>
  <c r="MP90" i="2"/>
  <c r="ED90" i="1" s="1"/>
  <c r="EC91" i="1"/>
  <c r="MP91" i="2"/>
  <c r="ED91" i="1" s="1"/>
  <c r="EC92" i="1"/>
  <c r="MP92" i="2"/>
  <c r="ED92" i="1" s="1"/>
  <c r="EC93" i="1"/>
  <c r="MP93" i="2"/>
  <c r="ED93" i="1" s="1"/>
  <c r="EC94" i="1"/>
  <c r="MP94" i="2"/>
  <c r="ED94" i="1" s="1"/>
  <c r="EC95" i="1"/>
  <c r="MP95" i="2"/>
  <c r="ED95" i="1" s="1"/>
  <c r="EC96" i="1"/>
  <c r="MP96" i="2"/>
  <c r="ED96" i="1" s="1"/>
  <c r="EC97" i="1"/>
  <c r="MP97" i="2"/>
  <c r="ED97" i="1" s="1"/>
  <c r="EC98" i="1"/>
  <c r="MP98" i="2"/>
  <c r="ED98" i="1" s="1"/>
  <c r="EC99" i="1"/>
  <c r="MP99" i="2"/>
  <c r="ED99" i="1" s="1"/>
  <c r="EC100" i="1"/>
  <c r="MP100" i="2"/>
  <c r="ED100" i="1" s="1"/>
  <c r="EC101" i="1"/>
  <c r="MP101" i="2"/>
  <c r="ED101" i="1" s="1"/>
  <c r="EC102" i="1"/>
  <c r="MP102" i="2"/>
  <c r="ED102" i="1" s="1"/>
  <c r="EC103" i="1"/>
  <c r="MP103" i="2"/>
  <c r="ED103" i="1" s="1"/>
  <c r="EC104" i="1"/>
  <c r="MP104" i="2"/>
  <c r="ED104" i="1" s="1"/>
  <c r="EC105" i="1"/>
  <c r="MP105" i="2"/>
  <c r="ED105" i="1" s="1"/>
  <c r="EC106" i="1"/>
  <c r="MP106" i="2"/>
  <c r="ED106" i="1" s="1"/>
  <c r="ED11" i="1"/>
  <c r="EC11" i="1"/>
  <c r="MT107" i="2" l="1"/>
  <c r="MT108" i="2"/>
  <c r="MT109" i="2"/>
  <c r="MS107" i="2"/>
  <c r="MS108" i="2"/>
  <c r="MS109" i="2"/>
  <c r="MP107" i="2"/>
  <c r="MP108" i="2"/>
  <c r="MP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Y106" i="2"/>
  <c r="LY105" i="2"/>
  <c r="LY104" i="2"/>
  <c r="LY103" i="2"/>
  <c r="LY102" i="2"/>
  <c r="LY101" i="2"/>
  <c r="LY100" i="2"/>
  <c r="LY99" i="2"/>
  <c r="LY98" i="2"/>
  <c r="LY97" i="2"/>
  <c r="LY96" i="2"/>
  <c r="LY95" i="2"/>
  <c r="LY94" i="2"/>
  <c r="LY93" i="2"/>
  <c r="LY92" i="2"/>
  <c r="LY91" i="2"/>
  <c r="LY90" i="2"/>
  <c r="LY89" i="2"/>
  <c r="LY88" i="2"/>
  <c r="LY87" i="2"/>
  <c r="LY86" i="2"/>
  <c r="LY85" i="2"/>
  <c r="LY84" i="2"/>
  <c r="LY83" i="2"/>
  <c r="LY82" i="2"/>
  <c r="LY81" i="2"/>
  <c r="LY80" i="2"/>
  <c r="LY78" i="2"/>
  <c r="LY77" i="2"/>
  <c r="LY76" i="2"/>
  <c r="LY75" i="2"/>
  <c r="LY74" i="2"/>
  <c r="LY73" i="2"/>
  <c r="LY72" i="2"/>
  <c r="LY71" i="2"/>
  <c r="LY70" i="2"/>
  <c r="LY69" i="2"/>
  <c r="LY68" i="2"/>
  <c r="LY67" i="2"/>
  <c r="LY66" i="2"/>
  <c r="LY65" i="2"/>
  <c r="LY64" i="2"/>
  <c r="LY63" i="2"/>
  <c r="LY62" i="2"/>
  <c r="LY61" i="2"/>
  <c r="LY60" i="2"/>
  <c r="LY59" i="2"/>
  <c r="LY58" i="2"/>
  <c r="LY57" i="2"/>
  <c r="LY56" i="2"/>
  <c r="LY55" i="2"/>
  <c r="LY54" i="2"/>
  <c r="LY53" i="2"/>
  <c r="LY52" i="2"/>
  <c r="LY51" i="2"/>
  <c r="LY50" i="2"/>
  <c r="LY49" i="2"/>
  <c r="LY48" i="2"/>
  <c r="LY47" i="2"/>
  <c r="LY46" i="2"/>
  <c r="LY45" i="2"/>
  <c r="LY44" i="2"/>
  <c r="LY43" i="2"/>
  <c r="LY42" i="2"/>
  <c r="LY41" i="2"/>
  <c r="LY40" i="2"/>
  <c r="LY39" i="2"/>
  <c r="LY38" i="2"/>
  <c r="LY37" i="2"/>
  <c r="LY36" i="2"/>
  <c r="LY35" i="2"/>
  <c r="LY34" i="2"/>
  <c r="LY33" i="2"/>
  <c r="LY32" i="2"/>
  <c r="LY31" i="2"/>
  <c r="LY30" i="2"/>
  <c r="LY29" i="2"/>
  <c r="LY28" i="2"/>
  <c r="LY27" i="2"/>
  <c r="LY26" i="2"/>
  <c r="LY25" i="2"/>
  <c r="LY24" i="2"/>
  <c r="LY23" i="2"/>
  <c r="LY22" i="2"/>
  <c r="LY21" i="2"/>
  <c r="LY20" i="2"/>
  <c r="LY19" i="2"/>
  <c r="LY18" i="2"/>
  <c r="LY17" i="2"/>
  <c r="LY16" i="2"/>
  <c r="LY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ES19" i="1" s="1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G47" i="2"/>
  <c r="KH47" i="2"/>
  <c r="KM47" i="2"/>
  <c r="KN47" i="2"/>
  <c r="KW47" i="2"/>
  <c r="KX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G48" i="2"/>
  <c r="KH48" i="2"/>
  <c r="KM48" i="2"/>
  <c r="KN48" i="2"/>
  <c r="KW48" i="2"/>
  <c r="KX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G49" i="2"/>
  <c r="KH49" i="2"/>
  <c r="KM49" i="2"/>
  <c r="KN49" i="2"/>
  <c r="KW49" i="2"/>
  <c r="KX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G50" i="2"/>
  <c r="KH50" i="2"/>
  <c r="KM50" i="2"/>
  <c r="KN50" i="2"/>
  <c r="KW50" i="2"/>
  <c r="KX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G51" i="2"/>
  <c r="KH51" i="2"/>
  <c r="KM51" i="2"/>
  <c r="KN51" i="2"/>
  <c r="KW51" i="2"/>
  <c r="KX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G52" i="2"/>
  <c r="KH52" i="2"/>
  <c r="KM52" i="2"/>
  <c r="KN52" i="2"/>
  <c r="KW52" i="2"/>
  <c r="KX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G53" i="2"/>
  <c r="KH53" i="2"/>
  <c r="KM53" i="2"/>
  <c r="KN53" i="2"/>
  <c r="KW53" i="2"/>
  <c r="KX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G54" i="2"/>
  <c r="KH54" i="2"/>
  <c r="KM54" i="2"/>
  <c r="KN54" i="2"/>
  <c r="KW54" i="2"/>
  <c r="KX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G15" i="2"/>
  <c r="KH15" i="2"/>
  <c r="KM15" i="2"/>
  <c r="KN15" i="2"/>
  <c r="HI16" i="2"/>
  <c r="HJ16" i="2"/>
  <c r="KG16" i="2"/>
  <c r="KH16" i="2"/>
  <c r="KM16" i="2"/>
  <c r="KN16" i="2"/>
  <c r="HI17" i="2"/>
  <c r="HJ17" i="2"/>
  <c r="KG17" i="2"/>
  <c r="KH17" i="2"/>
  <c r="KM17" i="2"/>
  <c r="KN17" i="2"/>
  <c r="HI18" i="2"/>
  <c r="HJ18" i="2"/>
  <c r="KG18" i="2"/>
  <c r="KH18" i="2"/>
  <c r="KM18" i="2"/>
  <c r="KN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W15" i="2"/>
  <c r="BK15" i="1" s="1"/>
  <c r="KX15" i="2"/>
  <c r="BL15" i="1" s="1"/>
  <c r="KW16" i="2"/>
  <c r="BK16" i="1" s="1"/>
  <c r="KX16" i="2"/>
  <c r="BL16" i="1" s="1"/>
  <c r="KW17" i="2"/>
  <c r="BK17" i="1" s="1"/>
  <c r="KX17" i="2"/>
  <c r="BL17" i="1" s="1"/>
  <c r="KW18" i="2"/>
  <c r="BK18" i="1" s="1"/>
  <c r="KX18" i="2"/>
  <c r="BL18" i="1" s="1"/>
  <c r="KW19" i="2"/>
  <c r="BK19" i="1" s="1"/>
  <c r="KX19" i="2"/>
  <c r="BL19" i="1" s="1"/>
  <c r="KW20" i="2"/>
  <c r="BK20" i="1" s="1"/>
  <c r="KX20" i="2"/>
  <c r="BL20" i="1" s="1"/>
  <c r="KW21" i="2"/>
  <c r="BK21" i="1" s="1"/>
  <c r="KX21" i="2"/>
  <c r="BL21" i="1" s="1"/>
  <c r="KW22" i="2"/>
  <c r="BK22" i="1" s="1"/>
  <c r="KX22" i="2"/>
  <c r="BL22" i="1" s="1"/>
  <c r="KW23" i="2"/>
  <c r="BK23" i="1" s="1"/>
  <c r="KX23" i="2"/>
  <c r="BL23" i="1" s="1"/>
  <c r="KW24" i="2"/>
  <c r="BK24" i="1" s="1"/>
  <c r="KX24" i="2"/>
  <c r="BL24" i="1" s="1"/>
  <c r="KW25" i="2"/>
  <c r="BK25" i="1" s="1"/>
  <c r="KX25" i="2"/>
  <c r="BL25" i="1" s="1"/>
  <c r="KW26" i="2"/>
  <c r="BK26" i="1" s="1"/>
  <c r="KX26" i="2"/>
  <c r="BL26" i="1" s="1"/>
  <c r="KW27" i="2"/>
  <c r="BK27" i="1" s="1"/>
  <c r="KX27" i="2"/>
  <c r="BL27" i="1" s="1"/>
  <c r="KW28" i="2"/>
  <c r="BK28" i="1" s="1"/>
  <c r="KX28" i="2"/>
  <c r="BL28" i="1" s="1"/>
  <c r="KW29" i="2"/>
  <c r="BK29" i="1" s="1"/>
  <c r="KX29" i="2"/>
  <c r="BL29" i="1" s="1"/>
  <c r="KW30" i="2"/>
  <c r="BK30" i="1" s="1"/>
  <c r="KX30" i="2"/>
  <c r="BL30" i="1" s="1"/>
  <c r="KW31" i="2"/>
  <c r="BK31" i="1" s="1"/>
  <c r="KX31" i="2"/>
  <c r="BL31" i="1" s="1"/>
  <c r="KW32" i="2"/>
  <c r="BK32" i="1" s="1"/>
  <c r="KX32" i="2"/>
  <c r="BL32" i="1" s="1"/>
  <c r="KW33" i="2"/>
  <c r="BK33" i="1" s="1"/>
  <c r="KX33" i="2"/>
  <c r="BL33" i="1" s="1"/>
  <c r="KW34" i="2"/>
  <c r="BK34" i="1" s="1"/>
  <c r="KX34" i="2"/>
  <c r="BL34" i="1" s="1"/>
  <c r="KW35" i="2"/>
  <c r="BK35" i="1" s="1"/>
  <c r="KX35" i="2"/>
  <c r="BL35" i="1" s="1"/>
  <c r="KW36" i="2"/>
  <c r="BK36" i="1" s="1"/>
  <c r="KX36" i="2"/>
  <c r="BL36" i="1" s="1"/>
  <c r="KW37" i="2"/>
  <c r="BK37" i="1" s="1"/>
  <c r="KX37" i="2"/>
  <c r="BL37" i="1" s="1"/>
  <c r="KW38" i="2"/>
  <c r="BK38" i="1" s="1"/>
  <c r="KX38" i="2"/>
  <c r="BL38" i="1" s="1"/>
  <c r="KW39" i="2"/>
  <c r="BK39" i="1" s="1"/>
  <c r="KX39" i="2"/>
  <c r="BL39" i="1" s="1"/>
  <c r="KW40" i="2"/>
  <c r="BK40" i="1" s="1"/>
  <c r="KX40" i="2"/>
  <c r="BL40" i="1" s="1"/>
  <c r="KW41" i="2"/>
  <c r="BK41" i="1" s="1"/>
  <c r="KX41" i="2"/>
  <c r="BL41" i="1" s="1"/>
  <c r="KW42" i="2"/>
  <c r="BK42" i="1" s="1"/>
  <c r="KX42" i="2"/>
  <c r="BL42" i="1" s="1"/>
  <c r="KW43" i="2"/>
  <c r="BK43" i="1" s="1"/>
  <c r="KX43" i="2"/>
  <c r="BL43" i="1" s="1"/>
  <c r="KW44" i="2"/>
  <c r="BK44" i="1" s="1"/>
  <c r="KX44" i="2"/>
  <c r="BL44" i="1" s="1"/>
  <c r="KW45" i="2"/>
  <c r="BK45" i="1" s="1"/>
  <c r="KX45" i="2"/>
  <c r="BL45" i="1" s="1"/>
  <c r="KW46" i="2"/>
  <c r="BK46" i="1" s="1"/>
  <c r="KX46" i="2"/>
  <c r="BL46" i="1" s="1"/>
  <c r="KW55" i="2"/>
  <c r="BK55" i="1" s="1"/>
  <c r="KX55" i="2"/>
  <c r="BL55" i="1" s="1"/>
  <c r="KW56" i="2"/>
  <c r="BK56" i="1" s="1"/>
  <c r="KX56" i="2"/>
  <c r="BL56" i="1" s="1"/>
  <c r="KW57" i="2"/>
  <c r="BK57" i="1" s="1"/>
  <c r="KX57" i="2"/>
  <c r="BL57" i="1" s="1"/>
  <c r="KW58" i="2"/>
  <c r="BK58" i="1" s="1"/>
  <c r="KX58" i="2"/>
  <c r="BL58" i="1" s="1"/>
  <c r="KW59" i="2"/>
  <c r="BK59" i="1" s="1"/>
  <c r="KX59" i="2"/>
  <c r="BL59" i="1" s="1"/>
  <c r="KW60" i="2"/>
  <c r="BK60" i="1" s="1"/>
  <c r="KX60" i="2"/>
  <c r="BL60" i="1" s="1"/>
  <c r="KW61" i="2"/>
  <c r="BK61" i="1" s="1"/>
  <c r="KX61" i="2"/>
  <c r="BL61" i="1" s="1"/>
  <c r="KW62" i="2"/>
  <c r="BK62" i="1" s="1"/>
  <c r="KX62" i="2"/>
  <c r="BL62" i="1" s="1"/>
  <c r="KW63" i="2"/>
  <c r="BK63" i="1" s="1"/>
  <c r="KX63" i="2"/>
  <c r="BL63" i="1" s="1"/>
  <c r="KW64" i="2"/>
  <c r="BK64" i="1" s="1"/>
  <c r="KX64" i="2"/>
  <c r="BL64" i="1" s="1"/>
  <c r="KW65" i="2"/>
  <c r="BK65" i="1" s="1"/>
  <c r="KX65" i="2"/>
  <c r="BL65" i="1" s="1"/>
  <c r="KW66" i="2"/>
  <c r="BK66" i="1" s="1"/>
  <c r="KX66" i="2"/>
  <c r="BL66" i="1" s="1"/>
  <c r="KW67" i="2"/>
  <c r="BK67" i="1" s="1"/>
  <c r="KX67" i="2"/>
  <c r="BL67" i="1" s="1"/>
  <c r="KW68" i="2"/>
  <c r="BK68" i="1" s="1"/>
  <c r="KX68" i="2"/>
  <c r="BL68" i="1" s="1"/>
  <c r="KW69" i="2"/>
  <c r="BK69" i="1" s="1"/>
  <c r="KX69" i="2"/>
  <c r="BL69" i="1" s="1"/>
  <c r="KW70" i="2"/>
  <c r="BK70" i="1" s="1"/>
  <c r="KX70" i="2"/>
  <c r="BL70" i="1" s="1"/>
  <c r="KW71" i="2"/>
  <c r="BK71" i="1" s="1"/>
  <c r="KX71" i="2"/>
  <c r="BL71" i="1" s="1"/>
  <c r="KW72" i="2"/>
  <c r="BK72" i="1" s="1"/>
  <c r="KX72" i="2"/>
  <c r="BL72" i="1" s="1"/>
  <c r="KW73" i="2"/>
  <c r="BK73" i="1" s="1"/>
  <c r="KX73" i="2"/>
  <c r="BL73" i="1" s="1"/>
  <c r="KW74" i="2"/>
  <c r="BK74" i="1" s="1"/>
  <c r="KX74" i="2"/>
  <c r="BL74" i="1" s="1"/>
  <c r="KW75" i="2"/>
  <c r="BK75" i="1" s="1"/>
  <c r="KX75" i="2"/>
  <c r="BL75" i="1" s="1"/>
  <c r="KW76" i="2"/>
  <c r="BK76" i="1" s="1"/>
  <c r="KX76" i="2"/>
  <c r="BL76" i="1" s="1"/>
  <c r="KW77" i="2"/>
  <c r="BK77" i="1" s="1"/>
  <c r="KX77" i="2"/>
  <c r="BL77" i="1" s="1"/>
  <c r="KW78" i="2"/>
  <c r="BK78" i="1" s="1"/>
  <c r="KX78" i="2"/>
  <c r="BL78" i="1" s="1"/>
  <c r="KW79" i="2"/>
  <c r="BK79" i="1" s="1"/>
  <c r="KX79" i="2"/>
  <c r="BL79" i="1" s="1"/>
  <c r="KW80" i="2"/>
  <c r="BK80" i="1" s="1"/>
  <c r="KX80" i="2"/>
  <c r="BL80" i="1" s="1"/>
  <c r="KW81" i="2"/>
  <c r="BK81" i="1" s="1"/>
  <c r="KX81" i="2"/>
  <c r="BL81" i="1" s="1"/>
  <c r="KW82" i="2"/>
  <c r="BK82" i="1" s="1"/>
  <c r="KX82" i="2"/>
  <c r="BL82" i="1" s="1"/>
  <c r="KW83" i="2"/>
  <c r="BK83" i="1" s="1"/>
  <c r="KX83" i="2"/>
  <c r="BL83" i="1" s="1"/>
  <c r="KW84" i="2"/>
  <c r="BK84" i="1" s="1"/>
  <c r="KX84" i="2"/>
  <c r="BL84" i="1" s="1"/>
  <c r="KW85" i="2"/>
  <c r="BK85" i="1" s="1"/>
  <c r="KX85" i="2"/>
  <c r="BL85" i="1" s="1"/>
  <c r="KW86" i="2"/>
  <c r="BK86" i="1" s="1"/>
  <c r="KX86" i="2"/>
  <c r="BL86" i="1" s="1"/>
  <c r="KW87" i="2"/>
  <c r="BK87" i="1" s="1"/>
  <c r="KX87" i="2"/>
  <c r="BL87" i="1" s="1"/>
  <c r="KW88" i="2"/>
  <c r="BK88" i="1" s="1"/>
  <c r="KX88" i="2"/>
  <c r="BL88" i="1" s="1"/>
  <c r="KW89" i="2"/>
  <c r="BK89" i="1" s="1"/>
  <c r="KX89" i="2"/>
  <c r="BL89" i="1" s="1"/>
  <c r="KW90" i="2"/>
  <c r="BK90" i="1" s="1"/>
  <c r="KX90" i="2"/>
  <c r="BL90" i="1" s="1"/>
  <c r="KW91" i="2"/>
  <c r="BK91" i="1" s="1"/>
  <c r="KX91" i="2"/>
  <c r="BL91" i="1" s="1"/>
  <c r="KW92" i="2"/>
  <c r="BK92" i="1" s="1"/>
  <c r="KX92" i="2"/>
  <c r="BL92" i="1" s="1"/>
  <c r="KW93" i="2"/>
  <c r="BK93" i="1" s="1"/>
  <c r="KX93" i="2"/>
  <c r="BL93" i="1" s="1"/>
  <c r="KW94" i="2"/>
  <c r="BK94" i="1" s="1"/>
  <c r="KX94" i="2"/>
  <c r="BL94" i="1" s="1"/>
  <c r="KW95" i="2"/>
  <c r="BK95" i="1" s="1"/>
  <c r="KX95" i="2"/>
  <c r="BL95" i="1" s="1"/>
  <c r="KW96" i="2"/>
  <c r="BK96" i="1" s="1"/>
  <c r="KX96" i="2"/>
  <c r="BL96" i="1" s="1"/>
  <c r="KW97" i="2"/>
  <c r="BK97" i="1" s="1"/>
  <c r="KX97" i="2"/>
  <c r="BL97" i="1" s="1"/>
  <c r="KW98" i="2"/>
  <c r="BK98" i="1" s="1"/>
  <c r="KX98" i="2"/>
  <c r="BL98" i="1" s="1"/>
  <c r="KW99" i="2"/>
  <c r="BK99" i="1" s="1"/>
  <c r="KX99" i="2"/>
  <c r="BL99" i="1" s="1"/>
  <c r="KW100" i="2"/>
  <c r="BK100" i="1" s="1"/>
  <c r="KX100" i="2"/>
  <c r="BL100" i="1" s="1"/>
  <c r="KW101" i="2"/>
  <c r="BK101" i="1" s="1"/>
  <c r="KX101" i="2"/>
  <c r="BL101" i="1" s="1"/>
  <c r="KW102" i="2"/>
  <c r="BK102" i="1" s="1"/>
  <c r="KX102" i="2"/>
  <c r="BL102" i="1" s="1"/>
  <c r="KW103" i="2"/>
  <c r="BK103" i="1" s="1"/>
  <c r="KX103" i="2"/>
  <c r="BL103" i="1" s="1"/>
  <c r="KW104" i="2"/>
  <c r="BK104" i="1" s="1"/>
  <c r="KX104" i="2"/>
  <c r="BL104" i="1" s="1"/>
  <c r="KW105" i="2"/>
  <c r="BK105" i="1" s="1"/>
  <c r="KX105" i="2"/>
  <c r="BL105" i="1" s="1"/>
  <c r="KW106" i="2"/>
  <c r="BK106" i="1" s="1"/>
  <c r="KX106" i="2"/>
  <c r="BL106" i="1" s="1"/>
  <c r="KX107" i="2" l="1"/>
  <c r="KX108" i="2"/>
  <c r="KX109" i="2"/>
  <c r="KW107" i="2"/>
  <c r="KW108" i="2"/>
  <c r="KW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N106" i="2" l="1"/>
  <c r="KM106" i="2"/>
  <c r="KN105" i="2"/>
  <c r="KM105" i="2"/>
  <c r="KN104" i="2"/>
  <c r="KM104" i="2"/>
  <c r="KN103" i="2"/>
  <c r="KM103" i="2"/>
  <c r="KN102" i="2"/>
  <c r="KM102" i="2"/>
  <c r="KN101" i="2"/>
  <c r="KM101" i="2"/>
  <c r="KN100" i="2"/>
  <c r="KM100" i="2"/>
  <c r="KN99" i="2"/>
  <c r="KM99" i="2"/>
  <c r="KN98" i="2"/>
  <c r="KM98" i="2"/>
  <c r="KN97" i="2"/>
  <c r="KM97" i="2"/>
  <c r="KN96" i="2"/>
  <c r="KM96" i="2"/>
  <c r="KN95" i="2"/>
  <c r="KM95" i="2"/>
  <c r="CL94" i="1"/>
  <c r="KN94" i="2"/>
  <c r="KM94" i="2"/>
  <c r="KN93" i="2"/>
  <c r="KM93" i="2"/>
  <c r="KN92" i="2"/>
  <c r="KM92" i="2"/>
  <c r="KN91" i="2"/>
  <c r="KM91" i="2"/>
  <c r="KN90" i="2"/>
  <c r="KM90" i="2"/>
  <c r="KN89" i="2"/>
  <c r="KM89" i="2"/>
  <c r="KN88" i="2"/>
  <c r="KM88" i="2"/>
  <c r="KN87" i="2"/>
  <c r="KM87" i="2"/>
  <c r="CL86" i="1"/>
  <c r="KN86" i="2"/>
  <c r="KM86" i="2"/>
  <c r="KN85" i="2"/>
  <c r="KM85" i="2"/>
  <c r="KN84" i="2"/>
  <c r="KM84" i="2"/>
  <c r="KN83" i="2"/>
  <c r="KM83" i="2"/>
  <c r="KN82" i="2"/>
  <c r="KM82" i="2"/>
  <c r="KN81" i="2"/>
  <c r="KM81" i="2"/>
  <c r="KN80" i="2"/>
  <c r="KM80" i="2"/>
  <c r="KN79" i="2"/>
  <c r="KM79" i="2"/>
  <c r="KN78" i="2"/>
  <c r="KM78" i="2"/>
  <c r="KN77" i="2"/>
  <c r="KM77" i="2"/>
  <c r="KN76" i="2"/>
  <c r="KM76" i="2"/>
  <c r="KN75" i="2"/>
  <c r="KM75" i="2"/>
  <c r="KN74" i="2"/>
  <c r="KM74" i="2"/>
  <c r="KN73" i="2"/>
  <c r="KM73" i="2"/>
  <c r="KN72" i="2"/>
  <c r="KM72" i="2"/>
  <c r="KN71" i="2"/>
  <c r="KM71" i="2"/>
  <c r="CL70" i="1"/>
  <c r="KN70" i="2"/>
  <c r="KM70" i="2"/>
  <c r="KN69" i="2"/>
  <c r="KM69" i="2"/>
  <c r="KN68" i="2"/>
  <c r="KM68" i="2"/>
  <c r="KN67" i="2"/>
  <c r="KM67" i="2"/>
  <c r="KN66" i="2"/>
  <c r="KM66" i="2"/>
  <c r="KN65" i="2"/>
  <c r="KM65" i="2"/>
  <c r="KN64" i="2"/>
  <c r="KM64" i="2"/>
  <c r="KN63" i="2"/>
  <c r="KM63" i="2"/>
  <c r="CL62" i="1"/>
  <c r="KN62" i="2"/>
  <c r="KM62" i="2"/>
  <c r="KN61" i="2"/>
  <c r="KM61" i="2"/>
  <c r="KN60" i="2"/>
  <c r="KM60" i="2"/>
  <c r="KN59" i="2"/>
  <c r="KM59" i="2"/>
  <c r="KN58" i="2"/>
  <c r="KM58" i="2"/>
  <c r="KN57" i="2"/>
  <c r="KM57" i="2"/>
  <c r="KN56" i="2"/>
  <c r="KM56" i="2"/>
  <c r="KN55" i="2"/>
  <c r="KM55" i="2"/>
  <c r="CL46" i="1"/>
  <c r="KN46" i="2"/>
  <c r="KM46" i="2"/>
  <c r="KN45" i="2"/>
  <c r="KM45" i="2"/>
  <c r="KN44" i="2"/>
  <c r="KM44" i="2"/>
  <c r="KN43" i="2"/>
  <c r="KM43" i="2"/>
  <c r="KN42" i="2"/>
  <c r="KM42" i="2"/>
  <c r="KN41" i="2"/>
  <c r="KM41" i="2"/>
  <c r="KN40" i="2"/>
  <c r="KM40" i="2"/>
  <c r="KN39" i="2"/>
  <c r="KM39" i="2"/>
  <c r="CL38" i="1"/>
  <c r="KN38" i="2"/>
  <c r="KM38" i="2"/>
  <c r="KN37" i="2"/>
  <c r="KM37" i="2"/>
  <c r="KN36" i="2"/>
  <c r="KM36" i="2"/>
  <c r="KN35" i="2"/>
  <c r="KM35" i="2"/>
  <c r="KN34" i="2"/>
  <c r="KM34" i="2"/>
  <c r="KN33" i="2"/>
  <c r="KM33" i="2"/>
  <c r="KN32" i="2"/>
  <c r="KM32" i="2"/>
  <c r="KN31" i="2"/>
  <c r="KM31" i="2"/>
  <c r="KN30" i="2"/>
  <c r="KM30" i="2"/>
  <c r="KN29" i="2"/>
  <c r="KM29" i="2"/>
  <c r="KN28" i="2"/>
  <c r="KM28" i="2"/>
  <c r="KN27" i="2"/>
  <c r="KM27" i="2"/>
  <c r="KN26" i="2"/>
  <c r="KM26" i="2"/>
  <c r="KN25" i="2"/>
  <c r="KM25" i="2"/>
  <c r="KN24" i="2"/>
  <c r="KM24" i="2"/>
  <c r="KN23" i="2"/>
  <c r="KM23" i="2"/>
  <c r="CL22" i="1"/>
  <c r="KN22" i="2"/>
  <c r="KM22" i="2"/>
  <c r="KN21" i="2"/>
  <c r="KM21" i="2"/>
  <c r="KN20" i="2"/>
  <c r="KM20" i="2"/>
  <c r="KN19" i="2"/>
  <c r="KM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H106" i="2"/>
  <c r="KG106" i="2"/>
  <c r="KH105" i="2"/>
  <c r="KG105" i="2"/>
  <c r="KH104" i="2"/>
  <c r="KG104" i="2"/>
  <c r="KH103" i="2"/>
  <c r="KG103" i="2"/>
  <c r="KH102" i="2"/>
  <c r="KG102" i="2"/>
  <c r="KH101" i="2"/>
  <c r="KG101" i="2"/>
  <c r="KH100" i="2"/>
  <c r="KG100" i="2"/>
  <c r="KH99" i="2"/>
  <c r="KG99" i="2"/>
  <c r="KH98" i="2"/>
  <c r="KG98" i="2"/>
  <c r="KH97" i="2"/>
  <c r="KG97" i="2"/>
  <c r="KH96" i="2"/>
  <c r="KG96" i="2"/>
  <c r="KH95" i="2"/>
  <c r="KG95" i="2"/>
  <c r="KH94" i="2"/>
  <c r="KG94" i="2"/>
  <c r="KH93" i="2"/>
  <c r="KG93" i="2"/>
  <c r="KH92" i="2"/>
  <c r="KG92" i="2"/>
  <c r="KH91" i="2"/>
  <c r="KG91" i="2"/>
  <c r="KH90" i="2"/>
  <c r="KG90" i="2"/>
  <c r="KH89" i="2"/>
  <c r="KG89" i="2"/>
  <c r="KH88" i="2"/>
  <c r="KG88" i="2"/>
  <c r="KH87" i="2"/>
  <c r="KG87" i="2"/>
  <c r="KH86" i="2"/>
  <c r="KG86" i="2"/>
  <c r="KH85" i="2"/>
  <c r="KG85" i="2"/>
  <c r="KH84" i="2"/>
  <c r="KG84" i="2"/>
  <c r="KH83" i="2"/>
  <c r="KG83" i="2"/>
  <c r="KH82" i="2"/>
  <c r="KG82" i="2"/>
  <c r="KH81" i="2"/>
  <c r="KG81" i="2"/>
  <c r="KH80" i="2"/>
  <c r="KG80" i="2"/>
  <c r="KH79" i="2"/>
  <c r="KG79" i="2"/>
  <c r="KH78" i="2"/>
  <c r="KG78" i="2"/>
  <c r="KH77" i="2"/>
  <c r="KG77" i="2"/>
  <c r="KH76" i="2"/>
  <c r="KG76" i="2"/>
  <c r="KH75" i="2"/>
  <c r="KG75" i="2"/>
  <c r="KH74" i="2"/>
  <c r="KG74" i="2"/>
  <c r="KH73" i="2"/>
  <c r="KG73" i="2"/>
  <c r="KH72" i="2"/>
  <c r="KG72" i="2"/>
  <c r="KH71" i="2"/>
  <c r="KG71" i="2"/>
  <c r="KH70" i="2"/>
  <c r="KG70" i="2"/>
  <c r="KH69" i="2"/>
  <c r="KG69" i="2"/>
  <c r="KH68" i="2"/>
  <c r="KG68" i="2"/>
  <c r="KH67" i="2"/>
  <c r="KG67" i="2"/>
  <c r="KH66" i="2"/>
  <c r="KG66" i="2"/>
  <c r="KH65" i="2"/>
  <c r="KG65" i="2"/>
  <c r="KH64" i="2"/>
  <c r="KG64" i="2"/>
  <c r="KH63" i="2"/>
  <c r="KG63" i="2"/>
  <c r="KH62" i="2"/>
  <c r="KG62" i="2"/>
  <c r="KH61" i="2"/>
  <c r="KG61" i="2"/>
  <c r="KH60" i="2"/>
  <c r="KG60" i="2"/>
  <c r="KH59" i="2"/>
  <c r="KG59" i="2"/>
  <c r="KH58" i="2"/>
  <c r="KG58" i="2"/>
  <c r="KH57" i="2"/>
  <c r="KG57" i="2"/>
  <c r="KH56" i="2"/>
  <c r="KG56" i="2"/>
  <c r="KH55" i="2"/>
  <c r="KG55" i="2"/>
  <c r="KH46" i="2"/>
  <c r="KG46" i="2"/>
  <c r="KH45" i="2"/>
  <c r="KG45" i="2"/>
  <c r="KH44" i="2"/>
  <c r="KG44" i="2"/>
  <c r="KH43" i="2"/>
  <c r="KG43" i="2"/>
  <c r="KH42" i="2"/>
  <c r="KG42" i="2"/>
  <c r="KH41" i="2"/>
  <c r="KG41" i="2"/>
  <c r="KH40" i="2"/>
  <c r="KG40" i="2"/>
  <c r="KH39" i="2"/>
  <c r="KG39" i="2"/>
  <c r="KH38" i="2"/>
  <c r="KG38" i="2"/>
  <c r="KH37" i="2"/>
  <c r="KG37" i="2"/>
  <c r="KH36" i="2"/>
  <c r="KG36" i="2"/>
  <c r="KH35" i="2"/>
  <c r="KG35" i="2"/>
  <c r="KH34" i="2"/>
  <c r="KG34" i="2"/>
  <c r="KH33" i="2"/>
  <c r="KG33" i="2"/>
  <c r="KH32" i="2"/>
  <c r="KG32" i="2"/>
  <c r="KH31" i="2"/>
  <c r="KG31" i="2"/>
  <c r="KH30" i="2"/>
  <c r="KG30" i="2"/>
  <c r="KH29" i="2"/>
  <c r="KG29" i="2"/>
  <c r="KH28" i="2"/>
  <c r="KG28" i="2"/>
  <c r="KH27" i="2"/>
  <c r="KG27" i="2"/>
  <c r="KH26" i="2"/>
  <c r="KG26" i="2"/>
  <c r="KH25" i="2"/>
  <c r="KG25" i="2"/>
  <c r="KH24" i="2"/>
  <c r="KG24" i="2"/>
  <c r="KH23" i="2"/>
  <c r="KG23" i="2"/>
  <c r="KH22" i="2"/>
  <c r="KG22" i="2"/>
  <c r="KH21" i="2"/>
  <c r="KG21" i="2"/>
  <c r="KH20" i="2"/>
  <c r="KG20" i="2"/>
  <c r="KH19" i="2"/>
  <c r="KG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AN21" i="1" s="1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AN33" i="1" s="1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AN61" i="1" s="1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AN73" i="1" s="1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AN88" i="1" s="1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AN94" i="1" s="1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AN102" i="1" s="1"/>
  <c r="DJ102" i="2"/>
  <c r="EC102" i="2"/>
  <c r="ED102" i="2"/>
  <c r="ER102" i="2"/>
  <c r="EW102" i="2"/>
  <c r="EX102" i="2"/>
  <c r="I103" i="2"/>
  <c r="J103" i="2"/>
  <c r="BC103" i="2"/>
  <c r="AM103" i="1" s="1"/>
  <c r="BD103" i="2"/>
  <c r="AN103" i="1" s="1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M106" i="1" l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M109" i="2"/>
  <c r="KM107" i="2"/>
  <c r="KM108" i="2"/>
  <c r="ER108" i="2"/>
  <c r="ER107" i="2"/>
  <c r="ER109" i="2"/>
  <c r="DJ107" i="2"/>
  <c r="DJ108" i="2"/>
  <c r="DJ109" i="2"/>
  <c r="AN12" i="1"/>
  <c r="BD107" i="2"/>
  <c r="BD108" i="2"/>
  <c r="BD109" i="2"/>
  <c r="KN107" i="2"/>
  <c r="KN108" i="2"/>
  <c r="KN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G107" i="2"/>
  <c r="KG108" i="2"/>
  <c r="KG109" i="2"/>
  <c r="AN97" i="1"/>
  <c r="AN100" i="1"/>
  <c r="EX108" i="2"/>
  <c r="EX109" i="2"/>
  <c r="EX107" i="2"/>
  <c r="J107" i="2"/>
  <c r="J108" i="2"/>
  <c r="J109" i="2"/>
  <c r="KH107" i="2"/>
  <c r="KH108" i="2"/>
  <c r="KH109" i="2"/>
  <c r="EW107" i="2"/>
  <c r="EW108" i="2"/>
  <c r="EW109" i="2"/>
  <c r="I107" i="2"/>
  <c r="I108" i="2"/>
  <c r="I109" i="2"/>
  <c r="KB107" i="2"/>
  <c r="KB108" i="2"/>
  <c r="KB109" i="2"/>
  <c r="KA107" i="2"/>
  <c r="KA108" i="2"/>
  <c r="KA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G11" i="1" l="1"/>
  <c r="CI109" i="1"/>
  <c r="CI108" i="1"/>
  <c r="CI110" i="1"/>
  <c r="FH59" i="1"/>
  <c r="FH87" i="1"/>
  <c r="FG18" i="1"/>
  <c r="FH89" i="1"/>
  <c r="FH55" i="1"/>
  <c r="FG20" i="1"/>
  <c r="FH64" i="1"/>
  <c r="FH71" i="1"/>
  <c r="FG84" i="1"/>
  <c r="FG60" i="1"/>
  <c r="FG22" i="1"/>
  <c r="FG82" i="1"/>
  <c r="FG32" i="1"/>
  <c r="FG58" i="1"/>
  <c r="FH92" i="1"/>
  <c r="FG91" i="1"/>
  <c r="FH56" i="1"/>
  <c r="FH68" i="1"/>
  <c r="FG46" i="1"/>
  <c r="FG71" i="1"/>
  <c r="FG24" i="1"/>
  <c r="FG66" i="1"/>
  <c r="FG21" i="1"/>
  <c r="FG80" i="1"/>
  <c r="FG28" i="1"/>
  <c r="FG12" i="1"/>
  <c r="FG75" i="1"/>
  <c r="FG99" i="1"/>
  <c r="FH57" i="1"/>
  <c r="FG19" i="1"/>
  <c r="FG105" i="1"/>
  <c r="FH42" i="1"/>
  <c r="FH60" i="1"/>
  <c r="FH100" i="1"/>
  <c r="FH75" i="1"/>
  <c r="FG81" i="1"/>
  <c r="FG36" i="1"/>
  <c r="FG89" i="1"/>
  <c r="FH43" i="1"/>
  <c r="FG64" i="1"/>
  <c r="FG39" i="1"/>
  <c r="FG78" i="1"/>
  <c r="FH85" i="1"/>
  <c r="FG33" i="1"/>
  <c r="FG40" i="1"/>
  <c r="FG25" i="1"/>
  <c r="FG79" i="1"/>
  <c r="FH26" i="1"/>
  <c r="FH74" i="1"/>
  <c r="FH97" i="1"/>
  <c r="FH22" i="1"/>
  <c r="FG17" i="1"/>
  <c r="FH77" i="1"/>
  <c r="FH66" i="1"/>
  <c r="FG29" i="1"/>
  <c r="FH99" i="1"/>
  <c r="FH27" i="1"/>
  <c r="FG101" i="1"/>
  <c r="FG26" i="1"/>
  <c r="FH17" i="1"/>
  <c r="FH79" i="1"/>
  <c r="FG38" i="1"/>
  <c r="FG63" i="1"/>
  <c r="FG67" i="1"/>
  <c r="FG103" i="1"/>
  <c r="FH103" i="1"/>
  <c r="FG55" i="1"/>
  <c r="FG97" i="1"/>
  <c r="FG102" i="1"/>
  <c r="FG74" i="1"/>
  <c r="FG100" i="1"/>
  <c r="FG31" i="1"/>
  <c r="FG27" i="1"/>
  <c r="FG56" i="1"/>
  <c r="FG94" i="1"/>
  <c r="FG104" i="1"/>
  <c r="FG68" i="1"/>
  <c r="FG83" i="1"/>
  <c r="FG85" i="1"/>
  <c r="FG70" i="1"/>
  <c r="FG61" i="1"/>
  <c r="FG98" i="1"/>
  <c r="FG65" i="1"/>
  <c r="FG106" i="1"/>
  <c r="FG73" i="1"/>
  <c r="FH91" i="1"/>
  <c r="FH41" i="1"/>
  <c r="FH61" i="1"/>
  <c r="FH86" i="1"/>
  <c r="FH70" i="1"/>
  <c r="FH63" i="1"/>
  <c r="FH24" i="1"/>
  <c r="FH72" i="1"/>
  <c r="FH81" i="1"/>
  <c r="FH12" i="1"/>
  <c r="FH25" i="1"/>
  <c r="FH95" i="1"/>
  <c r="FH73" i="1"/>
  <c r="FH83" i="1"/>
  <c r="FH102" i="1"/>
  <c r="FH18" i="1"/>
  <c r="FH19" i="1"/>
  <c r="FH15" i="1"/>
  <c r="FH98" i="1"/>
  <c r="FH20" i="1"/>
  <c r="FH78" i="1"/>
  <c r="FH88" i="1"/>
  <c r="FH29" i="1"/>
  <c r="FH21" i="1"/>
  <c r="FH82" i="1"/>
  <c r="FH101" i="1"/>
  <c r="FH33" i="1"/>
  <c r="FH45" i="1"/>
  <c r="FH11" i="1"/>
  <c r="FH36" i="1"/>
  <c r="FH46" i="1"/>
  <c r="FH65" i="1"/>
  <c r="FH80" i="1"/>
  <c r="FH93" i="1"/>
  <c r="FH44" i="1"/>
  <c r="FH35" i="1"/>
  <c r="FH13" i="1"/>
  <c r="FH16" i="1"/>
  <c r="FH38" i="1"/>
  <c r="FH62" i="1"/>
  <c r="FH31" i="1"/>
  <c r="FH76" i="1"/>
  <c r="FH14" i="1"/>
  <c r="FH40" i="1"/>
  <c r="FH105" i="1"/>
  <c r="FH58" i="1"/>
  <c r="FH96" i="1"/>
  <c r="FH84" i="1"/>
  <c r="FH37" i="1"/>
  <c r="FH67" i="1"/>
  <c r="FH69" i="1"/>
  <c r="FH104" i="1"/>
  <c r="FH90" i="1"/>
  <c r="FG44" i="1"/>
  <c r="FG43" i="1"/>
  <c r="FH94" i="1"/>
  <c r="FG77" i="1"/>
  <c r="FG59" i="1"/>
  <c r="FG35" i="1"/>
  <c r="FH30" i="1"/>
  <c r="FG95" i="1"/>
  <c r="FG57" i="1"/>
  <c r="FG14" i="1"/>
  <c r="FH106" i="1"/>
  <c r="FG45" i="1"/>
  <c r="FH28" i="1"/>
  <c r="FG88" i="1"/>
  <c r="FG90" i="1"/>
  <c r="FG41" i="1"/>
  <c r="FG30" i="1"/>
  <c r="FG72" i="1"/>
  <c r="FG86" i="1"/>
  <c r="FG37" i="1"/>
  <c r="FG92" i="1"/>
  <c r="FG34" i="1"/>
  <c r="FG62" i="1"/>
  <c r="FG23" i="1"/>
  <c r="FH34" i="1"/>
  <c r="FG16" i="1"/>
  <c r="FG42" i="1"/>
  <c r="FG15" i="1"/>
  <c r="FG96" i="1"/>
  <c r="FH32" i="1"/>
  <c r="FG76" i="1"/>
  <c r="FG13" i="1"/>
  <c r="FG69" i="1"/>
  <c r="FH39" i="1"/>
  <c r="FG93" i="1"/>
  <c r="FG87" i="1"/>
  <c r="FH23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BB50" i="1"/>
  <c r="BA52" i="1" l="1"/>
  <c r="BA48" i="1"/>
  <c r="BA54" i="1"/>
  <c r="BB49" i="1"/>
  <c r="BB51" i="1"/>
  <c r="BB54" i="1"/>
  <c r="BA51" i="1"/>
  <c r="BB48" i="1"/>
  <c r="BA53" i="1" l="1"/>
  <c r="BA49" i="1"/>
  <c r="BB47" i="1"/>
  <c r="BB53" i="1"/>
  <c r="BA47" i="1"/>
  <c r="BB52" i="1"/>
  <c r="BA108" i="1" l="1"/>
  <c r="BA109" i="1"/>
  <c r="BA110" i="1"/>
  <c r="BA107" i="1"/>
  <c r="BB110" i="1"/>
  <c r="BB108" i="1"/>
  <c r="BB109" i="1"/>
  <c r="BB107" i="1"/>
  <c r="AZ49" i="1"/>
  <c r="AZ50" i="1"/>
  <c r="AZ48" i="1" l="1"/>
  <c r="AZ51" i="1"/>
  <c r="AZ54" i="1"/>
  <c r="AZ52" i="1" l="1"/>
  <c r="AZ47" i="1"/>
  <c r="AZ53" i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H50" i="1"/>
  <c r="FH52" i="1" l="1"/>
  <c r="FG49" i="1"/>
  <c r="FG51" i="1"/>
  <c r="FH49" i="1"/>
  <c r="FG50" i="1"/>
  <c r="FH51" i="1" l="1"/>
  <c r="FH54" i="1"/>
  <c r="FG54" i="1"/>
  <c r="FG48" i="1" l="1"/>
  <c r="FH47" i="1"/>
  <c r="FG52" i="1"/>
  <c r="FG47" i="1"/>
  <c r="FH53" i="1"/>
  <c r="FH48" i="1"/>
  <c r="FG53" i="1"/>
  <c r="FH109" i="1" l="1"/>
  <c r="AH109" i="1"/>
  <c r="AH107" i="1"/>
  <c r="AH110" i="1"/>
  <c r="AH108" i="1"/>
  <c r="FG108" i="1"/>
  <c r="AG107" i="1"/>
  <c r="AG108" i="1"/>
  <c r="AG110" i="1"/>
  <c r="AG109" i="1"/>
  <c r="C108" i="2"/>
  <c r="C107" i="2"/>
  <c r="C109" i="2"/>
  <c r="LY79" i="2"/>
  <c r="LY109" i="2" l="1"/>
  <c r="LY107" i="2"/>
  <c r="LY108" i="2"/>
  <c r="FH110" i="1"/>
  <c r="FH108" i="1"/>
  <c r="FH107" i="1"/>
  <c r="FG107" i="1"/>
  <c r="FG110" i="1"/>
  <c r="FG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<sst xmlns="http://schemas.openxmlformats.org/spreadsheetml/2006/main" count="2201" uniqueCount="408">
  <si>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</si>
  <si>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</si>
  <si>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</si>
  <si>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</si>
  <si>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</si>
  <si>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</si>
  <si>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</si>
  <si>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</si>
  <si>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</si>
  <si>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</si>
  <si>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</si>
  <si>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</si>
  <si>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</si>
  <si>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</si>
  <si>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</si>
  <si>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</si>
  <si>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</si>
  <si>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</si>
  <si>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</si>
  <si>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</si>
  <si>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</si>
  <si>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</si>
  <si>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</si>
  <si>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</si>
  <si>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</si>
  <si>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</si>
  <si>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</si>
  <si>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</si>
  <si>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</si>
  <si>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</si>
  <si>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</si>
  <si>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</si>
  <si>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</si>
  <si>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</si>
  <si>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</si>
  <si>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</si>
  <si>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</si>
  <si>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</si>
  <si>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</si>
  <si>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</si>
  <si>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</si>
  <si>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</si>
  <si>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</si>
  <si>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</si>
  <si>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</si>
  <si>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</si>
  <si>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</si>
  <si>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</si>
  <si>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</si>
  <si>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</si>
  <si>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</si>
  <si>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</si>
  <si>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</si>
  <si>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</si>
  <si>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</si>
  <si>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</si>
  <si>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</si>
  <si>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</si>
  <si>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</si>
  <si>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</si>
  <si>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</si>
  <si>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</si>
  <si>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</si>
  <si>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</si>
  <si>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</si>
  <si>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</si>
  <si>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</si>
  <si>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</si>
  <si>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</si>
  <si>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</si>
  <si>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</si>
  <si>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</si>
  <si>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</si>
  <si>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</si>
  <si>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</si>
  <si>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</si>
  <si>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</si>
  <si>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</si>
  <si>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</si>
  <si>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</si>
  <si>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</si>
  <si>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</si>
  <si>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</si>
  <si>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</si>
  <si>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</si>
  <si>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</si>
  <si>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</si>
  <si>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</si>
  <si>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</si>
  <si>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</si>
  <si>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</si>
  <si>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</si>
  <si>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</si>
  <si>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</si>
  <si>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</si>
  <si>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</si>
  <si>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</si>
  <si>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</si>
  <si>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</si>
  <si>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</si>
  <si>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</si>
  <si>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</si>
  <si>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</si>
  <si>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</si>
  <si>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</si>
  <si>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</si>
  <si>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</si>
  <si>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</si>
  <si>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</si>
  <si>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</si>
  <si>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</si>
  <si>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</si>
  <si>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</si>
  <si>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</si>
  <si>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</si>
  <si>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</si>
  <si>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</si>
  <si>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</si>
  <si>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</si>
  <si>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</si>
  <si>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</si>
  <si>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</si>
  <si>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</si>
  <si>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</si>
  <si>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</si>
  <si>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</si>
  <si>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</si>
  <si>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</si>
  <si>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</si>
  <si>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</si>
  <si>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</si>
  <si>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</si>
  <si>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</si>
  <si>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</si>
  <si>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</si>
  <si>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</si>
  <si>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</si>
  <si>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</si>
  <si>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</si>
  <si>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</si>
  <si>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</si>
  <si>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</si>
  <si>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</si>
  <si>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</si>
  <si>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</si>
  <si>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</si>
  <si>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</si>
  <si>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</si>
  <si>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</si>
  <si>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</si>
  <si>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</si>
  <si>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</si>
  <si>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</si>
  <si>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</si>
  <si>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</si>
  <si>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</si>
  <si>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</si>
  <si>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</si>
  <si>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</si>
  <si>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</si>
  <si>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</si>
  <si>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</si>
  <si>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</si>
  <si>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</si>
  <si>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</si>
  <si>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</si>
  <si>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</si>
  <si>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</si>
  <si>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</si>
  <si>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</si>
  <si>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</si>
  <si>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</si>
  <si>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</si>
  <si>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</si>
  <si>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</si>
  <si>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</si>
  <si>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</si>
  <si>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</si>
  <si>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</si>
  <si>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</si>
  <si>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</si>
  <si>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</si>
  <si>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</si>
  <si>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</si>
  <si>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</si>
  <si>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</si>
  <si>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</si>
  <si>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</si>
  <si>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</si>
  <si>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</si>
  <si>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</si>
  <si>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</si>
  <si>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</si>
  <si>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</si>
  <si>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</si>
  <si>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</si>
  <si>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</si>
  <si>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</si>
  <si>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</si>
  <si>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</si>
  <si>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</si>
  <si>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</si>
  <si>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</si>
  <si>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</si>
  <si>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</si>
  <si>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</si>
  <si>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</si>
  <si>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</si>
  <si>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</si>
  <si>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</si>
  <si>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</si>
  <si>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</si>
  <si>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</si>
  <si>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</si>
  <si>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</si>
  <si>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</si>
  <si>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</si>
  <si>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</si>
  <si>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</si>
  <si>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</si>
  <si>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</si>
  <si>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</si>
  <si>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</si>
  <si>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</si>
  <si>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</si>
  <si>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</si>
  <si>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</si>
  <si>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</si>
  <si>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</si>
  <si>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</si>
  <si>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</si>
  <si>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</si>
  <si>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</si>
  <si>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</si>
  <si>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</si>
  <si>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</si>
  <si>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</si>
  <si>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</si>
  <si>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</si>
  <si>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</si>
  <si>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</si>
  <si>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</si>
  <si>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</si>
  <si>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</si>
  <si>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</si>
  <si>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</si>
  <si>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</si>
  <si>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</si>
  <si>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</si>
  <si>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</si>
  <si>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</si>
  <si>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</si>
  <si>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</si>
  <si>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</si>
  <si>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</si>
  <si>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</si>
  <si>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</si>
  <si>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</si>
  <si>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</si>
  <si>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</si>
  <si>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</si>
  <si>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</si>
  <si>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</si>
  <si>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</si>
  <si>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</si>
  <si>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</si>
  <si>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</si>
  <si>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</si>
  <si>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</si>
  <si>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</si>
  <si>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</si>
  <si>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</si>
  <si>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</si>
  <si>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</si>
  <si>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</si>
  <si>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</si>
  <si>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</si>
  <si>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</si>
  <si>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</si>
  <si>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</si>
  <si>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</si>
  <si>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</si>
  <si>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</si>
  <si>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</si>
  <si>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</si>
  <si>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</si>
  <si>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</si>
  <si>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</si>
  <si>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</si>
  <si>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</si>
  <si>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</si>
  <si>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</si>
  <si>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</si>
  <si>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</si>
  <si>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</si>
  <si>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</si>
  <si>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</si>
  <si>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</si>
  <si>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</si>
  <si>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</si>
  <si>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</si>
  <si>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</si>
  <si>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</si>
  <si>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</si>
  <si>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</si>
  <si>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</si>
  <si>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</si>
  <si>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</si>
  <si>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</si>
  <si>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</si>
  <si>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</si>
  <si>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</si>
  <si>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</si>
  <si>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</si>
  <si>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</si>
  <si>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</si>
  <si>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Jammu and Kashmir Power Corporation Ltd.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</si>
  <si>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</si>
  <si>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</si>
  <si>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</si>
  <si>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</si>
  <si>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</si>
  <si>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</si>
  <si>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</si>
  <si>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</si>
  <si>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 xml:space="preserve">Dalmia Cement Bharat Limited,Unit Kapilas Cement Manufacturing 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</si>
  <si>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</si>
  <si>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</si>
  <si>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</si>
  <si>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</si>
  <si>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</si>
  <si>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</si>
  <si>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</si>
  <si>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</si>
  <si>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Tamilnadu DISCOM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</si>
  <si>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</si>
  <si>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</si>
  <si>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</si>
  <si>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</si>
  <si>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</si>
  <si>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</si>
  <si>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</si>
  <si>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</si>
  <si>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</si>
  <si>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</si>
  <si>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</si>
  <si>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</si>
  <si>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</si>
  <si>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</si>
  <si>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</si>
  <si>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</si>
  <si>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</si>
  <si>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</si>
  <si>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</si>
  <si>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</si>
  <si>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</si>
  <si>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</si>
  <si>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</si>
  <si>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</si>
  <si>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</si>
  <si>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</si>
  <si>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</si>
  <si>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</si>
  <si>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</si>
  <si>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GRIDCO</t>
  </si>
  <si>
    <t>RUVAITSL(Rajasthan)</t>
  </si>
  <si>
    <t>TPL_DIS_AHM_ISTS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</si>
  <si>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</si>
  <si>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</si>
  <si>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</si>
  <si>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</si>
  <si>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</si>
  <si>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</si>
  <si>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</si>
  <si>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</si>
  <si>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</si>
  <si>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</si>
  <si>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</si>
  <si>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</si>
  <si>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</si>
  <si>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</si>
  <si>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</si>
  <si>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</si>
  <si>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Chhattisgarh State Power Distribution Company
Limited(HPX)</t>
  </si>
  <si>
    <t>Torrent Power Ahmedabad/Gujarat /WR</t>
  </si>
  <si>
    <t>WBSEDCL</t>
  </si>
  <si>
    <t>BIHAR STATE POWER (HOLDING) COMPANY LIMITED / BIHAR / ER</t>
  </si>
  <si>
    <t>TPL- Ahmedabad Discom /Gujarat/WR .</t>
  </si>
  <si>
    <t>TAMILNADU GENERATION AND DISTRIBUTION CORPORATION
LIMITED/Tamil Nadu/SR</t>
  </si>
  <si>
    <t>WEST BENGAL STATE ELECTRICITY DISTRIBUTION COMPANY
LIMITED</t>
  </si>
  <si>
    <t>CHHATTISGARH STATE POWER DISTRIBUTION COMPANY LIMITED/CHHATTISGARH/WR</t>
  </si>
  <si>
    <t>GUVNL</t>
  </si>
  <si>
    <t>Vedanta Aluminium Metal Limited-SEZ UNIT,Jharsuguda</t>
  </si>
  <si>
    <t>VEDANTA LTD SEZ UNIT JHARSUGUDA</t>
  </si>
  <si>
    <t>Sterling Industries</t>
  </si>
  <si>
    <t>GUVNL/GUJARAT WR</t>
  </si>
  <si>
    <t xml:space="preserve"> Power
Company Karnataka Ltd  SLDC / SR</t>
  </si>
  <si>
    <t>Central_Railway</t>
  </si>
  <si>
    <t>M/s NINL JAJPUR ,
TATA STEEL</t>
  </si>
  <si>
    <t>M/s FAP BALASORE,
TATA STEEL</t>
  </si>
  <si>
    <t>M/s EIM_JODA,
TATA STEEL</t>
  </si>
  <si>
    <t>M/s FAP_JODA,
TATA STEEL</t>
  </si>
  <si>
    <t>MSEDCL/Maharashtra/WR</t>
  </si>
  <si>
    <t>PTC India Ltd</t>
  </si>
  <si>
    <t>CSPDCL</t>
  </si>
  <si>
    <t>22.07.2026</t>
  </si>
  <si>
    <t>17.08.2026</t>
  </si>
  <si>
    <t>Revision-2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</si>
</sst>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b/>
      <sz val="12"/>
      <color theme="1"/>
      <name val="Arial Narrow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b/>
      <sz val="12"/>
      <color rgb="FFFF0000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9"/>
      <color rgb="FF007635"/>
      <name val="Arial Narrow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name val="Calibri"/>
      <family val="2"/>
      <scheme val="minor"/>
    </font>
    <font>
      <sz val="8"/>
      <name val="Arial"/>
      <family val="2"/>
    </font>
  </fonts>
  <fills count="11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59999389629810485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</borders>
  <cellStyleXfs count="23788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0" fontId="60" fillId="32" borderId="0" applyNumberFormat="0" applyBorder="0" applyAlignment="0" applyProtection="0"/>
    <xf numFmtId="0" fontId="61" fillId="35" borderId="62" applyNumberFormat="0" applyAlignment="0" applyProtection="0"/>
    <xf numFmtId="0" fontId="9" fillId="36" borderId="65" applyNumberFormat="0" applyAlignment="0" applyProtection="0"/>
    <xf numFmtId="0" fontId="62" fillId="31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4" borderId="62" applyNumberFormat="0" applyAlignment="0" applyProtection="0"/>
    <xf numFmtId="0" fontId="67" fillId="0" borderId="64" applyNumberFormat="0" applyFill="0" applyAlignment="0" applyProtection="0"/>
    <xf numFmtId="0" fontId="68" fillId="33" borderId="0" applyNumberFormat="0" applyBorder="0" applyAlignment="0" applyProtection="0"/>
    <xf numFmtId="0" fontId="1" fillId="37" borderId="66" applyNumberFormat="0" applyFont="0" applyAlignment="0" applyProtection="0"/>
    <xf numFmtId="0" fontId="69" fillId="35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1" borderId="0" applyNumberFormat="0" applyBorder="0" applyAlignment="0" applyProtection="0"/>
    <xf numFmtId="0" fontId="76" fillId="32" borderId="0" applyNumberFormat="0" applyBorder="0" applyAlignment="0" applyProtection="0"/>
    <xf numFmtId="0" fontId="77" fillId="33" borderId="0" applyNumberFormat="0" applyBorder="0" applyAlignment="0" applyProtection="0"/>
    <xf numFmtId="0" fontId="78" fillId="34" borderId="62" applyNumberFormat="0" applyAlignment="0" applyProtection="0"/>
    <xf numFmtId="0" fontId="79" fillId="35" borderId="63" applyNumberFormat="0" applyAlignment="0" applyProtection="0"/>
    <xf numFmtId="0" fontId="80" fillId="35" borderId="62" applyNumberFormat="0" applyAlignment="0" applyProtection="0"/>
    <xf numFmtId="0" fontId="81" fillId="0" borderId="64" applyNumberFormat="0" applyFill="0" applyAlignment="0" applyProtection="0"/>
    <xf numFmtId="0" fontId="82" fillId="36" borderId="65" applyNumberFormat="0" applyAlignment="0" applyProtection="0"/>
    <xf numFmtId="0" fontId="83" fillId="0" borderId="0" applyNumberFormat="0" applyFill="0" applyBorder="0" applyAlignment="0" applyProtection="0"/>
    <xf numFmtId="0" fontId="41" fillId="37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2" borderId="0" applyNumberFormat="0" applyBorder="0" applyAlignment="0" applyProtection="0"/>
    <xf numFmtId="0" fontId="41" fillId="63" borderId="0" applyNumberFormat="0" applyBorder="0" applyAlignment="0" applyProtection="0"/>
    <xf numFmtId="0" fontId="41" fillId="64" borderId="0" applyNumberFormat="0" applyBorder="0" applyAlignment="0" applyProtection="0"/>
    <xf numFmtId="0" fontId="86" fillId="65" borderId="0" applyNumberFormat="0" applyBorder="0" applyAlignment="0" applyProtection="0"/>
    <xf numFmtId="0" fontId="86" fillId="66" borderId="0" applyNumberFormat="0" applyBorder="0" applyAlignment="0" applyProtection="0"/>
    <xf numFmtId="0" fontId="41" fillId="67" borderId="0" applyNumberFormat="0" applyBorder="0" applyAlignment="0" applyProtection="0"/>
    <xf numFmtId="0" fontId="41" fillId="68" borderId="0" applyNumberFormat="0" applyBorder="0" applyAlignment="0" applyProtection="0"/>
    <xf numFmtId="0" fontId="86" fillId="69" borderId="0" applyNumberFormat="0" applyBorder="0" applyAlignment="0" applyProtection="0"/>
    <xf numFmtId="0" fontId="86" fillId="70" borderId="0" applyNumberFormat="0" applyBorder="0" applyAlignment="0" applyProtection="0"/>
    <xf numFmtId="0" fontId="41" fillId="71" borderId="0" applyNumberFormat="0" applyBorder="0" applyAlignment="0" applyProtection="0"/>
    <xf numFmtId="0" fontId="41" fillId="72" borderId="0" applyNumberFormat="0" applyBorder="0" applyAlignment="0" applyProtection="0"/>
    <xf numFmtId="0" fontId="86" fillId="73" borderId="0" applyNumberFormat="0" applyBorder="0" applyAlignment="0" applyProtection="0"/>
    <xf numFmtId="0" fontId="86" fillId="74" borderId="0" applyNumberFormat="0" applyBorder="0" applyAlignment="0" applyProtection="0"/>
    <xf numFmtId="0" fontId="41" fillId="75" borderId="0" applyNumberFormat="0" applyBorder="0" applyAlignment="0" applyProtection="0"/>
    <xf numFmtId="0" fontId="41" fillId="76" borderId="0" applyNumberFormat="0" applyBorder="0" applyAlignment="0" applyProtection="0"/>
    <xf numFmtId="0" fontId="86" fillId="77" borderId="0" applyNumberFormat="0" applyBorder="0" applyAlignment="0" applyProtection="0"/>
    <xf numFmtId="0" fontId="86" fillId="78" borderId="0" applyNumberFormat="0" applyBorder="0" applyAlignment="0" applyProtection="0"/>
    <xf numFmtId="0" fontId="41" fillId="79" borderId="0" applyNumberFormat="0" applyBorder="0" applyAlignment="0" applyProtection="0"/>
    <xf numFmtId="0" fontId="41" fillId="80" borderId="0" applyNumberFormat="0" applyBorder="0" applyAlignment="0" applyProtection="0"/>
    <xf numFmtId="0" fontId="86" fillId="81" borderId="0" applyNumberFormat="0" applyBorder="0" applyAlignment="0" applyProtection="0"/>
    <xf numFmtId="0" fontId="86" fillId="82" borderId="0" applyNumberFormat="0" applyBorder="0" applyAlignment="0" applyProtection="0"/>
    <xf numFmtId="0" fontId="41" fillId="83" borderId="0" applyNumberFormat="0" applyBorder="0" applyAlignment="0" applyProtection="0"/>
    <xf numFmtId="0" fontId="41" fillId="84" borderId="0" applyNumberFormat="0" applyBorder="0" applyAlignment="0" applyProtection="0"/>
    <xf numFmtId="0" fontId="86" fillId="85" borderId="0" applyNumberFormat="0" applyBorder="0" applyAlignment="0" applyProtection="0"/>
    <xf numFmtId="0" fontId="1" fillId="0" borderId="0"/>
    <xf numFmtId="0" fontId="1" fillId="0" borderId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73" borderId="0" applyNumberFormat="0" applyBorder="0" applyAlignment="0" applyProtection="0"/>
    <xf numFmtId="0" fontId="41" fillId="77" borderId="0" applyNumberFormat="0" applyBorder="0" applyAlignment="0" applyProtection="0"/>
    <xf numFmtId="0" fontId="41" fillId="81" borderId="0" applyNumberFormat="0" applyBorder="0" applyAlignment="0" applyProtection="0"/>
    <xf numFmtId="0" fontId="41" fillId="85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3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6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6" borderId="0" applyBorder="0" applyAlignment="0" applyProtection="0"/>
    <xf numFmtId="179" fontId="2" fillId="91" borderId="0" applyBorder="0" applyAlignment="0" applyProtection="0"/>
    <xf numFmtId="179" fontId="2" fillId="94" borderId="0" applyBorder="0" applyAlignment="0" applyProtection="0"/>
    <xf numFmtId="179" fontId="2" fillId="97" borderId="0" applyBorder="0" applyAlignment="0" applyProtection="0"/>
    <xf numFmtId="179" fontId="6" fillId="98" borderId="0" applyBorder="0" applyAlignment="0" applyProtection="0"/>
    <xf numFmtId="179" fontId="6" fillId="95" borderId="0" applyBorder="0" applyAlignment="0" applyProtection="0"/>
    <xf numFmtId="179" fontId="6" fillId="96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104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5" borderId="0" applyBorder="0" applyAlignment="0" applyProtection="0"/>
    <xf numFmtId="179" fontId="7" fillId="89" borderId="0" applyBorder="0" applyAlignment="0" applyProtection="0"/>
    <xf numFmtId="179" fontId="8" fillId="106" borderId="79" applyAlignment="0" applyProtection="0"/>
    <xf numFmtId="179" fontId="9" fillId="107" borderId="2" applyAlignment="0" applyProtection="0"/>
    <xf numFmtId="179" fontId="10" fillId="0" borderId="0" applyFill="0" applyBorder="0" applyAlignment="0" applyProtection="0"/>
    <xf numFmtId="179" fontId="11" fillId="90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3" borderId="79" applyAlignment="0" applyProtection="0"/>
    <xf numFmtId="179" fontId="16" fillId="0" borderId="8" applyFill="0" applyAlignment="0" applyProtection="0"/>
    <xf numFmtId="179" fontId="17" fillId="108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9" borderId="80" applyFont="0" applyAlignment="0" applyProtection="0"/>
    <xf numFmtId="179" fontId="18" fillId="106" borderId="81" applyAlignment="0" applyProtection="0"/>
    <xf numFmtId="179" fontId="97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4" fillId="0" borderId="0"/>
    <xf numFmtId="0" fontId="106" fillId="0" borderId="0" applyNumberFormat="0" applyFill="0" applyBorder="0" applyAlignment="0" applyProtection="0">
      <alignment vertical="top"/>
      <protection locked="0"/>
    </xf>
    <xf numFmtId="0" fontId="105" fillId="0" borderId="0"/>
  </cellStyleXfs>
  <cellXfs count="550">
    <xf numFmtId="0" fontId="0" fillId="0" borderId="0" xfId="0"/>
    <xf numFmtId="0" fontId="51" fillId="0" borderId="13" xfId="678" applyFont="1" applyBorder="1" applyAlignment="1" applyProtection="1">
      <alignment horizontal="center" vertical="center" wrapText="1"/>
      <protection locked="0"/>
    </xf>
    <xf numFmtId="168" fontId="47" fillId="0" borderId="13" xfId="683" applyNumberFormat="1" applyFont="1" applyBorder="1" applyAlignment="1" applyProtection="1">
      <alignment horizontal="center" vertical="center" wrapText="1"/>
      <protection locked="0"/>
    </xf>
    <xf numFmtId="1" fontId="29" fillId="0" borderId="13" xfId="0" applyNumberFormat="1" applyFont="1" applyBorder="1" applyAlignment="1">
      <alignment horizontal="center" vertical="center"/>
    </xf>
    <xf numFmtId="168" fontId="47" fillId="0" borderId="13" xfId="0" applyNumberFormat="1" applyFont="1" applyBorder="1" applyAlignment="1" applyProtection="1">
      <alignment horizontal="center" vertical="center"/>
      <protection locked="0"/>
    </xf>
    <xf numFmtId="0" fontId="29" fillId="0" borderId="13" xfId="678" applyFont="1" applyBorder="1" applyAlignment="1">
      <alignment horizontal="center" vertical="center" wrapTex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/>
      <protection locked="0"/>
    </xf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48" fillId="0" borderId="13" xfId="0" applyNumberFormat="1" applyFont="1" applyBorder="1" applyAlignment="1">
      <alignment horizontal="center" vertical="center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>
      <alignment horizontal="center" vertical="center" wrapText="1" shrinkToFit="1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29" fillId="0" borderId="13" xfId="0" applyNumberFormat="1" applyFont="1" applyBorder="1" applyAlignment="1" applyProtection="1">
      <alignment horizontal="center" vertical="center"/>
      <protection locked="0"/>
    </xf>
    <xf numFmtId="168" fontId="29" fillId="0" borderId="13" xfId="678" applyNumberFormat="1" applyFont="1" applyBorder="1" applyAlignment="1">
      <alignment horizontal="center" vertical="center" wrapText="1"/>
    </xf>
    <xf numFmtId="168" fontId="92" fillId="0" borderId="13" xfId="678" applyNumberFormat="1" applyFont="1" applyBorder="1" applyAlignment="1" applyProtection="1">
      <alignment horizontal="center" vertical="center" wrapText="1"/>
      <protection locked="0"/>
    </xf>
    <xf numFmtId="168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55" applyNumberFormat="1" applyFont="1" applyFill="1" applyBorder="1" applyAlignment="1">
      <alignment horizontal="center" vertical="center" wrapText="1" shrinkToFit="1"/>
    </xf>
    <xf numFmtId="2" fontId="29" fillId="0" borderId="13" xfId="678" applyNumberFormat="1" applyFont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68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0" fontId="47" fillId="0" borderId="13" xfId="0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4" fontId="0" fillId="0" borderId="0" xfId="0" applyNumberFormat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8" fontId="30" fillId="0" borderId="23" xfId="0" applyNumberFormat="1" applyFont="1" applyBorder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8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71" fillId="0" borderId="0" xfId="0" applyFont="1" applyAlignment="1">
      <alignment horizontal="center" vertical="center"/>
    </xf>
    <xf numFmtId="0" fontId="51" fillId="0" borderId="34" xfId="0" applyFont="1" applyBorder="1" applyAlignment="1">
      <alignment horizontal="center" vertical="center"/>
    </xf>
    <xf numFmtId="0" fontId="51" fillId="0" borderId="0" xfId="678" applyFont="1" applyAlignment="1">
      <alignment vertical="center" wrapText="1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30" fillId="0" borderId="0" xfId="0" applyFont="1" applyAlignment="1">
      <alignment horizontal="center" vertical="center" wrapText="1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165" fontId="30" fillId="27" borderId="0" xfId="421" applyNumberFormat="1" applyFont="1" applyFill="1" applyAlignment="1" applyProtection="1">
      <alignment horizontal="center" vertical="center" wrapText="1"/>
      <protection locked="0"/>
    </xf>
    <xf numFmtId="167" fontId="55" fillId="27" borderId="0" xfId="0" applyNumberFormat="1" applyFont="1" applyFill="1" applyAlignment="1" applyProtection="1">
      <alignment horizontal="center" vertical="center"/>
      <protection locked="0"/>
    </xf>
    <xf numFmtId="0" fontId="49" fillId="27" borderId="0" xfId="0" applyFont="1" applyFill="1" applyAlignment="1" applyProtection="1">
      <alignment horizontal="center" vertical="center"/>
      <protection locked="0"/>
    </xf>
    <xf numFmtId="2" fontId="30" fillId="27" borderId="0" xfId="0" applyNumberFormat="1" applyFont="1" applyFill="1" applyAlignment="1">
      <alignment horizontal="center" vertical="center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95" fillId="27" borderId="0" xfId="0" applyFont="1" applyFill="1" applyAlignment="1">
      <alignment horizontal="center" vertical="center"/>
    </xf>
    <xf numFmtId="168" fontId="51" fillId="0" borderId="0" xfId="0" applyNumberFormat="1" applyFont="1" applyAlignment="1">
      <alignment horizontal="center" vertical="center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2" fontId="47" fillId="27" borderId="13" xfId="0" applyNumberFormat="1" applyFont="1" applyFill="1" applyBorder="1" applyAlignment="1">
      <alignment horizontal="center"/>
    </xf>
    <xf numFmtId="167" fontId="88" fillId="27" borderId="13" xfId="0" applyNumberFormat="1" applyFont="1" applyFill="1" applyBorder="1" applyAlignment="1" applyProtection="1">
      <alignment horizontal="center" vertical="center"/>
      <protection locked="0"/>
    </xf>
    <xf numFmtId="2" fontId="96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6" fillId="27" borderId="86" xfId="678" applyFont="1" applyFill="1" applyBorder="1" applyAlignment="1" applyProtection="1">
      <alignment horizontal="center" vertical="center" wrapText="1"/>
      <protection locked="0"/>
    </xf>
    <xf numFmtId="176" fontId="0" fillId="27" borderId="13" xfId="0" applyNumberFormat="1" applyFill="1" applyBorder="1" applyAlignment="1">
      <alignment horizontal="center" readingOrder="1"/>
    </xf>
    <xf numFmtId="176" fontId="47" fillId="27" borderId="13" xfId="55" applyNumberFormat="1" applyFont="1" applyFill="1" applyBorder="1" applyAlignment="1">
      <alignment horizontal="center" vertical="center" wrapText="1" shrinkToFit="1"/>
    </xf>
    <xf numFmtId="168" fontId="47" fillId="27" borderId="13" xfId="678" applyNumberFormat="1" applyFont="1" applyFill="1" applyBorder="1" applyAlignment="1">
      <alignment horizontal="center" vertical="center" wrapText="1" shrinkToFit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8" fontId="47" fillId="27" borderId="13" xfId="678" applyNumberFormat="1" applyFont="1" applyFill="1" applyBorder="1" applyAlignment="1">
      <alignment horizontal="center" vertical="center" wrapText="1"/>
    </xf>
    <xf numFmtId="0" fontId="47" fillId="27" borderId="77" xfId="0" applyFont="1" applyFill="1" applyBorder="1" applyAlignment="1">
      <alignment horizontal="center" vertical="center"/>
    </xf>
    <xf numFmtId="168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78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84" xfId="0" applyNumberFormat="1" applyFont="1" applyFill="1" applyBorder="1" applyAlignment="1">
      <alignment horizontal="center" vertical="center"/>
    </xf>
    <xf numFmtId="0" fontId="30" fillId="27" borderId="0" xfId="0" applyFont="1" applyFill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48" fillId="27" borderId="13" xfId="0" applyFont="1" applyFill="1" applyBorder="1" applyAlignment="1">
      <alignment horizontal="center" vertical="center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8" fillId="27" borderId="23" xfId="0" applyFont="1" applyFill="1" applyBorder="1" applyAlignment="1">
      <alignment horizontal="center" vertical="center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2" fontId="91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91" fillId="27" borderId="87" xfId="683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76" fontId="29" fillId="27" borderId="13" xfId="55" applyNumberFormat="1" applyFont="1" applyFill="1" applyBorder="1" applyAlignment="1">
      <alignment horizontal="center" vertical="center" wrapText="1" shrinkToFit="1"/>
    </xf>
    <xf numFmtId="2" fontId="93" fillId="27" borderId="26" xfId="0" applyNumberFormat="1" applyFont="1" applyFill="1" applyBorder="1" applyAlignment="1">
      <alignment horizontal="center"/>
    </xf>
    <xf numFmtId="2" fontId="98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1" fontId="94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 wrapText="1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68" fontId="96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6" fillId="27" borderId="13" xfId="678" applyFont="1" applyFill="1" applyBorder="1" applyAlignment="1" applyProtection="1">
      <alignment horizontal="center" vertical="center" wrapText="1"/>
      <protection locked="0"/>
    </xf>
    <xf numFmtId="168" fontId="96" fillId="27" borderId="13" xfId="678" applyNumberFormat="1" applyFont="1" applyFill="1" applyBorder="1" applyAlignment="1">
      <alignment horizontal="center" vertical="center"/>
    </xf>
    <xf numFmtId="1" fontId="96" fillId="27" borderId="83" xfId="678" applyNumberFormat="1" applyFont="1" applyFill="1" applyBorder="1" applyAlignment="1">
      <alignment horizontal="center" vertical="center" wrapText="1"/>
    </xf>
    <xf numFmtId="1" fontId="96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6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0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>
      <alignment horizontal="center" vertical="center" wrapText="1"/>
    </xf>
    <xf numFmtId="2" fontId="29" fillId="27" borderId="13" xfId="14003" applyNumberFormat="1" applyFont="1" applyFill="1" applyBorder="1" applyAlignment="1">
      <alignment horizontal="center"/>
    </xf>
    <xf numFmtId="2" fontId="96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>
      <alignment horizontal="center"/>
    </xf>
    <xf numFmtId="0" fontId="47" fillId="27" borderId="0" xfId="0" applyFont="1" applyFill="1" applyAlignment="1">
      <alignment horizontal="center" vertical="center" wrapText="1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95" fillId="27" borderId="13" xfId="0" applyNumberFormat="1" applyFont="1" applyFill="1" applyBorder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13" xfId="0" applyNumberFormat="1" applyFont="1" applyFill="1" applyBorder="1" applyAlignment="1">
      <alignment horizontal="center"/>
    </xf>
    <xf numFmtId="167" fontId="31" fillId="27" borderId="89" xfId="0" applyNumberFormat="1" applyFont="1" applyFill="1" applyBorder="1" applyAlignment="1" applyProtection="1">
      <alignment horizontal="center" vertical="center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13" xfId="678" applyNumberFormat="1" applyFont="1" applyFill="1" applyBorder="1" applyAlignment="1">
      <alignment horizontal="center" vertical="center"/>
    </xf>
    <xf numFmtId="2" fontId="103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80" fontId="103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77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0" fontId="0" fillId="27" borderId="13" xfId="0" applyFill="1" applyBorder="1" applyAlignment="1">
      <alignment horizontal="center" vertical="center"/>
    </xf>
    <xf numFmtId="175" fontId="108" fillId="0" borderId="92" xfId="678" applyNumberFormat="1" applyFont="1" applyBorder="1" applyAlignment="1" applyProtection="1">
      <alignment horizontal="center" vertical="center" wrapText="1"/>
      <protection locked="0"/>
    </xf>
    <xf numFmtId="0" fontId="108" fillId="0" borderId="92" xfId="678" applyFont="1" applyBorder="1" applyAlignment="1" applyProtection="1">
      <alignment horizontal="center" vertical="center" wrapText="1"/>
      <protection locked="0"/>
    </xf>
    <xf numFmtId="175" fontId="108" fillId="26" borderId="92" xfId="678" applyNumberFormat="1" applyFont="1" applyFill="1" applyBorder="1" applyAlignment="1" applyProtection="1">
      <alignment horizontal="center" vertical="center" wrapText="1"/>
      <protection locked="0"/>
    </xf>
    <xf numFmtId="0" fontId="108" fillId="26" borderId="92" xfId="678" applyFont="1" applyFill="1" applyBorder="1" applyAlignment="1" applyProtection="1">
      <alignment horizontal="center" vertical="center" wrapText="1"/>
      <protection locked="0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51" fillId="0" borderId="13" xfId="0" applyFont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30" fillId="27" borderId="83" xfId="678" applyFont="1" applyFill="1" applyBorder="1" applyAlignment="1" applyProtection="1">
      <alignment horizontal="center" vertical="center" wrapText="1"/>
      <protection locked="0"/>
    </xf>
    <xf numFmtId="0" fontId="30" fillId="27" borderId="84" xfId="678" applyFont="1" applyFill="1" applyBorder="1" applyAlignment="1" applyProtection="1">
      <alignment horizontal="center" vertical="center" wrapText="1"/>
      <protection locked="0"/>
    </xf>
    <xf numFmtId="167" fontId="51" fillId="0" borderId="13" xfId="0" applyNumberFormat="1" applyFont="1" applyBorder="1" applyAlignment="1" applyProtection="1">
      <alignment horizontal="center" vertical="center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167" fontId="51" fillId="0" borderId="13" xfId="0" applyNumberFormat="1" applyFont="1" applyBorder="1" applyAlignment="1" applyProtection="1">
      <alignment horizontal="center" vertical="center" wrapText="1"/>
      <protection locked="0"/>
    </xf>
    <xf numFmtId="167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>
      <alignment horizontal="center" vertical="center" wrapText="1"/>
    </xf>
    <xf numFmtId="0" fontId="51" fillId="27" borderId="84" xfId="678" applyFont="1" applyFill="1" applyBorder="1" applyAlignment="1">
      <alignment horizontal="center" vertical="center" wrapText="1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7" fillId="27" borderId="89" xfId="678" applyFont="1" applyFill="1" applyBorder="1" applyAlignment="1" applyProtection="1">
      <alignment horizontal="center" vertical="center" wrapText="1"/>
      <protection locked="0"/>
    </xf>
    <xf numFmtId="0" fontId="49" fillId="27" borderId="13" xfId="0" applyFont="1" applyFill="1" applyBorder="1" applyAlignment="1">
      <alignment horizontal="center" vertical="center" wrapText="1"/>
    </xf>
    <xf numFmtId="0" fontId="100" fillId="27" borderId="83" xfId="0" applyFont="1" applyFill="1" applyBorder="1" applyAlignment="1">
      <alignment horizontal="center" vertical="center" wrapText="1"/>
    </xf>
    <xf numFmtId="0" fontId="100" fillId="27" borderId="84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167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29" borderId="13" xfId="0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102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2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167" fontId="51" fillId="0" borderId="83" xfId="0" applyNumberFormat="1" applyFont="1" applyBorder="1" applyAlignment="1" applyProtection="1">
      <alignment horizontal="center" vertical="center" wrapText="1"/>
      <protection locked="0"/>
    </xf>
    <xf numFmtId="167" fontId="51" fillId="0" borderId="84" xfId="0" applyNumberFormat="1" applyFont="1" applyBorder="1" applyAlignment="1" applyProtection="1">
      <alignment horizontal="center" vertical="center" wrapText="1"/>
      <protection locked="0"/>
    </xf>
    <xf numFmtId="167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/>
      <protection locked="0"/>
    </xf>
    <xf numFmtId="167" fontId="51" fillId="27" borderId="84" xfId="0" applyNumberFormat="1" applyFont="1" applyFill="1" applyBorder="1" applyAlignment="1" applyProtection="1">
      <alignment horizontal="center" vertical="center"/>
      <protection locked="0"/>
    </xf>
    <xf numFmtId="167" fontId="51" fillId="0" borderId="83" xfId="0" applyNumberFormat="1" applyFont="1" applyBorder="1" applyAlignment="1" applyProtection="1">
      <alignment horizontal="center" vertical="center"/>
      <protection locked="0"/>
    </xf>
    <xf numFmtId="167" fontId="51" fillId="0" borderId="84" xfId="0" applyNumberFormat="1" applyFont="1" applyBorder="1" applyAlignment="1" applyProtection="1">
      <alignment horizontal="center" vertical="center"/>
      <protection locked="0"/>
    </xf>
    <xf numFmtId="0" fontId="101" fillId="0" borderId="13" xfId="678" applyFont="1" applyBorder="1" applyAlignment="1" applyProtection="1">
      <alignment horizontal="center" vertical="center" wrapText="1"/>
      <protection locked="0"/>
    </xf>
    <xf numFmtId="167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7" xfId="0" applyFont="1" applyBorder="1" applyAlignment="1">
      <alignment horizontal="center" vertical="center"/>
    </xf>
    <xf numFmtId="0" fontId="51" fillId="0" borderId="18" xfId="0" applyFont="1" applyBorder="1" applyAlignment="1">
      <alignment horizontal="center" vertical="center"/>
    </xf>
    <xf numFmtId="167" fontId="51" fillId="0" borderId="17" xfId="0" applyNumberFormat="1" applyFont="1" applyBorder="1" applyAlignment="1" applyProtection="1">
      <alignment horizontal="center" vertical="center" wrapText="1"/>
      <protection locked="0"/>
    </xf>
    <xf numFmtId="167" fontId="51" fillId="0" borderId="18" xfId="0" applyNumberFormat="1" applyFont="1" applyBorder="1" applyAlignment="1" applyProtection="1">
      <alignment horizontal="center" vertical="center" wrapText="1"/>
      <protection locked="0"/>
    </xf>
    <xf numFmtId="167" fontId="51" fillId="27" borderId="17" xfId="0" applyNumberFormat="1" applyFont="1" applyFill="1" applyBorder="1" applyAlignment="1" applyProtection="1">
      <alignment horizontal="center" vertical="center"/>
      <protection locked="0"/>
    </xf>
    <xf numFmtId="167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0" fontId="51" fillId="27" borderId="17" xfId="0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102" fillId="27" borderId="13" xfId="0" applyFont="1" applyFill="1" applyBorder="1" applyAlignment="1">
      <alignment horizontal="center" vertical="center" wrapText="1"/>
    </xf>
    <xf numFmtId="167" fontId="102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0" fontId="102" fillId="27" borderId="83" xfId="0" applyFont="1" applyFill="1" applyBorder="1" applyAlignment="1">
      <alignment horizontal="center" vertical="center" wrapText="1"/>
    </xf>
    <xf numFmtId="0" fontId="102" fillId="27" borderId="84" xfId="0" applyFont="1" applyFill="1" applyBorder="1" applyAlignment="1">
      <alignment horizontal="center" vertical="center" wrapText="1"/>
    </xf>
    <xf numFmtId="0" fontId="102" fillId="27" borderId="83" xfId="0" quotePrefix="1" applyFont="1" applyFill="1" applyBorder="1" applyAlignment="1">
      <alignment horizontal="center" vertical="center" wrapText="1"/>
    </xf>
    <xf numFmtId="167" fontId="102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7" fontId="30" fillId="8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7" borderId="17" xfId="0" applyFont="1" applyFill="1" applyBorder="1" applyAlignment="1">
      <alignment horizontal="center" vertical="center" wrapText="1"/>
    </xf>
    <xf numFmtId="0" fontId="30" fillId="87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7" borderId="17" xfId="0" quotePrefix="1" applyFont="1" applyFill="1" applyBorder="1" applyAlignment="1">
      <alignment horizontal="center" vertical="center" wrapText="1"/>
    </xf>
    <xf numFmtId="0" fontId="30" fillId="87" borderId="83" xfId="0" quotePrefix="1" applyFont="1" applyFill="1" applyBorder="1" applyAlignment="1">
      <alignment horizontal="center" vertical="center" wrapText="1"/>
    </xf>
    <xf numFmtId="0" fontId="30" fillId="87" borderId="84" xfId="0" applyFont="1" applyFill="1" applyBorder="1" applyAlignment="1">
      <alignment horizontal="center" vertical="center" wrapText="1"/>
    </xf>
    <xf numFmtId="0" fontId="30" fillId="87" borderId="83" xfId="0" applyFont="1" applyFill="1" applyBorder="1" applyAlignment="1">
      <alignment horizontal="center" vertical="center" wrapText="1"/>
    </xf>
    <xf numFmtId="167" fontId="30" fillId="0" borderId="0" xfId="0" applyNumberFormat="1" applyFont="1" applyAlignment="1" applyProtection="1">
      <alignment horizontal="center" vertical="center"/>
      <protection locked="0"/>
    </xf>
    <xf numFmtId="167" fontId="30" fillId="8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7" borderId="13" xfId="0" applyFont="1" applyFill="1" applyBorder="1" applyAlignment="1">
      <alignment horizontal="center" vertical="center" wrapText="1"/>
    </xf>
    <xf numFmtId="0" fontId="29" fillId="87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30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167" fontId="95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95" fillId="27" borderId="13" xfId="0" applyFont="1" applyFill="1" applyBorder="1" applyAlignment="1">
      <alignment horizontal="center" vertical="center" wrapText="1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99" fillId="27" borderId="13" xfId="0" applyNumberFormat="1" applyFont="1" applyFill="1" applyBorder="1" applyAlignment="1" applyProtection="1">
      <alignment horizontal="center" vertical="center"/>
      <protection locked="0"/>
    </xf>
    <xf numFmtId="0" fontId="99" fillId="27" borderId="13" xfId="0" applyFont="1" applyFill="1" applyBorder="1" applyAlignment="1">
      <alignment horizontal="center" vertical="center"/>
    </xf>
    <xf numFmtId="167" fontId="9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99" fillId="27" borderId="13" xfId="0" applyFont="1" applyFill="1" applyBorder="1" applyAlignment="1">
      <alignment horizontal="center" vertical="center" wrapText="1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167" fontId="95" fillId="27" borderId="13" xfId="0" applyNumberFormat="1" applyFont="1" applyFill="1" applyBorder="1" applyAlignment="1" applyProtection="1">
      <alignment horizontal="center" vertical="center"/>
      <protection locked="0"/>
    </xf>
    <xf numFmtId="0" fontId="95" fillId="27" borderId="13" xfId="0" applyFont="1" applyFill="1" applyBorder="1" applyAlignment="1">
      <alignment horizontal="center" vertical="center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95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167" fontId="30" fillId="27" borderId="57" xfId="0" applyNumberFormat="1" applyFont="1" applyFill="1" applyBorder="1" applyAlignment="1" applyProtection="1">
      <alignment horizontal="center" vertical="center"/>
      <protection locked="0"/>
    </xf>
    <xf numFmtId="167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7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7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167" fontId="49" fillId="110" borderId="13" xfId="0" applyNumberFormat="1" applyFont="1" applyFill="1" applyBorder="1" applyAlignment="1" applyProtection="1">
      <alignment horizontal="center" vertical="center" wrapText="1"/>
      <protection locked="0"/>
    </xf>
    <xf numFmtId="0" fontId="49" fillId="110" borderId="13" xfId="0" applyFont="1" applyFill="1" applyBorder="1" applyAlignment="1">
      <alignment horizontal="center" vertical="center" wrapText="1"/>
    </xf>
    <xf numFmtId="0" fontId="83" fillId="27" borderId="13" xfId="0" applyFont="1" applyFill="1" applyBorder="1" applyAlignment="1">
      <alignment horizontal="center"/>
    </xf>
  </cellXfs>
  <cellStyles count="23788">
    <cellStyle name="20% - Accent1" xfId="1521" builtinId="30" customBuiltin="1"/>
    <cellStyle name="20% - Accent1 2" xfId="1" xr:uid="{00000000-0005-0000-0000-000001000000}"/>
    <cellStyle name="20% - Accent1 2 2" xfId="6611" xr:uid="{00000000-0005-0000-0000-000002000000}"/>
    <cellStyle name="20% - Accent1 2 3" xfId="21367" xr:uid="{00000000-0005-0000-0000-000003000000}"/>
    <cellStyle name="20% - Accent1 3" xfId="2" xr:uid="{00000000-0005-0000-0000-000004000000}"/>
    <cellStyle name="20% - Accent1 4" xfId="1458" xr:uid="{00000000-0005-0000-0000-000005000000}"/>
    <cellStyle name="20% - Accent2" xfId="1525" builtinId="34" customBuiltin="1"/>
    <cellStyle name="20% - Accent2 2" xfId="3" xr:uid="{00000000-0005-0000-0000-000007000000}"/>
    <cellStyle name="20% - Accent2 2 2" xfId="6612" xr:uid="{00000000-0005-0000-0000-000008000000}"/>
    <cellStyle name="20% - Accent2 2 3" xfId="21368" xr:uid="{00000000-0005-0000-0000-000009000000}"/>
    <cellStyle name="20% - Accent2 3" xfId="4" xr:uid="{00000000-0005-0000-0000-00000A000000}"/>
    <cellStyle name="20% - Accent2 4" xfId="1459" xr:uid="{00000000-0005-0000-0000-00000B000000}"/>
    <cellStyle name="20% - Accent3" xfId="1529" builtinId="38" customBuiltin="1"/>
    <cellStyle name="20% - Accent3 2" xfId="5" xr:uid="{00000000-0005-0000-0000-00000D000000}"/>
    <cellStyle name="20% - Accent3 2 2" xfId="6613" xr:uid="{00000000-0005-0000-0000-00000E000000}"/>
    <cellStyle name="20% - Accent3 2 3" xfId="21369" xr:uid="{00000000-0005-0000-0000-00000F000000}"/>
    <cellStyle name="20% - Accent3 3" xfId="6" xr:uid="{00000000-0005-0000-0000-000010000000}"/>
    <cellStyle name="20% - Accent3 4" xfId="1460" xr:uid="{00000000-0005-0000-0000-000011000000}"/>
    <cellStyle name="20% - Accent4" xfId="1533" builtinId="42" customBuiltin="1"/>
    <cellStyle name="20% - Accent4 2" xfId="7" xr:uid="{00000000-0005-0000-0000-000013000000}"/>
    <cellStyle name="20% - Accent4 2 2" xfId="6614" xr:uid="{00000000-0005-0000-0000-000014000000}"/>
    <cellStyle name="20% - Accent4 2 3" xfId="21370" xr:uid="{00000000-0005-0000-0000-000015000000}"/>
    <cellStyle name="20% - Accent4 3" xfId="8" xr:uid="{00000000-0005-0000-0000-000016000000}"/>
    <cellStyle name="20% - Accent4 4" xfId="1461" xr:uid="{00000000-0005-0000-0000-000017000000}"/>
    <cellStyle name="20% - Accent5" xfId="1537" builtinId="46" customBuiltin="1"/>
    <cellStyle name="20% - Accent5 2" xfId="9" xr:uid="{00000000-0005-0000-0000-000019000000}"/>
    <cellStyle name="20% - Accent5 2 2" xfId="6615" xr:uid="{00000000-0005-0000-0000-00001A000000}"/>
    <cellStyle name="20% - Accent5 2 3" xfId="21371" xr:uid="{00000000-0005-0000-0000-00001B000000}"/>
    <cellStyle name="20% - Accent5 3" xfId="10" xr:uid="{00000000-0005-0000-0000-00001C000000}"/>
    <cellStyle name="20% - Accent5 4" xfId="1462" xr:uid="{00000000-0005-0000-0000-00001D000000}"/>
    <cellStyle name="20% - Accent6" xfId="1541" builtinId="50" customBuiltin="1"/>
    <cellStyle name="20% - Accent6 2" xfId="11" xr:uid="{00000000-0005-0000-0000-00001F000000}"/>
    <cellStyle name="20% - Accent6 2 2" xfId="6616" xr:uid="{00000000-0005-0000-0000-000020000000}"/>
    <cellStyle name="20% - Accent6 2 3" xfId="21372" xr:uid="{00000000-0005-0000-0000-000021000000}"/>
    <cellStyle name="20% - Accent6 3" xfId="12" xr:uid="{00000000-0005-0000-0000-000022000000}"/>
    <cellStyle name="20% - Accent6 4" xfId="1463" xr:uid="{00000000-0005-0000-0000-000023000000}"/>
    <cellStyle name="40% - Accent1" xfId="1522" builtinId="31" customBuiltin="1"/>
    <cellStyle name="40% - Accent1 2" xfId="13" xr:uid="{00000000-0005-0000-0000-000025000000}"/>
    <cellStyle name="40% - Accent1 2 2" xfId="6617" xr:uid="{00000000-0005-0000-0000-000026000000}"/>
    <cellStyle name="40% - Accent1 2 3" xfId="21373" xr:uid="{00000000-0005-0000-0000-000027000000}"/>
    <cellStyle name="40% - Accent1 3" xfId="14" xr:uid="{00000000-0005-0000-0000-000028000000}"/>
    <cellStyle name="40% - Accent1 4" xfId="1464" xr:uid="{00000000-0005-0000-0000-000029000000}"/>
    <cellStyle name="40% - Accent2" xfId="1526" builtinId="35" customBuiltin="1"/>
    <cellStyle name="40% - Accent2 2" xfId="15" xr:uid="{00000000-0005-0000-0000-00002B000000}"/>
    <cellStyle name="40% - Accent2 2 2" xfId="6618" xr:uid="{00000000-0005-0000-0000-00002C000000}"/>
    <cellStyle name="40% - Accent2 2 3" xfId="21374" xr:uid="{00000000-0005-0000-0000-00002D000000}"/>
    <cellStyle name="40% - Accent2 3" xfId="16" xr:uid="{00000000-0005-0000-0000-00002E000000}"/>
    <cellStyle name="40% - Accent2 4" xfId="1465" xr:uid="{00000000-0005-0000-0000-00002F000000}"/>
    <cellStyle name="40% - Accent3" xfId="1530" builtinId="39" customBuiltin="1"/>
    <cellStyle name="40% - Accent3 2" xfId="17" xr:uid="{00000000-0005-0000-0000-000031000000}"/>
    <cellStyle name="40% - Accent3 2 2" xfId="6619" xr:uid="{00000000-0005-0000-0000-000032000000}"/>
    <cellStyle name="40% - Accent3 2 3" xfId="21375" xr:uid="{00000000-0005-0000-0000-000033000000}"/>
    <cellStyle name="40% - Accent3 3" xfId="18" xr:uid="{00000000-0005-0000-0000-000034000000}"/>
    <cellStyle name="40% - Accent3 4" xfId="1466" xr:uid="{00000000-0005-0000-0000-000035000000}"/>
    <cellStyle name="40% - Accent4" xfId="1534" builtinId="43" customBuiltin="1"/>
    <cellStyle name="40% - Accent4 2" xfId="19" xr:uid="{00000000-0005-0000-0000-000037000000}"/>
    <cellStyle name="40% - Accent4 2 2" xfId="6620" xr:uid="{00000000-0005-0000-0000-000038000000}"/>
    <cellStyle name="40% - Accent4 2 3" xfId="21376" xr:uid="{00000000-0005-0000-0000-000039000000}"/>
    <cellStyle name="40% - Accent4 3" xfId="20" xr:uid="{00000000-0005-0000-0000-00003A000000}"/>
    <cellStyle name="40% - Accent4 4" xfId="1467" xr:uid="{00000000-0005-0000-0000-00003B000000}"/>
    <cellStyle name="40% - Accent5" xfId="1538" builtinId="47" customBuiltin="1"/>
    <cellStyle name="40% - Accent5 2" xfId="21" xr:uid="{00000000-0005-0000-0000-00003D000000}"/>
    <cellStyle name="40% - Accent5 2 2" xfId="6621" xr:uid="{00000000-0005-0000-0000-00003E000000}"/>
    <cellStyle name="40% - Accent5 2 3" xfId="21377" xr:uid="{00000000-0005-0000-0000-00003F000000}"/>
    <cellStyle name="40% - Accent5 3" xfId="22" xr:uid="{00000000-0005-0000-0000-000040000000}"/>
    <cellStyle name="40% - Accent5 4" xfId="1468" xr:uid="{00000000-0005-0000-0000-000041000000}"/>
    <cellStyle name="40% - Accent6" xfId="1542" builtinId="51" customBuiltin="1"/>
    <cellStyle name="40% - Accent6 2" xfId="23" xr:uid="{00000000-0005-0000-0000-000043000000}"/>
    <cellStyle name="40% - Accent6 2 2" xfId="6622" xr:uid="{00000000-0005-0000-0000-000044000000}"/>
    <cellStyle name="40% - Accent6 2 3" xfId="21378" xr:uid="{00000000-0005-0000-0000-000045000000}"/>
    <cellStyle name="40% - Accent6 3" xfId="24" xr:uid="{00000000-0005-0000-0000-000046000000}"/>
    <cellStyle name="40% - Accent6 4" xfId="1469" xr:uid="{00000000-0005-0000-0000-000047000000}"/>
    <cellStyle name="60% - Accent1" xfId="1523" builtinId="32" customBuiltin="1"/>
    <cellStyle name="60% - Accent1 2" xfId="25" xr:uid="{00000000-0005-0000-0000-000049000000}"/>
    <cellStyle name="60% - Accent1 2 2" xfId="1631" xr:uid="{00000000-0005-0000-0000-00004A000000}"/>
    <cellStyle name="60% - Accent1 2 3" xfId="6623" xr:uid="{00000000-0005-0000-0000-00004B000000}"/>
    <cellStyle name="60% - Accent1 2 4" xfId="21379" xr:uid="{00000000-0005-0000-0000-00004C000000}"/>
    <cellStyle name="60% - Accent1 3" xfId="26" xr:uid="{00000000-0005-0000-0000-00004D000000}"/>
    <cellStyle name="60% - Accent1 4" xfId="1470" xr:uid="{00000000-0005-0000-0000-00004E000000}"/>
    <cellStyle name="60% - Accent2" xfId="1527" builtinId="36" customBuiltin="1"/>
    <cellStyle name="60% - Accent2 2" xfId="27" xr:uid="{00000000-0005-0000-0000-000050000000}"/>
    <cellStyle name="60% - Accent2 2 2" xfId="1632" xr:uid="{00000000-0005-0000-0000-000051000000}"/>
    <cellStyle name="60% - Accent2 2 3" xfId="6624" xr:uid="{00000000-0005-0000-0000-000052000000}"/>
    <cellStyle name="60% - Accent2 2 4" xfId="21380" xr:uid="{00000000-0005-0000-0000-000053000000}"/>
    <cellStyle name="60% - Accent2 3" xfId="28" xr:uid="{00000000-0005-0000-0000-000054000000}"/>
    <cellStyle name="60% - Accent2 4" xfId="1471" xr:uid="{00000000-0005-0000-0000-000055000000}"/>
    <cellStyle name="60% - Accent3" xfId="1531" builtinId="40" customBuiltin="1"/>
    <cellStyle name="60% - Accent3 2" xfId="29" xr:uid="{00000000-0005-0000-0000-000057000000}"/>
    <cellStyle name="60% - Accent3 2 2" xfId="1633" xr:uid="{00000000-0005-0000-0000-000058000000}"/>
    <cellStyle name="60% - Accent3 2 3" xfId="6625" xr:uid="{00000000-0005-0000-0000-000059000000}"/>
    <cellStyle name="60% - Accent3 2 4" xfId="21381" xr:uid="{00000000-0005-0000-0000-00005A000000}"/>
    <cellStyle name="60% - Accent3 3" xfId="30" xr:uid="{00000000-0005-0000-0000-00005B000000}"/>
    <cellStyle name="60% - Accent3 4" xfId="1472" xr:uid="{00000000-0005-0000-0000-00005C000000}"/>
    <cellStyle name="60% - Accent4" xfId="1535" builtinId="44" customBuiltin="1"/>
    <cellStyle name="60% - Accent4 2" xfId="31" xr:uid="{00000000-0005-0000-0000-00005E000000}"/>
    <cellStyle name="60% - Accent4 2 2" xfId="1634" xr:uid="{00000000-0005-0000-0000-00005F000000}"/>
    <cellStyle name="60% - Accent4 2 3" xfId="6626" xr:uid="{00000000-0005-0000-0000-000060000000}"/>
    <cellStyle name="60% - Accent4 2 4" xfId="21382" xr:uid="{00000000-0005-0000-0000-000061000000}"/>
    <cellStyle name="60% - Accent4 3" xfId="32" xr:uid="{00000000-0005-0000-0000-000062000000}"/>
    <cellStyle name="60% - Accent4 4" xfId="1473" xr:uid="{00000000-0005-0000-0000-000063000000}"/>
    <cellStyle name="60% - Accent5" xfId="1539" builtinId="48" customBuiltin="1"/>
    <cellStyle name="60% - Accent5 2" xfId="33" xr:uid="{00000000-0005-0000-0000-000065000000}"/>
    <cellStyle name="60% - Accent5 2 2" xfId="1635" xr:uid="{00000000-0005-0000-0000-000066000000}"/>
    <cellStyle name="60% - Accent5 2 3" xfId="6627" xr:uid="{00000000-0005-0000-0000-000067000000}"/>
    <cellStyle name="60% - Accent5 2 4" xfId="21383" xr:uid="{00000000-0005-0000-0000-000068000000}"/>
    <cellStyle name="60% - Accent5 3" xfId="34" xr:uid="{00000000-0005-0000-0000-000069000000}"/>
    <cellStyle name="60% - Accent5 4" xfId="1474" xr:uid="{00000000-0005-0000-0000-00006A000000}"/>
    <cellStyle name="60% - Accent6" xfId="1543" builtinId="52" customBuiltin="1"/>
    <cellStyle name="60% - Accent6 2" xfId="35" xr:uid="{00000000-0005-0000-0000-00006C000000}"/>
    <cellStyle name="60% - Accent6 2 2" xfId="1636" xr:uid="{00000000-0005-0000-0000-00006D000000}"/>
    <cellStyle name="60% - Accent6 2 3" xfId="6628" xr:uid="{00000000-0005-0000-0000-00006E000000}"/>
    <cellStyle name="60% - Accent6 2 4" xfId="21384" xr:uid="{00000000-0005-0000-0000-00006F000000}"/>
    <cellStyle name="60% - Accent6 3" xfId="36" xr:uid="{00000000-0005-0000-0000-000070000000}"/>
    <cellStyle name="60% - Accent6 4" xfId="1475" xr:uid="{00000000-0005-0000-0000-000071000000}"/>
    <cellStyle name="Accent1" xfId="1520" builtinId="29" customBuiltin="1"/>
    <cellStyle name="Accent1 2" xfId="37" xr:uid="{00000000-0005-0000-0000-000073000000}"/>
    <cellStyle name="Accent1 2 2" xfId="6629" xr:uid="{00000000-0005-0000-0000-000074000000}"/>
    <cellStyle name="Accent1 2 3" xfId="21385" xr:uid="{00000000-0005-0000-0000-000075000000}"/>
    <cellStyle name="Accent1 3" xfId="38" xr:uid="{00000000-0005-0000-0000-000076000000}"/>
    <cellStyle name="Accent1 4" xfId="1476" xr:uid="{00000000-0005-0000-0000-000077000000}"/>
    <cellStyle name="Accent2" xfId="1524" builtinId="33" customBuiltin="1"/>
    <cellStyle name="Accent2 2" xfId="39" xr:uid="{00000000-0005-0000-0000-000079000000}"/>
    <cellStyle name="Accent2 2 2" xfId="6630" xr:uid="{00000000-0005-0000-0000-00007A000000}"/>
    <cellStyle name="Accent2 2 3" xfId="21386" xr:uid="{00000000-0005-0000-0000-00007B000000}"/>
    <cellStyle name="Accent2 3" xfId="40" xr:uid="{00000000-0005-0000-0000-00007C000000}"/>
    <cellStyle name="Accent2 4" xfId="1477" xr:uid="{00000000-0005-0000-0000-00007D000000}"/>
    <cellStyle name="Accent3" xfId="1528" builtinId="37" customBuiltin="1"/>
    <cellStyle name="Accent3 2" xfId="41" xr:uid="{00000000-0005-0000-0000-00007F000000}"/>
    <cellStyle name="Accent3 2 2" xfId="6631" xr:uid="{00000000-0005-0000-0000-000080000000}"/>
    <cellStyle name="Accent3 2 3" xfId="21387" xr:uid="{00000000-0005-0000-0000-000081000000}"/>
    <cellStyle name="Accent3 3" xfId="42" xr:uid="{00000000-0005-0000-0000-000082000000}"/>
    <cellStyle name="Accent3 4" xfId="1478" xr:uid="{00000000-0005-0000-0000-000083000000}"/>
    <cellStyle name="Accent4" xfId="1532" builtinId="41" customBuiltin="1"/>
    <cellStyle name="Accent4 2" xfId="43" xr:uid="{00000000-0005-0000-0000-000085000000}"/>
    <cellStyle name="Accent4 2 2" xfId="6632" xr:uid="{00000000-0005-0000-0000-000086000000}"/>
    <cellStyle name="Accent4 2 3" xfId="21388" xr:uid="{00000000-0005-0000-0000-000087000000}"/>
    <cellStyle name="Accent4 3" xfId="44" xr:uid="{00000000-0005-0000-0000-000088000000}"/>
    <cellStyle name="Accent4 4" xfId="1479" xr:uid="{00000000-0005-0000-0000-000089000000}"/>
    <cellStyle name="Accent5" xfId="1536" builtinId="45" customBuiltin="1"/>
    <cellStyle name="Accent5 2" xfId="45" xr:uid="{00000000-0005-0000-0000-00008B000000}"/>
    <cellStyle name="Accent5 2 2" xfId="6633" xr:uid="{00000000-0005-0000-0000-00008C000000}"/>
    <cellStyle name="Accent5 2 3" xfId="21389" xr:uid="{00000000-0005-0000-0000-00008D000000}"/>
    <cellStyle name="Accent5 3" xfId="46" xr:uid="{00000000-0005-0000-0000-00008E000000}"/>
    <cellStyle name="Accent5 4" xfId="1480" xr:uid="{00000000-0005-0000-0000-00008F000000}"/>
    <cellStyle name="Accent6" xfId="1540" builtinId="49" customBuiltin="1"/>
    <cellStyle name="Accent6 2" xfId="47" xr:uid="{00000000-0005-0000-0000-000091000000}"/>
    <cellStyle name="Accent6 2 2" xfId="6634" xr:uid="{00000000-0005-0000-0000-000092000000}"/>
    <cellStyle name="Accent6 2 3" xfId="21390" xr:uid="{00000000-0005-0000-0000-000093000000}"/>
    <cellStyle name="Accent6 3" xfId="48" xr:uid="{00000000-0005-0000-0000-000094000000}"/>
    <cellStyle name="Accent6 4" xfId="1481" xr:uid="{00000000-0005-0000-0000-000095000000}"/>
    <cellStyle name="Bad" xfId="1509" builtinId="27" customBuiltin="1"/>
    <cellStyle name="Bad 2" xfId="49" xr:uid="{00000000-0005-0000-0000-000097000000}"/>
    <cellStyle name="Bad 2 2" xfId="6635" xr:uid="{00000000-0005-0000-0000-000098000000}"/>
    <cellStyle name="Bad 2 3" xfId="21391" xr:uid="{00000000-0005-0000-0000-000099000000}"/>
    <cellStyle name="Bad 3" xfId="50" xr:uid="{00000000-0005-0000-0000-00009A000000}"/>
    <cellStyle name="Bad 4" xfId="1482" xr:uid="{00000000-0005-0000-0000-00009B000000}"/>
    <cellStyle name="Calculation" xfId="1513" builtinId="22" customBuiltin="1"/>
    <cellStyle name="Calculation 2" xfId="51" xr:uid="{00000000-0005-0000-0000-00009D000000}"/>
    <cellStyle name="Calculation 2 2" xfId="6636" xr:uid="{00000000-0005-0000-0000-00009E000000}"/>
    <cellStyle name="Calculation 2 3" xfId="14006" xr:uid="{00000000-0005-0000-0000-00009F000000}"/>
    <cellStyle name="Calculation 2 4" xfId="21360" xr:uid="{00000000-0005-0000-0000-0000A0000000}"/>
    <cellStyle name="Calculation 2 5" xfId="21392" xr:uid="{00000000-0005-0000-0000-0000A1000000}"/>
    <cellStyle name="Calculation 3" xfId="52" xr:uid="{00000000-0005-0000-0000-0000A2000000}"/>
    <cellStyle name="Calculation 4" xfId="1483" xr:uid="{00000000-0005-0000-0000-0000A3000000}"/>
    <cellStyle name="Calculation 5" xfId="21359" xr:uid="{00000000-0005-0000-0000-0000A4000000}"/>
    <cellStyle name="Check Cell" xfId="1515" builtinId="23" customBuiltin="1"/>
    <cellStyle name="Check Cell 2" xfId="53" xr:uid="{00000000-0005-0000-0000-0000A6000000}"/>
    <cellStyle name="Check Cell 2 2" xfId="6637" xr:uid="{00000000-0005-0000-0000-0000A7000000}"/>
    <cellStyle name="Check Cell 2 3" xfId="21393" xr:uid="{00000000-0005-0000-0000-0000A8000000}"/>
    <cellStyle name="Check Cell 3" xfId="54" xr:uid="{00000000-0005-0000-0000-0000A9000000}"/>
    <cellStyle name="Check Cell 4" xfId="1484" xr:uid="{00000000-0005-0000-0000-0000AA000000}"/>
    <cellStyle name="Comma" xfId="55" builtinId="3"/>
    <cellStyle name="Comma 10" xfId="21445" xr:uid="{00000000-0005-0000-0000-0000AC000000}"/>
    <cellStyle name="Comma 10 10" xfId="56" xr:uid="{00000000-0005-0000-0000-0000AD000000}"/>
    <cellStyle name="Comma 10 10 2" xfId="1704" xr:uid="{00000000-0005-0000-0000-0000AE000000}"/>
    <cellStyle name="Comma 10 10 3" xfId="4163" xr:uid="{00000000-0005-0000-0000-0000AF000000}"/>
    <cellStyle name="Comma 10 10 4" xfId="6656" xr:uid="{00000000-0005-0000-0000-0000B0000000}"/>
    <cellStyle name="Comma 10 10 5" xfId="9104" xr:uid="{00000000-0005-0000-0000-0000B1000000}"/>
    <cellStyle name="Comma 10 10 6" xfId="11556" xr:uid="{00000000-0005-0000-0000-0000B2000000}"/>
    <cellStyle name="Comma 10 10 7" xfId="14008" xr:uid="{00000000-0005-0000-0000-0000B3000000}"/>
    <cellStyle name="Comma 10 10 8" xfId="16461" xr:uid="{00000000-0005-0000-0000-0000B4000000}"/>
    <cellStyle name="Comma 10 10 9" xfId="18909" xr:uid="{00000000-0005-0000-0000-0000B5000000}"/>
    <cellStyle name="Comma 10 11" xfId="57" xr:uid="{00000000-0005-0000-0000-0000B6000000}"/>
    <cellStyle name="Comma 10 11 2" xfId="1705" xr:uid="{00000000-0005-0000-0000-0000B7000000}"/>
    <cellStyle name="Comma 10 11 3" xfId="4164" xr:uid="{00000000-0005-0000-0000-0000B8000000}"/>
    <cellStyle name="Comma 10 11 4" xfId="6657" xr:uid="{00000000-0005-0000-0000-0000B9000000}"/>
    <cellStyle name="Comma 10 11 5" xfId="9105" xr:uid="{00000000-0005-0000-0000-0000BA000000}"/>
    <cellStyle name="Comma 10 11 6" xfId="11557" xr:uid="{00000000-0005-0000-0000-0000BB000000}"/>
    <cellStyle name="Comma 10 11 7" xfId="14009" xr:uid="{00000000-0005-0000-0000-0000BC000000}"/>
    <cellStyle name="Comma 10 11 8" xfId="16462" xr:uid="{00000000-0005-0000-0000-0000BD000000}"/>
    <cellStyle name="Comma 10 11 9" xfId="18910" xr:uid="{00000000-0005-0000-0000-0000BE000000}"/>
    <cellStyle name="Comma 10 12" xfId="58" xr:uid="{00000000-0005-0000-0000-0000BF000000}"/>
    <cellStyle name="Comma 10 12 2" xfId="1706" xr:uid="{00000000-0005-0000-0000-0000C0000000}"/>
    <cellStyle name="Comma 10 12 3" xfId="4165" xr:uid="{00000000-0005-0000-0000-0000C1000000}"/>
    <cellStyle name="Comma 10 12 4" xfId="6658" xr:uid="{00000000-0005-0000-0000-0000C2000000}"/>
    <cellStyle name="Comma 10 12 5" xfId="9106" xr:uid="{00000000-0005-0000-0000-0000C3000000}"/>
    <cellStyle name="Comma 10 12 6" xfId="11558" xr:uid="{00000000-0005-0000-0000-0000C4000000}"/>
    <cellStyle name="Comma 10 12 7" xfId="14010" xr:uid="{00000000-0005-0000-0000-0000C5000000}"/>
    <cellStyle name="Comma 10 12 8" xfId="16463" xr:uid="{00000000-0005-0000-0000-0000C6000000}"/>
    <cellStyle name="Comma 10 12 9" xfId="18911" xr:uid="{00000000-0005-0000-0000-0000C7000000}"/>
    <cellStyle name="Comma 10 13" xfId="59" xr:uid="{00000000-0005-0000-0000-0000C8000000}"/>
    <cellStyle name="Comma 10 14" xfId="60" xr:uid="{00000000-0005-0000-0000-0000C9000000}"/>
    <cellStyle name="Comma 10 15" xfId="61" xr:uid="{00000000-0005-0000-0000-0000CA000000}"/>
    <cellStyle name="Comma 10 16" xfId="62" xr:uid="{00000000-0005-0000-0000-0000CB000000}"/>
    <cellStyle name="Comma 10 17" xfId="63" xr:uid="{00000000-0005-0000-0000-0000CC000000}"/>
    <cellStyle name="Comma 10 18" xfId="64" xr:uid="{00000000-0005-0000-0000-0000CD000000}"/>
    <cellStyle name="Comma 10 19" xfId="65" xr:uid="{00000000-0005-0000-0000-0000CE000000}"/>
    <cellStyle name="Comma 10 2" xfId="21446" xr:uid="{00000000-0005-0000-0000-0000CF000000}"/>
    <cellStyle name="Comma 10 2 10" xfId="21447" xr:uid="{00000000-0005-0000-0000-0000D0000000}"/>
    <cellStyle name="Comma 10 2 10 2" xfId="1708" xr:uid="{00000000-0005-0000-0000-0000D1000000}"/>
    <cellStyle name="Comma 10 2 10 3" xfId="4167" xr:uid="{00000000-0005-0000-0000-0000D2000000}"/>
    <cellStyle name="Comma 10 2 10 4" xfId="6660" xr:uid="{00000000-0005-0000-0000-0000D3000000}"/>
    <cellStyle name="Comma 10 2 10 5" xfId="9108" xr:uid="{00000000-0005-0000-0000-0000D4000000}"/>
    <cellStyle name="Comma 10 2 10 6" xfId="11560" xr:uid="{00000000-0005-0000-0000-0000D5000000}"/>
    <cellStyle name="Comma 10 2 10 7" xfId="14012" xr:uid="{00000000-0005-0000-0000-0000D6000000}"/>
    <cellStyle name="Comma 10 2 10 8" xfId="16465" xr:uid="{00000000-0005-0000-0000-0000D7000000}"/>
    <cellStyle name="Comma 10 2 10 9" xfId="18913" xr:uid="{00000000-0005-0000-0000-0000D8000000}"/>
    <cellStyle name="Comma 10 2 11" xfId="21448" xr:uid="{00000000-0005-0000-0000-0000D9000000}"/>
    <cellStyle name="Comma 10 2 11 2" xfId="1709" xr:uid="{00000000-0005-0000-0000-0000DA000000}"/>
    <cellStyle name="Comma 10 2 11 3" xfId="4168" xr:uid="{00000000-0005-0000-0000-0000DB000000}"/>
    <cellStyle name="Comma 10 2 11 4" xfId="6661" xr:uid="{00000000-0005-0000-0000-0000DC000000}"/>
    <cellStyle name="Comma 10 2 11 5" xfId="9109" xr:uid="{00000000-0005-0000-0000-0000DD000000}"/>
    <cellStyle name="Comma 10 2 11 6" xfId="11561" xr:uid="{00000000-0005-0000-0000-0000DE000000}"/>
    <cellStyle name="Comma 10 2 11 7" xfId="14013" xr:uid="{00000000-0005-0000-0000-0000DF000000}"/>
    <cellStyle name="Comma 10 2 11 8" xfId="16466" xr:uid="{00000000-0005-0000-0000-0000E0000000}"/>
    <cellStyle name="Comma 10 2 11 9" xfId="18914" xr:uid="{00000000-0005-0000-0000-0000E1000000}"/>
    <cellStyle name="Comma 10 2 12" xfId="1707" xr:uid="{00000000-0005-0000-0000-0000E2000000}"/>
    <cellStyle name="Comma 10 2 13" xfId="4166" xr:uid="{00000000-0005-0000-0000-0000E3000000}"/>
    <cellStyle name="Comma 10 2 14" xfId="6659" xr:uid="{00000000-0005-0000-0000-0000E4000000}"/>
    <cellStyle name="Comma 10 2 15" xfId="9107" xr:uid="{00000000-0005-0000-0000-0000E5000000}"/>
    <cellStyle name="Comma 10 2 16" xfId="11559" xr:uid="{00000000-0005-0000-0000-0000E6000000}"/>
    <cellStyle name="Comma 10 2 17" xfId="14011" xr:uid="{00000000-0005-0000-0000-0000E7000000}"/>
    <cellStyle name="Comma 10 2 18" xfId="16464" xr:uid="{00000000-0005-0000-0000-0000E8000000}"/>
    <cellStyle name="Comma 10 2 19" xfId="18912" xr:uid="{00000000-0005-0000-0000-0000E9000000}"/>
    <cellStyle name="Comma 10 2 2" xfId="21449" xr:uid="{00000000-0005-0000-0000-0000EA000000}"/>
    <cellStyle name="Comma 10 2 2 10" xfId="21450" xr:uid="{00000000-0005-0000-0000-0000EB000000}"/>
    <cellStyle name="Comma 10 2 2 10 2" xfId="1711" xr:uid="{00000000-0005-0000-0000-0000EC000000}"/>
    <cellStyle name="Comma 10 2 2 10 3" xfId="4170" xr:uid="{00000000-0005-0000-0000-0000ED000000}"/>
    <cellStyle name="Comma 10 2 2 10 4" xfId="6663" xr:uid="{00000000-0005-0000-0000-0000EE000000}"/>
    <cellStyle name="Comma 10 2 2 10 5" xfId="9111" xr:uid="{00000000-0005-0000-0000-0000EF000000}"/>
    <cellStyle name="Comma 10 2 2 10 6" xfId="11563" xr:uid="{00000000-0005-0000-0000-0000F0000000}"/>
    <cellStyle name="Comma 10 2 2 10 7" xfId="14015" xr:uid="{00000000-0005-0000-0000-0000F1000000}"/>
    <cellStyle name="Comma 10 2 2 10 8" xfId="16468" xr:uid="{00000000-0005-0000-0000-0000F2000000}"/>
    <cellStyle name="Comma 10 2 2 10 9" xfId="18916" xr:uid="{00000000-0005-0000-0000-0000F3000000}"/>
    <cellStyle name="Comma 10 2 2 11" xfId="1710" xr:uid="{00000000-0005-0000-0000-0000F4000000}"/>
    <cellStyle name="Comma 10 2 2 12" xfId="4169" xr:uid="{00000000-0005-0000-0000-0000F5000000}"/>
    <cellStyle name="Comma 10 2 2 13" xfId="6662" xr:uid="{00000000-0005-0000-0000-0000F6000000}"/>
    <cellStyle name="Comma 10 2 2 14" xfId="9110" xr:uid="{00000000-0005-0000-0000-0000F7000000}"/>
    <cellStyle name="Comma 10 2 2 15" xfId="11562" xr:uid="{00000000-0005-0000-0000-0000F8000000}"/>
    <cellStyle name="Comma 10 2 2 16" xfId="14014" xr:uid="{00000000-0005-0000-0000-0000F9000000}"/>
    <cellStyle name="Comma 10 2 2 17" xfId="16467" xr:uid="{00000000-0005-0000-0000-0000FA000000}"/>
    <cellStyle name="Comma 10 2 2 18" xfId="18915" xr:uid="{00000000-0005-0000-0000-0000FB000000}"/>
    <cellStyle name="Comma 10 2 2 2" xfId="21451" xr:uid="{00000000-0005-0000-0000-0000FC000000}"/>
    <cellStyle name="Comma 10 2 2 2 10" xfId="1712" xr:uid="{00000000-0005-0000-0000-0000FD000000}"/>
    <cellStyle name="Comma 10 2 2 2 11" xfId="4171" xr:uid="{00000000-0005-0000-0000-0000FE000000}"/>
    <cellStyle name="Comma 10 2 2 2 12" xfId="6664" xr:uid="{00000000-0005-0000-0000-0000FF000000}"/>
    <cellStyle name="Comma 10 2 2 2 13" xfId="9112" xr:uid="{00000000-0005-0000-0000-000000010000}"/>
    <cellStyle name="Comma 10 2 2 2 14" xfId="11564" xr:uid="{00000000-0005-0000-0000-000001010000}"/>
    <cellStyle name="Comma 10 2 2 2 15" xfId="14016" xr:uid="{00000000-0005-0000-0000-000002010000}"/>
    <cellStyle name="Comma 10 2 2 2 16" xfId="16469" xr:uid="{00000000-0005-0000-0000-000003010000}"/>
    <cellStyle name="Comma 10 2 2 2 17" xfId="18917" xr:uid="{00000000-0005-0000-0000-000004010000}"/>
    <cellStyle name="Comma 10 2 2 2 2" xfId="21452" xr:uid="{00000000-0005-0000-0000-000005010000}"/>
    <cellStyle name="Comma 10 2 2 2 2 10" xfId="4172" xr:uid="{00000000-0005-0000-0000-000006010000}"/>
    <cellStyle name="Comma 10 2 2 2 2 11" xfId="6665" xr:uid="{00000000-0005-0000-0000-000007010000}"/>
    <cellStyle name="Comma 10 2 2 2 2 12" xfId="9113" xr:uid="{00000000-0005-0000-0000-000008010000}"/>
    <cellStyle name="Comma 10 2 2 2 2 13" xfId="11565" xr:uid="{00000000-0005-0000-0000-000009010000}"/>
    <cellStyle name="Comma 10 2 2 2 2 14" xfId="14017" xr:uid="{00000000-0005-0000-0000-00000A010000}"/>
    <cellStyle name="Comma 10 2 2 2 2 15" xfId="16470" xr:uid="{00000000-0005-0000-0000-00000B010000}"/>
    <cellStyle name="Comma 10 2 2 2 2 16" xfId="18918" xr:uid="{00000000-0005-0000-0000-00000C010000}"/>
    <cellStyle name="Comma 10 2 2 2 2 2" xfId="21453" xr:uid="{00000000-0005-0000-0000-00000D010000}"/>
    <cellStyle name="Comma 10 2 2 2 2 2 10" xfId="18919" xr:uid="{00000000-0005-0000-0000-00000E010000}"/>
    <cellStyle name="Comma 10 2 2 2 2 2 2" xfId="21454" xr:uid="{00000000-0005-0000-0000-00000F010000}"/>
    <cellStyle name="Comma 10 2 2 2 2 2 2 2" xfId="1715" xr:uid="{00000000-0005-0000-0000-000010010000}"/>
    <cellStyle name="Comma 10 2 2 2 2 2 2 3" xfId="4174" xr:uid="{00000000-0005-0000-0000-000011010000}"/>
    <cellStyle name="Comma 10 2 2 2 2 2 2 4" xfId="6667" xr:uid="{00000000-0005-0000-0000-000012010000}"/>
    <cellStyle name="Comma 10 2 2 2 2 2 2 5" xfId="9115" xr:uid="{00000000-0005-0000-0000-000013010000}"/>
    <cellStyle name="Comma 10 2 2 2 2 2 2 6" xfId="11567" xr:uid="{00000000-0005-0000-0000-000014010000}"/>
    <cellStyle name="Comma 10 2 2 2 2 2 2 7" xfId="14019" xr:uid="{00000000-0005-0000-0000-000015010000}"/>
    <cellStyle name="Comma 10 2 2 2 2 2 2 8" xfId="16472" xr:uid="{00000000-0005-0000-0000-000016010000}"/>
    <cellStyle name="Comma 10 2 2 2 2 2 2 9" xfId="18920" xr:uid="{00000000-0005-0000-0000-000017010000}"/>
    <cellStyle name="Comma 10 2 2 2 2 2 3" xfId="1714" xr:uid="{00000000-0005-0000-0000-000018010000}"/>
    <cellStyle name="Comma 10 2 2 2 2 2 4" xfId="4173" xr:uid="{00000000-0005-0000-0000-000019010000}"/>
    <cellStyle name="Comma 10 2 2 2 2 2 5" xfId="6666" xr:uid="{00000000-0005-0000-0000-00001A010000}"/>
    <cellStyle name="Comma 10 2 2 2 2 2 6" xfId="9114" xr:uid="{00000000-0005-0000-0000-00001B010000}"/>
    <cellStyle name="Comma 10 2 2 2 2 2 7" xfId="11566" xr:uid="{00000000-0005-0000-0000-00001C010000}"/>
    <cellStyle name="Comma 10 2 2 2 2 2 8" xfId="14018" xr:uid="{00000000-0005-0000-0000-00001D010000}"/>
    <cellStyle name="Comma 10 2 2 2 2 2 9" xfId="16471" xr:uid="{00000000-0005-0000-0000-00001E010000}"/>
    <cellStyle name="Comma 10 2 2 2 2 3" xfId="21455" xr:uid="{00000000-0005-0000-0000-00001F010000}"/>
    <cellStyle name="Comma 10 2 2 2 2 3 2" xfId="1716" xr:uid="{00000000-0005-0000-0000-000020010000}"/>
    <cellStyle name="Comma 10 2 2 2 2 3 3" xfId="4175" xr:uid="{00000000-0005-0000-0000-000021010000}"/>
    <cellStyle name="Comma 10 2 2 2 2 3 4" xfId="6668" xr:uid="{00000000-0005-0000-0000-000022010000}"/>
    <cellStyle name="Comma 10 2 2 2 2 3 5" xfId="9116" xr:uid="{00000000-0005-0000-0000-000023010000}"/>
    <cellStyle name="Comma 10 2 2 2 2 3 6" xfId="11568" xr:uid="{00000000-0005-0000-0000-000024010000}"/>
    <cellStyle name="Comma 10 2 2 2 2 3 7" xfId="14020" xr:uid="{00000000-0005-0000-0000-000025010000}"/>
    <cellStyle name="Comma 10 2 2 2 2 3 8" xfId="16473" xr:uid="{00000000-0005-0000-0000-000026010000}"/>
    <cellStyle name="Comma 10 2 2 2 2 3 9" xfId="18921" xr:uid="{00000000-0005-0000-0000-000027010000}"/>
    <cellStyle name="Comma 10 2 2 2 2 4" xfId="21456" xr:uid="{00000000-0005-0000-0000-000028010000}"/>
    <cellStyle name="Comma 10 2 2 2 2 4 2" xfId="1717" xr:uid="{00000000-0005-0000-0000-000029010000}"/>
    <cellStyle name="Comma 10 2 2 2 2 4 3" xfId="4176" xr:uid="{00000000-0005-0000-0000-00002A010000}"/>
    <cellStyle name="Comma 10 2 2 2 2 4 4" xfId="6669" xr:uid="{00000000-0005-0000-0000-00002B010000}"/>
    <cellStyle name="Comma 10 2 2 2 2 4 5" xfId="9117" xr:uid="{00000000-0005-0000-0000-00002C010000}"/>
    <cellStyle name="Comma 10 2 2 2 2 4 6" xfId="11569" xr:uid="{00000000-0005-0000-0000-00002D010000}"/>
    <cellStyle name="Comma 10 2 2 2 2 4 7" xfId="14021" xr:uid="{00000000-0005-0000-0000-00002E010000}"/>
    <cellStyle name="Comma 10 2 2 2 2 4 8" xfId="16474" xr:uid="{00000000-0005-0000-0000-00002F010000}"/>
    <cellStyle name="Comma 10 2 2 2 2 4 9" xfId="18922" xr:uid="{00000000-0005-0000-0000-000030010000}"/>
    <cellStyle name="Comma 10 2 2 2 2 5" xfId="21457" xr:uid="{00000000-0005-0000-0000-000031010000}"/>
    <cellStyle name="Comma 10 2 2 2 2 5 2" xfId="1718" xr:uid="{00000000-0005-0000-0000-000032010000}"/>
    <cellStyle name="Comma 10 2 2 2 2 5 3" xfId="4177" xr:uid="{00000000-0005-0000-0000-000033010000}"/>
    <cellStyle name="Comma 10 2 2 2 2 5 4" xfId="6670" xr:uid="{00000000-0005-0000-0000-000034010000}"/>
    <cellStyle name="Comma 10 2 2 2 2 5 5" xfId="9118" xr:uid="{00000000-0005-0000-0000-000035010000}"/>
    <cellStyle name="Comma 10 2 2 2 2 5 6" xfId="11570" xr:uid="{00000000-0005-0000-0000-000036010000}"/>
    <cellStyle name="Comma 10 2 2 2 2 5 7" xfId="14022" xr:uid="{00000000-0005-0000-0000-000037010000}"/>
    <cellStyle name="Comma 10 2 2 2 2 5 8" xfId="16475" xr:uid="{00000000-0005-0000-0000-000038010000}"/>
    <cellStyle name="Comma 10 2 2 2 2 5 9" xfId="18923" xr:uid="{00000000-0005-0000-0000-000039010000}"/>
    <cellStyle name="Comma 10 2 2 2 2 6" xfId="21458" xr:uid="{00000000-0005-0000-0000-00003A010000}"/>
    <cellStyle name="Comma 10 2 2 2 2 6 2" xfId="1719" xr:uid="{00000000-0005-0000-0000-00003B010000}"/>
    <cellStyle name="Comma 10 2 2 2 2 6 3" xfId="4178" xr:uid="{00000000-0005-0000-0000-00003C010000}"/>
    <cellStyle name="Comma 10 2 2 2 2 6 4" xfId="6671" xr:uid="{00000000-0005-0000-0000-00003D010000}"/>
    <cellStyle name="Comma 10 2 2 2 2 6 5" xfId="9119" xr:uid="{00000000-0005-0000-0000-00003E010000}"/>
    <cellStyle name="Comma 10 2 2 2 2 6 6" xfId="11571" xr:uid="{00000000-0005-0000-0000-00003F010000}"/>
    <cellStyle name="Comma 10 2 2 2 2 6 7" xfId="14023" xr:uid="{00000000-0005-0000-0000-000040010000}"/>
    <cellStyle name="Comma 10 2 2 2 2 6 8" xfId="16476" xr:uid="{00000000-0005-0000-0000-000041010000}"/>
    <cellStyle name="Comma 10 2 2 2 2 6 9" xfId="18924" xr:uid="{00000000-0005-0000-0000-000042010000}"/>
    <cellStyle name="Comma 10 2 2 2 2 7" xfId="21459" xr:uid="{00000000-0005-0000-0000-000043010000}"/>
    <cellStyle name="Comma 10 2 2 2 2 7 2" xfId="1720" xr:uid="{00000000-0005-0000-0000-000044010000}"/>
    <cellStyle name="Comma 10 2 2 2 2 7 3" xfId="4179" xr:uid="{00000000-0005-0000-0000-000045010000}"/>
    <cellStyle name="Comma 10 2 2 2 2 7 4" xfId="6672" xr:uid="{00000000-0005-0000-0000-000046010000}"/>
    <cellStyle name="Comma 10 2 2 2 2 7 5" xfId="9120" xr:uid="{00000000-0005-0000-0000-000047010000}"/>
    <cellStyle name="Comma 10 2 2 2 2 7 6" xfId="11572" xr:uid="{00000000-0005-0000-0000-000048010000}"/>
    <cellStyle name="Comma 10 2 2 2 2 7 7" xfId="14024" xr:uid="{00000000-0005-0000-0000-000049010000}"/>
    <cellStyle name="Comma 10 2 2 2 2 7 8" xfId="16477" xr:uid="{00000000-0005-0000-0000-00004A010000}"/>
    <cellStyle name="Comma 10 2 2 2 2 7 9" xfId="18925" xr:uid="{00000000-0005-0000-0000-00004B010000}"/>
    <cellStyle name="Comma 10 2 2 2 2 8" xfId="21460" xr:uid="{00000000-0005-0000-0000-00004C010000}"/>
    <cellStyle name="Comma 10 2 2 2 2 8 2" xfId="1721" xr:uid="{00000000-0005-0000-0000-00004D010000}"/>
    <cellStyle name="Comma 10 2 2 2 2 8 3" xfId="4180" xr:uid="{00000000-0005-0000-0000-00004E010000}"/>
    <cellStyle name="Comma 10 2 2 2 2 8 4" xfId="6673" xr:uid="{00000000-0005-0000-0000-00004F010000}"/>
    <cellStyle name="Comma 10 2 2 2 2 8 5" xfId="9121" xr:uid="{00000000-0005-0000-0000-000050010000}"/>
    <cellStyle name="Comma 10 2 2 2 2 8 6" xfId="11573" xr:uid="{00000000-0005-0000-0000-000051010000}"/>
    <cellStyle name="Comma 10 2 2 2 2 8 7" xfId="14025" xr:uid="{00000000-0005-0000-0000-000052010000}"/>
    <cellStyle name="Comma 10 2 2 2 2 8 8" xfId="16478" xr:uid="{00000000-0005-0000-0000-000053010000}"/>
    <cellStyle name="Comma 10 2 2 2 2 8 9" xfId="18926" xr:uid="{00000000-0005-0000-0000-000054010000}"/>
    <cellStyle name="Comma 10 2 2 2 2 9" xfId="1713" xr:uid="{00000000-0005-0000-0000-000055010000}"/>
    <cellStyle name="Comma 10 2 2 2 3" xfId="21461" xr:uid="{00000000-0005-0000-0000-000056010000}"/>
    <cellStyle name="Comma 10 2 2 2 3 10" xfId="18927" xr:uid="{00000000-0005-0000-0000-000057010000}"/>
    <cellStyle name="Comma 10 2 2 2 3 2" xfId="21462" xr:uid="{00000000-0005-0000-0000-000058010000}"/>
    <cellStyle name="Comma 10 2 2 2 3 2 2" xfId="1723" xr:uid="{00000000-0005-0000-0000-000059010000}"/>
    <cellStyle name="Comma 10 2 2 2 3 2 3" xfId="4182" xr:uid="{00000000-0005-0000-0000-00005A010000}"/>
    <cellStyle name="Comma 10 2 2 2 3 2 4" xfId="6675" xr:uid="{00000000-0005-0000-0000-00005B010000}"/>
    <cellStyle name="Comma 10 2 2 2 3 2 5" xfId="9123" xr:uid="{00000000-0005-0000-0000-00005C010000}"/>
    <cellStyle name="Comma 10 2 2 2 3 2 6" xfId="11575" xr:uid="{00000000-0005-0000-0000-00005D010000}"/>
    <cellStyle name="Comma 10 2 2 2 3 2 7" xfId="14027" xr:uid="{00000000-0005-0000-0000-00005E010000}"/>
    <cellStyle name="Comma 10 2 2 2 3 2 8" xfId="16480" xr:uid="{00000000-0005-0000-0000-00005F010000}"/>
    <cellStyle name="Comma 10 2 2 2 3 2 9" xfId="18928" xr:uid="{00000000-0005-0000-0000-000060010000}"/>
    <cellStyle name="Comma 10 2 2 2 3 3" xfId="1722" xr:uid="{00000000-0005-0000-0000-000061010000}"/>
    <cellStyle name="Comma 10 2 2 2 3 4" xfId="4181" xr:uid="{00000000-0005-0000-0000-000062010000}"/>
    <cellStyle name="Comma 10 2 2 2 3 5" xfId="6674" xr:uid="{00000000-0005-0000-0000-000063010000}"/>
    <cellStyle name="Comma 10 2 2 2 3 6" xfId="9122" xr:uid="{00000000-0005-0000-0000-000064010000}"/>
    <cellStyle name="Comma 10 2 2 2 3 7" xfId="11574" xr:uid="{00000000-0005-0000-0000-000065010000}"/>
    <cellStyle name="Comma 10 2 2 2 3 8" xfId="14026" xr:uid="{00000000-0005-0000-0000-000066010000}"/>
    <cellStyle name="Comma 10 2 2 2 3 9" xfId="16479" xr:uid="{00000000-0005-0000-0000-000067010000}"/>
    <cellStyle name="Comma 10 2 2 2 4" xfId="21463" xr:uid="{00000000-0005-0000-0000-000068010000}"/>
    <cellStyle name="Comma 10 2 2 2 4 2" xfId="1724" xr:uid="{00000000-0005-0000-0000-000069010000}"/>
    <cellStyle name="Comma 10 2 2 2 4 3" xfId="4183" xr:uid="{00000000-0005-0000-0000-00006A010000}"/>
    <cellStyle name="Comma 10 2 2 2 4 4" xfId="6676" xr:uid="{00000000-0005-0000-0000-00006B010000}"/>
    <cellStyle name="Comma 10 2 2 2 4 5" xfId="9124" xr:uid="{00000000-0005-0000-0000-00006C010000}"/>
    <cellStyle name="Comma 10 2 2 2 4 6" xfId="11576" xr:uid="{00000000-0005-0000-0000-00006D010000}"/>
    <cellStyle name="Comma 10 2 2 2 4 7" xfId="14028" xr:uid="{00000000-0005-0000-0000-00006E010000}"/>
    <cellStyle name="Comma 10 2 2 2 4 8" xfId="16481" xr:uid="{00000000-0005-0000-0000-00006F010000}"/>
    <cellStyle name="Comma 10 2 2 2 4 9" xfId="18929" xr:uid="{00000000-0005-0000-0000-000070010000}"/>
    <cellStyle name="Comma 10 2 2 2 5" xfId="21464" xr:uid="{00000000-0005-0000-0000-000071010000}"/>
    <cellStyle name="Comma 10 2 2 2 5 2" xfId="1725" xr:uid="{00000000-0005-0000-0000-000072010000}"/>
    <cellStyle name="Comma 10 2 2 2 5 3" xfId="4184" xr:uid="{00000000-0005-0000-0000-000073010000}"/>
    <cellStyle name="Comma 10 2 2 2 5 4" xfId="6677" xr:uid="{00000000-0005-0000-0000-000074010000}"/>
    <cellStyle name="Comma 10 2 2 2 5 5" xfId="9125" xr:uid="{00000000-0005-0000-0000-000075010000}"/>
    <cellStyle name="Comma 10 2 2 2 5 6" xfId="11577" xr:uid="{00000000-0005-0000-0000-000076010000}"/>
    <cellStyle name="Comma 10 2 2 2 5 7" xfId="14029" xr:uid="{00000000-0005-0000-0000-000077010000}"/>
    <cellStyle name="Comma 10 2 2 2 5 8" xfId="16482" xr:uid="{00000000-0005-0000-0000-000078010000}"/>
    <cellStyle name="Comma 10 2 2 2 5 9" xfId="18930" xr:uid="{00000000-0005-0000-0000-000079010000}"/>
    <cellStyle name="Comma 10 2 2 2 6" xfId="21465" xr:uid="{00000000-0005-0000-0000-00007A010000}"/>
    <cellStyle name="Comma 10 2 2 2 6 2" xfId="1726" xr:uid="{00000000-0005-0000-0000-00007B010000}"/>
    <cellStyle name="Comma 10 2 2 2 6 3" xfId="4185" xr:uid="{00000000-0005-0000-0000-00007C010000}"/>
    <cellStyle name="Comma 10 2 2 2 6 4" xfId="6678" xr:uid="{00000000-0005-0000-0000-00007D010000}"/>
    <cellStyle name="Comma 10 2 2 2 6 5" xfId="9126" xr:uid="{00000000-0005-0000-0000-00007E010000}"/>
    <cellStyle name="Comma 10 2 2 2 6 6" xfId="11578" xr:uid="{00000000-0005-0000-0000-00007F010000}"/>
    <cellStyle name="Comma 10 2 2 2 6 7" xfId="14030" xr:uid="{00000000-0005-0000-0000-000080010000}"/>
    <cellStyle name="Comma 10 2 2 2 6 8" xfId="16483" xr:uid="{00000000-0005-0000-0000-000081010000}"/>
    <cellStyle name="Comma 10 2 2 2 6 9" xfId="18931" xr:uid="{00000000-0005-0000-0000-000082010000}"/>
    <cellStyle name="Comma 10 2 2 2 7" xfId="21466" xr:uid="{00000000-0005-0000-0000-000083010000}"/>
    <cellStyle name="Comma 10 2 2 2 7 2" xfId="1727" xr:uid="{00000000-0005-0000-0000-000084010000}"/>
    <cellStyle name="Comma 10 2 2 2 7 3" xfId="4186" xr:uid="{00000000-0005-0000-0000-000085010000}"/>
    <cellStyle name="Comma 10 2 2 2 7 4" xfId="6679" xr:uid="{00000000-0005-0000-0000-000086010000}"/>
    <cellStyle name="Comma 10 2 2 2 7 5" xfId="9127" xr:uid="{00000000-0005-0000-0000-000087010000}"/>
    <cellStyle name="Comma 10 2 2 2 7 6" xfId="11579" xr:uid="{00000000-0005-0000-0000-000088010000}"/>
    <cellStyle name="Comma 10 2 2 2 7 7" xfId="14031" xr:uid="{00000000-0005-0000-0000-000089010000}"/>
    <cellStyle name="Comma 10 2 2 2 7 8" xfId="16484" xr:uid="{00000000-0005-0000-0000-00008A010000}"/>
    <cellStyle name="Comma 10 2 2 2 7 9" xfId="18932" xr:uid="{00000000-0005-0000-0000-00008B010000}"/>
    <cellStyle name="Comma 10 2 2 2 8" xfId="21467" xr:uid="{00000000-0005-0000-0000-00008C010000}"/>
    <cellStyle name="Comma 10 2 2 2 8 2" xfId="1728" xr:uid="{00000000-0005-0000-0000-00008D010000}"/>
    <cellStyle name="Comma 10 2 2 2 8 3" xfId="4187" xr:uid="{00000000-0005-0000-0000-00008E010000}"/>
    <cellStyle name="Comma 10 2 2 2 8 4" xfId="6680" xr:uid="{00000000-0005-0000-0000-00008F010000}"/>
    <cellStyle name="Comma 10 2 2 2 8 5" xfId="9128" xr:uid="{00000000-0005-0000-0000-000090010000}"/>
    <cellStyle name="Comma 10 2 2 2 8 6" xfId="11580" xr:uid="{00000000-0005-0000-0000-000091010000}"/>
    <cellStyle name="Comma 10 2 2 2 8 7" xfId="14032" xr:uid="{00000000-0005-0000-0000-000092010000}"/>
    <cellStyle name="Comma 10 2 2 2 8 8" xfId="16485" xr:uid="{00000000-0005-0000-0000-000093010000}"/>
    <cellStyle name="Comma 10 2 2 2 8 9" xfId="18933" xr:uid="{00000000-0005-0000-0000-000094010000}"/>
    <cellStyle name="Comma 10 2 2 2 9" xfId="21468" xr:uid="{00000000-0005-0000-0000-000095010000}"/>
    <cellStyle name="Comma 10 2 2 2 9 2" xfId="1729" xr:uid="{00000000-0005-0000-0000-000096010000}"/>
    <cellStyle name="Comma 10 2 2 2 9 3" xfId="4188" xr:uid="{00000000-0005-0000-0000-000097010000}"/>
    <cellStyle name="Comma 10 2 2 2 9 4" xfId="6681" xr:uid="{00000000-0005-0000-0000-000098010000}"/>
    <cellStyle name="Comma 10 2 2 2 9 5" xfId="9129" xr:uid="{00000000-0005-0000-0000-000099010000}"/>
    <cellStyle name="Comma 10 2 2 2 9 6" xfId="11581" xr:uid="{00000000-0005-0000-0000-00009A010000}"/>
    <cellStyle name="Comma 10 2 2 2 9 7" xfId="14033" xr:uid="{00000000-0005-0000-0000-00009B010000}"/>
    <cellStyle name="Comma 10 2 2 2 9 8" xfId="16486" xr:uid="{00000000-0005-0000-0000-00009C010000}"/>
    <cellStyle name="Comma 10 2 2 2 9 9" xfId="18934" xr:uid="{00000000-0005-0000-0000-00009D010000}"/>
    <cellStyle name="Comma 10 2 2 3" xfId="21469" xr:uid="{00000000-0005-0000-0000-00009E010000}"/>
    <cellStyle name="Comma 10 2 2 3 10" xfId="4189" xr:uid="{00000000-0005-0000-0000-00009F010000}"/>
    <cellStyle name="Comma 10 2 2 3 11" xfId="6682" xr:uid="{00000000-0005-0000-0000-0000A0010000}"/>
    <cellStyle name="Comma 10 2 2 3 12" xfId="9130" xr:uid="{00000000-0005-0000-0000-0000A1010000}"/>
    <cellStyle name="Comma 10 2 2 3 13" xfId="11582" xr:uid="{00000000-0005-0000-0000-0000A2010000}"/>
    <cellStyle name="Comma 10 2 2 3 14" xfId="14034" xr:uid="{00000000-0005-0000-0000-0000A3010000}"/>
    <cellStyle name="Comma 10 2 2 3 15" xfId="16487" xr:uid="{00000000-0005-0000-0000-0000A4010000}"/>
    <cellStyle name="Comma 10 2 2 3 16" xfId="18935" xr:uid="{00000000-0005-0000-0000-0000A5010000}"/>
    <cellStyle name="Comma 10 2 2 3 2" xfId="21470" xr:uid="{00000000-0005-0000-0000-0000A6010000}"/>
    <cellStyle name="Comma 10 2 2 3 2 10" xfId="18936" xr:uid="{00000000-0005-0000-0000-0000A7010000}"/>
    <cellStyle name="Comma 10 2 2 3 2 2" xfId="21471" xr:uid="{00000000-0005-0000-0000-0000A8010000}"/>
    <cellStyle name="Comma 10 2 2 3 2 2 2" xfId="1732" xr:uid="{00000000-0005-0000-0000-0000A9010000}"/>
    <cellStyle name="Comma 10 2 2 3 2 2 3" xfId="4191" xr:uid="{00000000-0005-0000-0000-0000AA010000}"/>
    <cellStyle name="Comma 10 2 2 3 2 2 4" xfId="6684" xr:uid="{00000000-0005-0000-0000-0000AB010000}"/>
    <cellStyle name="Comma 10 2 2 3 2 2 5" xfId="9132" xr:uid="{00000000-0005-0000-0000-0000AC010000}"/>
    <cellStyle name="Comma 10 2 2 3 2 2 6" xfId="11584" xr:uid="{00000000-0005-0000-0000-0000AD010000}"/>
    <cellStyle name="Comma 10 2 2 3 2 2 7" xfId="14036" xr:uid="{00000000-0005-0000-0000-0000AE010000}"/>
    <cellStyle name="Comma 10 2 2 3 2 2 8" xfId="16489" xr:uid="{00000000-0005-0000-0000-0000AF010000}"/>
    <cellStyle name="Comma 10 2 2 3 2 2 9" xfId="18937" xr:uid="{00000000-0005-0000-0000-0000B0010000}"/>
    <cellStyle name="Comma 10 2 2 3 2 3" xfId="1731" xr:uid="{00000000-0005-0000-0000-0000B1010000}"/>
    <cellStyle name="Comma 10 2 2 3 2 4" xfId="4190" xr:uid="{00000000-0005-0000-0000-0000B2010000}"/>
    <cellStyle name="Comma 10 2 2 3 2 5" xfId="6683" xr:uid="{00000000-0005-0000-0000-0000B3010000}"/>
    <cellStyle name="Comma 10 2 2 3 2 6" xfId="9131" xr:uid="{00000000-0005-0000-0000-0000B4010000}"/>
    <cellStyle name="Comma 10 2 2 3 2 7" xfId="11583" xr:uid="{00000000-0005-0000-0000-0000B5010000}"/>
    <cellStyle name="Comma 10 2 2 3 2 8" xfId="14035" xr:uid="{00000000-0005-0000-0000-0000B6010000}"/>
    <cellStyle name="Comma 10 2 2 3 2 9" xfId="16488" xr:uid="{00000000-0005-0000-0000-0000B7010000}"/>
    <cellStyle name="Comma 10 2 2 3 3" xfId="21472" xr:uid="{00000000-0005-0000-0000-0000B8010000}"/>
    <cellStyle name="Comma 10 2 2 3 3 2" xfId="1733" xr:uid="{00000000-0005-0000-0000-0000B9010000}"/>
    <cellStyle name="Comma 10 2 2 3 3 3" xfId="4192" xr:uid="{00000000-0005-0000-0000-0000BA010000}"/>
    <cellStyle name="Comma 10 2 2 3 3 4" xfId="6685" xr:uid="{00000000-0005-0000-0000-0000BB010000}"/>
    <cellStyle name="Comma 10 2 2 3 3 5" xfId="9133" xr:uid="{00000000-0005-0000-0000-0000BC010000}"/>
    <cellStyle name="Comma 10 2 2 3 3 6" xfId="11585" xr:uid="{00000000-0005-0000-0000-0000BD010000}"/>
    <cellStyle name="Comma 10 2 2 3 3 7" xfId="14037" xr:uid="{00000000-0005-0000-0000-0000BE010000}"/>
    <cellStyle name="Comma 10 2 2 3 3 8" xfId="16490" xr:uid="{00000000-0005-0000-0000-0000BF010000}"/>
    <cellStyle name="Comma 10 2 2 3 3 9" xfId="18938" xr:uid="{00000000-0005-0000-0000-0000C0010000}"/>
    <cellStyle name="Comma 10 2 2 3 4" xfId="21473" xr:uid="{00000000-0005-0000-0000-0000C1010000}"/>
    <cellStyle name="Comma 10 2 2 3 4 2" xfId="1734" xr:uid="{00000000-0005-0000-0000-0000C2010000}"/>
    <cellStyle name="Comma 10 2 2 3 4 3" xfId="4193" xr:uid="{00000000-0005-0000-0000-0000C3010000}"/>
    <cellStyle name="Comma 10 2 2 3 4 4" xfId="6686" xr:uid="{00000000-0005-0000-0000-0000C4010000}"/>
    <cellStyle name="Comma 10 2 2 3 4 5" xfId="9134" xr:uid="{00000000-0005-0000-0000-0000C5010000}"/>
    <cellStyle name="Comma 10 2 2 3 4 6" xfId="11586" xr:uid="{00000000-0005-0000-0000-0000C6010000}"/>
    <cellStyle name="Comma 10 2 2 3 4 7" xfId="14038" xr:uid="{00000000-0005-0000-0000-0000C7010000}"/>
    <cellStyle name="Comma 10 2 2 3 4 8" xfId="16491" xr:uid="{00000000-0005-0000-0000-0000C8010000}"/>
    <cellStyle name="Comma 10 2 2 3 4 9" xfId="18939" xr:uid="{00000000-0005-0000-0000-0000C9010000}"/>
    <cellStyle name="Comma 10 2 2 3 5" xfId="21474" xr:uid="{00000000-0005-0000-0000-0000CA010000}"/>
    <cellStyle name="Comma 10 2 2 3 5 2" xfId="1735" xr:uid="{00000000-0005-0000-0000-0000CB010000}"/>
    <cellStyle name="Comma 10 2 2 3 5 3" xfId="4194" xr:uid="{00000000-0005-0000-0000-0000CC010000}"/>
    <cellStyle name="Comma 10 2 2 3 5 4" xfId="6687" xr:uid="{00000000-0005-0000-0000-0000CD010000}"/>
    <cellStyle name="Comma 10 2 2 3 5 5" xfId="9135" xr:uid="{00000000-0005-0000-0000-0000CE010000}"/>
    <cellStyle name="Comma 10 2 2 3 5 6" xfId="11587" xr:uid="{00000000-0005-0000-0000-0000CF010000}"/>
    <cellStyle name="Comma 10 2 2 3 5 7" xfId="14039" xr:uid="{00000000-0005-0000-0000-0000D0010000}"/>
    <cellStyle name="Comma 10 2 2 3 5 8" xfId="16492" xr:uid="{00000000-0005-0000-0000-0000D1010000}"/>
    <cellStyle name="Comma 10 2 2 3 5 9" xfId="18940" xr:uid="{00000000-0005-0000-0000-0000D2010000}"/>
    <cellStyle name="Comma 10 2 2 3 6" xfId="21475" xr:uid="{00000000-0005-0000-0000-0000D3010000}"/>
    <cellStyle name="Comma 10 2 2 3 6 2" xfId="1736" xr:uid="{00000000-0005-0000-0000-0000D4010000}"/>
    <cellStyle name="Comma 10 2 2 3 6 3" xfId="4195" xr:uid="{00000000-0005-0000-0000-0000D5010000}"/>
    <cellStyle name="Comma 10 2 2 3 6 4" xfId="6688" xr:uid="{00000000-0005-0000-0000-0000D6010000}"/>
    <cellStyle name="Comma 10 2 2 3 6 5" xfId="9136" xr:uid="{00000000-0005-0000-0000-0000D7010000}"/>
    <cellStyle name="Comma 10 2 2 3 6 6" xfId="11588" xr:uid="{00000000-0005-0000-0000-0000D8010000}"/>
    <cellStyle name="Comma 10 2 2 3 6 7" xfId="14040" xr:uid="{00000000-0005-0000-0000-0000D9010000}"/>
    <cellStyle name="Comma 10 2 2 3 6 8" xfId="16493" xr:uid="{00000000-0005-0000-0000-0000DA010000}"/>
    <cellStyle name="Comma 10 2 2 3 6 9" xfId="18941" xr:uid="{00000000-0005-0000-0000-0000DB010000}"/>
    <cellStyle name="Comma 10 2 2 3 7" xfId="21476" xr:uid="{00000000-0005-0000-0000-0000DC010000}"/>
    <cellStyle name="Comma 10 2 2 3 7 2" xfId="1737" xr:uid="{00000000-0005-0000-0000-0000DD010000}"/>
    <cellStyle name="Comma 10 2 2 3 7 3" xfId="4196" xr:uid="{00000000-0005-0000-0000-0000DE010000}"/>
    <cellStyle name="Comma 10 2 2 3 7 4" xfId="6689" xr:uid="{00000000-0005-0000-0000-0000DF010000}"/>
    <cellStyle name="Comma 10 2 2 3 7 5" xfId="9137" xr:uid="{00000000-0005-0000-0000-0000E0010000}"/>
    <cellStyle name="Comma 10 2 2 3 7 6" xfId="11589" xr:uid="{00000000-0005-0000-0000-0000E1010000}"/>
    <cellStyle name="Comma 10 2 2 3 7 7" xfId="14041" xr:uid="{00000000-0005-0000-0000-0000E2010000}"/>
    <cellStyle name="Comma 10 2 2 3 7 8" xfId="16494" xr:uid="{00000000-0005-0000-0000-0000E3010000}"/>
    <cellStyle name="Comma 10 2 2 3 7 9" xfId="18942" xr:uid="{00000000-0005-0000-0000-0000E4010000}"/>
    <cellStyle name="Comma 10 2 2 3 8" xfId="21477" xr:uid="{00000000-0005-0000-0000-0000E5010000}"/>
    <cellStyle name="Comma 10 2 2 3 8 2" xfId="1738" xr:uid="{00000000-0005-0000-0000-0000E6010000}"/>
    <cellStyle name="Comma 10 2 2 3 8 3" xfId="4197" xr:uid="{00000000-0005-0000-0000-0000E7010000}"/>
    <cellStyle name="Comma 10 2 2 3 8 4" xfId="6690" xr:uid="{00000000-0005-0000-0000-0000E8010000}"/>
    <cellStyle name="Comma 10 2 2 3 8 5" xfId="9138" xr:uid="{00000000-0005-0000-0000-0000E9010000}"/>
    <cellStyle name="Comma 10 2 2 3 8 6" xfId="11590" xr:uid="{00000000-0005-0000-0000-0000EA010000}"/>
    <cellStyle name="Comma 10 2 2 3 8 7" xfId="14042" xr:uid="{00000000-0005-0000-0000-0000EB010000}"/>
    <cellStyle name="Comma 10 2 2 3 8 8" xfId="16495" xr:uid="{00000000-0005-0000-0000-0000EC010000}"/>
    <cellStyle name="Comma 10 2 2 3 8 9" xfId="18943" xr:uid="{00000000-0005-0000-0000-0000ED010000}"/>
    <cellStyle name="Comma 10 2 2 3 9" xfId="1730" xr:uid="{00000000-0005-0000-0000-0000EE010000}"/>
    <cellStyle name="Comma 10 2 2 4" xfId="21478" xr:uid="{00000000-0005-0000-0000-0000EF010000}"/>
    <cellStyle name="Comma 10 2 2 4 10" xfId="18944" xr:uid="{00000000-0005-0000-0000-0000F0010000}"/>
    <cellStyle name="Comma 10 2 2 4 2" xfId="21479" xr:uid="{00000000-0005-0000-0000-0000F1010000}"/>
    <cellStyle name="Comma 10 2 2 4 2 2" xfId="1740" xr:uid="{00000000-0005-0000-0000-0000F2010000}"/>
    <cellStyle name="Comma 10 2 2 4 2 3" xfId="4199" xr:uid="{00000000-0005-0000-0000-0000F3010000}"/>
    <cellStyle name="Comma 10 2 2 4 2 4" xfId="6692" xr:uid="{00000000-0005-0000-0000-0000F4010000}"/>
    <cellStyle name="Comma 10 2 2 4 2 5" xfId="9140" xr:uid="{00000000-0005-0000-0000-0000F5010000}"/>
    <cellStyle name="Comma 10 2 2 4 2 6" xfId="11592" xr:uid="{00000000-0005-0000-0000-0000F6010000}"/>
    <cellStyle name="Comma 10 2 2 4 2 7" xfId="14044" xr:uid="{00000000-0005-0000-0000-0000F7010000}"/>
    <cellStyle name="Comma 10 2 2 4 2 8" xfId="16497" xr:uid="{00000000-0005-0000-0000-0000F8010000}"/>
    <cellStyle name="Comma 10 2 2 4 2 9" xfId="18945" xr:uid="{00000000-0005-0000-0000-0000F9010000}"/>
    <cellStyle name="Comma 10 2 2 4 3" xfId="1739" xr:uid="{00000000-0005-0000-0000-0000FA010000}"/>
    <cellStyle name="Comma 10 2 2 4 4" xfId="4198" xr:uid="{00000000-0005-0000-0000-0000FB010000}"/>
    <cellStyle name="Comma 10 2 2 4 5" xfId="6691" xr:uid="{00000000-0005-0000-0000-0000FC010000}"/>
    <cellStyle name="Comma 10 2 2 4 6" xfId="9139" xr:uid="{00000000-0005-0000-0000-0000FD010000}"/>
    <cellStyle name="Comma 10 2 2 4 7" xfId="11591" xr:uid="{00000000-0005-0000-0000-0000FE010000}"/>
    <cellStyle name="Comma 10 2 2 4 8" xfId="14043" xr:uid="{00000000-0005-0000-0000-0000FF010000}"/>
    <cellStyle name="Comma 10 2 2 4 9" xfId="16496" xr:uid="{00000000-0005-0000-0000-000000020000}"/>
    <cellStyle name="Comma 10 2 2 5" xfId="21480" xr:uid="{00000000-0005-0000-0000-000001020000}"/>
    <cellStyle name="Comma 10 2 2 5 2" xfId="1741" xr:uid="{00000000-0005-0000-0000-000002020000}"/>
    <cellStyle name="Comma 10 2 2 5 3" xfId="4200" xr:uid="{00000000-0005-0000-0000-000003020000}"/>
    <cellStyle name="Comma 10 2 2 5 4" xfId="6693" xr:uid="{00000000-0005-0000-0000-000004020000}"/>
    <cellStyle name="Comma 10 2 2 5 5" xfId="9141" xr:uid="{00000000-0005-0000-0000-000005020000}"/>
    <cellStyle name="Comma 10 2 2 5 6" xfId="11593" xr:uid="{00000000-0005-0000-0000-000006020000}"/>
    <cellStyle name="Comma 10 2 2 5 7" xfId="14045" xr:uid="{00000000-0005-0000-0000-000007020000}"/>
    <cellStyle name="Comma 10 2 2 5 8" xfId="16498" xr:uid="{00000000-0005-0000-0000-000008020000}"/>
    <cellStyle name="Comma 10 2 2 5 9" xfId="18946" xr:uid="{00000000-0005-0000-0000-000009020000}"/>
    <cellStyle name="Comma 10 2 2 6" xfId="21481" xr:uid="{00000000-0005-0000-0000-00000A020000}"/>
    <cellStyle name="Comma 10 2 2 6 2" xfId="1742" xr:uid="{00000000-0005-0000-0000-00000B020000}"/>
    <cellStyle name="Comma 10 2 2 6 3" xfId="4201" xr:uid="{00000000-0005-0000-0000-00000C020000}"/>
    <cellStyle name="Comma 10 2 2 6 4" xfId="6694" xr:uid="{00000000-0005-0000-0000-00000D020000}"/>
    <cellStyle name="Comma 10 2 2 6 5" xfId="9142" xr:uid="{00000000-0005-0000-0000-00000E020000}"/>
    <cellStyle name="Comma 10 2 2 6 6" xfId="11594" xr:uid="{00000000-0005-0000-0000-00000F020000}"/>
    <cellStyle name="Comma 10 2 2 6 7" xfId="14046" xr:uid="{00000000-0005-0000-0000-000010020000}"/>
    <cellStyle name="Comma 10 2 2 6 8" xfId="16499" xr:uid="{00000000-0005-0000-0000-000011020000}"/>
    <cellStyle name="Comma 10 2 2 6 9" xfId="18947" xr:uid="{00000000-0005-0000-0000-000012020000}"/>
    <cellStyle name="Comma 10 2 2 7" xfId="21482" xr:uid="{00000000-0005-0000-0000-000013020000}"/>
    <cellStyle name="Comma 10 2 2 7 2" xfId="1743" xr:uid="{00000000-0005-0000-0000-000014020000}"/>
    <cellStyle name="Comma 10 2 2 7 3" xfId="4202" xr:uid="{00000000-0005-0000-0000-000015020000}"/>
    <cellStyle name="Comma 10 2 2 7 4" xfId="6695" xr:uid="{00000000-0005-0000-0000-000016020000}"/>
    <cellStyle name="Comma 10 2 2 7 5" xfId="9143" xr:uid="{00000000-0005-0000-0000-000017020000}"/>
    <cellStyle name="Comma 10 2 2 7 6" xfId="11595" xr:uid="{00000000-0005-0000-0000-000018020000}"/>
    <cellStyle name="Comma 10 2 2 7 7" xfId="14047" xr:uid="{00000000-0005-0000-0000-000019020000}"/>
    <cellStyle name="Comma 10 2 2 7 8" xfId="16500" xr:uid="{00000000-0005-0000-0000-00001A020000}"/>
    <cellStyle name="Comma 10 2 2 7 9" xfId="18948" xr:uid="{00000000-0005-0000-0000-00001B020000}"/>
    <cellStyle name="Comma 10 2 2 8" xfId="21483" xr:uid="{00000000-0005-0000-0000-00001C020000}"/>
    <cellStyle name="Comma 10 2 2 8 2" xfId="1744" xr:uid="{00000000-0005-0000-0000-00001D020000}"/>
    <cellStyle name="Comma 10 2 2 8 3" xfId="4203" xr:uid="{00000000-0005-0000-0000-00001E020000}"/>
    <cellStyle name="Comma 10 2 2 8 4" xfId="6696" xr:uid="{00000000-0005-0000-0000-00001F020000}"/>
    <cellStyle name="Comma 10 2 2 8 5" xfId="9144" xr:uid="{00000000-0005-0000-0000-000020020000}"/>
    <cellStyle name="Comma 10 2 2 8 6" xfId="11596" xr:uid="{00000000-0005-0000-0000-000021020000}"/>
    <cellStyle name="Comma 10 2 2 8 7" xfId="14048" xr:uid="{00000000-0005-0000-0000-000022020000}"/>
    <cellStyle name="Comma 10 2 2 8 8" xfId="16501" xr:uid="{00000000-0005-0000-0000-000023020000}"/>
    <cellStyle name="Comma 10 2 2 8 9" xfId="18949" xr:uid="{00000000-0005-0000-0000-000024020000}"/>
    <cellStyle name="Comma 10 2 2 9" xfId="21484" xr:uid="{00000000-0005-0000-0000-000025020000}"/>
    <cellStyle name="Comma 10 2 2 9 2" xfId="1745" xr:uid="{00000000-0005-0000-0000-000026020000}"/>
    <cellStyle name="Comma 10 2 2 9 3" xfId="4204" xr:uid="{00000000-0005-0000-0000-000027020000}"/>
    <cellStyle name="Comma 10 2 2 9 4" xfId="6697" xr:uid="{00000000-0005-0000-0000-000028020000}"/>
    <cellStyle name="Comma 10 2 2 9 5" xfId="9145" xr:uid="{00000000-0005-0000-0000-000029020000}"/>
    <cellStyle name="Comma 10 2 2 9 6" xfId="11597" xr:uid="{00000000-0005-0000-0000-00002A020000}"/>
    <cellStyle name="Comma 10 2 2 9 7" xfId="14049" xr:uid="{00000000-0005-0000-0000-00002B020000}"/>
    <cellStyle name="Comma 10 2 2 9 8" xfId="16502" xr:uid="{00000000-0005-0000-0000-00002C020000}"/>
    <cellStyle name="Comma 10 2 2 9 9" xfId="18950" xr:uid="{00000000-0005-0000-0000-00002D020000}"/>
    <cellStyle name="Comma 10 2 3" xfId="21485" xr:uid="{00000000-0005-0000-0000-00002E020000}"/>
    <cellStyle name="Comma 10 2 3 10" xfId="1746" xr:uid="{00000000-0005-0000-0000-00002F020000}"/>
    <cellStyle name="Comma 10 2 3 11" xfId="4205" xr:uid="{00000000-0005-0000-0000-000030020000}"/>
    <cellStyle name="Comma 10 2 3 12" xfId="6698" xr:uid="{00000000-0005-0000-0000-000031020000}"/>
    <cellStyle name="Comma 10 2 3 13" xfId="9146" xr:uid="{00000000-0005-0000-0000-000032020000}"/>
    <cellStyle name="Comma 10 2 3 14" xfId="11598" xr:uid="{00000000-0005-0000-0000-000033020000}"/>
    <cellStyle name="Comma 10 2 3 15" xfId="14050" xr:uid="{00000000-0005-0000-0000-000034020000}"/>
    <cellStyle name="Comma 10 2 3 16" xfId="16503" xr:uid="{00000000-0005-0000-0000-000035020000}"/>
    <cellStyle name="Comma 10 2 3 17" xfId="18951" xr:uid="{00000000-0005-0000-0000-000036020000}"/>
    <cellStyle name="Comma 10 2 3 2" xfId="21486" xr:uid="{00000000-0005-0000-0000-000037020000}"/>
    <cellStyle name="Comma 10 2 3 2 10" xfId="4206" xr:uid="{00000000-0005-0000-0000-000038020000}"/>
    <cellStyle name="Comma 10 2 3 2 11" xfId="6699" xr:uid="{00000000-0005-0000-0000-000039020000}"/>
    <cellStyle name="Comma 10 2 3 2 12" xfId="9147" xr:uid="{00000000-0005-0000-0000-00003A020000}"/>
    <cellStyle name="Comma 10 2 3 2 13" xfId="11599" xr:uid="{00000000-0005-0000-0000-00003B020000}"/>
    <cellStyle name="Comma 10 2 3 2 14" xfId="14051" xr:uid="{00000000-0005-0000-0000-00003C020000}"/>
    <cellStyle name="Comma 10 2 3 2 15" xfId="16504" xr:uid="{00000000-0005-0000-0000-00003D020000}"/>
    <cellStyle name="Comma 10 2 3 2 16" xfId="18952" xr:uid="{00000000-0005-0000-0000-00003E020000}"/>
    <cellStyle name="Comma 10 2 3 2 2" xfId="21487" xr:uid="{00000000-0005-0000-0000-00003F020000}"/>
    <cellStyle name="Comma 10 2 3 2 2 10" xfId="18953" xr:uid="{00000000-0005-0000-0000-000040020000}"/>
    <cellStyle name="Comma 10 2 3 2 2 2" xfId="21488" xr:uid="{00000000-0005-0000-0000-000041020000}"/>
    <cellStyle name="Comma 10 2 3 2 2 2 2" xfId="1749" xr:uid="{00000000-0005-0000-0000-000042020000}"/>
    <cellStyle name="Comma 10 2 3 2 2 2 3" xfId="4208" xr:uid="{00000000-0005-0000-0000-000043020000}"/>
    <cellStyle name="Comma 10 2 3 2 2 2 4" xfId="6701" xr:uid="{00000000-0005-0000-0000-000044020000}"/>
    <cellStyle name="Comma 10 2 3 2 2 2 5" xfId="9149" xr:uid="{00000000-0005-0000-0000-000045020000}"/>
    <cellStyle name="Comma 10 2 3 2 2 2 6" xfId="11601" xr:uid="{00000000-0005-0000-0000-000046020000}"/>
    <cellStyle name="Comma 10 2 3 2 2 2 7" xfId="14053" xr:uid="{00000000-0005-0000-0000-000047020000}"/>
    <cellStyle name="Comma 10 2 3 2 2 2 8" xfId="16506" xr:uid="{00000000-0005-0000-0000-000048020000}"/>
    <cellStyle name="Comma 10 2 3 2 2 2 9" xfId="18954" xr:uid="{00000000-0005-0000-0000-000049020000}"/>
    <cellStyle name="Comma 10 2 3 2 2 3" xfId="1748" xr:uid="{00000000-0005-0000-0000-00004A020000}"/>
    <cellStyle name="Comma 10 2 3 2 2 4" xfId="4207" xr:uid="{00000000-0005-0000-0000-00004B020000}"/>
    <cellStyle name="Comma 10 2 3 2 2 5" xfId="6700" xr:uid="{00000000-0005-0000-0000-00004C020000}"/>
    <cellStyle name="Comma 10 2 3 2 2 6" xfId="9148" xr:uid="{00000000-0005-0000-0000-00004D020000}"/>
    <cellStyle name="Comma 10 2 3 2 2 7" xfId="11600" xr:uid="{00000000-0005-0000-0000-00004E020000}"/>
    <cellStyle name="Comma 10 2 3 2 2 8" xfId="14052" xr:uid="{00000000-0005-0000-0000-00004F020000}"/>
    <cellStyle name="Comma 10 2 3 2 2 9" xfId="16505" xr:uid="{00000000-0005-0000-0000-000050020000}"/>
    <cellStyle name="Comma 10 2 3 2 3" xfId="21489" xr:uid="{00000000-0005-0000-0000-000051020000}"/>
    <cellStyle name="Comma 10 2 3 2 3 2" xfId="1750" xr:uid="{00000000-0005-0000-0000-000052020000}"/>
    <cellStyle name="Comma 10 2 3 2 3 3" xfId="4209" xr:uid="{00000000-0005-0000-0000-000053020000}"/>
    <cellStyle name="Comma 10 2 3 2 3 4" xfId="6702" xr:uid="{00000000-0005-0000-0000-000054020000}"/>
    <cellStyle name="Comma 10 2 3 2 3 5" xfId="9150" xr:uid="{00000000-0005-0000-0000-000055020000}"/>
    <cellStyle name="Comma 10 2 3 2 3 6" xfId="11602" xr:uid="{00000000-0005-0000-0000-000056020000}"/>
    <cellStyle name="Comma 10 2 3 2 3 7" xfId="14054" xr:uid="{00000000-0005-0000-0000-000057020000}"/>
    <cellStyle name="Comma 10 2 3 2 3 8" xfId="16507" xr:uid="{00000000-0005-0000-0000-000058020000}"/>
    <cellStyle name="Comma 10 2 3 2 3 9" xfId="18955" xr:uid="{00000000-0005-0000-0000-000059020000}"/>
    <cellStyle name="Comma 10 2 3 2 4" xfId="21490" xr:uid="{00000000-0005-0000-0000-00005A020000}"/>
    <cellStyle name="Comma 10 2 3 2 4 2" xfId="1751" xr:uid="{00000000-0005-0000-0000-00005B020000}"/>
    <cellStyle name="Comma 10 2 3 2 4 3" xfId="4210" xr:uid="{00000000-0005-0000-0000-00005C020000}"/>
    <cellStyle name="Comma 10 2 3 2 4 4" xfId="6703" xr:uid="{00000000-0005-0000-0000-00005D020000}"/>
    <cellStyle name="Comma 10 2 3 2 4 5" xfId="9151" xr:uid="{00000000-0005-0000-0000-00005E020000}"/>
    <cellStyle name="Comma 10 2 3 2 4 6" xfId="11603" xr:uid="{00000000-0005-0000-0000-00005F020000}"/>
    <cellStyle name="Comma 10 2 3 2 4 7" xfId="14055" xr:uid="{00000000-0005-0000-0000-000060020000}"/>
    <cellStyle name="Comma 10 2 3 2 4 8" xfId="16508" xr:uid="{00000000-0005-0000-0000-000061020000}"/>
    <cellStyle name="Comma 10 2 3 2 4 9" xfId="18956" xr:uid="{00000000-0005-0000-0000-000062020000}"/>
    <cellStyle name="Comma 10 2 3 2 5" xfId="21491" xr:uid="{00000000-0005-0000-0000-000063020000}"/>
    <cellStyle name="Comma 10 2 3 2 5 2" xfId="1752" xr:uid="{00000000-0005-0000-0000-000064020000}"/>
    <cellStyle name="Comma 10 2 3 2 5 3" xfId="4211" xr:uid="{00000000-0005-0000-0000-000065020000}"/>
    <cellStyle name="Comma 10 2 3 2 5 4" xfId="6704" xr:uid="{00000000-0005-0000-0000-000066020000}"/>
    <cellStyle name="Comma 10 2 3 2 5 5" xfId="9152" xr:uid="{00000000-0005-0000-0000-000067020000}"/>
    <cellStyle name="Comma 10 2 3 2 5 6" xfId="11604" xr:uid="{00000000-0005-0000-0000-000068020000}"/>
    <cellStyle name="Comma 10 2 3 2 5 7" xfId="14056" xr:uid="{00000000-0005-0000-0000-000069020000}"/>
    <cellStyle name="Comma 10 2 3 2 5 8" xfId="16509" xr:uid="{00000000-0005-0000-0000-00006A020000}"/>
    <cellStyle name="Comma 10 2 3 2 5 9" xfId="18957" xr:uid="{00000000-0005-0000-0000-00006B020000}"/>
    <cellStyle name="Comma 10 2 3 2 6" xfId="21492" xr:uid="{00000000-0005-0000-0000-00006C020000}"/>
    <cellStyle name="Comma 10 2 3 2 6 2" xfId="1753" xr:uid="{00000000-0005-0000-0000-00006D020000}"/>
    <cellStyle name="Comma 10 2 3 2 6 3" xfId="4212" xr:uid="{00000000-0005-0000-0000-00006E020000}"/>
    <cellStyle name="Comma 10 2 3 2 6 4" xfId="6705" xr:uid="{00000000-0005-0000-0000-00006F020000}"/>
    <cellStyle name="Comma 10 2 3 2 6 5" xfId="9153" xr:uid="{00000000-0005-0000-0000-000070020000}"/>
    <cellStyle name="Comma 10 2 3 2 6 6" xfId="11605" xr:uid="{00000000-0005-0000-0000-000071020000}"/>
    <cellStyle name="Comma 10 2 3 2 6 7" xfId="14057" xr:uid="{00000000-0005-0000-0000-000072020000}"/>
    <cellStyle name="Comma 10 2 3 2 6 8" xfId="16510" xr:uid="{00000000-0005-0000-0000-000073020000}"/>
    <cellStyle name="Comma 10 2 3 2 6 9" xfId="18958" xr:uid="{00000000-0005-0000-0000-000074020000}"/>
    <cellStyle name="Comma 10 2 3 2 7" xfId="21493" xr:uid="{00000000-0005-0000-0000-000075020000}"/>
    <cellStyle name="Comma 10 2 3 2 7 2" xfId="1754" xr:uid="{00000000-0005-0000-0000-000076020000}"/>
    <cellStyle name="Comma 10 2 3 2 7 3" xfId="4213" xr:uid="{00000000-0005-0000-0000-000077020000}"/>
    <cellStyle name="Comma 10 2 3 2 7 4" xfId="6706" xr:uid="{00000000-0005-0000-0000-000078020000}"/>
    <cellStyle name="Comma 10 2 3 2 7 5" xfId="9154" xr:uid="{00000000-0005-0000-0000-000079020000}"/>
    <cellStyle name="Comma 10 2 3 2 7 6" xfId="11606" xr:uid="{00000000-0005-0000-0000-00007A020000}"/>
    <cellStyle name="Comma 10 2 3 2 7 7" xfId="14058" xr:uid="{00000000-0005-0000-0000-00007B020000}"/>
    <cellStyle name="Comma 10 2 3 2 7 8" xfId="16511" xr:uid="{00000000-0005-0000-0000-00007C020000}"/>
    <cellStyle name="Comma 10 2 3 2 7 9" xfId="18959" xr:uid="{00000000-0005-0000-0000-00007D020000}"/>
    <cellStyle name="Comma 10 2 3 2 8" xfId="21494" xr:uid="{00000000-0005-0000-0000-00007E020000}"/>
    <cellStyle name="Comma 10 2 3 2 8 2" xfId="1755" xr:uid="{00000000-0005-0000-0000-00007F020000}"/>
    <cellStyle name="Comma 10 2 3 2 8 3" xfId="4214" xr:uid="{00000000-0005-0000-0000-000080020000}"/>
    <cellStyle name="Comma 10 2 3 2 8 4" xfId="6707" xr:uid="{00000000-0005-0000-0000-000081020000}"/>
    <cellStyle name="Comma 10 2 3 2 8 5" xfId="9155" xr:uid="{00000000-0005-0000-0000-000082020000}"/>
    <cellStyle name="Comma 10 2 3 2 8 6" xfId="11607" xr:uid="{00000000-0005-0000-0000-000083020000}"/>
    <cellStyle name="Comma 10 2 3 2 8 7" xfId="14059" xr:uid="{00000000-0005-0000-0000-000084020000}"/>
    <cellStyle name="Comma 10 2 3 2 8 8" xfId="16512" xr:uid="{00000000-0005-0000-0000-000085020000}"/>
    <cellStyle name="Comma 10 2 3 2 8 9" xfId="18960" xr:uid="{00000000-0005-0000-0000-000086020000}"/>
    <cellStyle name="Comma 10 2 3 2 9" xfId="1747" xr:uid="{00000000-0005-0000-0000-000087020000}"/>
    <cellStyle name="Comma 10 2 3 3" xfId="21495" xr:uid="{00000000-0005-0000-0000-000088020000}"/>
    <cellStyle name="Comma 10 2 3 3 10" xfId="18961" xr:uid="{00000000-0005-0000-0000-000089020000}"/>
    <cellStyle name="Comma 10 2 3 3 2" xfId="21496" xr:uid="{00000000-0005-0000-0000-00008A020000}"/>
    <cellStyle name="Comma 10 2 3 3 2 2" xfId="1757" xr:uid="{00000000-0005-0000-0000-00008B020000}"/>
    <cellStyle name="Comma 10 2 3 3 2 3" xfId="4216" xr:uid="{00000000-0005-0000-0000-00008C020000}"/>
    <cellStyle name="Comma 10 2 3 3 2 4" xfId="6709" xr:uid="{00000000-0005-0000-0000-00008D020000}"/>
    <cellStyle name="Comma 10 2 3 3 2 5" xfId="9157" xr:uid="{00000000-0005-0000-0000-00008E020000}"/>
    <cellStyle name="Comma 10 2 3 3 2 6" xfId="11609" xr:uid="{00000000-0005-0000-0000-00008F020000}"/>
    <cellStyle name="Comma 10 2 3 3 2 7" xfId="14061" xr:uid="{00000000-0005-0000-0000-000090020000}"/>
    <cellStyle name="Comma 10 2 3 3 2 8" xfId="16514" xr:uid="{00000000-0005-0000-0000-000091020000}"/>
    <cellStyle name="Comma 10 2 3 3 2 9" xfId="18962" xr:uid="{00000000-0005-0000-0000-000092020000}"/>
    <cellStyle name="Comma 10 2 3 3 3" xfId="1756" xr:uid="{00000000-0005-0000-0000-000093020000}"/>
    <cellStyle name="Comma 10 2 3 3 4" xfId="4215" xr:uid="{00000000-0005-0000-0000-000094020000}"/>
    <cellStyle name="Comma 10 2 3 3 5" xfId="6708" xr:uid="{00000000-0005-0000-0000-000095020000}"/>
    <cellStyle name="Comma 10 2 3 3 6" xfId="9156" xr:uid="{00000000-0005-0000-0000-000096020000}"/>
    <cellStyle name="Comma 10 2 3 3 7" xfId="11608" xr:uid="{00000000-0005-0000-0000-000097020000}"/>
    <cellStyle name="Comma 10 2 3 3 8" xfId="14060" xr:uid="{00000000-0005-0000-0000-000098020000}"/>
    <cellStyle name="Comma 10 2 3 3 9" xfId="16513" xr:uid="{00000000-0005-0000-0000-000099020000}"/>
    <cellStyle name="Comma 10 2 3 4" xfId="21497" xr:uid="{00000000-0005-0000-0000-00009A020000}"/>
    <cellStyle name="Comma 10 2 3 4 2" xfId="1758" xr:uid="{00000000-0005-0000-0000-00009B020000}"/>
    <cellStyle name="Comma 10 2 3 4 3" xfId="4217" xr:uid="{00000000-0005-0000-0000-00009C020000}"/>
    <cellStyle name="Comma 10 2 3 4 4" xfId="6710" xr:uid="{00000000-0005-0000-0000-00009D020000}"/>
    <cellStyle name="Comma 10 2 3 4 5" xfId="9158" xr:uid="{00000000-0005-0000-0000-00009E020000}"/>
    <cellStyle name="Comma 10 2 3 4 6" xfId="11610" xr:uid="{00000000-0005-0000-0000-00009F020000}"/>
    <cellStyle name="Comma 10 2 3 4 7" xfId="14062" xr:uid="{00000000-0005-0000-0000-0000A0020000}"/>
    <cellStyle name="Comma 10 2 3 4 8" xfId="16515" xr:uid="{00000000-0005-0000-0000-0000A1020000}"/>
    <cellStyle name="Comma 10 2 3 4 9" xfId="18963" xr:uid="{00000000-0005-0000-0000-0000A2020000}"/>
    <cellStyle name="Comma 10 2 3 5" xfId="21498" xr:uid="{00000000-0005-0000-0000-0000A3020000}"/>
    <cellStyle name="Comma 10 2 3 5 2" xfId="1759" xr:uid="{00000000-0005-0000-0000-0000A4020000}"/>
    <cellStyle name="Comma 10 2 3 5 3" xfId="4218" xr:uid="{00000000-0005-0000-0000-0000A5020000}"/>
    <cellStyle name="Comma 10 2 3 5 4" xfId="6711" xr:uid="{00000000-0005-0000-0000-0000A6020000}"/>
    <cellStyle name="Comma 10 2 3 5 5" xfId="9159" xr:uid="{00000000-0005-0000-0000-0000A7020000}"/>
    <cellStyle name="Comma 10 2 3 5 6" xfId="11611" xr:uid="{00000000-0005-0000-0000-0000A8020000}"/>
    <cellStyle name="Comma 10 2 3 5 7" xfId="14063" xr:uid="{00000000-0005-0000-0000-0000A9020000}"/>
    <cellStyle name="Comma 10 2 3 5 8" xfId="16516" xr:uid="{00000000-0005-0000-0000-0000AA020000}"/>
    <cellStyle name="Comma 10 2 3 5 9" xfId="18964" xr:uid="{00000000-0005-0000-0000-0000AB020000}"/>
    <cellStyle name="Comma 10 2 3 6" xfId="21499" xr:uid="{00000000-0005-0000-0000-0000AC020000}"/>
    <cellStyle name="Comma 10 2 3 6 2" xfId="1760" xr:uid="{00000000-0005-0000-0000-0000AD020000}"/>
    <cellStyle name="Comma 10 2 3 6 3" xfId="4219" xr:uid="{00000000-0005-0000-0000-0000AE020000}"/>
    <cellStyle name="Comma 10 2 3 6 4" xfId="6712" xr:uid="{00000000-0005-0000-0000-0000AF020000}"/>
    <cellStyle name="Comma 10 2 3 6 5" xfId="9160" xr:uid="{00000000-0005-0000-0000-0000B0020000}"/>
    <cellStyle name="Comma 10 2 3 6 6" xfId="11612" xr:uid="{00000000-0005-0000-0000-0000B1020000}"/>
    <cellStyle name="Comma 10 2 3 6 7" xfId="14064" xr:uid="{00000000-0005-0000-0000-0000B2020000}"/>
    <cellStyle name="Comma 10 2 3 6 8" xfId="16517" xr:uid="{00000000-0005-0000-0000-0000B3020000}"/>
    <cellStyle name="Comma 10 2 3 6 9" xfId="18965" xr:uid="{00000000-0005-0000-0000-0000B4020000}"/>
    <cellStyle name="Comma 10 2 3 7" xfId="21500" xr:uid="{00000000-0005-0000-0000-0000B5020000}"/>
    <cellStyle name="Comma 10 2 3 7 2" xfId="1761" xr:uid="{00000000-0005-0000-0000-0000B6020000}"/>
    <cellStyle name="Comma 10 2 3 7 3" xfId="4220" xr:uid="{00000000-0005-0000-0000-0000B7020000}"/>
    <cellStyle name="Comma 10 2 3 7 4" xfId="6713" xr:uid="{00000000-0005-0000-0000-0000B8020000}"/>
    <cellStyle name="Comma 10 2 3 7 5" xfId="9161" xr:uid="{00000000-0005-0000-0000-0000B9020000}"/>
    <cellStyle name="Comma 10 2 3 7 6" xfId="11613" xr:uid="{00000000-0005-0000-0000-0000BA020000}"/>
    <cellStyle name="Comma 10 2 3 7 7" xfId="14065" xr:uid="{00000000-0005-0000-0000-0000BB020000}"/>
    <cellStyle name="Comma 10 2 3 7 8" xfId="16518" xr:uid="{00000000-0005-0000-0000-0000BC020000}"/>
    <cellStyle name="Comma 10 2 3 7 9" xfId="18966" xr:uid="{00000000-0005-0000-0000-0000BD020000}"/>
    <cellStyle name="Comma 10 2 3 8" xfId="21501" xr:uid="{00000000-0005-0000-0000-0000BE020000}"/>
    <cellStyle name="Comma 10 2 3 8 2" xfId="1762" xr:uid="{00000000-0005-0000-0000-0000BF020000}"/>
    <cellStyle name="Comma 10 2 3 8 3" xfId="4221" xr:uid="{00000000-0005-0000-0000-0000C0020000}"/>
    <cellStyle name="Comma 10 2 3 8 4" xfId="6714" xr:uid="{00000000-0005-0000-0000-0000C1020000}"/>
    <cellStyle name="Comma 10 2 3 8 5" xfId="9162" xr:uid="{00000000-0005-0000-0000-0000C2020000}"/>
    <cellStyle name="Comma 10 2 3 8 6" xfId="11614" xr:uid="{00000000-0005-0000-0000-0000C3020000}"/>
    <cellStyle name="Comma 10 2 3 8 7" xfId="14066" xr:uid="{00000000-0005-0000-0000-0000C4020000}"/>
    <cellStyle name="Comma 10 2 3 8 8" xfId="16519" xr:uid="{00000000-0005-0000-0000-0000C5020000}"/>
    <cellStyle name="Comma 10 2 3 8 9" xfId="18967" xr:uid="{00000000-0005-0000-0000-0000C6020000}"/>
    <cellStyle name="Comma 10 2 3 9" xfId="21502" xr:uid="{00000000-0005-0000-0000-0000C7020000}"/>
    <cellStyle name="Comma 10 2 3 9 2" xfId="1763" xr:uid="{00000000-0005-0000-0000-0000C8020000}"/>
    <cellStyle name="Comma 10 2 3 9 3" xfId="4222" xr:uid="{00000000-0005-0000-0000-0000C9020000}"/>
    <cellStyle name="Comma 10 2 3 9 4" xfId="6715" xr:uid="{00000000-0005-0000-0000-0000CA020000}"/>
    <cellStyle name="Comma 10 2 3 9 5" xfId="9163" xr:uid="{00000000-0005-0000-0000-0000CB020000}"/>
    <cellStyle name="Comma 10 2 3 9 6" xfId="11615" xr:uid="{00000000-0005-0000-0000-0000CC020000}"/>
    <cellStyle name="Comma 10 2 3 9 7" xfId="14067" xr:uid="{00000000-0005-0000-0000-0000CD020000}"/>
    <cellStyle name="Comma 10 2 3 9 8" xfId="16520" xr:uid="{00000000-0005-0000-0000-0000CE020000}"/>
    <cellStyle name="Comma 10 2 3 9 9" xfId="18968" xr:uid="{00000000-0005-0000-0000-0000CF020000}"/>
    <cellStyle name="Comma 10 2 4" xfId="21503" xr:uid="{00000000-0005-0000-0000-0000D0020000}"/>
    <cellStyle name="Comma 10 2 4 10" xfId="4223" xr:uid="{00000000-0005-0000-0000-0000D1020000}"/>
    <cellStyle name="Comma 10 2 4 11" xfId="6716" xr:uid="{00000000-0005-0000-0000-0000D2020000}"/>
    <cellStyle name="Comma 10 2 4 12" xfId="9164" xr:uid="{00000000-0005-0000-0000-0000D3020000}"/>
    <cellStyle name="Comma 10 2 4 13" xfId="11616" xr:uid="{00000000-0005-0000-0000-0000D4020000}"/>
    <cellStyle name="Comma 10 2 4 14" xfId="14068" xr:uid="{00000000-0005-0000-0000-0000D5020000}"/>
    <cellStyle name="Comma 10 2 4 15" xfId="16521" xr:uid="{00000000-0005-0000-0000-0000D6020000}"/>
    <cellStyle name="Comma 10 2 4 16" xfId="18969" xr:uid="{00000000-0005-0000-0000-0000D7020000}"/>
    <cellStyle name="Comma 10 2 4 2" xfId="21504" xr:uid="{00000000-0005-0000-0000-0000D8020000}"/>
    <cellStyle name="Comma 10 2 4 2 10" xfId="18970" xr:uid="{00000000-0005-0000-0000-0000D9020000}"/>
    <cellStyle name="Comma 10 2 4 2 2" xfId="21505" xr:uid="{00000000-0005-0000-0000-0000DA020000}"/>
    <cellStyle name="Comma 10 2 4 2 2 2" xfId="1766" xr:uid="{00000000-0005-0000-0000-0000DB020000}"/>
    <cellStyle name="Comma 10 2 4 2 2 3" xfId="4225" xr:uid="{00000000-0005-0000-0000-0000DC020000}"/>
    <cellStyle name="Comma 10 2 4 2 2 4" xfId="6718" xr:uid="{00000000-0005-0000-0000-0000DD020000}"/>
    <cellStyle name="Comma 10 2 4 2 2 5" xfId="9166" xr:uid="{00000000-0005-0000-0000-0000DE020000}"/>
    <cellStyle name="Comma 10 2 4 2 2 6" xfId="11618" xr:uid="{00000000-0005-0000-0000-0000DF020000}"/>
    <cellStyle name="Comma 10 2 4 2 2 7" xfId="14070" xr:uid="{00000000-0005-0000-0000-0000E0020000}"/>
    <cellStyle name="Comma 10 2 4 2 2 8" xfId="16523" xr:uid="{00000000-0005-0000-0000-0000E1020000}"/>
    <cellStyle name="Comma 10 2 4 2 2 9" xfId="18971" xr:uid="{00000000-0005-0000-0000-0000E2020000}"/>
    <cellStyle name="Comma 10 2 4 2 3" xfId="1765" xr:uid="{00000000-0005-0000-0000-0000E3020000}"/>
    <cellStyle name="Comma 10 2 4 2 4" xfId="4224" xr:uid="{00000000-0005-0000-0000-0000E4020000}"/>
    <cellStyle name="Comma 10 2 4 2 5" xfId="6717" xr:uid="{00000000-0005-0000-0000-0000E5020000}"/>
    <cellStyle name="Comma 10 2 4 2 6" xfId="9165" xr:uid="{00000000-0005-0000-0000-0000E6020000}"/>
    <cellStyle name="Comma 10 2 4 2 7" xfId="11617" xr:uid="{00000000-0005-0000-0000-0000E7020000}"/>
    <cellStyle name="Comma 10 2 4 2 8" xfId="14069" xr:uid="{00000000-0005-0000-0000-0000E8020000}"/>
    <cellStyle name="Comma 10 2 4 2 9" xfId="16522" xr:uid="{00000000-0005-0000-0000-0000E9020000}"/>
    <cellStyle name="Comma 10 2 4 3" xfId="21506" xr:uid="{00000000-0005-0000-0000-0000EA020000}"/>
    <cellStyle name="Comma 10 2 4 3 2" xfId="1767" xr:uid="{00000000-0005-0000-0000-0000EB020000}"/>
    <cellStyle name="Comma 10 2 4 3 3" xfId="4226" xr:uid="{00000000-0005-0000-0000-0000EC020000}"/>
    <cellStyle name="Comma 10 2 4 3 4" xfId="6719" xr:uid="{00000000-0005-0000-0000-0000ED020000}"/>
    <cellStyle name="Comma 10 2 4 3 5" xfId="9167" xr:uid="{00000000-0005-0000-0000-0000EE020000}"/>
    <cellStyle name="Comma 10 2 4 3 6" xfId="11619" xr:uid="{00000000-0005-0000-0000-0000EF020000}"/>
    <cellStyle name="Comma 10 2 4 3 7" xfId="14071" xr:uid="{00000000-0005-0000-0000-0000F0020000}"/>
    <cellStyle name="Comma 10 2 4 3 8" xfId="16524" xr:uid="{00000000-0005-0000-0000-0000F1020000}"/>
    <cellStyle name="Comma 10 2 4 3 9" xfId="18972" xr:uid="{00000000-0005-0000-0000-0000F2020000}"/>
    <cellStyle name="Comma 10 2 4 4" xfId="21507" xr:uid="{00000000-0005-0000-0000-0000F3020000}"/>
    <cellStyle name="Comma 10 2 4 4 2" xfId="1768" xr:uid="{00000000-0005-0000-0000-0000F4020000}"/>
    <cellStyle name="Comma 10 2 4 4 3" xfId="4227" xr:uid="{00000000-0005-0000-0000-0000F5020000}"/>
    <cellStyle name="Comma 10 2 4 4 4" xfId="6720" xr:uid="{00000000-0005-0000-0000-0000F6020000}"/>
    <cellStyle name="Comma 10 2 4 4 5" xfId="9168" xr:uid="{00000000-0005-0000-0000-0000F7020000}"/>
    <cellStyle name="Comma 10 2 4 4 6" xfId="11620" xr:uid="{00000000-0005-0000-0000-0000F8020000}"/>
    <cellStyle name="Comma 10 2 4 4 7" xfId="14072" xr:uid="{00000000-0005-0000-0000-0000F9020000}"/>
    <cellStyle name="Comma 10 2 4 4 8" xfId="16525" xr:uid="{00000000-0005-0000-0000-0000FA020000}"/>
    <cellStyle name="Comma 10 2 4 4 9" xfId="18973" xr:uid="{00000000-0005-0000-0000-0000FB020000}"/>
    <cellStyle name="Comma 10 2 4 5" xfId="21508" xr:uid="{00000000-0005-0000-0000-0000FC020000}"/>
    <cellStyle name="Comma 10 2 4 5 2" xfId="1769" xr:uid="{00000000-0005-0000-0000-0000FD020000}"/>
    <cellStyle name="Comma 10 2 4 5 3" xfId="4228" xr:uid="{00000000-0005-0000-0000-0000FE020000}"/>
    <cellStyle name="Comma 10 2 4 5 4" xfId="6721" xr:uid="{00000000-0005-0000-0000-0000FF020000}"/>
    <cellStyle name="Comma 10 2 4 5 5" xfId="9169" xr:uid="{00000000-0005-0000-0000-000000030000}"/>
    <cellStyle name="Comma 10 2 4 5 6" xfId="11621" xr:uid="{00000000-0005-0000-0000-000001030000}"/>
    <cellStyle name="Comma 10 2 4 5 7" xfId="14073" xr:uid="{00000000-0005-0000-0000-000002030000}"/>
    <cellStyle name="Comma 10 2 4 5 8" xfId="16526" xr:uid="{00000000-0005-0000-0000-000003030000}"/>
    <cellStyle name="Comma 10 2 4 5 9" xfId="18974" xr:uid="{00000000-0005-0000-0000-000004030000}"/>
    <cellStyle name="Comma 10 2 4 6" xfId="21509" xr:uid="{00000000-0005-0000-0000-000005030000}"/>
    <cellStyle name="Comma 10 2 4 6 2" xfId="1770" xr:uid="{00000000-0005-0000-0000-000006030000}"/>
    <cellStyle name="Comma 10 2 4 6 3" xfId="4229" xr:uid="{00000000-0005-0000-0000-000007030000}"/>
    <cellStyle name="Comma 10 2 4 6 4" xfId="6722" xr:uid="{00000000-0005-0000-0000-000008030000}"/>
    <cellStyle name="Comma 10 2 4 6 5" xfId="9170" xr:uid="{00000000-0005-0000-0000-000009030000}"/>
    <cellStyle name="Comma 10 2 4 6 6" xfId="11622" xr:uid="{00000000-0005-0000-0000-00000A030000}"/>
    <cellStyle name="Comma 10 2 4 6 7" xfId="14074" xr:uid="{00000000-0005-0000-0000-00000B030000}"/>
    <cellStyle name="Comma 10 2 4 6 8" xfId="16527" xr:uid="{00000000-0005-0000-0000-00000C030000}"/>
    <cellStyle name="Comma 10 2 4 6 9" xfId="18975" xr:uid="{00000000-0005-0000-0000-00000D030000}"/>
    <cellStyle name="Comma 10 2 4 7" xfId="21510" xr:uid="{00000000-0005-0000-0000-00000E030000}"/>
    <cellStyle name="Comma 10 2 4 7 2" xfId="1771" xr:uid="{00000000-0005-0000-0000-00000F030000}"/>
    <cellStyle name="Comma 10 2 4 7 3" xfId="4230" xr:uid="{00000000-0005-0000-0000-000010030000}"/>
    <cellStyle name="Comma 10 2 4 7 4" xfId="6723" xr:uid="{00000000-0005-0000-0000-000011030000}"/>
    <cellStyle name="Comma 10 2 4 7 5" xfId="9171" xr:uid="{00000000-0005-0000-0000-000012030000}"/>
    <cellStyle name="Comma 10 2 4 7 6" xfId="11623" xr:uid="{00000000-0005-0000-0000-000013030000}"/>
    <cellStyle name="Comma 10 2 4 7 7" xfId="14075" xr:uid="{00000000-0005-0000-0000-000014030000}"/>
    <cellStyle name="Comma 10 2 4 7 8" xfId="16528" xr:uid="{00000000-0005-0000-0000-000015030000}"/>
    <cellStyle name="Comma 10 2 4 7 9" xfId="18976" xr:uid="{00000000-0005-0000-0000-000016030000}"/>
    <cellStyle name="Comma 10 2 4 8" xfId="21511" xr:uid="{00000000-0005-0000-0000-000017030000}"/>
    <cellStyle name="Comma 10 2 4 8 2" xfId="1772" xr:uid="{00000000-0005-0000-0000-000018030000}"/>
    <cellStyle name="Comma 10 2 4 8 3" xfId="4231" xr:uid="{00000000-0005-0000-0000-000019030000}"/>
    <cellStyle name="Comma 10 2 4 8 4" xfId="6724" xr:uid="{00000000-0005-0000-0000-00001A030000}"/>
    <cellStyle name="Comma 10 2 4 8 5" xfId="9172" xr:uid="{00000000-0005-0000-0000-00001B030000}"/>
    <cellStyle name="Comma 10 2 4 8 6" xfId="11624" xr:uid="{00000000-0005-0000-0000-00001C030000}"/>
    <cellStyle name="Comma 10 2 4 8 7" xfId="14076" xr:uid="{00000000-0005-0000-0000-00001D030000}"/>
    <cellStyle name="Comma 10 2 4 8 8" xfId="16529" xr:uid="{00000000-0005-0000-0000-00001E030000}"/>
    <cellStyle name="Comma 10 2 4 8 9" xfId="18977" xr:uid="{00000000-0005-0000-0000-00001F030000}"/>
    <cellStyle name="Comma 10 2 4 9" xfId="1764" xr:uid="{00000000-0005-0000-0000-000020030000}"/>
    <cellStyle name="Comma 10 2 5" xfId="21512" xr:uid="{00000000-0005-0000-0000-000021030000}"/>
    <cellStyle name="Comma 10 2 5 10" xfId="18978" xr:uid="{00000000-0005-0000-0000-000022030000}"/>
    <cellStyle name="Comma 10 2 5 2" xfId="21513" xr:uid="{00000000-0005-0000-0000-000023030000}"/>
    <cellStyle name="Comma 10 2 5 2 2" xfId="1774" xr:uid="{00000000-0005-0000-0000-000024030000}"/>
    <cellStyle name="Comma 10 2 5 2 3" xfId="4233" xr:uid="{00000000-0005-0000-0000-000025030000}"/>
    <cellStyle name="Comma 10 2 5 2 4" xfId="6726" xr:uid="{00000000-0005-0000-0000-000026030000}"/>
    <cellStyle name="Comma 10 2 5 2 5" xfId="9174" xr:uid="{00000000-0005-0000-0000-000027030000}"/>
    <cellStyle name="Comma 10 2 5 2 6" xfId="11626" xr:uid="{00000000-0005-0000-0000-000028030000}"/>
    <cellStyle name="Comma 10 2 5 2 7" xfId="14078" xr:uid="{00000000-0005-0000-0000-000029030000}"/>
    <cellStyle name="Comma 10 2 5 2 8" xfId="16531" xr:uid="{00000000-0005-0000-0000-00002A030000}"/>
    <cellStyle name="Comma 10 2 5 2 9" xfId="18979" xr:uid="{00000000-0005-0000-0000-00002B030000}"/>
    <cellStyle name="Comma 10 2 5 3" xfId="1773" xr:uid="{00000000-0005-0000-0000-00002C030000}"/>
    <cellStyle name="Comma 10 2 5 4" xfId="4232" xr:uid="{00000000-0005-0000-0000-00002D030000}"/>
    <cellStyle name="Comma 10 2 5 5" xfId="6725" xr:uid="{00000000-0005-0000-0000-00002E030000}"/>
    <cellStyle name="Comma 10 2 5 6" xfId="9173" xr:uid="{00000000-0005-0000-0000-00002F030000}"/>
    <cellStyle name="Comma 10 2 5 7" xfId="11625" xr:uid="{00000000-0005-0000-0000-000030030000}"/>
    <cellStyle name="Comma 10 2 5 8" xfId="14077" xr:uid="{00000000-0005-0000-0000-000031030000}"/>
    <cellStyle name="Comma 10 2 5 9" xfId="16530" xr:uid="{00000000-0005-0000-0000-000032030000}"/>
    <cellStyle name="Comma 10 2 6" xfId="21514" xr:uid="{00000000-0005-0000-0000-000033030000}"/>
    <cellStyle name="Comma 10 2 6 2" xfId="1775" xr:uid="{00000000-0005-0000-0000-000034030000}"/>
    <cellStyle name="Comma 10 2 6 3" xfId="4234" xr:uid="{00000000-0005-0000-0000-000035030000}"/>
    <cellStyle name="Comma 10 2 6 4" xfId="6727" xr:uid="{00000000-0005-0000-0000-000036030000}"/>
    <cellStyle name="Comma 10 2 6 5" xfId="9175" xr:uid="{00000000-0005-0000-0000-000037030000}"/>
    <cellStyle name="Comma 10 2 6 6" xfId="11627" xr:uid="{00000000-0005-0000-0000-000038030000}"/>
    <cellStyle name="Comma 10 2 6 7" xfId="14079" xr:uid="{00000000-0005-0000-0000-000039030000}"/>
    <cellStyle name="Comma 10 2 6 8" xfId="16532" xr:uid="{00000000-0005-0000-0000-00003A030000}"/>
    <cellStyle name="Comma 10 2 6 9" xfId="18980" xr:uid="{00000000-0005-0000-0000-00003B030000}"/>
    <cellStyle name="Comma 10 2 7" xfId="21515" xr:uid="{00000000-0005-0000-0000-00003C030000}"/>
    <cellStyle name="Comma 10 2 7 2" xfId="1776" xr:uid="{00000000-0005-0000-0000-00003D030000}"/>
    <cellStyle name="Comma 10 2 7 3" xfId="4235" xr:uid="{00000000-0005-0000-0000-00003E030000}"/>
    <cellStyle name="Comma 10 2 7 4" xfId="6728" xr:uid="{00000000-0005-0000-0000-00003F030000}"/>
    <cellStyle name="Comma 10 2 7 5" xfId="9176" xr:uid="{00000000-0005-0000-0000-000040030000}"/>
    <cellStyle name="Comma 10 2 7 6" xfId="11628" xr:uid="{00000000-0005-0000-0000-000041030000}"/>
    <cellStyle name="Comma 10 2 7 7" xfId="14080" xr:uid="{00000000-0005-0000-0000-000042030000}"/>
    <cellStyle name="Comma 10 2 7 8" xfId="16533" xr:uid="{00000000-0005-0000-0000-000043030000}"/>
    <cellStyle name="Comma 10 2 7 9" xfId="18981" xr:uid="{00000000-0005-0000-0000-000044030000}"/>
    <cellStyle name="Comma 10 2 8" xfId="21516" xr:uid="{00000000-0005-0000-0000-000045030000}"/>
    <cellStyle name="Comma 10 2 8 2" xfId="1777" xr:uid="{00000000-0005-0000-0000-000046030000}"/>
    <cellStyle name="Comma 10 2 8 3" xfId="4236" xr:uid="{00000000-0005-0000-0000-000047030000}"/>
    <cellStyle name="Comma 10 2 8 4" xfId="6729" xr:uid="{00000000-0005-0000-0000-000048030000}"/>
    <cellStyle name="Comma 10 2 8 5" xfId="9177" xr:uid="{00000000-0005-0000-0000-000049030000}"/>
    <cellStyle name="Comma 10 2 8 6" xfId="11629" xr:uid="{00000000-0005-0000-0000-00004A030000}"/>
    <cellStyle name="Comma 10 2 8 7" xfId="14081" xr:uid="{00000000-0005-0000-0000-00004B030000}"/>
    <cellStyle name="Comma 10 2 8 8" xfId="16534" xr:uid="{00000000-0005-0000-0000-00004C030000}"/>
    <cellStyle name="Comma 10 2 8 9" xfId="18982" xr:uid="{00000000-0005-0000-0000-00004D030000}"/>
    <cellStyle name="Comma 10 2 9" xfId="21517" xr:uid="{00000000-0005-0000-0000-00004E030000}"/>
    <cellStyle name="Comma 10 2 9 2" xfId="1778" xr:uid="{00000000-0005-0000-0000-00004F030000}"/>
    <cellStyle name="Comma 10 2 9 3" xfId="4237" xr:uid="{00000000-0005-0000-0000-000050030000}"/>
    <cellStyle name="Comma 10 2 9 4" xfId="6730" xr:uid="{00000000-0005-0000-0000-000051030000}"/>
    <cellStyle name="Comma 10 2 9 5" xfId="9178" xr:uid="{00000000-0005-0000-0000-000052030000}"/>
    <cellStyle name="Comma 10 2 9 6" xfId="11630" xr:uid="{00000000-0005-0000-0000-000053030000}"/>
    <cellStyle name="Comma 10 2 9 7" xfId="14082" xr:uid="{00000000-0005-0000-0000-000054030000}"/>
    <cellStyle name="Comma 10 2 9 8" xfId="16535" xr:uid="{00000000-0005-0000-0000-000055030000}"/>
    <cellStyle name="Comma 10 2 9 9" xfId="18983" xr:uid="{00000000-0005-0000-0000-000056030000}"/>
    <cellStyle name="Comma 10 20" xfId="66" xr:uid="{00000000-0005-0000-0000-000057030000}"/>
    <cellStyle name="Comma 10 21" xfId="67" xr:uid="{00000000-0005-0000-0000-000058030000}"/>
    <cellStyle name="Comma 10 22" xfId="68" xr:uid="{00000000-0005-0000-0000-000059030000}"/>
    <cellStyle name="Comma 10 23" xfId="69" xr:uid="{00000000-0005-0000-0000-00005A030000}"/>
    <cellStyle name="Comma 10 24" xfId="70" xr:uid="{00000000-0005-0000-0000-00005B030000}"/>
    <cellStyle name="Comma 10 25" xfId="71" xr:uid="{00000000-0005-0000-0000-00005C030000}"/>
    <cellStyle name="Comma 10 26" xfId="72" xr:uid="{00000000-0005-0000-0000-00005D030000}"/>
    <cellStyle name="Comma 10 27" xfId="73" xr:uid="{00000000-0005-0000-0000-00005E030000}"/>
    <cellStyle name="Comma 10 28" xfId="1703" xr:uid="{00000000-0005-0000-0000-00005F030000}"/>
    <cellStyle name="Comma 10 29" xfId="4162" xr:uid="{00000000-0005-0000-0000-000060030000}"/>
    <cellStyle name="Comma 10 3" xfId="21518" xr:uid="{00000000-0005-0000-0000-000061030000}"/>
    <cellStyle name="Comma 10 3 10" xfId="21519" xr:uid="{00000000-0005-0000-0000-000062030000}"/>
    <cellStyle name="Comma 10 3 10 2" xfId="1780" xr:uid="{00000000-0005-0000-0000-000063030000}"/>
    <cellStyle name="Comma 10 3 10 3" xfId="4239" xr:uid="{00000000-0005-0000-0000-000064030000}"/>
    <cellStyle name="Comma 10 3 10 4" xfId="6732" xr:uid="{00000000-0005-0000-0000-000065030000}"/>
    <cellStyle name="Comma 10 3 10 5" xfId="9180" xr:uid="{00000000-0005-0000-0000-000066030000}"/>
    <cellStyle name="Comma 10 3 10 6" xfId="11632" xr:uid="{00000000-0005-0000-0000-000067030000}"/>
    <cellStyle name="Comma 10 3 10 7" xfId="14084" xr:uid="{00000000-0005-0000-0000-000068030000}"/>
    <cellStyle name="Comma 10 3 10 8" xfId="16537" xr:uid="{00000000-0005-0000-0000-000069030000}"/>
    <cellStyle name="Comma 10 3 10 9" xfId="18985" xr:uid="{00000000-0005-0000-0000-00006A030000}"/>
    <cellStyle name="Comma 10 3 11" xfId="1779" xr:uid="{00000000-0005-0000-0000-00006B030000}"/>
    <cellStyle name="Comma 10 3 12" xfId="4238" xr:uid="{00000000-0005-0000-0000-00006C030000}"/>
    <cellStyle name="Comma 10 3 13" xfId="6731" xr:uid="{00000000-0005-0000-0000-00006D030000}"/>
    <cellStyle name="Comma 10 3 14" xfId="9179" xr:uid="{00000000-0005-0000-0000-00006E030000}"/>
    <cellStyle name="Comma 10 3 15" xfId="11631" xr:uid="{00000000-0005-0000-0000-00006F030000}"/>
    <cellStyle name="Comma 10 3 16" xfId="14083" xr:uid="{00000000-0005-0000-0000-000070030000}"/>
    <cellStyle name="Comma 10 3 17" xfId="16536" xr:uid="{00000000-0005-0000-0000-000071030000}"/>
    <cellStyle name="Comma 10 3 18" xfId="18984" xr:uid="{00000000-0005-0000-0000-000072030000}"/>
    <cellStyle name="Comma 10 3 2" xfId="21520" xr:uid="{00000000-0005-0000-0000-000073030000}"/>
    <cellStyle name="Comma 10 3 2 10" xfId="1781" xr:uid="{00000000-0005-0000-0000-000074030000}"/>
    <cellStyle name="Comma 10 3 2 11" xfId="4240" xr:uid="{00000000-0005-0000-0000-000075030000}"/>
    <cellStyle name="Comma 10 3 2 12" xfId="6733" xr:uid="{00000000-0005-0000-0000-000076030000}"/>
    <cellStyle name="Comma 10 3 2 13" xfId="9181" xr:uid="{00000000-0005-0000-0000-000077030000}"/>
    <cellStyle name="Comma 10 3 2 14" xfId="11633" xr:uid="{00000000-0005-0000-0000-000078030000}"/>
    <cellStyle name="Comma 10 3 2 15" xfId="14085" xr:uid="{00000000-0005-0000-0000-000079030000}"/>
    <cellStyle name="Comma 10 3 2 16" xfId="16538" xr:uid="{00000000-0005-0000-0000-00007A030000}"/>
    <cellStyle name="Comma 10 3 2 17" xfId="18986" xr:uid="{00000000-0005-0000-0000-00007B030000}"/>
    <cellStyle name="Comma 10 3 2 2" xfId="21521" xr:uid="{00000000-0005-0000-0000-00007C030000}"/>
    <cellStyle name="Comma 10 3 2 2 10" xfId="4241" xr:uid="{00000000-0005-0000-0000-00007D030000}"/>
    <cellStyle name="Comma 10 3 2 2 11" xfId="6734" xr:uid="{00000000-0005-0000-0000-00007E030000}"/>
    <cellStyle name="Comma 10 3 2 2 12" xfId="9182" xr:uid="{00000000-0005-0000-0000-00007F030000}"/>
    <cellStyle name="Comma 10 3 2 2 13" xfId="11634" xr:uid="{00000000-0005-0000-0000-000080030000}"/>
    <cellStyle name="Comma 10 3 2 2 14" xfId="14086" xr:uid="{00000000-0005-0000-0000-000081030000}"/>
    <cellStyle name="Comma 10 3 2 2 15" xfId="16539" xr:uid="{00000000-0005-0000-0000-000082030000}"/>
    <cellStyle name="Comma 10 3 2 2 16" xfId="18987" xr:uid="{00000000-0005-0000-0000-000083030000}"/>
    <cellStyle name="Comma 10 3 2 2 2" xfId="21522" xr:uid="{00000000-0005-0000-0000-000084030000}"/>
    <cellStyle name="Comma 10 3 2 2 2 10" xfId="18988" xr:uid="{00000000-0005-0000-0000-000085030000}"/>
    <cellStyle name="Comma 10 3 2 2 2 2" xfId="21523" xr:uid="{00000000-0005-0000-0000-000086030000}"/>
    <cellStyle name="Comma 10 3 2 2 2 2 2" xfId="1784" xr:uid="{00000000-0005-0000-0000-000087030000}"/>
    <cellStyle name="Comma 10 3 2 2 2 2 3" xfId="4243" xr:uid="{00000000-0005-0000-0000-000088030000}"/>
    <cellStyle name="Comma 10 3 2 2 2 2 4" xfId="6736" xr:uid="{00000000-0005-0000-0000-000089030000}"/>
    <cellStyle name="Comma 10 3 2 2 2 2 5" xfId="9184" xr:uid="{00000000-0005-0000-0000-00008A030000}"/>
    <cellStyle name="Comma 10 3 2 2 2 2 6" xfId="11636" xr:uid="{00000000-0005-0000-0000-00008B030000}"/>
    <cellStyle name="Comma 10 3 2 2 2 2 7" xfId="14088" xr:uid="{00000000-0005-0000-0000-00008C030000}"/>
    <cellStyle name="Comma 10 3 2 2 2 2 8" xfId="16541" xr:uid="{00000000-0005-0000-0000-00008D030000}"/>
    <cellStyle name="Comma 10 3 2 2 2 2 9" xfId="18989" xr:uid="{00000000-0005-0000-0000-00008E030000}"/>
    <cellStyle name="Comma 10 3 2 2 2 3" xfId="1783" xr:uid="{00000000-0005-0000-0000-00008F030000}"/>
    <cellStyle name="Comma 10 3 2 2 2 4" xfId="4242" xr:uid="{00000000-0005-0000-0000-000090030000}"/>
    <cellStyle name="Comma 10 3 2 2 2 5" xfId="6735" xr:uid="{00000000-0005-0000-0000-000091030000}"/>
    <cellStyle name="Comma 10 3 2 2 2 6" xfId="9183" xr:uid="{00000000-0005-0000-0000-000092030000}"/>
    <cellStyle name="Comma 10 3 2 2 2 7" xfId="11635" xr:uid="{00000000-0005-0000-0000-000093030000}"/>
    <cellStyle name="Comma 10 3 2 2 2 8" xfId="14087" xr:uid="{00000000-0005-0000-0000-000094030000}"/>
    <cellStyle name="Comma 10 3 2 2 2 9" xfId="16540" xr:uid="{00000000-0005-0000-0000-000095030000}"/>
    <cellStyle name="Comma 10 3 2 2 3" xfId="21524" xr:uid="{00000000-0005-0000-0000-000096030000}"/>
    <cellStyle name="Comma 10 3 2 2 3 2" xfId="1785" xr:uid="{00000000-0005-0000-0000-000097030000}"/>
    <cellStyle name="Comma 10 3 2 2 3 3" xfId="4244" xr:uid="{00000000-0005-0000-0000-000098030000}"/>
    <cellStyle name="Comma 10 3 2 2 3 4" xfId="6737" xr:uid="{00000000-0005-0000-0000-000099030000}"/>
    <cellStyle name="Comma 10 3 2 2 3 5" xfId="9185" xr:uid="{00000000-0005-0000-0000-00009A030000}"/>
    <cellStyle name="Comma 10 3 2 2 3 6" xfId="11637" xr:uid="{00000000-0005-0000-0000-00009B030000}"/>
    <cellStyle name="Comma 10 3 2 2 3 7" xfId="14089" xr:uid="{00000000-0005-0000-0000-00009C030000}"/>
    <cellStyle name="Comma 10 3 2 2 3 8" xfId="16542" xr:uid="{00000000-0005-0000-0000-00009D030000}"/>
    <cellStyle name="Comma 10 3 2 2 3 9" xfId="18990" xr:uid="{00000000-0005-0000-0000-00009E030000}"/>
    <cellStyle name="Comma 10 3 2 2 4" xfId="21525" xr:uid="{00000000-0005-0000-0000-00009F030000}"/>
    <cellStyle name="Comma 10 3 2 2 4 2" xfId="1786" xr:uid="{00000000-0005-0000-0000-0000A0030000}"/>
    <cellStyle name="Comma 10 3 2 2 4 3" xfId="4245" xr:uid="{00000000-0005-0000-0000-0000A1030000}"/>
    <cellStyle name="Comma 10 3 2 2 4 4" xfId="6738" xr:uid="{00000000-0005-0000-0000-0000A2030000}"/>
    <cellStyle name="Comma 10 3 2 2 4 5" xfId="9186" xr:uid="{00000000-0005-0000-0000-0000A3030000}"/>
    <cellStyle name="Comma 10 3 2 2 4 6" xfId="11638" xr:uid="{00000000-0005-0000-0000-0000A4030000}"/>
    <cellStyle name="Comma 10 3 2 2 4 7" xfId="14090" xr:uid="{00000000-0005-0000-0000-0000A5030000}"/>
    <cellStyle name="Comma 10 3 2 2 4 8" xfId="16543" xr:uid="{00000000-0005-0000-0000-0000A6030000}"/>
    <cellStyle name="Comma 10 3 2 2 4 9" xfId="18991" xr:uid="{00000000-0005-0000-0000-0000A7030000}"/>
    <cellStyle name="Comma 10 3 2 2 5" xfId="21526" xr:uid="{00000000-0005-0000-0000-0000A8030000}"/>
    <cellStyle name="Comma 10 3 2 2 5 2" xfId="1787" xr:uid="{00000000-0005-0000-0000-0000A9030000}"/>
    <cellStyle name="Comma 10 3 2 2 5 3" xfId="4246" xr:uid="{00000000-0005-0000-0000-0000AA030000}"/>
    <cellStyle name="Comma 10 3 2 2 5 4" xfId="6739" xr:uid="{00000000-0005-0000-0000-0000AB030000}"/>
    <cellStyle name="Comma 10 3 2 2 5 5" xfId="9187" xr:uid="{00000000-0005-0000-0000-0000AC030000}"/>
    <cellStyle name="Comma 10 3 2 2 5 6" xfId="11639" xr:uid="{00000000-0005-0000-0000-0000AD030000}"/>
    <cellStyle name="Comma 10 3 2 2 5 7" xfId="14091" xr:uid="{00000000-0005-0000-0000-0000AE030000}"/>
    <cellStyle name="Comma 10 3 2 2 5 8" xfId="16544" xr:uid="{00000000-0005-0000-0000-0000AF030000}"/>
    <cellStyle name="Comma 10 3 2 2 5 9" xfId="18992" xr:uid="{00000000-0005-0000-0000-0000B0030000}"/>
    <cellStyle name="Comma 10 3 2 2 6" xfId="21527" xr:uid="{00000000-0005-0000-0000-0000B1030000}"/>
    <cellStyle name="Comma 10 3 2 2 6 2" xfId="1788" xr:uid="{00000000-0005-0000-0000-0000B2030000}"/>
    <cellStyle name="Comma 10 3 2 2 6 3" xfId="4247" xr:uid="{00000000-0005-0000-0000-0000B3030000}"/>
    <cellStyle name="Comma 10 3 2 2 6 4" xfId="6740" xr:uid="{00000000-0005-0000-0000-0000B4030000}"/>
    <cellStyle name="Comma 10 3 2 2 6 5" xfId="9188" xr:uid="{00000000-0005-0000-0000-0000B5030000}"/>
    <cellStyle name="Comma 10 3 2 2 6 6" xfId="11640" xr:uid="{00000000-0005-0000-0000-0000B6030000}"/>
    <cellStyle name="Comma 10 3 2 2 6 7" xfId="14092" xr:uid="{00000000-0005-0000-0000-0000B7030000}"/>
    <cellStyle name="Comma 10 3 2 2 6 8" xfId="16545" xr:uid="{00000000-0005-0000-0000-0000B8030000}"/>
    <cellStyle name="Comma 10 3 2 2 6 9" xfId="18993" xr:uid="{00000000-0005-0000-0000-0000B9030000}"/>
    <cellStyle name="Comma 10 3 2 2 7" xfId="21528" xr:uid="{00000000-0005-0000-0000-0000BA030000}"/>
    <cellStyle name="Comma 10 3 2 2 7 2" xfId="1789" xr:uid="{00000000-0005-0000-0000-0000BB030000}"/>
    <cellStyle name="Comma 10 3 2 2 7 3" xfId="4248" xr:uid="{00000000-0005-0000-0000-0000BC030000}"/>
    <cellStyle name="Comma 10 3 2 2 7 4" xfId="6741" xr:uid="{00000000-0005-0000-0000-0000BD030000}"/>
    <cellStyle name="Comma 10 3 2 2 7 5" xfId="9189" xr:uid="{00000000-0005-0000-0000-0000BE030000}"/>
    <cellStyle name="Comma 10 3 2 2 7 6" xfId="11641" xr:uid="{00000000-0005-0000-0000-0000BF030000}"/>
    <cellStyle name="Comma 10 3 2 2 7 7" xfId="14093" xr:uid="{00000000-0005-0000-0000-0000C0030000}"/>
    <cellStyle name="Comma 10 3 2 2 7 8" xfId="16546" xr:uid="{00000000-0005-0000-0000-0000C1030000}"/>
    <cellStyle name="Comma 10 3 2 2 7 9" xfId="18994" xr:uid="{00000000-0005-0000-0000-0000C2030000}"/>
    <cellStyle name="Comma 10 3 2 2 8" xfId="21529" xr:uid="{00000000-0005-0000-0000-0000C3030000}"/>
    <cellStyle name="Comma 10 3 2 2 8 2" xfId="1790" xr:uid="{00000000-0005-0000-0000-0000C4030000}"/>
    <cellStyle name="Comma 10 3 2 2 8 3" xfId="4249" xr:uid="{00000000-0005-0000-0000-0000C5030000}"/>
    <cellStyle name="Comma 10 3 2 2 8 4" xfId="6742" xr:uid="{00000000-0005-0000-0000-0000C6030000}"/>
    <cellStyle name="Comma 10 3 2 2 8 5" xfId="9190" xr:uid="{00000000-0005-0000-0000-0000C7030000}"/>
    <cellStyle name="Comma 10 3 2 2 8 6" xfId="11642" xr:uid="{00000000-0005-0000-0000-0000C8030000}"/>
    <cellStyle name="Comma 10 3 2 2 8 7" xfId="14094" xr:uid="{00000000-0005-0000-0000-0000C9030000}"/>
    <cellStyle name="Comma 10 3 2 2 8 8" xfId="16547" xr:uid="{00000000-0005-0000-0000-0000CA030000}"/>
    <cellStyle name="Comma 10 3 2 2 8 9" xfId="18995" xr:uid="{00000000-0005-0000-0000-0000CB030000}"/>
    <cellStyle name="Comma 10 3 2 2 9" xfId="1782" xr:uid="{00000000-0005-0000-0000-0000CC030000}"/>
    <cellStyle name="Comma 10 3 2 3" xfId="21530" xr:uid="{00000000-0005-0000-0000-0000CD030000}"/>
    <cellStyle name="Comma 10 3 2 3 10" xfId="18996" xr:uid="{00000000-0005-0000-0000-0000CE030000}"/>
    <cellStyle name="Comma 10 3 2 3 2" xfId="21531" xr:uid="{00000000-0005-0000-0000-0000CF030000}"/>
    <cellStyle name="Comma 10 3 2 3 2 2" xfId="1792" xr:uid="{00000000-0005-0000-0000-0000D0030000}"/>
    <cellStyle name="Comma 10 3 2 3 2 3" xfId="4251" xr:uid="{00000000-0005-0000-0000-0000D1030000}"/>
    <cellStyle name="Comma 10 3 2 3 2 4" xfId="6744" xr:uid="{00000000-0005-0000-0000-0000D2030000}"/>
    <cellStyle name="Comma 10 3 2 3 2 5" xfId="9192" xr:uid="{00000000-0005-0000-0000-0000D3030000}"/>
    <cellStyle name="Comma 10 3 2 3 2 6" xfId="11644" xr:uid="{00000000-0005-0000-0000-0000D4030000}"/>
    <cellStyle name="Comma 10 3 2 3 2 7" xfId="14096" xr:uid="{00000000-0005-0000-0000-0000D5030000}"/>
    <cellStyle name="Comma 10 3 2 3 2 8" xfId="16549" xr:uid="{00000000-0005-0000-0000-0000D6030000}"/>
    <cellStyle name="Comma 10 3 2 3 2 9" xfId="18997" xr:uid="{00000000-0005-0000-0000-0000D7030000}"/>
    <cellStyle name="Comma 10 3 2 3 3" xfId="1791" xr:uid="{00000000-0005-0000-0000-0000D8030000}"/>
    <cellStyle name="Comma 10 3 2 3 4" xfId="4250" xr:uid="{00000000-0005-0000-0000-0000D9030000}"/>
    <cellStyle name="Comma 10 3 2 3 5" xfId="6743" xr:uid="{00000000-0005-0000-0000-0000DA030000}"/>
    <cellStyle name="Comma 10 3 2 3 6" xfId="9191" xr:uid="{00000000-0005-0000-0000-0000DB030000}"/>
    <cellStyle name="Comma 10 3 2 3 7" xfId="11643" xr:uid="{00000000-0005-0000-0000-0000DC030000}"/>
    <cellStyle name="Comma 10 3 2 3 8" xfId="14095" xr:uid="{00000000-0005-0000-0000-0000DD030000}"/>
    <cellStyle name="Comma 10 3 2 3 9" xfId="16548" xr:uid="{00000000-0005-0000-0000-0000DE030000}"/>
    <cellStyle name="Comma 10 3 2 4" xfId="21532" xr:uid="{00000000-0005-0000-0000-0000DF030000}"/>
    <cellStyle name="Comma 10 3 2 4 2" xfId="1793" xr:uid="{00000000-0005-0000-0000-0000E0030000}"/>
    <cellStyle name="Comma 10 3 2 4 3" xfId="4252" xr:uid="{00000000-0005-0000-0000-0000E1030000}"/>
    <cellStyle name="Comma 10 3 2 4 4" xfId="6745" xr:uid="{00000000-0005-0000-0000-0000E2030000}"/>
    <cellStyle name="Comma 10 3 2 4 5" xfId="9193" xr:uid="{00000000-0005-0000-0000-0000E3030000}"/>
    <cellStyle name="Comma 10 3 2 4 6" xfId="11645" xr:uid="{00000000-0005-0000-0000-0000E4030000}"/>
    <cellStyle name="Comma 10 3 2 4 7" xfId="14097" xr:uid="{00000000-0005-0000-0000-0000E5030000}"/>
    <cellStyle name="Comma 10 3 2 4 8" xfId="16550" xr:uid="{00000000-0005-0000-0000-0000E6030000}"/>
    <cellStyle name="Comma 10 3 2 4 9" xfId="18998" xr:uid="{00000000-0005-0000-0000-0000E7030000}"/>
    <cellStyle name="Comma 10 3 2 5" xfId="21533" xr:uid="{00000000-0005-0000-0000-0000E8030000}"/>
    <cellStyle name="Comma 10 3 2 5 2" xfId="1794" xr:uid="{00000000-0005-0000-0000-0000E9030000}"/>
    <cellStyle name="Comma 10 3 2 5 3" xfId="4253" xr:uid="{00000000-0005-0000-0000-0000EA030000}"/>
    <cellStyle name="Comma 10 3 2 5 4" xfId="6746" xr:uid="{00000000-0005-0000-0000-0000EB030000}"/>
    <cellStyle name="Comma 10 3 2 5 5" xfId="9194" xr:uid="{00000000-0005-0000-0000-0000EC030000}"/>
    <cellStyle name="Comma 10 3 2 5 6" xfId="11646" xr:uid="{00000000-0005-0000-0000-0000ED030000}"/>
    <cellStyle name="Comma 10 3 2 5 7" xfId="14098" xr:uid="{00000000-0005-0000-0000-0000EE030000}"/>
    <cellStyle name="Comma 10 3 2 5 8" xfId="16551" xr:uid="{00000000-0005-0000-0000-0000EF030000}"/>
    <cellStyle name="Comma 10 3 2 5 9" xfId="18999" xr:uid="{00000000-0005-0000-0000-0000F0030000}"/>
    <cellStyle name="Comma 10 3 2 6" xfId="21534" xr:uid="{00000000-0005-0000-0000-0000F1030000}"/>
    <cellStyle name="Comma 10 3 2 6 2" xfId="1795" xr:uid="{00000000-0005-0000-0000-0000F2030000}"/>
    <cellStyle name="Comma 10 3 2 6 3" xfId="4254" xr:uid="{00000000-0005-0000-0000-0000F3030000}"/>
    <cellStyle name="Comma 10 3 2 6 4" xfId="6747" xr:uid="{00000000-0005-0000-0000-0000F4030000}"/>
    <cellStyle name="Comma 10 3 2 6 5" xfId="9195" xr:uid="{00000000-0005-0000-0000-0000F5030000}"/>
    <cellStyle name="Comma 10 3 2 6 6" xfId="11647" xr:uid="{00000000-0005-0000-0000-0000F6030000}"/>
    <cellStyle name="Comma 10 3 2 6 7" xfId="14099" xr:uid="{00000000-0005-0000-0000-0000F7030000}"/>
    <cellStyle name="Comma 10 3 2 6 8" xfId="16552" xr:uid="{00000000-0005-0000-0000-0000F8030000}"/>
    <cellStyle name="Comma 10 3 2 6 9" xfId="19000" xr:uid="{00000000-0005-0000-0000-0000F9030000}"/>
    <cellStyle name="Comma 10 3 2 7" xfId="21535" xr:uid="{00000000-0005-0000-0000-0000FA030000}"/>
    <cellStyle name="Comma 10 3 2 7 2" xfId="1796" xr:uid="{00000000-0005-0000-0000-0000FB030000}"/>
    <cellStyle name="Comma 10 3 2 7 3" xfId="4255" xr:uid="{00000000-0005-0000-0000-0000FC030000}"/>
    <cellStyle name="Comma 10 3 2 7 4" xfId="6748" xr:uid="{00000000-0005-0000-0000-0000FD030000}"/>
    <cellStyle name="Comma 10 3 2 7 5" xfId="9196" xr:uid="{00000000-0005-0000-0000-0000FE030000}"/>
    <cellStyle name="Comma 10 3 2 7 6" xfId="11648" xr:uid="{00000000-0005-0000-0000-0000FF030000}"/>
    <cellStyle name="Comma 10 3 2 7 7" xfId="14100" xr:uid="{00000000-0005-0000-0000-000000040000}"/>
    <cellStyle name="Comma 10 3 2 7 8" xfId="16553" xr:uid="{00000000-0005-0000-0000-000001040000}"/>
    <cellStyle name="Comma 10 3 2 7 9" xfId="19001" xr:uid="{00000000-0005-0000-0000-000002040000}"/>
    <cellStyle name="Comma 10 3 2 8" xfId="21536" xr:uid="{00000000-0005-0000-0000-000003040000}"/>
    <cellStyle name="Comma 10 3 2 8 2" xfId="1797" xr:uid="{00000000-0005-0000-0000-000004040000}"/>
    <cellStyle name="Comma 10 3 2 8 3" xfId="4256" xr:uid="{00000000-0005-0000-0000-000005040000}"/>
    <cellStyle name="Comma 10 3 2 8 4" xfId="6749" xr:uid="{00000000-0005-0000-0000-000006040000}"/>
    <cellStyle name="Comma 10 3 2 8 5" xfId="9197" xr:uid="{00000000-0005-0000-0000-000007040000}"/>
    <cellStyle name="Comma 10 3 2 8 6" xfId="11649" xr:uid="{00000000-0005-0000-0000-000008040000}"/>
    <cellStyle name="Comma 10 3 2 8 7" xfId="14101" xr:uid="{00000000-0005-0000-0000-000009040000}"/>
    <cellStyle name="Comma 10 3 2 8 8" xfId="16554" xr:uid="{00000000-0005-0000-0000-00000A040000}"/>
    <cellStyle name="Comma 10 3 2 8 9" xfId="19002" xr:uid="{00000000-0005-0000-0000-00000B040000}"/>
    <cellStyle name="Comma 10 3 2 9" xfId="21537" xr:uid="{00000000-0005-0000-0000-00000C040000}"/>
    <cellStyle name="Comma 10 3 2 9 2" xfId="1798" xr:uid="{00000000-0005-0000-0000-00000D040000}"/>
    <cellStyle name="Comma 10 3 2 9 3" xfId="4257" xr:uid="{00000000-0005-0000-0000-00000E040000}"/>
    <cellStyle name="Comma 10 3 2 9 4" xfId="6750" xr:uid="{00000000-0005-0000-0000-00000F040000}"/>
    <cellStyle name="Comma 10 3 2 9 5" xfId="9198" xr:uid="{00000000-0005-0000-0000-000010040000}"/>
    <cellStyle name="Comma 10 3 2 9 6" xfId="11650" xr:uid="{00000000-0005-0000-0000-000011040000}"/>
    <cellStyle name="Comma 10 3 2 9 7" xfId="14102" xr:uid="{00000000-0005-0000-0000-000012040000}"/>
    <cellStyle name="Comma 10 3 2 9 8" xfId="16555" xr:uid="{00000000-0005-0000-0000-000013040000}"/>
    <cellStyle name="Comma 10 3 2 9 9" xfId="19003" xr:uid="{00000000-0005-0000-0000-000014040000}"/>
    <cellStyle name="Comma 10 3 3" xfId="21538" xr:uid="{00000000-0005-0000-0000-000015040000}"/>
    <cellStyle name="Comma 10 3 3 10" xfId="4258" xr:uid="{00000000-0005-0000-0000-000016040000}"/>
    <cellStyle name="Comma 10 3 3 11" xfId="6751" xr:uid="{00000000-0005-0000-0000-000017040000}"/>
    <cellStyle name="Comma 10 3 3 12" xfId="9199" xr:uid="{00000000-0005-0000-0000-000018040000}"/>
    <cellStyle name="Comma 10 3 3 13" xfId="11651" xr:uid="{00000000-0005-0000-0000-000019040000}"/>
    <cellStyle name="Comma 10 3 3 14" xfId="14103" xr:uid="{00000000-0005-0000-0000-00001A040000}"/>
    <cellStyle name="Comma 10 3 3 15" xfId="16556" xr:uid="{00000000-0005-0000-0000-00001B040000}"/>
    <cellStyle name="Comma 10 3 3 16" xfId="19004" xr:uid="{00000000-0005-0000-0000-00001C040000}"/>
    <cellStyle name="Comma 10 3 3 2" xfId="21539" xr:uid="{00000000-0005-0000-0000-00001D040000}"/>
    <cellStyle name="Comma 10 3 3 2 10" xfId="19005" xr:uid="{00000000-0005-0000-0000-00001E040000}"/>
    <cellStyle name="Comma 10 3 3 2 2" xfId="21540" xr:uid="{00000000-0005-0000-0000-00001F040000}"/>
    <cellStyle name="Comma 10 3 3 2 2 2" xfId="1801" xr:uid="{00000000-0005-0000-0000-000020040000}"/>
    <cellStyle name="Comma 10 3 3 2 2 3" xfId="4260" xr:uid="{00000000-0005-0000-0000-000021040000}"/>
    <cellStyle name="Comma 10 3 3 2 2 4" xfId="6753" xr:uid="{00000000-0005-0000-0000-000022040000}"/>
    <cellStyle name="Comma 10 3 3 2 2 5" xfId="9201" xr:uid="{00000000-0005-0000-0000-000023040000}"/>
    <cellStyle name="Comma 10 3 3 2 2 6" xfId="11653" xr:uid="{00000000-0005-0000-0000-000024040000}"/>
    <cellStyle name="Comma 10 3 3 2 2 7" xfId="14105" xr:uid="{00000000-0005-0000-0000-000025040000}"/>
    <cellStyle name="Comma 10 3 3 2 2 8" xfId="16558" xr:uid="{00000000-0005-0000-0000-000026040000}"/>
    <cellStyle name="Comma 10 3 3 2 2 9" xfId="19006" xr:uid="{00000000-0005-0000-0000-000027040000}"/>
    <cellStyle name="Comma 10 3 3 2 3" xfId="1800" xr:uid="{00000000-0005-0000-0000-000028040000}"/>
    <cellStyle name="Comma 10 3 3 2 4" xfId="4259" xr:uid="{00000000-0005-0000-0000-000029040000}"/>
    <cellStyle name="Comma 10 3 3 2 5" xfId="6752" xr:uid="{00000000-0005-0000-0000-00002A040000}"/>
    <cellStyle name="Comma 10 3 3 2 6" xfId="9200" xr:uid="{00000000-0005-0000-0000-00002B040000}"/>
    <cellStyle name="Comma 10 3 3 2 7" xfId="11652" xr:uid="{00000000-0005-0000-0000-00002C040000}"/>
    <cellStyle name="Comma 10 3 3 2 8" xfId="14104" xr:uid="{00000000-0005-0000-0000-00002D040000}"/>
    <cellStyle name="Comma 10 3 3 2 9" xfId="16557" xr:uid="{00000000-0005-0000-0000-00002E040000}"/>
    <cellStyle name="Comma 10 3 3 3" xfId="21541" xr:uid="{00000000-0005-0000-0000-00002F040000}"/>
    <cellStyle name="Comma 10 3 3 3 2" xfId="1802" xr:uid="{00000000-0005-0000-0000-000030040000}"/>
    <cellStyle name="Comma 10 3 3 3 3" xfId="4261" xr:uid="{00000000-0005-0000-0000-000031040000}"/>
    <cellStyle name="Comma 10 3 3 3 4" xfId="6754" xr:uid="{00000000-0005-0000-0000-000032040000}"/>
    <cellStyle name="Comma 10 3 3 3 5" xfId="9202" xr:uid="{00000000-0005-0000-0000-000033040000}"/>
    <cellStyle name="Comma 10 3 3 3 6" xfId="11654" xr:uid="{00000000-0005-0000-0000-000034040000}"/>
    <cellStyle name="Comma 10 3 3 3 7" xfId="14106" xr:uid="{00000000-0005-0000-0000-000035040000}"/>
    <cellStyle name="Comma 10 3 3 3 8" xfId="16559" xr:uid="{00000000-0005-0000-0000-000036040000}"/>
    <cellStyle name="Comma 10 3 3 3 9" xfId="19007" xr:uid="{00000000-0005-0000-0000-000037040000}"/>
    <cellStyle name="Comma 10 3 3 4" xfId="21542" xr:uid="{00000000-0005-0000-0000-000038040000}"/>
    <cellStyle name="Comma 10 3 3 4 2" xfId="1803" xr:uid="{00000000-0005-0000-0000-000039040000}"/>
    <cellStyle name="Comma 10 3 3 4 3" xfId="4262" xr:uid="{00000000-0005-0000-0000-00003A040000}"/>
    <cellStyle name="Comma 10 3 3 4 4" xfId="6755" xr:uid="{00000000-0005-0000-0000-00003B040000}"/>
    <cellStyle name="Comma 10 3 3 4 5" xfId="9203" xr:uid="{00000000-0005-0000-0000-00003C040000}"/>
    <cellStyle name="Comma 10 3 3 4 6" xfId="11655" xr:uid="{00000000-0005-0000-0000-00003D040000}"/>
    <cellStyle name="Comma 10 3 3 4 7" xfId="14107" xr:uid="{00000000-0005-0000-0000-00003E040000}"/>
    <cellStyle name="Comma 10 3 3 4 8" xfId="16560" xr:uid="{00000000-0005-0000-0000-00003F040000}"/>
    <cellStyle name="Comma 10 3 3 4 9" xfId="19008" xr:uid="{00000000-0005-0000-0000-000040040000}"/>
    <cellStyle name="Comma 10 3 3 5" xfId="21543" xr:uid="{00000000-0005-0000-0000-000041040000}"/>
    <cellStyle name="Comma 10 3 3 5 2" xfId="1804" xr:uid="{00000000-0005-0000-0000-000042040000}"/>
    <cellStyle name="Comma 10 3 3 5 3" xfId="4263" xr:uid="{00000000-0005-0000-0000-000043040000}"/>
    <cellStyle name="Comma 10 3 3 5 4" xfId="6756" xr:uid="{00000000-0005-0000-0000-000044040000}"/>
    <cellStyle name="Comma 10 3 3 5 5" xfId="9204" xr:uid="{00000000-0005-0000-0000-000045040000}"/>
    <cellStyle name="Comma 10 3 3 5 6" xfId="11656" xr:uid="{00000000-0005-0000-0000-000046040000}"/>
    <cellStyle name="Comma 10 3 3 5 7" xfId="14108" xr:uid="{00000000-0005-0000-0000-000047040000}"/>
    <cellStyle name="Comma 10 3 3 5 8" xfId="16561" xr:uid="{00000000-0005-0000-0000-000048040000}"/>
    <cellStyle name="Comma 10 3 3 5 9" xfId="19009" xr:uid="{00000000-0005-0000-0000-000049040000}"/>
    <cellStyle name="Comma 10 3 3 6" xfId="21544" xr:uid="{00000000-0005-0000-0000-00004A040000}"/>
    <cellStyle name="Comma 10 3 3 6 2" xfId="1805" xr:uid="{00000000-0005-0000-0000-00004B040000}"/>
    <cellStyle name="Comma 10 3 3 6 3" xfId="4264" xr:uid="{00000000-0005-0000-0000-00004C040000}"/>
    <cellStyle name="Comma 10 3 3 6 4" xfId="6757" xr:uid="{00000000-0005-0000-0000-00004D040000}"/>
    <cellStyle name="Comma 10 3 3 6 5" xfId="9205" xr:uid="{00000000-0005-0000-0000-00004E040000}"/>
    <cellStyle name="Comma 10 3 3 6 6" xfId="11657" xr:uid="{00000000-0005-0000-0000-00004F040000}"/>
    <cellStyle name="Comma 10 3 3 6 7" xfId="14109" xr:uid="{00000000-0005-0000-0000-000050040000}"/>
    <cellStyle name="Comma 10 3 3 6 8" xfId="16562" xr:uid="{00000000-0005-0000-0000-000051040000}"/>
    <cellStyle name="Comma 10 3 3 6 9" xfId="19010" xr:uid="{00000000-0005-0000-0000-000052040000}"/>
    <cellStyle name="Comma 10 3 3 7" xfId="21545" xr:uid="{00000000-0005-0000-0000-000053040000}"/>
    <cellStyle name="Comma 10 3 3 7 2" xfId="1806" xr:uid="{00000000-0005-0000-0000-000054040000}"/>
    <cellStyle name="Comma 10 3 3 7 3" xfId="4265" xr:uid="{00000000-0005-0000-0000-000055040000}"/>
    <cellStyle name="Comma 10 3 3 7 4" xfId="6758" xr:uid="{00000000-0005-0000-0000-000056040000}"/>
    <cellStyle name="Comma 10 3 3 7 5" xfId="9206" xr:uid="{00000000-0005-0000-0000-000057040000}"/>
    <cellStyle name="Comma 10 3 3 7 6" xfId="11658" xr:uid="{00000000-0005-0000-0000-000058040000}"/>
    <cellStyle name="Comma 10 3 3 7 7" xfId="14110" xr:uid="{00000000-0005-0000-0000-000059040000}"/>
    <cellStyle name="Comma 10 3 3 7 8" xfId="16563" xr:uid="{00000000-0005-0000-0000-00005A040000}"/>
    <cellStyle name="Comma 10 3 3 7 9" xfId="19011" xr:uid="{00000000-0005-0000-0000-00005B040000}"/>
    <cellStyle name="Comma 10 3 3 8" xfId="21546" xr:uid="{00000000-0005-0000-0000-00005C040000}"/>
    <cellStyle name="Comma 10 3 3 8 2" xfId="1807" xr:uid="{00000000-0005-0000-0000-00005D040000}"/>
    <cellStyle name="Comma 10 3 3 8 3" xfId="4266" xr:uid="{00000000-0005-0000-0000-00005E040000}"/>
    <cellStyle name="Comma 10 3 3 8 4" xfId="6759" xr:uid="{00000000-0005-0000-0000-00005F040000}"/>
    <cellStyle name="Comma 10 3 3 8 5" xfId="9207" xr:uid="{00000000-0005-0000-0000-000060040000}"/>
    <cellStyle name="Comma 10 3 3 8 6" xfId="11659" xr:uid="{00000000-0005-0000-0000-000061040000}"/>
    <cellStyle name="Comma 10 3 3 8 7" xfId="14111" xr:uid="{00000000-0005-0000-0000-000062040000}"/>
    <cellStyle name="Comma 10 3 3 8 8" xfId="16564" xr:uid="{00000000-0005-0000-0000-000063040000}"/>
    <cellStyle name="Comma 10 3 3 8 9" xfId="19012" xr:uid="{00000000-0005-0000-0000-000064040000}"/>
    <cellStyle name="Comma 10 3 3 9" xfId="1799" xr:uid="{00000000-0005-0000-0000-000065040000}"/>
    <cellStyle name="Comma 10 3 4" xfId="21547" xr:uid="{00000000-0005-0000-0000-000066040000}"/>
    <cellStyle name="Comma 10 3 4 10" xfId="19013" xr:uid="{00000000-0005-0000-0000-000067040000}"/>
    <cellStyle name="Comma 10 3 4 2" xfId="21548" xr:uid="{00000000-0005-0000-0000-000068040000}"/>
    <cellStyle name="Comma 10 3 4 2 2" xfId="1809" xr:uid="{00000000-0005-0000-0000-000069040000}"/>
    <cellStyle name="Comma 10 3 4 2 3" xfId="4268" xr:uid="{00000000-0005-0000-0000-00006A040000}"/>
    <cellStyle name="Comma 10 3 4 2 4" xfId="6761" xr:uid="{00000000-0005-0000-0000-00006B040000}"/>
    <cellStyle name="Comma 10 3 4 2 5" xfId="9209" xr:uid="{00000000-0005-0000-0000-00006C040000}"/>
    <cellStyle name="Comma 10 3 4 2 6" xfId="11661" xr:uid="{00000000-0005-0000-0000-00006D040000}"/>
    <cellStyle name="Comma 10 3 4 2 7" xfId="14113" xr:uid="{00000000-0005-0000-0000-00006E040000}"/>
    <cellStyle name="Comma 10 3 4 2 8" xfId="16566" xr:uid="{00000000-0005-0000-0000-00006F040000}"/>
    <cellStyle name="Comma 10 3 4 2 9" xfId="19014" xr:uid="{00000000-0005-0000-0000-000070040000}"/>
    <cellStyle name="Comma 10 3 4 3" xfId="1808" xr:uid="{00000000-0005-0000-0000-000071040000}"/>
    <cellStyle name="Comma 10 3 4 4" xfId="4267" xr:uid="{00000000-0005-0000-0000-000072040000}"/>
    <cellStyle name="Comma 10 3 4 5" xfId="6760" xr:uid="{00000000-0005-0000-0000-000073040000}"/>
    <cellStyle name="Comma 10 3 4 6" xfId="9208" xr:uid="{00000000-0005-0000-0000-000074040000}"/>
    <cellStyle name="Comma 10 3 4 7" xfId="11660" xr:uid="{00000000-0005-0000-0000-000075040000}"/>
    <cellStyle name="Comma 10 3 4 8" xfId="14112" xr:uid="{00000000-0005-0000-0000-000076040000}"/>
    <cellStyle name="Comma 10 3 4 9" xfId="16565" xr:uid="{00000000-0005-0000-0000-000077040000}"/>
    <cellStyle name="Comma 10 3 5" xfId="21549" xr:uid="{00000000-0005-0000-0000-000078040000}"/>
    <cellStyle name="Comma 10 3 5 2" xfId="1810" xr:uid="{00000000-0005-0000-0000-000079040000}"/>
    <cellStyle name="Comma 10 3 5 3" xfId="4269" xr:uid="{00000000-0005-0000-0000-00007A040000}"/>
    <cellStyle name="Comma 10 3 5 4" xfId="6762" xr:uid="{00000000-0005-0000-0000-00007B040000}"/>
    <cellStyle name="Comma 10 3 5 5" xfId="9210" xr:uid="{00000000-0005-0000-0000-00007C040000}"/>
    <cellStyle name="Comma 10 3 5 6" xfId="11662" xr:uid="{00000000-0005-0000-0000-00007D040000}"/>
    <cellStyle name="Comma 10 3 5 7" xfId="14114" xr:uid="{00000000-0005-0000-0000-00007E040000}"/>
    <cellStyle name="Comma 10 3 5 8" xfId="16567" xr:uid="{00000000-0005-0000-0000-00007F040000}"/>
    <cellStyle name="Comma 10 3 5 9" xfId="19015" xr:uid="{00000000-0005-0000-0000-000080040000}"/>
    <cellStyle name="Comma 10 3 6" xfId="21550" xr:uid="{00000000-0005-0000-0000-000081040000}"/>
    <cellStyle name="Comma 10 3 6 2" xfId="1811" xr:uid="{00000000-0005-0000-0000-000082040000}"/>
    <cellStyle name="Comma 10 3 6 3" xfId="4270" xr:uid="{00000000-0005-0000-0000-000083040000}"/>
    <cellStyle name="Comma 10 3 6 4" xfId="6763" xr:uid="{00000000-0005-0000-0000-000084040000}"/>
    <cellStyle name="Comma 10 3 6 5" xfId="9211" xr:uid="{00000000-0005-0000-0000-000085040000}"/>
    <cellStyle name="Comma 10 3 6 6" xfId="11663" xr:uid="{00000000-0005-0000-0000-000086040000}"/>
    <cellStyle name="Comma 10 3 6 7" xfId="14115" xr:uid="{00000000-0005-0000-0000-000087040000}"/>
    <cellStyle name="Comma 10 3 6 8" xfId="16568" xr:uid="{00000000-0005-0000-0000-000088040000}"/>
    <cellStyle name="Comma 10 3 6 9" xfId="19016" xr:uid="{00000000-0005-0000-0000-000089040000}"/>
    <cellStyle name="Comma 10 3 7" xfId="21551" xr:uid="{00000000-0005-0000-0000-00008A040000}"/>
    <cellStyle name="Comma 10 3 7 2" xfId="1812" xr:uid="{00000000-0005-0000-0000-00008B040000}"/>
    <cellStyle name="Comma 10 3 7 3" xfId="4271" xr:uid="{00000000-0005-0000-0000-00008C040000}"/>
    <cellStyle name="Comma 10 3 7 4" xfId="6764" xr:uid="{00000000-0005-0000-0000-00008D040000}"/>
    <cellStyle name="Comma 10 3 7 5" xfId="9212" xr:uid="{00000000-0005-0000-0000-00008E040000}"/>
    <cellStyle name="Comma 10 3 7 6" xfId="11664" xr:uid="{00000000-0005-0000-0000-00008F040000}"/>
    <cellStyle name="Comma 10 3 7 7" xfId="14116" xr:uid="{00000000-0005-0000-0000-000090040000}"/>
    <cellStyle name="Comma 10 3 7 8" xfId="16569" xr:uid="{00000000-0005-0000-0000-000091040000}"/>
    <cellStyle name="Comma 10 3 7 9" xfId="19017" xr:uid="{00000000-0005-0000-0000-000092040000}"/>
    <cellStyle name="Comma 10 3 8" xfId="21552" xr:uid="{00000000-0005-0000-0000-000093040000}"/>
    <cellStyle name="Comma 10 3 8 2" xfId="1813" xr:uid="{00000000-0005-0000-0000-000094040000}"/>
    <cellStyle name="Comma 10 3 8 3" xfId="4272" xr:uid="{00000000-0005-0000-0000-000095040000}"/>
    <cellStyle name="Comma 10 3 8 4" xfId="6765" xr:uid="{00000000-0005-0000-0000-000096040000}"/>
    <cellStyle name="Comma 10 3 8 5" xfId="9213" xr:uid="{00000000-0005-0000-0000-000097040000}"/>
    <cellStyle name="Comma 10 3 8 6" xfId="11665" xr:uid="{00000000-0005-0000-0000-000098040000}"/>
    <cellStyle name="Comma 10 3 8 7" xfId="14117" xr:uid="{00000000-0005-0000-0000-000099040000}"/>
    <cellStyle name="Comma 10 3 8 8" xfId="16570" xr:uid="{00000000-0005-0000-0000-00009A040000}"/>
    <cellStyle name="Comma 10 3 8 9" xfId="19018" xr:uid="{00000000-0005-0000-0000-00009B040000}"/>
    <cellStyle name="Comma 10 3 9" xfId="21553" xr:uid="{00000000-0005-0000-0000-00009C040000}"/>
    <cellStyle name="Comma 10 3 9 2" xfId="1814" xr:uid="{00000000-0005-0000-0000-00009D040000}"/>
    <cellStyle name="Comma 10 3 9 3" xfId="4273" xr:uid="{00000000-0005-0000-0000-00009E040000}"/>
    <cellStyle name="Comma 10 3 9 4" xfId="6766" xr:uid="{00000000-0005-0000-0000-00009F040000}"/>
    <cellStyle name="Comma 10 3 9 5" xfId="9214" xr:uid="{00000000-0005-0000-0000-0000A0040000}"/>
    <cellStyle name="Comma 10 3 9 6" xfId="11666" xr:uid="{00000000-0005-0000-0000-0000A1040000}"/>
    <cellStyle name="Comma 10 3 9 7" xfId="14118" xr:uid="{00000000-0005-0000-0000-0000A2040000}"/>
    <cellStyle name="Comma 10 3 9 8" xfId="16571" xr:uid="{00000000-0005-0000-0000-0000A3040000}"/>
    <cellStyle name="Comma 10 3 9 9" xfId="19019" xr:uid="{00000000-0005-0000-0000-0000A4040000}"/>
    <cellStyle name="Comma 10 30" xfId="6655" xr:uid="{00000000-0005-0000-0000-0000A5040000}"/>
    <cellStyle name="Comma 10 31" xfId="9103" xr:uid="{00000000-0005-0000-0000-0000A6040000}"/>
    <cellStyle name="Comma 10 32" xfId="11555" xr:uid="{00000000-0005-0000-0000-0000A7040000}"/>
    <cellStyle name="Comma 10 33" xfId="14007" xr:uid="{00000000-0005-0000-0000-0000A8040000}"/>
    <cellStyle name="Comma 10 34" xfId="16460" xr:uid="{00000000-0005-0000-0000-0000A9040000}"/>
    <cellStyle name="Comma 10 35" xfId="18908" xr:uid="{00000000-0005-0000-0000-0000AA040000}"/>
    <cellStyle name="Comma 10 4" xfId="21554" xr:uid="{00000000-0005-0000-0000-0000AB040000}"/>
    <cellStyle name="Comma 10 4 10" xfId="1815" xr:uid="{00000000-0005-0000-0000-0000AC040000}"/>
    <cellStyle name="Comma 10 4 11" xfId="4274" xr:uid="{00000000-0005-0000-0000-0000AD040000}"/>
    <cellStyle name="Comma 10 4 12" xfId="6767" xr:uid="{00000000-0005-0000-0000-0000AE040000}"/>
    <cellStyle name="Comma 10 4 13" xfId="9215" xr:uid="{00000000-0005-0000-0000-0000AF040000}"/>
    <cellStyle name="Comma 10 4 14" xfId="11667" xr:uid="{00000000-0005-0000-0000-0000B0040000}"/>
    <cellStyle name="Comma 10 4 15" xfId="14119" xr:uid="{00000000-0005-0000-0000-0000B1040000}"/>
    <cellStyle name="Comma 10 4 16" xfId="16572" xr:uid="{00000000-0005-0000-0000-0000B2040000}"/>
    <cellStyle name="Comma 10 4 17" xfId="19020" xr:uid="{00000000-0005-0000-0000-0000B3040000}"/>
    <cellStyle name="Comma 10 4 2" xfId="21555" xr:uid="{00000000-0005-0000-0000-0000B4040000}"/>
    <cellStyle name="Comma 10 4 2 10" xfId="4275" xr:uid="{00000000-0005-0000-0000-0000B5040000}"/>
    <cellStyle name="Comma 10 4 2 11" xfId="6768" xr:uid="{00000000-0005-0000-0000-0000B6040000}"/>
    <cellStyle name="Comma 10 4 2 12" xfId="9216" xr:uid="{00000000-0005-0000-0000-0000B7040000}"/>
    <cellStyle name="Comma 10 4 2 13" xfId="11668" xr:uid="{00000000-0005-0000-0000-0000B8040000}"/>
    <cellStyle name="Comma 10 4 2 14" xfId="14120" xr:uid="{00000000-0005-0000-0000-0000B9040000}"/>
    <cellStyle name="Comma 10 4 2 15" xfId="16573" xr:uid="{00000000-0005-0000-0000-0000BA040000}"/>
    <cellStyle name="Comma 10 4 2 16" xfId="19021" xr:uid="{00000000-0005-0000-0000-0000BB040000}"/>
    <cellStyle name="Comma 10 4 2 2" xfId="21556" xr:uid="{00000000-0005-0000-0000-0000BC040000}"/>
    <cellStyle name="Comma 10 4 2 2 10" xfId="19022" xr:uid="{00000000-0005-0000-0000-0000BD040000}"/>
    <cellStyle name="Comma 10 4 2 2 2" xfId="21557" xr:uid="{00000000-0005-0000-0000-0000BE040000}"/>
    <cellStyle name="Comma 10 4 2 2 2 2" xfId="1818" xr:uid="{00000000-0005-0000-0000-0000BF040000}"/>
    <cellStyle name="Comma 10 4 2 2 2 3" xfId="4277" xr:uid="{00000000-0005-0000-0000-0000C0040000}"/>
    <cellStyle name="Comma 10 4 2 2 2 4" xfId="6770" xr:uid="{00000000-0005-0000-0000-0000C1040000}"/>
    <cellStyle name="Comma 10 4 2 2 2 5" xfId="9218" xr:uid="{00000000-0005-0000-0000-0000C2040000}"/>
    <cellStyle name="Comma 10 4 2 2 2 6" xfId="11670" xr:uid="{00000000-0005-0000-0000-0000C3040000}"/>
    <cellStyle name="Comma 10 4 2 2 2 7" xfId="14122" xr:uid="{00000000-0005-0000-0000-0000C4040000}"/>
    <cellStyle name="Comma 10 4 2 2 2 8" xfId="16575" xr:uid="{00000000-0005-0000-0000-0000C5040000}"/>
    <cellStyle name="Comma 10 4 2 2 2 9" xfId="19023" xr:uid="{00000000-0005-0000-0000-0000C6040000}"/>
    <cellStyle name="Comma 10 4 2 2 3" xfId="1817" xr:uid="{00000000-0005-0000-0000-0000C7040000}"/>
    <cellStyle name="Comma 10 4 2 2 4" xfId="4276" xr:uid="{00000000-0005-0000-0000-0000C8040000}"/>
    <cellStyle name="Comma 10 4 2 2 5" xfId="6769" xr:uid="{00000000-0005-0000-0000-0000C9040000}"/>
    <cellStyle name="Comma 10 4 2 2 6" xfId="9217" xr:uid="{00000000-0005-0000-0000-0000CA040000}"/>
    <cellStyle name="Comma 10 4 2 2 7" xfId="11669" xr:uid="{00000000-0005-0000-0000-0000CB040000}"/>
    <cellStyle name="Comma 10 4 2 2 8" xfId="14121" xr:uid="{00000000-0005-0000-0000-0000CC040000}"/>
    <cellStyle name="Comma 10 4 2 2 9" xfId="16574" xr:uid="{00000000-0005-0000-0000-0000CD040000}"/>
    <cellStyle name="Comma 10 4 2 3" xfId="21558" xr:uid="{00000000-0005-0000-0000-0000CE040000}"/>
    <cellStyle name="Comma 10 4 2 3 2" xfId="1819" xr:uid="{00000000-0005-0000-0000-0000CF040000}"/>
    <cellStyle name="Comma 10 4 2 3 3" xfId="4278" xr:uid="{00000000-0005-0000-0000-0000D0040000}"/>
    <cellStyle name="Comma 10 4 2 3 4" xfId="6771" xr:uid="{00000000-0005-0000-0000-0000D1040000}"/>
    <cellStyle name="Comma 10 4 2 3 5" xfId="9219" xr:uid="{00000000-0005-0000-0000-0000D2040000}"/>
    <cellStyle name="Comma 10 4 2 3 6" xfId="11671" xr:uid="{00000000-0005-0000-0000-0000D3040000}"/>
    <cellStyle name="Comma 10 4 2 3 7" xfId="14123" xr:uid="{00000000-0005-0000-0000-0000D4040000}"/>
    <cellStyle name="Comma 10 4 2 3 8" xfId="16576" xr:uid="{00000000-0005-0000-0000-0000D5040000}"/>
    <cellStyle name="Comma 10 4 2 3 9" xfId="19024" xr:uid="{00000000-0005-0000-0000-0000D6040000}"/>
    <cellStyle name="Comma 10 4 2 4" xfId="21559" xr:uid="{00000000-0005-0000-0000-0000D7040000}"/>
    <cellStyle name="Comma 10 4 2 4 2" xfId="1820" xr:uid="{00000000-0005-0000-0000-0000D8040000}"/>
    <cellStyle name="Comma 10 4 2 4 3" xfId="4279" xr:uid="{00000000-0005-0000-0000-0000D9040000}"/>
    <cellStyle name="Comma 10 4 2 4 4" xfId="6772" xr:uid="{00000000-0005-0000-0000-0000DA040000}"/>
    <cellStyle name="Comma 10 4 2 4 5" xfId="9220" xr:uid="{00000000-0005-0000-0000-0000DB040000}"/>
    <cellStyle name="Comma 10 4 2 4 6" xfId="11672" xr:uid="{00000000-0005-0000-0000-0000DC040000}"/>
    <cellStyle name="Comma 10 4 2 4 7" xfId="14124" xr:uid="{00000000-0005-0000-0000-0000DD040000}"/>
    <cellStyle name="Comma 10 4 2 4 8" xfId="16577" xr:uid="{00000000-0005-0000-0000-0000DE040000}"/>
    <cellStyle name="Comma 10 4 2 4 9" xfId="19025" xr:uid="{00000000-0005-0000-0000-0000DF040000}"/>
    <cellStyle name="Comma 10 4 2 5" xfId="21560" xr:uid="{00000000-0005-0000-0000-0000E0040000}"/>
    <cellStyle name="Comma 10 4 2 5 2" xfId="1821" xr:uid="{00000000-0005-0000-0000-0000E1040000}"/>
    <cellStyle name="Comma 10 4 2 5 3" xfId="4280" xr:uid="{00000000-0005-0000-0000-0000E2040000}"/>
    <cellStyle name="Comma 10 4 2 5 4" xfId="6773" xr:uid="{00000000-0005-0000-0000-0000E3040000}"/>
    <cellStyle name="Comma 10 4 2 5 5" xfId="9221" xr:uid="{00000000-0005-0000-0000-0000E4040000}"/>
    <cellStyle name="Comma 10 4 2 5 6" xfId="11673" xr:uid="{00000000-0005-0000-0000-0000E5040000}"/>
    <cellStyle name="Comma 10 4 2 5 7" xfId="14125" xr:uid="{00000000-0005-0000-0000-0000E6040000}"/>
    <cellStyle name="Comma 10 4 2 5 8" xfId="16578" xr:uid="{00000000-0005-0000-0000-0000E7040000}"/>
    <cellStyle name="Comma 10 4 2 5 9" xfId="19026" xr:uid="{00000000-0005-0000-0000-0000E8040000}"/>
    <cellStyle name="Comma 10 4 2 6" xfId="21561" xr:uid="{00000000-0005-0000-0000-0000E9040000}"/>
    <cellStyle name="Comma 10 4 2 6 2" xfId="1822" xr:uid="{00000000-0005-0000-0000-0000EA040000}"/>
    <cellStyle name="Comma 10 4 2 6 3" xfId="4281" xr:uid="{00000000-0005-0000-0000-0000EB040000}"/>
    <cellStyle name="Comma 10 4 2 6 4" xfId="6774" xr:uid="{00000000-0005-0000-0000-0000EC040000}"/>
    <cellStyle name="Comma 10 4 2 6 5" xfId="9222" xr:uid="{00000000-0005-0000-0000-0000ED040000}"/>
    <cellStyle name="Comma 10 4 2 6 6" xfId="11674" xr:uid="{00000000-0005-0000-0000-0000EE040000}"/>
    <cellStyle name="Comma 10 4 2 6 7" xfId="14126" xr:uid="{00000000-0005-0000-0000-0000EF040000}"/>
    <cellStyle name="Comma 10 4 2 6 8" xfId="16579" xr:uid="{00000000-0005-0000-0000-0000F0040000}"/>
    <cellStyle name="Comma 10 4 2 6 9" xfId="19027" xr:uid="{00000000-0005-0000-0000-0000F1040000}"/>
    <cellStyle name="Comma 10 4 2 7" xfId="21562" xr:uid="{00000000-0005-0000-0000-0000F2040000}"/>
    <cellStyle name="Comma 10 4 2 7 2" xfId="1823" xr:uid="{00000000-0005-0000-0000-0000F3040000}"/>
    <cellStyle name="Comma 10 4 2 7 3" xfId="4282" xr:uid="{00000000-0005-0000-0000-0000F4040000}"/>
    <cellStyle name="Comma 10 4 2 7 4" xfId="6775" xr:uid="{00000000-0005-0000-0000-0000F5040000}"/>
    <cellStyle name="Comma 10 4 2 7 5" xfId="9223" xr:uid="{00000000-0005-0000-0000-0000F6040000}"/>
    <cellStyle name="Comma 10 4 2 7 6" xfId="11675" xr:uid="{00000000-0005-0000-0000-0000F7040000}"/>
    <cellStyle name="Comma 10 4 2 7 7" xfId="14127" xr:uid="{00000000-0005-0000-0000-0000F8040000}"/>
    <cellStyle name="Comma 10 4 2 7 8" xfId="16580" xr:uid="{00000000-0005-0000-0000-0000F9040000}"/>
    <cellStyle name="Comma 10 4 2 7 9" xfId="19028" xr:uid="{00000000-0005-0000-0000-0000FA040000}"/>
    <cellStyle name="Comma 10 4 2 8" xfId="21563" xr:uid="{00000000-0005-0000-0000-0000FB040000}"/>
    <cellStyle name="Comma 10 4 2 8 2" xfId="1824" xr:uid="{00000000-0005-0000-0000-0000FC040000}"/>
    <cellStyle name="Comma 10 4 2 8 3" xfId="4283" xr:uid="{00000000-0005-0000-0000-0000FD040000}"/>
    <cellStyle name="Comma 10 4 2 8 4" xfId="6776" xr:uid="{00000000-0005-0000-0000-0000FE040000}"/>
    <cellStyle name="Comma 10 4 2 8 5" xfId="9224" xr:uid="{00000000-0005-0000-0000-0000FF040000}"/>
    <cellStyle name="Comma 10 4 2 8 6" xfId="11676" xr:uid="{00000000-0005-0000-0000-000000050000}"/>
    <cellStyle name="Comma 10 4 2 8 7" xfId="14128" xr:uid="{00000000-0005-0000-0000-000001050000}"/>
    <cellStyle name="Comma 10 4 2 8 8" xfId="16581" xr:uid="{00000000-0005-0000-0000-000002050000}"/>
    <cellStyle name="Comma 10 4 2 8 9" xfId="19029" xr:uid="{00000000-0005-0000-0000-000003050000}"/>
    <cellStyle name="Comma 10 4 2 9" xfId="1816" xr:uid="{00000000-0005-0000-0000-000004050000}"/>
    <cellStyle name="Comma 10 4 3" xfId="21564" xr:uid="{00000000-0005-0000-0000-000005050000}"/>
    <cellStyle name="Comma 10 4 3 10" xfId="19030" xr:uid="{00000000-0005-0000-0000-000006050000}"/>
    <cellStyle name="Comma 10 4 3 2" xfId="21565" xr:uid="{00000000-0005-0000-0000-000007050000}"/>
    <cellStyle name="Comma 10 4 3 2 2" xfId="1826" xr:uid="{00000000-0005-0000-0000-000008050000}"/>
    <cellStyle name="Comma 10 4 3 2 3" xfId="4285" xr:uid="{00000000-0005-0000-0000-000009050000}"/>
    <cellStyle name="Comma 10 4 3 2 4" xfId="6778" xr:uid="{00000000-0005-0000-0000-00000A050000}"/>
    <cellStyle name="Comma 10 4 3 2 5" xfId="9226" xr:uid="{00000000-0005-0000-0000-00000B050000}"/>
    <cellStyle name="Comma 10 4 3 2 6" xfId="11678" xr:uid="{00000000-0005-0000-0000-00000C050000}"/>
    <cellStyle name="Comma 10 4 3 2 7" xfId="14130" xr:uid="{00000000-0005-0000-0000-00000D050000}"/>
    <cellStyle name="Comma 10 4 3 2 8" xfId="16583" xr:uid="{00000000-0005-0000-0000-00000E050000}"/>
    <cellStyle name="Comma 10 4 3 2 9" xfId="19031" xr:uid="{00000000-0005-0000-0000-00000F050000}"/>
    <cellStyle name="Comma 10 4 3 3" xfId="1825" xr:uid="{00000000-0005-0000-0000-000010050000}"/>
    <cellStyle name="Comma 10 4 3 4" xfId="4284" xr:uid="{00000000-0005-0000-0000-000011050000}"/>
    <cellStyle name="Comma 10 4 3 5" xfId="6777" xr:uid="{00000000-0005-0000-0000-000012050000}"/>
    <cellStyle name="Comma 10 4 3 6" xfId="9225" xr:uid="{00000000-0005-0000-0000-000013050000}"/>
    <cellStyle name="Comma 10 4 3 7" xfId="11677" xr:uid="{00000000-0005-0000-0000-000014050000}"/>
    <cellStyle name="Comma 10 4 3 8" xfId="14129" xr:uid="{00000000-0005-0000-0000-000015050000}"/>
    <cellStyle name="Comma 10 4 3 9" xfId="16582" xr:uid="{00000000-0005-0000-0000-000016050000}"/>
    <cellStyle name="Comma 10 4 4" xfId="21566" xr:uid="{00000000-0005-0000-0000-000017050000}"/>
    <cellStyle name="Comma 10 4 4 2" xfId="1827" xr:uid="{00000000-0005-0000-0000-000018050000}"/>
    <cellStyle name="Comma 10 4 4 3" xfId="4286" xr:uid="{00000000-0005-0000-0000-000019050000}"/>
    <cellStyle name="Comma 10 4 4 4" xfId="6779" xr:uid="{00000000-0005-0000-0000-00001A050000}"/>
    <cellStyle name="Comma 10 4 4 5" xfId="9227" xr:uid="{00000000-0005-0000-0000-00001B050000}"/>
    <cellStyle name="Comma 10 4 4 6" xfId="11679" xr:uid="{00000000-0005-0000-0000-00001C050000}"/>
    <cellStyle name="Comma 10 4 4 7" xfId="14131" xr:uid="{00000000-0005-0000-0000-00001D050000}"/>
    <cellStyle name="Comma 10 4 4 8" xfId="16584" xr:uid="{00000000-0005-0000-0000-00001E050000}"/>
    <cellStyle name="Comma 10 4 4 9" xfId="19032" xr:uid="{00000000-0005-0000-0000-00001F050000}"/>
    <cellStyle name="Comma 10 4 5" xfId="21567" xr:uid="{00000000-0005-0000-0000-000020050000}"/>
    <cellStyle name="Comma 10 4 5 2" xfId="1828" xr:uid="{00000000-0005-0000-0000-000021050000}"/>
    <cellStyle name="Comma 10 4 5 3" xfId="4287" xr:uid="{00000000-0005-0000-0000-000022050000}"/>
    <cellStyle name="Comma 10 4 5 4" xfId="6780" xr:uid="{00000000-0005-0000-0000-000023050000}"/>
    <cellStyle name="Comma 10 4 5 5" xfId="9228" xr:uid="{00000000-0005-0000-0000-000024050000}"/>
    <cellStyle name="Comma 10 4 5 6" xfId="11680" xr:uid="{00000000-0005-0000-0000-000025050000}"/>
    <cellStyle name="Comma 10 4 5 7" xfId="14132" xr:uid="{00000000-0005-0000-0000-000026050000}"/>
    <cellStyle name="Comma 10 4 5 8" xfId="16585" xr:uid="{00000000-0005-0000-0000-000027050000}"/>
    <cellStyle name="Comma 10 4 5 9" xfId="19033" xr:uid="{00000000-0005-0000-0000-000028050000}"/>
    <cellStyle name="Comma 10 4 6" xfId="21568" xr:uid="{00000000-0005-0000-0000-000029050000}"/>
    <cellStyle name="Comma 10 4 6 2" xfId="1829" xr:uid="{00000000-0005-0000-0000-00002A050000}"/>
    <cellStyle name="Comma 10 4 6 3" xfId="4288" xr:uid="{00000000-0005-0000-0000-00002B050000}"/>
    <cellStyle name="Comma 10 4 6 4" xfId="6781" xr:uid="{00000000-0005-0000-0000-00002C050000}"/>
    <cellStyle name="Comma 10 4 6 5" xfId="9229" xr:uid="{00000000-0005-0000-0000-00002D050000}"/>
    <cellStyle name="Comma 10 4 6 6" xfId="11681" xr:uid="{00000000-0005-0000-0000-00002E050000}"/>
    <cellStyle name="Comma 10 4 6 7" xfId="14133" xr:uid="{00000000-0005-0000-0000-00002F050000}"/>
    <cellStyle name="Comma 10 4 6 8" xfId="16586" xr:uid="{00000000-0005-0000-0000-000030050000}"/>
    <cellStyle name="Comma 10 4 6 9" xfId="19034" xr:uid="{00000000-0005-0000-0000-000031050000}"/>
    <cellStyle name="Comma 10 4 7" xfId="21569" xr:uid="{00000000-0005-0000-0000-000032050000}"/>
    <cellStyle name="Comma 10 4 7 2" xfId="1830" xr:uid="{00000000-0005-0000-0000-000033050000}"/>
    <cellStyle name="Comma 10 4 7 3" xfId="4289" xr:uid="{00000000-0005-0000-0000-000034050000}"/>
    <cellStyle name="Comma 10 4 7 4" xfId="6782" xr:uid="{00000000-0005-0000-0000-000035050000}"/>
    <cellStyle name="Comma 10 4 7 5" xfId="9230" xr:uid="{00000000-0005-0000-0000-000036050000}"/>
    <cellStyle name="Comma 10 4 7 6" xfId="11682" xr:uid="{00000000-0005-0000-0000-000037050000}"/>
    <cellStyle name="Comma 10 4 7 7" xfId="14134" xr:uid="{00000000-0005-0000-0000-000038050000}"/>
    <cellStyle name="Comma 10 4 7 8" xfId="16587" xr:uid="{00000000-0005-0000-0000-000039050000}"/>
    <cellStyle name="Comma 10 4 7 9" xfId="19035" xr:uid="{00000000-0005-0000-0000-00003A050000}"/>
    <cellStyle name="Comma 10 4 8" xfId="21570" xr:uid="{00000000-0005-0000-0000-00003B050000}"/>
    <cellStyle name="Comma 10 4 8 2" xfId="1831" xr:uid="{00000000-0005-0000-0000-00003C050000}"/>
    <cellStyle name="Comma 10 4 8 3" xfId="4290" xr:uid="{00000000-0005-0000-0000-00003D050000}"/>
    <cellStyle name="Comma 10 4 8 4" xfId="6783" xr:uid="{00000000-0005-0000-0000-00003E050000}"/>
    <cellStyle name="Comma 10 4 8 5" xfId="9231" xr:uid="{00000000-0005-0000-0000-00003F050000}"/>
    <cellStyle name="Comma 10 4 8 6" xfId="11683" xr:uid="{00000000-0005-0000-0000-000040050000}"/>
    <cellStyle name="Comma 10 4 8 7" xfId="14135" xr:uid="{00000000-0005-0000-0000-000041050000}"/>
    <cellStyle name="Comma 10 4 8 8" xfId="16588" xr:uid="{00000000-0005-0000-0000-000042050000}"/>
    <cellStyle name="Comma 10 4 8 9" xfId="19036" xr:uid="{00000000-0005-0000-0000-000043050000}"/>
    <cellStyle name="Comma 10 4 9" xfId="21571" xr:uid="{00000000-0005-0000-0000-000044050000}"/>
    <cellStyle name="Comma 10 4 9 2" xfId="1832" xr:uid="{00000000-0005-0000-0000-000045050000}"/>
    <cellStyle name="Comma 10 4 9 3" xfId="4291" xr:uid="{00000000-0005-0000-0000-000046050000}"/>
    <cellStyle name="Comma 10 4 9 4" xfId="6784" xr:uid="{00000000-0005-0000-0000-000047050000}"/>
    <cellStyle name="Comma 10 4 9 5" xfId="9232" xr:uid="{00000000-0005-0000-0000-000048050000}"/>
    <cellStyle name="Comma 10 4 9 6" xfId="11684" xr:uid="{00000000-0005-0000-0000-000049050000}"/>
    <cellStyle name="Comma 10 4 9 7" xfId="14136" xr:uid="{00000000-0005-0000-0000-00004A050000}"/>
    <cellStyle name="Comma 10 4 9 8" xfId="16589" xr:uid="{00000000-0005-0000-0000-00004B050000}"/>
    <cellStyle name="Comma 10 4 9 9" xfId="19037" xr:uid="{00000000-0005-0000-0000-00004C050000}"/>
    <cellStyle name="Comma 10 5" xfId="21572" xr:uid="{00000000-0005-0000-0000-00004D050000}"/>
    <cellStyle name="Comma 10 5 10" xfId="4292" xr:uid="{00000000-0005-0000-0000-00004E050000}"/>
    <cellStyle name="Comma 10 5 11" xfId="6785" xr:uid="{00000000-0005-0000-0000-00004F050000}"/>
    <cellStyle name="Comma 10 5 12" xfId="9233" xr:uid="{00000000-0005-0000-0000-000050050000}"/>
    <cellStyle name="Comma 10 5 13" xfId="11685" xr:uid="{00000000-0005-0000-0000-000051050000}"/>
    <cellStyle name="Comma 10 5 14" xfId="14137" xr:uid="{00000000-0005-0000-0000-000052050000}"/>
    <cellStyle name="Comma 10 5 15" xfId="16590" xr:uid="{00000000-0005-0000-0000-000053050000}"/>
    <cellStyle name="Comma 10 5 16" xfId="19038" xr:uid="{00000000-0005-0000-0000-000054050000}"/>
    <cellStyle name="Comma 10 5 2" xfId="21573" xr:uid="{00000000-0005-0000-0000-000055050000}"/>
    <cellStyle name="Comma 10 5 2 10" xfId="19039" xr:uid="{00000000-0005-0000-0000-000056050000}"/>
    <cellStyle name="Comma 10 5 2 2" xfId="21574" xr:uid="{00000000-0005-0000-0000-000057050000}"/>
    <cellStyle name="Comma 10 5 2 2 2" xfId="1835" xr:uid="{00000000-0005-0000-0000-000058050000}"/>
    <cellStyle name="Comma 10 5 2 2 3" xfId="4294" xr:uid="{00000000-0005-0000-0000-000059050000}"/>
    <cellStyle name="Comma 10 5 2 2 4" xfId="6787" xr:uid="{00000000-0005-0000-0000-00005A050000}"/>
    <cellStyle name="Comma 10 5 2 2 5" xfId="9235" xr:uid="{00000000-0005-0000-0000-00005B050000}"/>
    <cellStyle name="Comma 10 5 2 2 6" xfId="11687" xr:uid="{00000000-0005-0000-0000-00005C050000}"/>
    <cellStyle name="Comma 10 5 2 2 7" xfId="14139" xr:uid="{00000000-0005-0000-0000-00005D050000}"/>
    <cellStyle name="Comma 10 5 2 2 8" xfId="16592" xr:uid="{00000000-0005-0000-0000-00005E050000}"/>
    <cellStyle name="Comma 10 5 2 2 9" xfId="19040" xr:uid="{00000000-0005-0000-0000-00005F050000}"/>
    <cellStyle name="Comma 10 5 2 3" xfId="1834" xr:uid="{00000000-0005-0000-0000-000060050000}"/>
    <cellStyle name="Comma 10 5 2 4" xfId="4293" xr:uid="{00000000-0005-0000-0000-000061050000}"/>
    <cellStyle name="Comma 10 5 2 5" xfId="6786" xr:uid="{00000000-0005-0000-0000-000062050000}"/>
    <cellStyle name="Comma 10 5 2 6" xfId="9234" xr:uid="{00000000-0005-0000-0000-000063050000}"/>
    <cellStyle name="Comma 10 5 2 7" xfId="11686" xr:uid="{00000000-0005-0000-0000-000064050000}"/>
    <cellStyle name="Comma 10 5 2 8" xfId="14138" xr:uid="{00000000-0005-0000-0000-000065050000}"/>
    <cellStyle name="Comma 10 5 2 9" xfId="16591" xr:uid="{00000000-0005-0000-0000-000066050000}"/>
    <cellStyle name="Comma 10 5 3" xfId="21575" xr:uid="{00000000-0005-0000-0000-000067050000}"/>
    <cellStyle name="Comma 10 5 3 2" xfId="1836" xr:uid="{00000000-0005-0000-0000-000068050000}"/>
    <cellStyle name="Comma 10 5 3 3" xfId="4295" xr:uid="{00000000-0005-0000-0000-000069050000}"/>
    <cellStyle name="Comma 10 5 3 4" xfId="6788" xr:uid="{00000000-0005-0000-0000-00006A050000}"/>
    <cellStyle name="Comma 10 5 3 5" xfId="9236" xr:uid="{00000000-0005-0000-0000-00006B050000}"/>
    <cellStyle name="Comma 10 5 3 6" xfId="11688" xr:uid="{00000000-0005-0000-0000-00006C050000}"/>
    <cellStyle name="Comma 10 5 3 7" xfId="14140" xr:uid="{00000000-0005-0000-0000-00006D050000}"/>
    <cellStyle name="Comma 10 5 3 8" xfId="16593" xr:uid="{00000000-0005-0000-0000-00006E050000}"/>
    <cellStyle name="Comma 10 5 3 9" xfId="19041" xr:uid="{00000000-0005-0000-0000-00006F050000}"/>
    <cellStyle name="Comma 10 5 4" xfId="21576" xr:uid="{00000000-0005-0000-0000-000070050000}"/>
    <cellStyle name="Comma 10 5 4 2" xfId="1837" xr:uid="{00000000-0005-0000-0000-000071050000}"/>
    <cellStyle name="Comma 10 5 4 3" xfId="4296" xr:uid="{00000000-0005-0000-0000-000072050000}"/>
    <cellStyle name="Comma 10 5 4 4" xfId="6789" xr:uid="{00000000-0005-0000-0000-000073050000}"/>
    <cellStyle name="Comma 10 5 4 5" xfId="9237" xr:uid="{00000000-0005-0000-0000-000074050000}"/>
    <cellStyle name="Comma 10 5 4 6" xfId="11689" xr:uid="{00000000-0005-0000-0000-000075050000}"/>
    <cellStyle name="Comma 10 5 4 7" xfId="14141" xr:uid="{00000000-0005-0000-0000-000076050000}"/>
    <cellStyle name="Comma 10 5 4 8" xfId="16594" xr:uid="{00000000-0005-0000-0000-000077050000}"/>
    <cellStyle name="Comma 10 5 4 9" xfId="19042" xr:uid="{00000000-0005-0000-0000-000078050000}"/>
    <cellStyle name="Comma 10 5 5" xfId="21577" xr:uid="{00000000-0005-0000-0000-000079050000}"/>
    <cellStyle name="Comma 10 5 5 2" xfId="1838" xr:uid="{00000000-0005-0000-0000-00007A050000}"/>
    <cellStyle name="Comma 10 5 5 3" xfId="4297" xr:uid="{00000000-0005-0000-0000-00007B050000}"/>
    <cellStyle name="Comma 10 5 5 4" xfId="6790" xr:uid="{00000000-0005-0000-0000-00007C050000}"/>
    <cellStyle name="Comma 10 5 5 5" xfId="9238" xr:uid="{00000000-0005-0000-0000-00007D050000}"/>
    <cellStyle name="Comma 10 5 5 6" xfId="11690" xr:uid="{00000000-0005-0000-0000-00007E050000}"/>
    <cellStyle name="Comma 10 5 5 7" xfId="14142" xr:uid="{00000000-0005-0000-0000-00007F050000}"/>
    <cellStyle name="Comma 10 5 5 8" xfId="16595" xr:uid="{00000000-0005-0000-0000-000080050000}"/>
    <cellStyle name="Comma 10 5 5 9" xfId="19043" xr:uid="{00000000-0005-0000-0000-000081050000}"/>
    <cellStyle name="Comma 10 5 6" xfId="21578" xr:uid="{00000000-0005-0000-0000-000082050000}"/>
    <cellStyle name="Comma 10 5 6 2" xfId="1839" xr:uid="{00000000-0005-0000-0000-000083050000}"/>
    <cellStyle name="Comma 10 5 6 3" xfId="4298" xr:uid="{00000000-0005-0000-0000-000084050000}"/>
    <cellStyle name="Comma 10 5 6 4" xfId="6791" xr:uid="{00000000-0005-0000-0000-000085050000}"/>
    <cellStyle name="Comma 10 5 6 5" xfId="9239" xr:uid="{00000000-0005-0000-0000-000086050000}"/>
    <cellStyle name="Comma 10 5 6 6" xfId="11691" xr:uid="{00000000-0005-0000-0000-000087050000}"/>
    <cellStyle name="Comma 10 5 6 7" xfId="14143" xr:uid="{00000000-0005-0000-0000-000088050000}"/>
    <cellStyle name="Comma 10 5 6 8" xfId="16596" xr:uid="{00000000-0005-0000-0000-000089050000}"/>
    <cellStyle name="Comma 10 5 6 9" xfId="19044" xr:uid="{00000000-0005-0000-0000-00008A050000}"/>
    <cellStyle name="Comma 10 5 7" xfId="21579" xr:uid="{00000000-0005-0000-0000-00008B050000}"/>
    <cellStyle name="Comma 10 5 7 2" xfId="1840" xr:uid="{00000000-0005-0000-0000-00008C050000}"/>
    <cellStyle name="Comma 10 5 7 3" xfId="4299" xr:uid="{00000000-0005-0000-0000-00008D050000}"/>
    <cellStyle name="Comma 10 5 7 4" xfId="6792" xr:uid="{00000000-0005-0000-0000-00008E050000}"/>
    <cellStyle name="Comma 10 5 7 5" xfId="9240" xr:uid="{00000000-0005-0000-0000-00008F050000}"/>
    <cellStyle name="Comma 10 5 7 6" xfId="11692" xr:uid="{00000000-0005-0000-0000-000090050000}"/>
    <cellStyle name="Comma 10 5 7 7" xfId="14144" xr:uid="{00000000-0005-0000-0000-000091050000}"/>
    <cellStyle name="Comma 10 5 7 8" xfId="16597" xr:uid="{00000000-0005-0000-0000-000092050000}"/>
    <cellStyle name="Comma 10 5 7 9" xfId="19045" xr:uid="{00000000-0005-0000-0000-000093050000}"/>
    <cellStyle name="Comma 10 5 8" xfId="21580" xr:uid="{00000000-0005-0000-0000-000094050000}"/>
    <cellStyle name="Comma 10 5 8 2" xfId="1841" xr:uid="{00000000-0005-0000-0000-000095050000}"/>
    <cellStyle name="Comma 10 5 8 3" xfId="4300" xr:uid="{00000000-0005-0000-0000-000096050000}"/>
    <cellStyle name="Comma 10 5 8 4" xfId="6793" xr:uid="{00000000-0005-0000-0000-000097050000}"/>
    <cellStyle name="Comma 10 5 8 5" xfId="9241" xr:uid="{00000000-0005-0000-0000-000098050000}"/>
    <cellStyle name="Comma 10 5 8 6" xfId="11693" xr:uid="{00000000-0005-0000-0000-000099050000}"/>
    <cellStyle name="Comma 10 5 8 7" xfId="14145" xr:uid="{00000000-0005-0000-0000-00009A050000}"/>
    <cellStyle name="Comma 10 5 8 8" xfId="16598" xr:uid="{00000000-0005-0000-0000-00009B050000}"/>
    <cellStyle name="Comma 10 5 8 9" xfId="19046" xr:uid="{00000000-0005-0000-0000-00009C050000}"/>
    <cellStyle name="Comma 10 5 9" xfId="1833" xr:uid="{00000000-0005-0000-0000-00009D050000}"/>
    <cellStyle name="Comma 10 6" xfId="74" xr:uid="{00000000-0005-0000-0000-00009E050000}"/>
    <cellStyle name="Comma 10 6 10" xfId="19047" xr:uid="{00000000-0005-0000-0000-00009F050000}"/>
    <cellStyle name="Comma 10 6 2" xfId="21581" xr:uid="{00000000-0005-0000-0000-0000A0050000}"/>
    <cellStyle name="Comma 10 6 2 2" xfId="1843" xr:uid="{00000000-0005-0000-0000-0000A1050000}"/>
    <cellStyle name="Comma 10 6 2 3" xfId="4302" xr:uid="{00000000-0005-0000-0000-0000A2050000}"/>
    <cellStyle name="Comma 10 6 2 4" xfId="6795" xr:uid="{00000000-0005-0000-0000-0000A3050000}"/>
    <cellStyle name="Comma 10 6 2 5" xfId="9243" xr:uid="{00000000-0005-0000-0000-0000A4050000}"/>
    <cellStyle name="Comma 10 6 2 6" xfId="11695" xr:uid="{00000000-0005-0000-0000-0000A5050000}"/>
    <cellStyle name="Comma 10 6 2 7" xfId="14147" xr:uid="{00000000-0005-0000-0000-0000A6050000}"/>
    <cellStyle name="Comma 10 6 2 8" xfId="16600" xr:uid="{00000000-0005-0000-0000-0000A7050000}"/>
    <cellStyle name="Comma 10 6 2 9" xfId="19048" xr:uid="{00000000-0005-0000-0000-0000A8050000}"/>
    <cellStyle name="Comma 10 6 3" xfId="1842" xr:uid="{00000000-0005-0000-0000-0000A9050000}"/>
    <cellStyle name="Comma 10 6 4" xfId="4301" xr:uid="{00000000-0005-0000-0000-0000AA050000}"/>
    <cellStyle name="Comma 10 6 5" xfId="6794" xr:uid="{00000000-0005-0000-0000-0000AB050000}"/>
    <cellStyle name="Comma 10 6 6" xfId="9242" xr:uid="{00000000-0005-0000-0000-0000AC050000}"/>
    <cellStyle name="Comma 10 6 7" xfId="11694" xr:uid="{00000000-0005-0000-0000-0000AD050000}"/>
    <cellStyle name="Comma 10 6 8" xfId="14146" xr:uid="{00000000-0005-0000-0000-0000AE050000}"/>
    <cellStyle name="Comma 10 6 9" xfId="16599" xr:uid="{00000000-0005-0000-0000-0000AF050000}"/>
    <cellStyle name="Comma 10 7" xfId="75" xr:uid="{00000000-0005-0000-0000-0000B0050000}"/>
    <cellStyle name="Comma 10 7 2" xfId="1844" xr:uid="{00000000-0005-0000-0000-0000B1050000}"/>
    <cellStyle name="Comma 10 7 3" xfId="4303" xr:uid="{00000000-0005-0000-0000-0000B2050000}"/>
    <cellStyle name="Comma 10 7 4" xfId="6796" xr:uid="{00000000-0005-0000-0000-0000B3050000}"/>
    <cellStyle name="Comma 10 7 5" xfId="9244" xr:uid="{00000000-0005-0000-0000-0000B4050000}"/>
    <cellStyle name="Comma 10 7 6" xfId="11696" xr:uid="{00000000-0005-0000-0000-0000B5050000}"/>
    <cellStyle name="Comma 10 7 7" xfId="14148" xr:uid="{00000000-0005-0000-0000-0000B6050000}"/>
    <cellStyle name="Comma 10 7 8" xfId="16601" xr:uid="{00000000-0005-0000-0000-0000B7050000}"/>
    <cellStyle name="Comma 10 7 9" xfId="19049" xr:uid="{00000000-0005-0000-0000-0000B8050000}"/>
    <cellStyle name="Comma 10 8" xfId="76" xr:uid="{00000000-0005-0000-0000-0000B9050000}"/>
    <cellStyle name="Comma 10 8 2" xfId="1845" xr:uid="{00000000-0005-0000-0000-0000BA050000}"/>
    <cellStyle name="Comma 10 8 3" xfId="4304" xr:uid="{00000000-0005-0000-0000-0000BB050000}"/>
    <cellStyle name="Comma 10 8 4" xfId="6797" xr:uid="{00000000-0005-0000-0000-0000BC050000}"/>
    <cellStyle name="Comma 10 8 5" xfId="9245" xr:uid="{00000000-0005-0000-0000-0000BD050000}"/>
    <cellStyle name="Comma 10 8 6" xfId="11697" xr:uid="{00000000-0005-0000-0000-0000BE050000}"/>
    <cellStyle name="Comma 10 8 7" xfId="14149" xr:uid="{00000000-0005-0000-0000-0000BF050000}"/>
    <cellStyle name="Comma 10 8 8" xfId="16602" xr:uid="{00000000-0005-0000-0000-0000C0050000}"/>
    <cellStyle name="Comma 10 8 9" xfId="19050" xr:uid="{00000000-0005-0000-0000-0000C1050000}"/>
    <cellStyle name="Comma 10 9" xfId="77" xr:uid="{00000000-0005-0000-0000-0000C2050000}"/>
    <cellStyle name="Comma 10 9 2" xfId="1846" xr:uid="{00000000-0005-0000-0000-0000C3050000}"/>
    <cellStyle name="Comma 10 9 3" xfId="4305" xr:uid="{00000000-0005-0000-0000-0000C4050000}"/>
    <cellStyle name="Comma 10 9 4" xfId="6798" xr:uid="{00000000-0005-0000-0000-0000C5050000}"/>
    <cellStyle name="Comma 10 9 5" xfId="9246" xr:uid="{00000000-0005-0000-0000-0000C6050000}"/>
    <cellStyle name="Comma 10 9 6" xfId="11698" xr:uid="{00000000-0005-0000-0000-0000C7050000}"/>
    <cellStyle name="Comma 10 9 7" xfId="14150" xr:uid="{00000000-0005-0000-0000-0000C8050000}"/>
    <cellStyle name="Comma 10 9 8" xfId="16603" xr:uid="{00000000-0005-0000-0000-0000C9050000}"/>
    <cellStyle name="Comma 10 9 9" xfId="19051" xr:uid="{00000000-0005-0000-0000-0000CA050000}"/>
    <cellStyle name="Comma 11" xfId="21582" xr:uid="{00000000-0005-0000-0000-0000CB050000}"/>
    <cellStyle name="Comma 11 10" xfId="78" xr:uid="{00000000-0005-0000-0000-0000CC050000}"/>
    <cellStyle name="Comma 11 10 2" xfId="1848" xr:uid="{00000000-0005-0000-0000-0000CD050000}"/>
    <cellStyle name="Comma 11 10 3" xfId="4307" xr:uid="{00000000-0005-0000-0000-0000CE050000}"/>
    <cellStyle name="Comma 11 10 4" xfId="6800" xr:uid="{00000000-0005-0000-0000-0000CF050000}"/>
    <cellStyle name="Comma 11 10 5" xfId="9248" xr:uid="{00000000-0005-0000-0000-0000D0050000}"/>
    <cellStyle name="Comma 11 10 6" xfId="11700" xr:uid="{00000000-0005-0000-0000-0000D1050000}"/>
    <cellStyle name="Comma 11 10 7" xfId="14152" xr:uid="{00000000-0005-0000-0000-0000D2050000}"/>
    <cellStyle name="Comma 11 10 8" xfId="16605" xr:uid="{00000000-0005-0000-0000-0000D3050000}"/>
    <cellStyle name="Comma 11 10 9" xfId="19053" xr:uid="{00000000-0005-0000-0000-0000D4050000}"/>
    <cellStyle name="Comma 11 11" xfId="79" xr:uid="{00000000-0005-0000-0000-0000D5050000}"/>
    <cellStyle name="Comma 11 11 2" xfId="1849" xr:uid="{00000000-0005-0000-0000-0000D6050000}"/>
    <cellStyle name="Comma 11 11 3" xfId="4308" xr:uid="{00000000-0005-0000-0000-0000D7050000}"/>
    <cellStyle name="Comma 11 11 4" xfId="6801" xr:uid="{00000000-0005-0000-0000-0000D8050000}"/>
    <cellStyle name="Comma 11 11 5" xfId="9249" xr:uid="{00000000-0005-0000-0000-0000D9050000}"/>
    <cellStyle name="Comma 11 11 6" xfId="11701" xr:uid="{00000000-0005-0000-0000-0000DA050000}"/>
    <cellStyle name="Comma 11 11 7" xfId="14153" xr:uid="{00000000-0005-0000-0000-0000DB050000}"/>
    <cellStyle name="Comma 11 11 8" xfId="16606" xr:uid="{00000000-0005-0000-0000-0000DC050000}"/>
    <cellStyle name="Comma 11 11 9" xfId="19054" xr:uid="{00000000-0005-0000-0000-0000DD050000}"/>
    <cellStyle name="Comma 11 12" xfId="80" xr:uid="{00000000-0005-0000-0000-0000DE050000}"/>
    <cellStyle name="Comma 11 12 2" xfId="1850" xr:uid="{00000000-0005-0000-0000-0000DF050000}"/>
    <cellStyle name="Comma 11 12 3" xfId="4309" xr:uid="{00000000-0005-0000-0000-0000E0050000}"/>
    <cellStyle name="Comma 11 12 4" xfId="6802" xr:uid="{00000000-0005-0000-0000-0000E1050000}"/>
    <cellStyle name="Comma 11 12 5" xfId="9250" xr:uid="{00000000-0005-0000-0000-0000E2050000}"/>
    <cellStyle name="Comma 11 12 6" xfId="11702" xr:uid="{00000000-0005-0000-0000-0000E3050000}"/>
    <cellStyle name="Comma 11 12 7" xfId="14154" xr:uid="{00000000-0005-0000-0000-0000E4050000}"/>
    <cellStyle name="Comma 11 12 8" xfId="16607" xr:uid="{00000000-0005-0000-0000-0000E5050000}"/>
    <cellStyle name="Comma 11 12 9" xfId="19055" xr:uid="{00000000-0005-0000-0000-0000E6050000}"/>
    <cellStyle name="Comma 11 13" xfId="81" xr:uid="{00000000-0005-0000-0000-0000E7050000}"/>
    <cellStyle name="Comma 11 14" xfId="82" xr:uid="{00000000-0005-0000-0000-0000E8050000}"/>
    <cellStyle name="Comma 11 15" xfId="83" xr:uid="{00000000-0005-0000-0000-0000E9050000}"/>
    <cellStyle name="Comma 11 16" xfId="84" xr:uid="{00000000-0005-0000-0000-0000EA050000}"/>
    <cellStyle name="Comma 11 17" xfId="85" xr:uid="{00000000-0005-0000-0000-0000EB050000}"/>
    <cellStyle name="Comma 11 18" xfId="86" xr:uid="{00000000-0005-0000-0000-0000EC050000}"/>
    <cellStyle name="Comma 11 19" xfId="87" xr:uid="{00000000-0005-0000-0000-0000ED050000}"/>
    <cellStyle name="Comma 11 2" xfId="21583" xr:uid="{00000000-0005-0000-0000-0000EE050000}"/>
    <cellStyle name="Comma 11 2 10" xfId="21584" xr:uid="{00000000-0005-0000-0000-0000EF050000}"/>
    <cellStyle name="Comma 11 2 10 2" xfId="1852" xr:uid="{00000000-0005-0000-0000-0000F0050000}"/>
    <cellStyle name="Comma 11 2 10 3" xfId="4311" xr:uid="{00000000-0005-0000-0000-0000F1050000}"/>
    <cellStyle name="Comma 11 2 10 4" xfId="6804" xr:uid="{00000000-0005-0000-0000-0000F2050000}"/>
    <cellStyle name="Comma 11 2 10 5" xfId="9252" xr:uid="{00000000-0005-0000-0000-0000F3050000}"/>
    <cellStyle name="Comma 11 2 10 6" xfId="11704" xr:uid="{00000000-0005-0000-0000-0000F4050000}"/>
    <cellStyle name="Comma 11 2 10 7" xfId="14156" xr:uid="{00000000-0005-0000-0000-0000F5050000}"/>
    <cellStyle name="Comma 11 2 10 8" xfId="16609" xr:uid="{00000000-0005-0000-0000-0000F6050000}"/>
    <cellStyle name="Comma 11 2 10 9" xfId="19057" xr:uid="{00000000-0005-0000-0000-0000F7050000}"/>
    <cellStyle name="Comma 11 2 11" xfId="21585" xr:uid="{00000000-0005-0000-0000-0000F8050000}"/>
    <cellStyle name="Comma 11 2 11 2" xfId="1853" xr:uid="{00000000-0005-0000-0000-0000F9050000}"/>
    <cellStyle name="Comma 11 2 11 3" xfId="4312" xr:uid="{00000000-0005-0000-0000-0000FA050000}"/>
    <cellStyle name="Comma 11 2 11 4" xfId="6805" xr:uid="{00000000-0005-0000-0000-0000FB050000}"/>
    <cellStyle name="Comma 11 2 11 5" xfId="9253" xr:uid="{00000000-0005-0000-0000-0000FC050000}"/>
    <cellStyle name="Comma 11 2 11 6" xfId="11705" xr:uid="{00000000-0005-0000-0000-0000FD050000}"/>
    <cellStyle name="Comma 11 2 11 7" xfId="14157" xr:uid="{00000000-0005-0000-0000-0000FE050000}"/>
    <cellStyle name="Comma 11 2 11 8" xfId="16610" xr:uid="{00000000-0005-0000-0000-0000FF050000}"/>
    <cellStyle name="Comma 11 2 11 9" xfId="19058" xr:uid="{00000000-0005-0000-0000-000000060000}"/>
    <cellStyle name="Comma 11 2 12" xfId="1851" xr:uid="{00000000-0005-0000-0000-000001060000}"/>
    <cellStyle name="Comma 11 2 13" xfId="4310" xr:uid="{00000000-0005-0000-0000-000002060000}"/>
    <cellStyle name="Comma 11 2 14" xfId="6803" xr:uid="{00000000-0005-0000-0000-000003060000}"/>
    <cellStyle name="Comma 11 2 15" xfId="9251" xr:uid="{00000000-0005-0000-0000-000004060000}"/>
    <cellStyle name="Comma 11 2 16" xfId="11703" xr:uid="{00000000-0005-0000-0000-000005060000}"/>
    <cellStyle name="Comma 11 2 17" xfId="14155" xr:uid="{00000000-0005-0000-0000-000006060000}"/>
    <cellStyle name="Comma 11 2 18" xfId="16608" xr:uid="{00000000-0005-0000-0000-000007060000}"/>
    <cellStyle name="Comma 11 2 19" xfId="19056" xr:uid="{00000000-0005-0000-0000-000008060000}"/>
    <cellStyle name="Comma 11 2 2" xfId="21586" xr:uid="{00000000-0005-0000-0000-000009060000}"/>
    <cellStyle name="Comma 11 2 2 10" xfId="21587" xr:uid="{00000000-0005-0000-0000-00000A060000}"/>
    <cellStyle name="Comma 11 2 2 10 2" xfId="1855" xr:uid="{00000000-0005-0000-0000-00000B060000}"/>
    <cellStyle name="Comma 11 2 2 10 3" xfId="4314" xr:uid="{00000000-0005-0000-0000-00000C060000}"/>
    <cellStyle name="Comma 11 2 2 10 4" xfId="6807" xr:uid="{00000000-0005-0000-0000-00000D060000}"/>
    <cellStyle name="Comma 11 2 2 10 5" xfId="9255" xr:uid="{00000000-0005-0000-0000-00000E060000}"/>
    <cellStyle name="Comma 11 2 2 10 6" xfId="11707" xr:uid="{00000000-0005-0000-0000-00000F060000}"/>
    <cellStyle name="Comma 11 2 2 10 7" xfId="14159" xr:uid="{00000000-0005-0000-0000-000010060000}"/>
    <cellStyle name="Comma 11 2 2 10 8" xfId="16612" xr:uid="{00000000-0005-0000-0000-000011060000}"/>
    <cellStyle name="Comma 11 2 2 10 9" xfId="19060" xr:uid="{00000000-0005-0000-0000-000012060000}"/>
    <cellStyle name="Comma 11 2 2 11" xfId="1854" xr:uid="{00000000-0005-0000-0000-000013060000}"/>
    <cellStyle name="Comma 11 2 2 12" xfId="4313" xr:uid="{00000000-0005-0000-0000-000014060000}"/>
    <cellStyle name="Comma 11 2 2 13" xfId="6806" xr:uid="{00000000-0005-0000-0000-000015060000}"/>
    <cellStyle name="Comma 11 2 2 14" xfId="9254" xr:uid="{00000000-0005-0000-0000-000016060000}"/>
    <cellStyle name="Comma 11 2 2 15" xfId="11706" xr:uid="{00000000-0005-0000-0000-000017060000}"/>
    <cellStyle name="Comma 11 2 2 16" xfId="14158" xr:uid="{00000000-0005-0000-0000-000018060000}"/>
    <cellStyle name="Comma 11 2 2 17" xfId="16611" xr:uid="{00000000-0005-0000-0000-000019060000}"/>
    <cellStyle name="Comma 11 2 2 18" xfId="19059" xr:uid="{00000000-0005-0000-0000-00001A060000}"/>
    <cellStyle name="Comma 11 2 2 2" xfId="21588" xr:uid="{00000000-0005-0000-0000-00001B060000}"/>
    <cellStyle name="Comma 11 2 2 2 10" xfId="1856" xr:uid="{00000000-0005-0000-0000-00001C060000}"/>
    <cellStyle name="Comma 11 2 2 2 11" xfId="4315" xr:uid="{00000000-0005-0000-0000-00001D060000}"/>
    <cellStyle name="Comma 11 2 2 2 12" xfId="6808" xr:uid="{00000000-0005-0000-0000-00001E060000}"/>
    <cellStyle name="Comma 11 2 2 2 13" xfId="9256" xr:uid="{00000000-0005-0000-0000-00001F060000}"/>
    <cellStyle name="Comma 11 2 2 2 14" xfId="11708" xr:uid="{00000000-0005-0000-0000-000020060000}"/>
    <cellStyle name="Comma 11 2 2 2 15" xfId="14160" xr:uid="{00000000-0005-0000-0000-000021060000}"/>
    <cellStyle name="Comma 11 2 2 2 16" xfId="16613" xr:uid="{00000000-0005-0000-0000-000022060000}"/>
    <cellStyle name="Comma 11 2 2 2 17" xfId="19061" xr:uid="{00000000-0005-0000-0000-000023060000}"/>
    <cellStyle name="Comma 11 2 2 2 2" xfId="21589" xr:uid="{00000000-0005-0000-0000-000024060000}"/>
    <cellStyle name="Comma 11 2 2 2 2 10" xfId="4316" xr:uid="{00000000-0005-0000-0000-000025060000}"/>
    <cellStyle name="Comma 11 2 2 2 2 11" xfId="6809" xr:uid="{00000000-0005-0000-0000-000026060000}"/>
    <cellStyle name="Comma 11 2 2 2 2 12" xfId="9257" xr:uid="{00000000-0005-0000-0000-000027060000}"/>
    <cellStyle name="Comma 11 2 2 2 2 13" xfId="11709" xr:uid="{00000000-0005-0000-0000-000028060000}"/>
    <cellStyle name="Comma 11 2 2 2 2 14" xfId="14161" xr:uid="{00000000-0005-0000-0000-000029060000}"/>
    <cellStyle name="Comma 11 2 2 2 2 15" xfId="16614" xr:uid="{00000000-0005-0000-0000-00002A060000}"/>
    <cellStyle name="Comma 11 2 2 2 2 16" xfId="19062" xr:uid="{00000000-0005-0000-0000-00002B060000}"/>
    <cellStyle name="Comma 11 2 2 2 2 2" xfId="21590" xr:uid="{00000000-0005-0000-0000-00002C060000}"/>
    <cellStyle name="Comma 11 2 2 2 2 2 10" xfId="19063" xr:uid="{00000000-0005-0000-0000-00002D060000}"/>
    <cellStyle name="Comma 11 2 2 2 2 2 2" xfId="21591" xr:uid="{00000000-0005-0000-0000-00002E060000}"/>
    <cellStyle name="Comma 11 2 2 2 2 2 2 2" xfId="1859" xr:uid="{00000000-0005-0000-0000-00002F060000}"/>
    <cellStyle name="Comma 11 2 2 2 2 2 2 3" xfId="4318" xr:uid="{00000000-0005-0000-0000-000030060000}"/>
    <cellStyle name="Comma 11 2 2 2 2 2 2 4" xfId="6811" xr:uid="{00000000-0005-0000-0000-000031060000}"/>
    <cellStyle name="Comma 11 2 2 2 2 2 2 5" xfId="9259" xr:uid="{00000000-0005-0000-0000-000032060000}"/>
    <cellStyle name="Comma 11 2 2 2 2 2 2 6" xfId="11711" xr:uid="{00000000-0005-0000-0000-000033060000}"/>
    <cellStyle name="Comma 11 2 2 2 2 2 2 7" xfId="14163" xr:uid="{00000000-0005-0000-0000-000034060000}"/>
    <cellStyle name="Comma 11 2 2 2 2 2 2 8" xfId="16616" xr:uid="{00000000-0005-0000-0000-000035060000}"/>
    <cellStyle name="Comma 11 2 2 2 2 2 2 9" xfId="19064" xr:uid="{00000000-0005-0000-0000-000036060000}"/>
    <cellStyle name="Comma 11 2 2 2 2 2 3" xfId="1858" xr:uid="{00000000-0005-0000-0000-000037060000}"/>
    <cellStyle name="Comma 11 2 2 2 2 2 4" xfId="4317" xr:uid="{00000000-0005-0000-0000-000038060000}"/>
    <cellStyle name="Comma 11 2 2 2 2 2 5" xfId="6810" xr:uid="{00000000-0005-0000-0000-000039060000}"/>
    <cellStyle name="Comma 11 2 2 2 2 2 6" xfId="9258" xr:uid="{00000000-0005-0000-0000-00003A060000}"/>
    <cellStyle name="Comma 11 2 2 2 2 2 7" xfId="11710" xr:uid="{00000000-0005-0000-0000-00003B060000}"/>
    <cellStyle name="Comma 11 2 2 2 2 2 8" xfId="14162" xr:uid="{00000000-0005-0000-0000-00003C060000}"/>
    <cellStyle name="Comma 11 2 2 2 2 2 9" xfId="16615" xr:uid="{00000000-0005-0000-0000-00003D060000}"/>
    <cellStyle name="Comma 11 2 2 2 2 3" xfId="21592" xr:uid="{00000000-0005-0000-0000-00003E060000}"/>
    <cellStyle name="Comma 11 2 2 2 2 3 2" xfId="1860" xr:uid="{00000000-0005-0000-0000-00003F060000}"/>
    <cellStyle name="Comma 11 2 2 2 2 3 3" xfId="4319" xr:uid="{00000000-0005-0000-0000-000040060000}"/>
    <cellStyle name="Comma 11 2 2 2 2 3 4" xfId="6812" xr:uid="{00000000-0005-0000-0000-000041060000}"/>
    <cellStyle name="Comma 11 2 2 2 2 3 5" xfId="9260" xr:uid="{00000000-0005-0000-0000-000042060000}"/>
    <cellStyle name="Comma 11 2 2 2 2 3 6" xfId="11712" xr:uid="{00000000-0005-0000-0000-000043060000}"/>
    <cellStyle name="Comma 11 2 2 2 2 3 7" xfId="14164" xr:uid="{00000000-0005-0000-0000-000044060000}"/>
    <cellStyle name="Comma 11 2 2 2 2 3 8" xfId="16617" xr:uid="{00000000-0005-0000-0000-000045060000}"/>
    <cellStyle name="Comma 11 2 2 2 2 3 9" xfId="19065" xr:uid="{00000000-0005-0000-0000-000046060000}"/>
    <cellStyle name="Comma 11 2 2 2 2 4" xfId="21593" xr:uid="{00000000-0005-0000-0000-000047060000}"/>
    <cellStyle name="Comma 11 2 2 2 2 4 2" xfId="1861" xr:uid="{00000000-0005-0000-0000-000048060000}"/>
    <cellStyle name="Comma 11 2 2 2 2 4 3" xfId="4320" xr:uid="{00000000-0005-0000-0000-000049060000}"/>
    <cellStyle name="Comma 11 2 2 2 2 4 4" xfId="6813" xr:uid="{00000000-0005-0000-0000-00004A060000}"/>
    <cellStyle name="Comma 11 2 2 2 2 4 5" xfId="9261" xr:uid="{00000000-0005-0000-0000-00004B060000}"/>
    <cellStyle name="Comma 11 2 2 2 2 4 6" xfId="11713" xr:uid="{00000000-0005-0000-0000-00004C060000}"/>
    <cellStyle name="Comma 11 2 2 2 2 4 7" xfId="14165" xr:uid="{00000000-0005-0000-0000-00004D060000}"/>
    <cellStyle name="Comma 11 2 2 2 2 4 8" xfId="16618" xr:uid="{00000000-0005-0000-0000-00004E060000}"/>
    <cellStyle name="Comma 11 2 2 2 2 4 9" xfId="19066" xr:uid="{00000000-0005-0000-0000-00004F060000}"/>
    <cellStyle name="Comma 11 2 2 2 2 5" xfId="21594" xr:uid="{00000000-0005-0000-0000-000050060000}"/>
    <cellStyle name="Comma 11 2 2 2 2 5 2" xfId="1862" xr:uid="{00000000-0005-0000-0000-000051060000}"/>
    <cellStyle name="Comma 11 2 2 2 2 5 3" xfId="4321" xr:uid="{00000000-0005-0000-0000-000052060000}"/>
    <cellStyle name="Comma 11 2 2 2 2 5 4" xfId="6814" xr:uid="{00000000-0005-0000-0000-000053060000}"/>
    <cellStyle name="Comma 11 2 2 2 2 5 5" xfId="9262" xr:uid="{00000000-0005-0000-0000-000054060000}"/>
    <cellStyle name="Comma 11 2 2 2 2 5 6" xfId="11714" xr:uid="{00000000-0005-0000-0000-000055060000}"/>
    <cellStyle name="Comma 11 2 2 2 2 5 7" xfId="14166" xr:uid="{00000000-0005-0000-0000-000056060000}"/>
    <cellStyle name="Comma 11 2 2 2 2 5 8" xfId="16619" xr:uid="{00000000-0005-0000-0000-000057060000}"/>
    <cellStyle name="Comma 11 2 2 2 2 5 9" xfId="19067" xr:uid="{00000000-0005-0000-0000-000058060000}"/>
    <cellStyle name="Comma 11 2 2 2 2 6" xfId="21595" xr:uid="{00000000-0005-0000-0000-000059060000}"/>
    <cellStyle name="Comma 11 2 2 2 2 6 2" xfId="1863" xr:uid="{00000000-0005-0000-0000-00005A060000}"/>
    <cellStyle name="Comma 11 2 2 2 2 6 3" xfId="4322" xr:uid="{00000000-0005-0000-0000-00005B060000}"/>
    <cellStyle name="Comma 11 2 2 2 2 6 4" xfId="6815" xr:uid="{00000000-0005-0000-0000-00005C060000}"/>
    <cellStyle name="Comma 11 2 2 2 2 6 5" xfId="9263" xr:uid="{00000000-0005-0000-0000-00005D060000}"/>
    <cellStyle name="Comma 11 2 2 2 2 6 6" xfId="11715" xr:uid="{00000000-0005-0000-0000-00005E060000}"/>
    <cellStyle name="Comma 11 2 2 2 2 6 7" xfId="14167" xr:uid="{00000000-0005-0000-0000-00005F060000}"/>
    <cellStyle name="Comma 11 2 2 2 2 6 8" xfId="16620" xr:uid="{00000000-0005-0000-0000-000060060000}"/>
    <cellStyle name="Comma 11 2 2 2 2 6 9" xfId="19068" xr:uid="{00000000-0005-0000-0000-000061060000}"/>
    <cellStyle name="Comma 11 2 2 2 2 7" xfId="21596" xr:uid="{00000000-0005-0000-0000-000062060000}"/>
    <cellStyle name="Comma 11 2 2 2 2 7 2" xfId="1864" xr:uid="{00000000-0005-0000-0000-000063060000}"/>
    <cellStyle name="Comma 11 2 2 2 2 7 3" xfId="4323" xr:uid="{00000000-0005-0000-0000-000064060000}"/>
    <cellStyle name="Comma 11 2 2 2 2 7 4" xfId="6816" xr:uid="{00000000-0005-0000-0000-000065060000}"/>
    <cellStyle name="Comma 11 2 2 2 2 7 5" xfId="9264" xr:uid="{00000000-0005-0000-0000-000066060000}"/>
    <cellStyle name="Comma 11 2 2 2 2 7 6" xfId="11716" xr:uid="{00000000-0005-0000-0000-000067060000}"/>
    <cellStyle name="Comma 11 2 2 2 2 7 7" xfId="14168" xr:uid="{00000000-0005-0000-0000-000068060000}"/>
    <cellStyle name="Comma 11 2 2 2 2 7 8" xfId="16621" xr:uid="{00000000-0005-0000-0000-000069060000}"/>
    <cellStyle name="Comma 11 2 2 2 2 7 9" xfId="19069" xr:uid="{00000000-0005-0000-0000-00006A060000}"/>
    <cellStyle name="Comma 11 2 2 2 2 8" xfId="21597" xr:uid="{00000000-0005-0000-0000-00006B060000}"/>
    <cellStyle name="Comma 11 2 2 2 2 8 2" xfId="1865" xr:uid="{00000000-0005-0000-0000-00006C060000}"/>
    <cellStyle name="Comma 11 2 2 2 2 8 3" xfId="4324" xr:uid="{00000000-0005-0000-0000-00006D060000}"/>
    <cellStyle name="Comma 11 2 2 2 2 8 4" xfId="6817" xr:uid="{00000000-0005-0000-0000-00006E060000}"/>
    <cellStyle name="Comma 11 2 2 2 2 8 5" xfId="9265" xr:uid="{00000000-0005-0000-0000-00006F060000}"/>
    <cellStyle name="Comma 11 2 2 2 2 8 6" xfId="11717" xr:uid="{00000000-0005-0000-0000-000070060000}"/>
    <cellStyle name="Comma 11 2 2 2 2 8 7" xfId="14169" xr:uid="{00000000-0005-0000-0000-000071060000}"/>
    <cellStyle name="Comma 11 2 2 2 2 8 8" xfId="16622" xr:uid="{00000000-0005-0000-0000-000072060000}"/>
    <cellStyle name="Comma 11 2 2 2 2 8 9" xfId="19070" xr:uid="{00000000-0005-0000-0000-000073060000}"/>
    <cellStyle name="Comma 11 2 2 2 2 9" xfId="1857" xr:uid="{00000000-0005-0000-0000-000074060000}"/>
    <cellStyle name="Comma 11 2 2 2 3" xfId="21598" xr:uid="{00000000-0005-0000-0000-000075060000}"/>
    <cellStyle name="Comma 11 2 2 2 3 10" xfId="19071" xr:uid="{00000000-0005-0000-0000-000076060000}"/>
    <cellStyle name="Comma 11 2 2 2 3 2" xfId="21599" xr:uid="{00000000-0005-0000-0000-000077060000}"/>
    <cellStyle name="Comma 11 2 2 2 3 2 2" xfId="1867" xr:uid="{00000000-0005-0000-0000-000078060000}"/>
    <cellStyle name="Comma 11 2 2 2 3 2 3" xfId="4326" xr:uid="{00000000-0005-0000-0000-000079060000}"/>
    <cellStyle name="Comma 11 2 2 2 3 2 4" xfId="6819" xr:uid="{00000000-0005-0000-0000-00007A060000}"/>
    <cellStyle name="Comma 11 2 2 2 3 2 5" xfId="9267" xr:uid="{00000000-0005-0000-0000-00007B060000}"/>
    <cellStyle name="Comma 11 2 2 2 3 2 6" xfId="11719" xr:uid="{00000000-0005-0000-0000-00007C060000}"/>
    <cellStyle name="Comma 11 2 2 2 3 2 7" xfId="14171" xr:uid="{00000000-0005-0000-0000-00007D060000}"/>
    <cellStyle name="Comma 11 2 2 2 3 2 8" xfId="16624" xr:uid="{00000000-0005-0000-0000-00007E060000}"/>
    <cellStyle name="Comma 11 2 2 2 3 2 9" xfId="19072" xr:uid="{00000000-0005-0000-0000-00007F060000}"/>
    <cellStyle name="Comma 11 2 2 2 3 3" xfId="1866" xr:uid="{00000000-0005-0000-0000-000080060000}"/>
    <cellStyle name="Comma 11 2 2 2 3 4" xfId="4325" xr:uid="{00000000-0005-0000-0000-000081060000}"/>
    <cellStyle name="Comma 11 2 2 2 3 5" xfId="6818" xr:uid="{00000000-0005-0000-0000-000082060000}"/>
    <cellStyle name="Comma 11 2 2 2 3 6" xfId="9266" xr:uid="{00000000-0005-0000-0000-000083060000}"/>
    <cellStyle name="Comma 11 2 2 2 3 7" xfId="11718" xr:uid="{00000000-0005-0000-0000-000084060000}"/>
    <cellStyle name="Comma 11 2 2 2 3 8" xfId="14170" xr:uid="{00000000-0005-0000-0000-000085060000}"/>
    <cellStyle name="Comma 11 2 2 2 3 9" xfId="16623" xr:uid="{00000000-0005-0000-0000-000086060000}"/>
    <cellStyle name="Comma 11 2 2 2 4" xfId="21600" xr:uid="{00000000-0005-0000-0000-000087060000}"/>
    <cellStyle name="Comma 11 2 2 2 4 2" xfId="1868" xr:uid="{00000000-0005-0000-0000-000088060000}"/>
    <cellStyle name="Comma 11 2 2 2 4 3" xfId="4327" xr:uid="{00000000-0005-0000-0000-000089060000}"/>
    <cellStyle name="Comma 11 2 2 2 4 4" xfId="6820" xr:uid="{00000000-0005-0000-0000-00008A060000}"/>
    <cellStyle name="Comma 11 2 2 2 4 5" xfId="9268" xr:uid="{00000000-0005-0000-0000-00008B060000}"/>
    <cellStyle name="Comma 11 2 2 2 4 6" xfId="11720" xr:uid="{00000000-0005-0000-0000-00008C060000}"/>
    <cellStyle name="Comma 11 2 2 2 4 7" xfId="14172" xr:uid="{00000000-0005-0000-0000-00008D060000}"/>
    <cellStyle name="Comma 11 2 2 2 4 8" xfId="16625" xr:uid="{00000000-0005-0000-0000-00008E060000}"/>
    <cellStyle name="Comma 11 2 2 2 4 9" xfId="19073" xr:uid="{00000000-0005-0000-0000-00008F060000}"/>
    <cellStyle name="Comma 11 2 2 2 5" xfId="21601" xr:uid="{00000000-0005-0000-0000-000090060000}"/>
    <cellStyle name="Comma 11 2 2 2 5 2" xfId="1869" xr:uid="{00000000-0005-0000-0000-000091060000}"/>
    <cellStyle name="Comma 11 2 2 2 5 3" xfId="4328" xr:uid="{00000000-0005-0000-0000-000092060000}"/>
    <cellStyle name="Comma 11 2 2 2 5 4" xfId="6821" xr:uid="{00000000-0005-0000-0000-000093060000}"/>
    <cellStyle name="Comma 11 2 2 2 5 5" xfId="9269" xr:uid="{00000000-0005-0000-0000-000094060000}"/>
    <cellStyle name="Comma 11 2 2 2 5 6" xfId="11721" xr:uid="{00000000-0005-0000-0000-000095060000}"/>
    <cellStyle name="Comma 11 2 2 2 5 7" xfId="14173" xr:uid="{00000000-0005-0000-0000-000096060000}"/>
    <cellStyle name="Comma 11 2 2 2 5 8" xfId="16626" xr:uid="{00000000-0005-0000-0000-000097060000}"/>
    <cellStyle name="Comma 11 2 2 2 5 9" xfId="19074" xr:uid="{00000000-0005-0000-0000-000098060000}"/>
    <cellStyle name="Comma 11 2 2 2 6" xfId="21602" xr:uid="{00000000-0005-0000-0000-000099060000}"/>
    <cellStyle name="Comma 11 2 2 2 6 2" xfId="1870" xr:uid="{00000000-0005-0000-0000-00009A060000}"/>
    <cellStyle name="Comma 11 2 2 2 6 3" xfId="4329" xr:uid="{00000000-0005-0000-0000-00009B060000}"/>
    <cellStyle name="Comma 11 2 2 2 6 4" xfId="6822" xr:uid="{00000000-0005-0000-0000-00009C060000}"/>
    <cellStyle name="Comma 11 2 2 2 6 5" xfId="9270" xr:uid="{00000000-0005-0000-0000-00009D060000}"/>
    <cellStyle name="Comma 11 2 2 2 6 6" xfId="11722" xr:uid="{00000000-0005-0000-0000-00009E060000}"/>
    <cellStyle name="Comma 11 2 2 2 6 7" xfId="14174" xr:uid="{00000000-0005-0000-0000-00009F060000}"/>
    <cellStyle name="Comma 11 2 2 2 6 8" xfId="16627" xr:uid="{00000000-0005-0000-0000-0000A0060000}"/>
    <cellStyle name="Comma 11 2 2 2 6 9" xfId="19075" xr:uid="{00000000-0005-0000-0000-0000A1060000}"/>
    <cellStyle name="Comma 11 2 2 2 7" xfId="21603" xr:uid="{00000000-0005-0000-0000-0000A2060000}"/>
    <cellStyle name="Comma 11 2 2 2 7 2" xfId="1871" xr:uid="{00000000-0005-0000-0000-0000A3060000}"/>
    <cellStyle name="Comma 11 2 2 2 7 3" xfId="4330" xr:uid="{00000000-0005-0000-0000-0000A4060000}"/>
    <cellStyle name="Comma 11 2 2 2 7 4" xfId="6823" xr:uid="{00000000-0005-0000-0000-0000A5060000}"/>
    <cellStyle name="Comma 11 2 2 2 7 5" xfId="9271" xr:uid="{00000000-0005-0000-0000-0000A6060000}"/>
    <cellStyle name="Comma 11 2 2 2 7 6" xfId="11723" xr:uid="{00000000-0005-0000-0000-0000A7060000}"/>
    <cellStyle name="Comma 11 2 2 2 7 7" xfId="14175" xr:uid="{00000000-0005-0000-0000-0000A8060000}"/>
    <cellStyle name="Comma 11 2 2 2 7 8" xfId="16628" xr:uid="{00000000-0005-0000-0000-0000A9060000}"/>
    <cellStyle name="Comma 11 2 2 2 7 9" xfId="19076" xr:uid="{00000000-0005-0000-0000-0000AA060000}"/>
    <cellStyle name="Comma 11 2 2 2 8" xfId="21604" xr:uid="{00000000-0005-0000-0000-0000AB060000}"/>
    <cellStyle name="Comma 11 2 2 2 8 2" xfId="1872" xr:uid="{00000000-0005-0000-0000-0000AC060000}"/>
    <cellStyle name="Comma 11 2 2 2 8 3" xfId="4331" xr:uid="{00000000-0005-0000-0000-0000AD060000}"/>
    <cellStyle name="Comma 11 2 2 2 8 4" xfId="6824" xr:uid="{00000000-0005-0000-0000-0000AE060000}"/>
    <cellStyle name="Comma 11 2 2 2 8 5" xfId="9272" xr:uid="{00000000-0005-0000-0000-0000AF060000}"/>
    <cellStyle name="Comma 11 2 2 2 8 6" xfId="11724" xr:uid="{00000000-0005-0000-0000-0000B0060000}"/>
    <cellStyle name="Comma 11 2 2 2 8 7" xfId="14176" xr:uid="{00000000-0005-0000-0000-0000B1060000}"/>
    <cellStyle name="Comma 11 2 2 2 8 8" xfId="16629" xr:uid="{00000000-0005-0000-0000-0000B2060000}"/>
    <cellStyle name="Comma 11 2 2 2 8 9" xfId="19077" xr:uid="{00000000-0005-0000-0000-0000B3060000}"/>
    <cellStyle name="Comma 11 2 2 2 9" xfId="21605" xr:uid="{00000000-0005-0000-0000-0000B4060000}"/>
    <cellStyle name="Comma 11 2 2 2 9 2" xfId="1873" xr:uid="{00000000-0005-0000-0000-0000B5060000}"/>
    <cellStyle name="Comma 11 2 2 2 9 3" xfId="4332" xr:uid="{00000000-0005-0000-0000-0000B6060000}"/>
    <cellStyle name="Comma 11 2 2 2 9 4" xfId="6825" xr:uid="{00000000-0005-0000-0000-0000B7060000}"/>
    <cellStyle name="Comma 11 2 2 2 9 5" xfId="9273" xr:uid="{00000000-0005-0000-0000-0000B8060000}"/>
    <cellStyle name="Comma 11 2 2 2 9 6" xfId="11725" xr:uid="{00000000-0005-0000-0000-0000B9060000}"/>
    <cellStyle name="Comma 11 2 2 2 9 7" xfId="14177" xr:uid="{00000000-0005-0000-0000-0000BA060000}"/>
    <cellStyle name="Comma 11 2 2 2 9 8" xfId="16630" xr:uid="{00000000-0005-0000-0000-0000BB060000}"/>
    <cellStyle name="Comma 11 2 2 2 9 9" xfId="19078" xr:uid="{00000000-0005-0000-0000-0000BC060000}"/>
    <cellStyle name="Comma 11 2 2 3" xfId="21606" xr:uid="{00000000-0005-0000-0000-0000BD060000}"/>
    <cellStyle name="Comma 11 2 2 3 10" xfId="4333" xr:uid="{00000000-0005-0000-0000-0000BE060000}"/>
    <cellStyle name="Comma 11 2 2 3 11" xfId="6826" xr:uid="{00000000-0005-0000-0000-0000BF060000}"/>
    <cellStyle name="Comma 11 2 2 3 12" xfId="9274" xr:uid="{00000000-0005-0000-0000-0000C0060000}"/>
    <cellStyle name="Comma 11 2 2 3 13" xfId="11726" xr:uid="{00000000-0005-0000-0000-0000C1060000}"/>
    <cellStyle name="Comma 11 2 2 3 14" xfId="14178" xr:uid="{00000000-0005-0000-0000-0000C2060000}"/>
    <cellStyle name="Comma 11 2 2 3 15" xfId="16631" xr:uid="{00000000-0005-0000-0000-0000C3060000}"/>
    <cellStyle name="Comma 11 2 2 3 16" xfId="19079" xr:uid="{00000000-0005-0000-0000-0000C4060000}"/>
    <cellStyle name="Comma 11 2 2 3 2" xfId="21607" xr:uid="{00000000-0005-0000-0000-0000C5060000}"/>
    <cellStyle name="Comma 11 2 2 3 2 10" xfId="19080" xr:uid="{00000000-0005-0000-0000-0000C6060000}"/>
    <cellStyle name="Comma 11 2 2 3 2 2" xfId="21608" xr:uid="{00000000-0005-0000-0000-0000C7060000}"/>
    <cellStyle name="Comma 11 2 2 3 2 2 2" xfId="1876" xr:uid="{00000000-0005-0000-0000-0000C8060000}"/>
    <cellStyle name="Comma 11 2 2 3 2 2 3" xfId="4335" xr:uid="{00000000-0005-0000-0000-0000C9060000}"/>
    <cellStyle name="Comma 11 2 2 3 2 2 4" xfId="6828" xr:uid="{00000000-0005-0000-0000-0000CA060000}"/>
    <cellStyle name="Comma 11 2 2 3 2 2 5" xfId="9276" xr:uid="{00000000-0005-0000-0000-0000CB060000}"/>
    <cellStyle name="Comma 11 2 2 3 2 2 6" xfId="11728" xr:uid="{00000000-0005-0000-0000-0000CC060000}"/>
    <cellStyle name="Comma 11 2 2 3 2 2 7" xfId="14180" xr:uid="{00000000-0005-0000-0000-0000CD060000}"/>
    <cellStyle name="Comma 11 2 2 3 2 2 8" xfId="16633" xr:uid="{00000000-0005-0000-0000-0000CE060000}"/>
    <cellStyle name="Comma 11 2 2 3 2 2 9" xfId="19081" xr:uid="{00000000-0005-0000-0000-0000CF060000}"/>
    <cellStyle name="Comma 11 2 2 3 2 3" xfId="1875" xr:uid="{00000000-0005-0000-0000-0000D0060000}"/>
    <cellStyle name="Comma 11 2 2 3 2 4" xfId="4334" xr:uid="{00000000-0005-0000-0000-0000D1060000}"/>
    <cellStyle name="Comma 11 2 2 3 2 5" xfId="6827" xr:uid="{00000000-0005-0000-0000-0000D2060000}"/>
    <cellStyle name="Comma 11 2 2 3 2 6" xfId="9275" xr:uid="{00000000-0005-0000-0000-0000D3060000}"/>
    <cellStyle name="Comma 11 2 2 3 2 7" xfId="11727" xr:uid="{00000000-0005-0000-0000-0000D4060000}"/>
    <cellStyle name="Comma 11 2 2 3 2 8" xfId="14179" xr:uid="{00000000-0005-0000-0000-0000D5060000}"/>
    <cellStyle name="Comma 11 2 2 3 2 9" xfId="16632" xr:uid="{00000000-0005-0000-0000-0000D6060000}"/>
    <cellStyle name="Comma 11 2 2 3 3" xfId="21609" xr:uid="{00000000-0005-0000-0000-0000D7060000}"/>
    <cellStyle name="Comma 11 2 2 3 3 2" xfId="1877" xr:uid="{00000000-0005-0000-0000-0000D8060000}"/>
    <cellStyle name="Comma 11 2 2 3 3 3" xfId="4336" xr:uid="{00000000-0005-0000-0000-0000D9060000}"/>
    <cellStyle name="Comma 11 2 2 3 3 4" xfId="6829" xr:uid="{00000000-0005-0000-0000-0000DA060000}"/>
    <cellStyle name="Comma 11 2 2 3 3 5" xfId="9277" xr:uid="{00000000-0005-0000-0000-0000DB060000}"/>
    <cellStyle name="Comma 11 2 2 3 3 6" xfId="11729" xr:uid="{00000000-0005-0000-0000-0000DC060000}"/>
    <cellStyle name="Comma 11 2 2 3 3 7" xfId="14181" xr:uid="{00000000-0005-0000-0000-0000DD060000}"/>
    <cellStyle name="Comma 11 2 2 3 3 8" xfId="16634" xr:uid="{00000000-0005-0000-0000-0000DE060000}"/>
    <cellStyle name="Comma 11 2 2 3 3 9" xfId="19082" xr:uid="{00000000-0005-0000-0000-0000DF060000}"/>
    <cellStyle name="Comma 11 2 2 3 4" xfId="21610" xr:uid="{00000000-0005-0000-0000-0000E0060000}"/>
    <cellStyle name="Comma 11 2 2 3 4 2" xfId="1878" xr:uid="{00000000-0005-0000-0000-0000E1060000}"/>
    <cellStyle name="Comma 11 2 2 3 4 3" xfId="4337" xr:uid="{00000000-0005-0000-0000-0000E2060000}"/>
    <cellStyle name="Comma 11 2 2 3 4 4" xfId="6830" xr:uid="{00000000-0005-0000-0000-0000E3060000}"/>
    <cellStyle name="Comma 11 2 2 3 4 5" xfId="9278" xr:uid="{00000000-0005-0000-0000-0000E4060000}"/>
    <cellStyle name="Comma 11 2 2 3 4 6" xfId="11730" xr:uid="{00000000-0005-0000-0000-0000E5060000}"/>
    <cellStyle name="Comma 11 2 2 3 4 7" xfId="14182" xr:uid="{00000000-0005-0000-0000-0000E6060000}"/>
    <cellStyle name="Comma 11 2 2 3 4 8" xfId="16635" xr:uid="{00000000-0005-0000-0000-0000E7060000}"/>
    <cellStyle name="Comma 11 2 2 3 4 9" xfId="19083" xr:uid="{00000000-0005-0000-0000-0000E8060000}"/>
    <cellStyle name="Comma 11 2 2 3 5" xfId="21611" xr:uid="{00000000-0005-0000-0000-0000E9060000}"/>
    <cellStyle name="Comma 11 2 2 3 5 2" xfId="1879" xr:uid="{00000000-0005-0000-0000-0000EA060000}"/>
    <cellStyle name="Comma 11 2 2 3 5 3" xfId="4338" xr:uid="{00000000-0005-0000-0000-0000EB060000}"/>
    <cellStyle name="Comma 11 2 2 3 5 4" xfId="6831" xr:uid="{00000000-0005-0000-0000-0000EC060000}"/>
    <cellStyle name="Comma 11 2 2 3 5 5" xfId="9279" xr:uid="{00000000-0005-0000-0000-0000ED060000}"/>
    <cellStyle name="Comma 11 2 2 3 5 6" xfId="11731" xr:uid="{00000000-0005-0000-0000-0000EE060000}"/>
    <cellStyle name="Comma 11 2 2 3 5 7" xfId="14183" xr:uid="{00000000-0005-0000-0000-0000EF060000}"/>
    <cellStyle name="Comma 11 2 2 3 5 8" xfId="16636" xr:uid="{00000000-0005-0000-0000-0000F0060000}"/>
    <cellStyle name="Comma 11 2 2 3 5 9" xfId="19084" xr:uid="{00000000-0005-0000-0000-0000F1060000}"/>
    <cellStyle name="Comma 11 2 2 3 6" xfId="21612" xr:uid="{00000000-0005-0000-0000-0000F2060000}"/>
    <cellStyle name="Comma 11 2 2 3 6 2" xfId="1880" xr:uid="{00000000-0005-0000-0000-0000F3060000}"/>
    <cellStyle name="Comma 11 2 2 3 6 3" xfId="4339" xr:uid="{00000000-0005-0000-0000-0000F4060000}"/>
    <cellStyle name="Comma 11 2 2 3 6 4" xfId="6832" xr:uid="{00000000-0005-0000-0000-0000F5060000}"/>
    <cellStyle name="Comma 11 2 2 3 6 5" xfId="9280" xr:uid="{00000000-0005-0000-0000-0000F6060000}"/>
    <cellStyle name="Comma 11 2 2 3 6 6" xfId="11732" xr:uid="{00000000-0005-0000-0000-0000F7060000}"/>
    <cellStyle name="Comma 11 2 2 3 6 7" xfId="14184" xr:uid="{00000000-0005-0000-0000-0000F8060000}"/>
    <cellStyle name="Comma 11 2 2 3 6 8" xfId="16637" xr:uid="{00000000-0005-0000-0000-0000F9060000}"/>
    <cellStyle name="Comma 11 2 2 3 6 9" xfId="19085" xr:uid="{00000000-0005-0000-0000-0000FA060000}"/>
    <cellStyle name="Comma 11 2 2 3 7" xfId="21613" xr:uid="{00000000-0005-0000-0000-0000FB060000}"/>
    <cellStyle name="Comma 11 2 2 3 7 2" xfId="1881" xr:uid="{00000000-0005-0000-0000-0000FC060000}"/>
    <cellStyle name="Comma 11 2 2 3 7 3" xfId="4340" xr:uid="{00000000-0005-0000-0000-0000FD060000}"/>
    <cellStyle name="Comma 11 2 2 3 7 4" xfId="6833" xr:uid="{00000000-0005-0000-0000-0000FE060000}"/>
    <cellStyle name="Comma 11 2 2 3 7 5" xfId="9281" xr:uid="{00000000-0005-0000-0000-0000FF060000}"/>
    <cellStyle name="Comma 11 2 2 3 7 6" xfId="11733" xr:uid="{00000000-0005-0000-0000-000000070000}"/>
    <cellStyle name="Comma 11 2 2 3 7 7" xfId="14185" xr:uid="{00000000-0005-0000-0000-000001070000}"/>
    <cellStyle name="Comma 11 2 2 3 7 8" xfId="16638" xr:uid="{00000000-0005-0000-0000-000002070000}"/>
    <cellStyle name="Comma 11 2 2 3 7 9" xfId="19086" xr:uid="{00000000-0005-0000-0000-000003070000}"/>
    <cellStyle name="Comma 11 2 2 3 8" xfId="21614" xr:uid="{00000000-0005-0000-0000-000004070000}"/>
    <cellStyle name="Comma 11 2 2 3 8 2" xfId="1882" xr:uid="{00000000-0005-0000-0000-000005070000}"/>
    <cellStyle name="Comma 11 2 2 3 8 3" xfId="4341" xr:uid="{00000000-0005-0000-0000-000006070000}"/>
    <cellStyle name="Comma 11 2 2 3 8 4" xfId="6834" xr:uid="{00000000-0005-0000-0000-000007070000}"/>
    <cellStyle name="Comma 11 2 2 3 8 5" xfId="9282" xr:uid="{00000000-0005-0000-0000-000008070000}"/>
    <cellStyle name="Comma 11 2 2 3 8 6" xfId="11734" xr:uid="{00000000-0005-0000-0000-000009070000}"/>
    <cellStyle name="Comma 11 2 2 3 8 7" xfId="14186" xr:uid="{00000000-0005-0000-0000-00000A070000}"/>
    <cellStyle name="Comma 11 2 2 3 8 8" xfId="16639" xr:uid="{00000000-0005-0000-0000-00000B070000}"/>
    <cellStyle name="Comma 11 2 2 3 8 9" xfId="19087" xr:uid="{00000000-0005-0000-0000-00000C070000}"/>
    <cellStyle name="Comma 11 2 2 3 9" xfId="1874" xr:uid="{00000000-0005-0000-0000-00000D070000}"/>
    <cellStyle name="Comma 11 2 2 4" xfId="21615" xr:uid="{00000000-0005-0000-0000-00000E070000}"/>
    <cellStyle name="Comma 11 2 2 4 10" xfId="19088" xr:uid="{00000000-0005-0000-0000-00000F070000}"/>
    <cellStyle name="Comma 11 2 2 4 2" xfId="21616" xr:uid="{00000000-0005-0000-0000-000010070000}"/>
    <cellStyle name="Comma 11 2 2 4 2 2" xfId="1884" xr:uid="{00000000-0005-0000-0000-000011070000}"/>
    <cellStyle name="Comma 11 2 2 4 2 3" xfId="4343" xr:uid="{00000000-0005-0000-0000-000012070000}"/>
    <cellStyle name="Comma 11 2 2 4 2 4" xfId="6836" xr:uid="{00000000-0005-0000-0000-000013070000}"/>
    <cellStyle name="Comma 11 2 2 4 2 5" xfId="9284" xr:uid="{00000000-0005-0000-0000-000014070000}"/>
    <cellStyle name="Comma 11 2 2 4 2 6" xfId="11736" xr:uid="{00000000-0005-0000-0000-000015070000}"/>
    <cellStyle name="Comma 11 2 2 4 2 7" xfId="14188" xr:uid="{00000000-0005-0000-0000-000016070000}"/>
    <cellStyle name="Comma 11 2 2 4 2 8" xfId="16641" xr:uid="{00000000-0005-0000-0000-000017070000}"/>
    <cellStyle name="Comma 11 2 2 4 2 9" xfId="19089" xr:uid="{00000000-0005-0000-0000-000018070000}"/>
    <cellStyle name="Comma 11 2 2 4 3" xfId="1883" xr:uid="{00000000-0005-0000-0000-000019070000}"/>
    <cellStyle name="Comma 11 2 2 4 4" xfId="4342" xr:uid="{00000000-0005-0000-0000-00001A070000}"/>
    <cellStyle name="Comma 11 2 2 4 5" xfId="6835" xr:uid="{00000000-0005-0000-0000-00001B070000}"/>
    <cellStyle name="Comma 11 2 2 4 6" xfId="9283" xr:uid="{00000000-0005-0000-0000-00001C070000}"/>
    <cellStyle name="Comma 11 2 2 4 7" xfId="11735" xr:uid="{00000000-0005-0000-0000-00001D070000}"/>
    <cellStyle name="Comma 11 2 2 4 8" xfId="14187" xr:uid="{00000000-0005-0000-0000-00001E070000}"/>
    <cellStyle name="Comma 11 2 2 4 9" xfId="16640" xr:uid="{00000000-0005-0000-0000-00001F070000}"/>
    <cellStyle name="Comma 11 2 2 5" xfId="21617" xr:uid="{00000000-0005-0000-0000-000020070000}"/>
    <cellStyle name="Comma 11 2 2 5 2" xfId="1885" xr:uid="{00000000-0005-0000-0000-000021070000}"/>
    <cellStyle name="Comma 11 2 2 5 3" xfId="4344" xr:uid="{00000000-0005-0000-0000-000022070000}"/>
    <cellStyle name="Comma 11 2 2 5 4" xfId="6837" xr:uid="{00000000-0005-0000-0000-000023070000}"/>
    <cellStyle name="Comma 11 2 2 5 5" xfId="9285" xr:uid="{00000000-0005-0000-0000-000024070000}"/>
    <cellStyle name="Comma 11 2 2 5 6" xfId="11737" xr:uid="{00000000-0005-0000-0000-000025070000}"/>
    <cellStyle name="Comma 11 2 2 5 7" xfId="14189" xr:uid="{00000000-0005-0000-0000-000026070000}"/>
    <cellStyle name="Comma 11 2 2 5 8" xfId="16642" xr:uid="{00000000-0005-0000-0000-000027070000}"/>
    <cellStyle name="Comma 11 2 2 5 9" xfId="19090" xr:uid="{00000000-0005-0000-0000-000028070000}"/>
    <cellStyle name="Comma 11 2 2 6" xfId="21618" xr:uid="{00000000-0005-0000-0000-000029070000}"/>
    <cellStyle name="Comma 11 2 2 6 2" xfId="1886" xr:uid="{00000000-0005-0000-0000-00002A070000}"/>
    <cellStyle name="Comma 11 2 2 6 3" xfId="4345" xr:uid="{00000000-0005-0000-0000-00002B070000}"/>
    <cellStyle name="Comma 11 2 2 6 4" xfId="6838" xr:uid="{00000000-0005-0000-0000-00002C070000}"/>
    <cellStyle name="Comma 11 2 2 6 5" xfId="9286" xr:uid="{00000000-0005-0000-0000-00002D070000}"/>
    <cellStyle name="Comma 11 2 2 6 6" xfId="11738" xr:uid="{00000000-0005-0000-0000-00002E070000}"/>
    <cellStyle name="Comma 11 2 2 6 7" xfId="14190" xr:uid="{00000000-0005-0000-0000-00002F070000}"/>
    <cellStyle name="Comma 11 2 2 6 8" xfId="16643" xr:uid="{00000000-0005-0000-0000-000030070000}"/>
    <cellStyle name="Comma 11 2 2 6 9" xfId="19091" xr:uid="{00000000-0005-0000-0000-000031070000}"/>
    <cellStyle name="Comma 11 2 2 7" xfId="21619" xr:uid="{00000000-0005-0000-0000-000032070000}"/>
    <cellStyle name="Comma 11 2 2 7 2" xfId="1887" xr:uid="{00000000-0005-0000-0000-000033070000}"/>
    <cellStyle name="Comma 11 2 2 7 3" xfId="4346" xr:uid="{00000000-0005-0000-0000-000034070000}"/>
    <cellStyle name="Comma 11 2 2 7 4" xfId="6839" xr:uid="{00000000-0005-0000-0000-000035070000}"/>
    <cellStyle name="Comma 11 2 2 7 5" xfId="9287" xr:uid="{00000000-0005-0000-0000-000036070000}"/>
    <cellStyle name="Comma 11 2 2 7 6" xfId="11739" xr:uid="{00000000-0005-0000-0000-000037070000}"/>
    <cellStyle name="Comma 11 2 2 7 7" xfId="14191" xr:uid="{00000000-0005-0000-0000-000038070000}"/>
    <cellStyle name="Comma 11 2 2 7 8" xfId="16644" xr:uid="{00000000-0005-0000-0000-000039070000}"/>
    <cellStyle name="Comma 11 2 2 7 9" xfId="19092" xr:uid="{00000000-0005-0000-0000-00003A070000}"/>
    <cellStyle name="Comma 11 2 2 8" xfId="21620" xr:uid="{00000000-0005-0000-0000-00003B070000}"/>
    <cellStyle name="Comma 11 2 2 8 2" xfId="1888" xr:uid="{00000000-0005-0000-0000-00003C070000}"/>
    <cellStyle name="Comma 11 2 2 8 3" xfId="4347" xr:uid="{00000000-0005-0000-0000-00003D070000}"/>
    <cellStyle name="Comma 11 2 2 8 4" xfId="6840" xr:uid="{00000000-0005-0000-0000-00003E070000}"/>
    <cellStyle name="Comma 11 2 2 8 5" xfId="9288" xr:uid="{00000000-0005-0000-0000-00003F070000}"/>
    <cellStyle name="Comma 11 2 2 8 6" xfId="11740" xr:uid="{00000000-0005-0000-0000-000040070000}"/>
    <cellStyle name="Comma 11 2 2 8 7" xfId="14192" xr:uid="{00000000-0005-0000-0000-000041070000}"/>
    <cellStyle name="Comma 11 2 2 8 8" xfId="16645" xr:uid="{00000000-0005-0000-0000-000042070000}"/>
    <cellStyle name="Comma 11 2 2 8 9" xfId="19093" xr:uid="{00000000-0005-0000-0000-000043070000}"/>
    <cellStyle name="Comma 11 2 2 9" xfId="21621" xr:uid="{00000000-0005-0000-0000-000044070000}"/>
    <cellStyle name="Comma 11 2 2 9 2" xfId="1889" xr:uid="{00000000-0005-0000-0000-000045070000}"/>
    <cellStyle name="Comma 11 2 2 9 3" xfId="4348" xr:uid="{00000000-0005-0000-0000-000046070000}"/>
    <cellStyle name="Comma 11 2 2 9 4" xfId="6841" xr:uid="{00000000-0005-0000-0000-000047070000}"/>
    <cellStyle name="Comma 11 2 2 9 5" xfId="9289" xr:uid="{00000000-0005-0000-0000-000048070000}"/>
    <cellStyle name="Comma 11 2 2 9 6" xfId="11741" xr:uid="{00000000-0005-0000-0000-000049070000}"/>
    <cellStyle name="Comma 11 2 2 9 7" xfId="14193" xr:uid="{00000000-0005-0000-0000-00004A070000}"/>
    <cellStyle name="Comma 11 2 2 9 8" xfId="16646" xr:uid="{00000000-0005-0000-0000-00004B070000}"/>
    <cellStyle name="Comma 11 2 2 9 9" xfId="19094" xr:uid="{00000000-0005-0000-0000-00004C070000}"/>
    <cellStyle name="Comma 11 2 3" xfId="21622" xr:uid="{00000000-0005-0000-0000-00004D070000}"/>
    <cellStyle name="Comma 11 2 3 10" xfId="1890" xr:uid="{00000000-0005-0000-0000-00004E070000}"/>
    <cellStyle name="Comma 11 2 3 11" xfId="4349" xr:uid="{00000000-0005-0000-0000-00004F070000}"/>
    <cellStyle name="Comma 11 2 3 12" xfId="6842" xr:uid="{00000000-0005-0000-0000-000050070000}"/>
    <cellStyle name="Comma 11 2 3 13" xfId="9290" xr:uid="{00000000-0005-0000-0000-000051070000}"/>
    <cellStyle name="Comma 11 2 3 14" xfId="11742" xr:uid="{00000000-0005-0000-0000-000052070000}"/>
    <cellStyle name="Comma 11 2 3 15" xfId="14194" xr:uid="{00000000-0005-0000-0000-000053070000}"/>
    <cellStyle name="Comma 11 2 3 16" xfId="16647" xr:uid="{00000000-0005-0000-0000-000054070000}"/>
    <cellStyle name="Comma 11 2 3 17" xfId="19095" xr:uid="{00000000-0005-0000-0000-000055070000}"/>
    <cellStyle name="Comma 11 2 3 2" xfId="21623" xr:uid="{00000000-0005-0000-0000-000056070000}"/>
    <cellStyle name="Comma 11 2 3 2 10" xfId="4350" xr:uid="{00000000-0005-0000-0000-000057070000}"/>
    <cellStyle name="Comma 11 2 3 2 11" xfId="6843" xr:uid="{00000000-0005-0000-0000-000058070000}"/>
    <cellStyle name="Comma 11 2 3 2 12" xfId="9291" xr:uid="{00000000-0005-0000-0000-000059070000}"/>
    <cellStyle name="Comma 11 2 3 2 13" xfId="11743" xr:uid="{00000000-0005-0000-0000-00005A070000}"/>
    <cellStyle name="Comma 11 2 3 2 14" xfId="14195" xr:uid="{00000000-0005-0000-0000-00005B070000}"/>
    <cellStyle name="Comma 11 2 3 2 15" xfId="16648" xr:uid="{00000000-0005-0000-0000-00005C070000}"/>
    <cellStyle name="Comma 11 2 3 2 16" xfId="19096" xr:uid="{00000000-0005-0000-0000-00005D070000}"/>
    <cellStyle name="Comma 11 2 3 2 2" xfId="21624" xr:uid="{00000000-0005-0000-0000-00005E070000}"/>
    <cellStyle name="Comma 11 2 3 2 2 10" xfId="19097" xr:uid="{00000000-0005-0000-0000-00005F070000}"/>
    <cellStyle name="Comma 11 2 3 2 2 2" xfId="21625" xr:uid="{00000000-0005-0000-0000-000060070000}"/>
    <cellStyle name="Comma 11 2 3 2 2 2 2" xfId="1893" xr:uid="{00000000-0005-0000-0000-000061070000}"/>
    <cellStyle name="Comma 11 2 3 2 2 2 3" xfId="4352" xr:uid="{00000000-0005-0000-0000-000062070000}"/>
    <cellStyle name="Comma 11 2 3 2 2 2 4" xfId="6845" xr:uid="{00000000-0005-0000-0000-000063070000}"/>
    <cellStyle name="Comma 11 2 3 2 2 2 5" xfId="9293" xr:uid="{00000000-0005-0000-0000-000064070000}"/>
    <cellStyle name="Comma 11 2 3 2 2 2 6" xfId="11745" xr:uid="{00000000-0005-0000-0000-000065070000}"/>
    <cellStyle name="Comma 11 2 3 2 2 2 7" xfId="14197" xr:uid="{00000000-0005-0000-0000-000066070000}"/>
    <cellStyle name="Comma 11 2 3 2 2 2 8" xfId="16650" xr:uid="{00000000-0005-0000-0000-000067070000}"/>
    <cellStyle name="Comma 11 2 3 2 2 2 9" xfId="19098" xr:uid="{00000000-0005-0000-0000-000068070000}"/>
    <cellStyle name="Comma 11 2 3 2 2 3" xfId="1892" xr:uid="{00000000-0005-0000-0000-000069070000}"/>
    <cellStyle name="Comma 11 2 3 2 2 4" xfId="4351" xr:uid="{00000000-0005-0000-0000-00006A070000}"/>
    <cellStyle name="Comma 11 2 3 2 2 5" xfId="6844" xr:uid="{00000000-0005-0000-0000-00006B070000}"/>
    <cellStyle name="Comma 11 2 3 2 2 6" xfId="9292" xr:uid="{00000000-0005-0000-0000-00006C070000}"/>
    <cellStyle name="Comma 11 2 3 2 2 7" xfId="11744" xr:uid="{00000000-0005-0000-0000-00006D070000}"/>
    <cellStyle name="Comma 11 2 3 2 2 8" xfId="14196" xr:uid="{00000000-0005-0000-0000-00006E070000}"/>
    <cellStyle name="Comma 11 2 3 2 2 9" xfId="16649" xr:uid="{00000000-0005-0000-0000-00006F070000}"/>
    <cellStyle name="Comma 11 2 3 2 3" xfId="21626" xr:uid="{00000000-0005-0000-0000-000070070000}"/>
    <cellStyle name="Comma 11 2 3 2 3 2" xfId="1894" xr:uid="{00000000-0005-0000-0000-000071070000}"/>
    <cellStyle name="Comma 11 2 3 2 3 3" xfId="4353" xr:uid="{00000000-0005-0000-0000-000072070000}"/>
    <cellStyle name="Comma 11 2 3 2 3 4" xfId="6846" xr:uid="{00000000-0005-0000-0000-000073070000}"/>
    <cellStyle name="Comma 11 2 3 2 3 5" xfId="9294" xr:uid="{00000000-0005-0000-0000-000074070000}"/>
    <cellStyle name="Comma 11 2 3 2 3 6" xfId="11746" xr:uid="{00000000-0005-0000-0000-000075070000}"/>
    <cellStyle name="Comma 11 2 3 2 3 7" xfId="14198" xr:uid="{00000000-0005-0000-0000-000076070000}"/>
    <cellStyle name="Comma 11 2 3 2 3 8" xfId="16651" xr:uid="{00000000-0005-0000-0000-000077070000}"/>
    <cellStyle name="Comma 11 2 3 2 3 9" xfId="19099" xr:uid="{00000000-0005-0000-0000-000078070000}"/>
    <cellStyle name="Comma 11 2 3 2 4" xfId="21627" xr:uid="{00000000-0005-0000-0000-000079070000}"/>
    <cellStyle name="Comma 11 2 3 2 4 2" xfId="1895" xr:uid="{00000000-0005-0000-0000-00007A070000}"/>
    <cellStyle name="Comma 11 2 3 2 4 3" xfId="4354" xr:uid="{00000000-0005-0000-0000-00007B070000}"/>
    <cellStyle name="Comma 11 2 3 2 4 4" xfId="6847" xr:uid="{00000000-0005-0000-0000-00007C070000}"/>
    <cellStyle name="Comma 11 2 3 2 4 5" xfId="9295" xr:uid="{00000000-0005-0000-0000-00007D070000}"/>
    <cellStyle name="Comma 11 2 3 2 4 6" xfId="11747" xr:uid="{00000000-0005-0000-0000-00007E070000}"/>
    <cellStyle name="Comma 11 2 3 2 4 7" xfId="14199" xr:uid="{00000000-0005-0000-0000-00007F070000}"/>
    <cellStyle name="Comma 11 2 3 2 4 8" xfId="16652" xr:uid="{00000000-0005-0000-0000-000080070000}"/>
    <cellStyle name="Comma 11 2 3 2 4 9" xfId="19100" xr:uid="{00000000-0005-0000-0000-000081070000}"/>
    <cellStyle name="Comma 11 2 3 2 5" xfId="21628" xr:uid="{00000000-0005-0000-0000-000082070000}"/>
    <cellStyle name="Comma 11 2 3 2 5 2" xfId="1896" xr:uid="{00000000-0005-0000-0000-000083070000}"/>
    <cellStyle name="Comma 11 2 3 2 5 3" xfId="4355" xr:uid="{00000000-0005-0000-0000-000084070000}"/>
    <cellStyle name="Comma 11 2 3 2 5 4" xfId="6848" xr:uid="{00000000-0005-0000-0000-000085070000}"/>
    <cellStyle name="Comma 11 2 3 2 5 5" xfId="9296" xr:uid="{00000000-0005-0000-0000-000086070000}"/>
    <cellStyle name="Comma 11 2 3 2 5 6" xfId="11748" xr:uid="{00000000-0005-0000-0000-000087070000}"/>
    <cellStyle name="Comma 11 2 3 2 5 7" xfId="14200" xr:uid="{00000000-0005-0000-0000-000088070000}"/>
    <cellStyle name="Comma 11 2 3 2 5 8" xfId="16653" xr:uid="{00000000-0005-0000-0000-000089070000}"/>
    <cellStyle name="Comma 11 2 3 2 5 9" xfId="19101" xr:uid="{00000000-0005-0000-0000-00008A070000}"/>
    <cellStyle name="Comma 11 2 3 2 6" xfId="21629" xr:uid="{00000000-0005-0000-0000-00008B070000}"/>
    <cellStyle name="Comma 11 2 3 2 6 2" xfId="1897" xr:uid="{00000000-0005-0000-0000-00008C070000}"/>
    <cellStyle name="Comma 11 2 3 2 6 3" xfId="4356" xr:uid="{00000000-0005-0000-0000-00008D070000}"/>
    <cellStyle name="Comma 11 2 3 2 6 4" xfId="6849" xr:uid="{00000000-0005-0000-0000-00008E070000}"/>
    <cellStyle name="Comma 11 2 3 2 6 5" xfId="9297" xr:uid="{00000000-0005-0000-0000-00008F070000}"/>
    <cellStyle name="Comma 11 2 3 2 6 6" xfId="11749" xr:uid="{00000000-0005-0000-0000-000090070000}"/>
    <cellStyle name="Comma 11 2 3 2 6 7" xfId="14201" xr:uid="{00000000-0005-0000-0000-000091070000}"/>
    <cellStyle name="Comma 11 2 3 2 6 8" xfId="16654" xr:uid="{00000000-0005-0000-0000-000092070000}"/>
    <cellStyle name="Comma 11 2 3 2 6 9" xfId="19102" xr:uid="{00000000-0005-0000-0000-000093070000}"/>
    <cellStyle name="Comma 11 2 3 2 7" xfId="21630" xr:uid="{00000000-0005-0000-0000-000094070000}"/>
    <cellStyle name="Comma 11 2 3 2 7 2" xfId="1898" xr:uid="{00000000-0005-0000-0000-000095070000}"/>
    <cellStyle name="Comma 11 2 3 2 7 3" xfId="4357" xr:uid="{00000000-0005-0000-0000-000096070000}"/>
    <cellStyle name="Comma 11 2 3 2 7 4" xfId="6850" xr:uid="{00000000-0005-0000-0000-000097070000}"/>
    <cellStyle name="Comma 11 2 3 2 7 5" xfId="9298" xr:uid="{00000000-0005-0000-0000-000098070000}"/>
    <cellStyle name="Comma 11 2 3 2 7 6" xfId="11750" xr:uid="{00000000-0005-0000-0000-000099070000}"/>
    <cellStyle name="Comma 11 2 3 2 7 7" xfId="14202" xr:uid="{00000000-0005-0000-0000-00009A070000}"/>
    <cellStyle name="Comma 11 2 3 2 7 8" xfId="16655" xr:uid="{00000000-0005-0000-0000-00009B070000}"/>
    <cellStyle name="Comma 11 2 3 2 7 9" xfId="19103" xr:uid="{00000000-0005-0000-0000-00009C070000}"/>
    <cellStyle name="Comma 11 2 3 2 8" xfId="21631" xr:uid="{00000000-0005-0000-0000-00009D070000}"/>
    <cellStyle name="Comma 11 2 3 2 8 2" xfId="1899" xr:uid="{00000000-0005-0000-0000-00009E070000}"/>
    <cellStyle name="Comma 11 2 3 2 8 3" xfId="4358" xr:uid="{00000000-0005-0000-0000-00009F070000}"/>
    <cellStyle name="Comma 11 2 3 2 8 4" xfId="6851" xr:uid="{00000000-0005-0000-0000-0000A0070000}"/>
    <cellStyle name="Comma 11 2 3 2 8 5" xfId="9299" xr:uid="{00000000-0005-0000-0000-0000A1070000}"/>
    <cellStyle name="Comma 11 2 3 2 8 6" xfId="11751" xr:uid="{00000000-0005-0000-0000-0000A2070000}"/>
    <cellStyle name="Comma 11 2 3 2 8 7" xfId="14203" xr:uid="{00000000-0005-0000-0000-0000A3070000}"/>
    <cellStyle name="Comma 11 2 3 2 8 8" xfId="16656" xr:uid="{00000000-0005-0000-0000-0000A4070000}"/>
    <cellStyle name="Comma 11 2 3 2 8 9" xfId="19104" xr:uid="{00000000-0005-0000-0000-0000A5070000}"/>
    <cellStyle name="Comma 11 2 3 2 9" xfId="1891" xr:uid="{00000000-0005-0000-0000-0000A6070000}"/>
    <cellStyle name="Comma 11 2 3 3" xfId="21632" xr:uid="{00000000-0005-0000-0000-0000A7070000}"/>
    <cellStyle name="Comma 11 2 3 3 10" xfId="19105" xr:uid="{00000000-0005-0000-0000-0000A8070000}"/>
    <cellStyle name="Comma 11 2 3 3 2" xfId="21633" xr:uid="{00000000-0005-0000-0000-0000A9070000}"/>
    <cellStyle name="Comma 11 2 3 3 2 2" xfId="1901" xr:uid="{00000000-0005-0000-0000-0000AA070000}"/>
    <cellStyle name="Comma 11 2 3 3 2 3" xfId="4360" xr:uid="{00000000-0005-0000-0000-0000AB070000}"/>
    <cellStyle name="Comma 11 2 3 3 2 4" xfId="6853" xr:uid="{00000000-0005-0000-0000-0000AC070000}"/>
    <cellStyle name="Comma 11 2 3 3 2 5" xfId="9301" xr:uid="{00000000-0005-0000-0000-0000AD070000}"/>
    <cellStyle name="Comma 11 2 3 3 2 6" xfId="11753" xr:uid="{00000000-0005-0000-0000-0000AE070000}"/>
    <cellStyle name="Comma 11 2 3 3 2 7" xfId="14205" xr:uid="{00000000-0005-0000-0000-0000AF070000}"/>
    <cellStyle name="Comma 11 2 3 3 2 8" xfId="16658" xr:uid="{00000000-0005-0000-0000-0000B0070000}"/>
    <cellStyle name="Comma 11 2 3 3 2 9" xfId="19106" xr:uid="{00000000-0005-0000-0000-0000B1070000}"/>
    <cellStyle name="Comma 11 2 3 3 3" xfId="1900" xr:uid="{00000000-0005-0000-0000-0000B2070000}"/>
    <cellStyle name="Comma 11 2 3 3 4" xfId="4359" xr:uid="{00000000-0005-0000-0000-0000B3070000}"/>
    <cellStyle name="Comma 11 2 3 3 5" xfId="6852" xr:uid="{00000000-0005-0000-0000-0000B4070000}"/>
    <cellStyle name="Comma 11 2 3 3 6" xfId="9300" xr:uid="{00000000-0005-0000-0000-0000B5070000}"/>
    <cellStyle name="Comma 11 2 3 3 7" xfId="11752" xr:uid="{00000000-0005-0000-0000-0000B6070000}"/>
    <cellStyle name="Comma 11 2 3 3 8" xfId="14204" xr:uid="{00000000-0005-0000-0000-0000B7070000}"/>
    <cellStyle name="Comma 11 2 3 3 9" xfId="16657" xr:uid="{00000000-0005-0000-0000-0000B8070000}"/>
    <cellStyle name="Comma 11 2 3 4" xfId="21634" xr:uid="{00000000-0005-0000-0000-0000B9070000}"/>
    <cellStyle name="Comma 11 2 3 4 2" xfId="1902" xr:uid="{00000000-0005-0000-0000-0000BA070000}"/>
    <cellStyle name="Comma 11 2 3 4 3" xfId="4361" xr:uid="{00000000-0005-0000-0000-0000BB070000}"/>
    <cellStyle name="Comma 11 2 3 4 4" xfId="6854" xr:uid="{00000000-0005-0000-0000-0000BC070000}"/>
    <cellStyle name="Comma 11 2 3 4 5" xfId="9302" xr:uid="{00000000-0005-0000-0000-0000BD070000}"/>
    <cellStyle name="Comma 11 2 3 4 6" xfId="11754" xr:uid="{00000000-0005-0000-0000-0000BE070000}"/>
    <cellStyle name="Comma 11 2 3 4 7" xfId="14206" xr:uid="{00000000-0005-0000-0000-0000BF070000}"/>
    <cellStyle name="Comma 11 2 3 4 8" xfId="16659" xr:uid="{00000000-0005-0000-0000-0000C0070000}"/>
    <cellStyle name="Comma 11 2 3 4 9" xfId="19107" xr:uid="{00000000-0005-0000-0000-0000C1070000}"/>
    <cellStyle name="Comma 11 2 3 5" xfId="21635" xr:uid="{00000000-0005-0000-0000-0000C2070000}"/>
    <cellStyle name="Comma 11 2 3 5 2" xfId="1903" xr:uid="{00000000-0005-0000-0000-0000C3070000}"/>
    <cellStyle name="Comma 11 2 3 5 3" xfId="4362" xr:uid="{00000000-0005-0000-0000-0000C4070000}"/>
    <cellStyle name="Comma 11 2 3 5 4" xfId="6855" xr:uid="{00000000-0005-0000-0000-0000C5070000}"/>
    <cellStyle name="Comma 11 2 3 5 5" xfId="9303" xr:uid="{00000000-0005-0000-0000-0000C6070000}"/>
    <cellStyle name="Comma 11 2 3 5 6" xfId="11755" xr:uid="{00000000-0005-0000-0000-0000C7070000}"/>
    <cellStyle name="Comma 11 2 3 5 7" xfId="14207" xr:uid="{00000000-0005-0000-0000-0000C8070000}"/>
    <cellStyle name="Comma 11 2 3 5 8" xfId="16660" xr:uid="{00000000-0005-0000-0000-0000C9070000}"/>
    <cellStyle name="Comma 11 2 3 5 9" xfId="19108" xr:uid="{00000000-0005-0000-0000-0000CA070000}"/>
    <cellStyle name="Comma 11 2 3 6" xfId="21636" xr:uid="{00000000-0005-0000-0000-0000CB070000}"/>
    <cellStyle name="Comma 11 2 3 6 2" xfId="1904" xr:uid="{00000000-0005-0000-0000-0000CC070000}"/>
    <cellStyle name="Comma 11 2 3 6 3" xfId="4363" xr:uid="{00000000-0005-0000-0000-0000CD070000}"/>
    <cellStyle name="Comma 11 2 3 6 4" xfId="6856" xr:uid="{00000000-0005-0000-0000-0000CE070000}"/>
    <cellStyle name="Comma 11 2 3 6 5" xfId="9304" xr:uid="{00000000-0005-0000-0000-0000CF070000}"/>
    <cellStyle name="Comma 11 2 3 6 6" xfId="11756" xr:uid="{00000000-0005-0000-0000-0000D0070000}"/>
    <cellStyle name="Comma 11 2 3 6 7" xfId="14208" xr:uid="{00000000-0005-0000-0000-0000D1070000}"/>
    <cellStyle name="Comma 11 2 3 6 8" xfId="16661" xr:uid="{00000000-0005-0000-0000-0000D2070000}"/>
    <cellStyle name="Comma 11 2 3 6 9" xfId="19109" xr:uid="{00000000-0005-0000-0000-0000D3070000}"/>
    <cellStyle name="Comma 11 2 3 7" xfId="21637" xr:uid="{00000000-0005-0000-0000-0000D4070000}"/>
    <cellStyle name="Comma 11 2 3 7 2" xfId="1905" xr:uid="{00000000-0005-0000-0000-0000D5070000}"/>
    <cellStyle name="Comma 11 2 3 7 3" xfId="4364" xr:uid="{00000000-0005-0000-0000-0000D6070000}"/>
    <cellStyle name="Comma 11 2 3 7 4" xfId="6857" xr:uid="{00000000-0005-0000-0000-0000D7070000}"/>
    <cellStyle name="Comma 11 2 3 7 5" xfId="9305" xr:uid="{00000000-0005-0000-0000-0000D8070000}"/>
    <cellStyle name="Comma 11 2 3 7 6" xfId="11757" xr:uid="{00000000-0005-0000-0000-0000D9070000}"/>
    <cellStyle name="Comma 11 2 3 7 7" xfId="14209" xr:uid="{00000000-0005-0000-0000-0000DA070000}"/>
    <cellStyle name="Comma 11 2 3 7 8" xfId="16662" xr:uid="{00000000-0005-0000-0000-0000DB070000}"/>
    <cellStyle name="Comma 11 2 3 7 9" xfId="19110" xr:uid="{00000000-0005-0000-0000-0000DC070000}"/>
    <cellStyle name="Comma 11 2 3 8" xfId="21638" xr:uid="{00000000-0005-0000-0000-0000DD070000}"/>
    <cellStyle name="Comma 11 2 3 8 2" xfId="1906" xr:uid="{00000000-0005-0000-0000-0000DE070000}"/>
    <cellStyle name="Comma 11 2 3 8 3" xfId="4365" xr:uid="{00000000-0005-0000-0000-0000DF070000}"/>
    <cellStyle name="Comma 11 2 3 8 4" xfId="6858" xr:uid="{00000000-0005-0000-0000-0000E0070000}"/>
    <cellStyle name="Comma 11 2 3 8 5" xfId="9306" xr:uid="{00000000-0005-0000-0000-0000E1070000}"/>
    <cellStyle name="Comma 11 2 3 8 6" xfId="11758" xr:uid="{00000000-0005-0000-0000-0000E2070000}"/>
    <cellStyle name="Comma 11 2 3 8 7" xfId="14210" xr:uid="{00000000-0005-0000-0000-0000E3070000}"/>
    <cellStyle name="Comma 11 2 3 8 8" xfId="16663" xr:uid="{00000000-0005-0000-0000-0000E4070000}"/>
    <cellStyle name="Comma 11 2 3 8 9" xfId="19111" xr:uid="{00000000-0005-0000-0000-0000E5070000}"/>
    <cellStyle name="Comma 11 2 3 9" xfId="21639" xr:uid="{00000000-0005-0000-0000-0000E6070000}"/>
    <cellStyle name="Comma 11 2 3 9 2" xfId="1907" xr:uid="{00000000-0005-0000-0000-0000E7070000}"/>
    <cellStyle name="Comma 11 2 3 9 3" xfId="4366" xr:uid="{00000000-0005-0000-0000-0000E8070000}"/>
    <cellStyle name="Comma 11 2 3 9 4" xfId="6859" xr:uid="{00000000-0005-0000-0000-0000E9070000}"/>
    <cellStyle name="Comma 11 2 3 9 5" xfId="9307" xr:uid="{00000000-0005-0000-0000-0000EA070000}"/>
    <cellStyle name="Comma 11 2 3 9 6" xfId="11759" xr:uid="{00000000-0005-0000-0000-0000EB070000}"/>
    <cellStyle name="Comma 11 2 3 9 7" xfId="14211" xr:uid="{00000000-0005-0000-0000-0000EC070000}"/>
    <cellStyle name="Comma 11 2 3 9 8" xfId="16664" xr:uid="{00000000-0005-0000-0000-0000ED070000}"/>
    <cellStyle name="Comma 11 2 3 9 9" xfId="19112" xr:uid="{00000000-0005-0000-0000-0000EE070000}"/>
    <cellStyle name="Comma 11 2 4" xfId="21640" xr:uid="{00000000-0005-0000-0000-0000EF070000}"/>
    <cellStyle name="Comma 11 2 4 10" xfId="4367" xr:uid="{00000000-0005-0000-0000-0000F0070000}"/>
    <cellStyle name="Comma 11 2 4 11" xfId="6860" xr:uid="{00000000-0005-0000-0000-0000F1070000}"/>
    <cellStyle name="Comma 11 2 4 12" xfId="9308" xr:uid="{00000000-0005-0000-0000-0000F2070000}"/>
    <cellStyle name="Comma 11 2 4 13" xfId="11760" xr:uid="{00000000-0005-0000-0000-0000F3070000}"/>
    <cellStyle name="Comma 11 2 4 14" xfId="14212" xr:uid="{00000000-0005-0000-0000-0000F4070000}"/>
    <cellStyle name="Comma 11 2 4 15" xfId="16665" xr:uid="{00000000-0005-0000-0000-0000F5070000}"/>
    <cellStyle name="Comma 11 2 4 16" xfId="19113" xr:uid="{00000000-0005-0000-0000-0000F6070000}"/>
    <cellStyle name="Comma 11 2 4 2" xfId="21641" xr:uid="{00000000-0005-0000-0000-0000F7070000}"/>
    <cellStyle name="Comma 11 2 4 2 10" xfId="19114" xr:uid="{00000000-0005-0000-0000-0000F8070000}"/>
    <cellStyle name="Comma 11 2 4 2 2" xfId="21642" xr:uid="{00000000-0005-0000-0000-0000F9070000}"/>
    <cellStyle name="Comma 11 2 4 2 2 2" xfId="1910" xr:uid="{00000000-0005-0000-0000-0000FA070000}"/>
    <cellStyle name="Comma 11 2 4 2 2 3" xfId="4369" xr:uid="{00000000-0005-0000-0000-0000FB070000}"/>
    <cellStyle name="Comma 11 2 4 2 2 4" xfId="6862" xr:uid="{00000000-0005-0000-0000-0000FC070000}"/>
    <cellStyle name="Comma 11 2 4 2 2 5" xfId="9310" xr:uid="{00000000-0005-0000-0000-0000FD070000}"/>
    <cellStyle name="Comma 11 2 4 2 2 6" xfId="11762" xr:uid="{00000000-0005-0000-0000-0000FE070000}"/>
    <cellStyle name="Comma 11 2 4 2 2 7" xfId="14214" xr:uid="{00000000-0005-0000-0000-0000FF070000}"/>
    <cellStyle name="Comma 11 2 4 2 2 8" xfId="16667" xr:uid="{00000000-0005-0000-0000-000000080000}"/>
    <cellStyle name="Comma 11 2 4 2 2 9" xfId="19115" xr:uid="{00000000-0005-0000-0000-000001080000}"/>
    <cellStyle name="Comma 11 2 4 2 3" xfId="1909" xr:uid="{00000000-0005-0000-0000-000002080000}"/>
    <cellStyle name="Comma 11 2 4 2 4" xfId="4368" xr:uid="{00000000-0005-0000-0000-000003080000}"/>
    <cellStyle name="Comma 11 2 4 2 5" xfId="6861" xr:uid="{00000000-0005-0000-0000-000004080000}"/>
    <cellStyle name="Comma 11 2 4 2 6" xfId="9309" xr:uid="{00000000-0005-0000-0000-000005080000}"/>
    <cellStyle name="Comma 11 2 4 2 7" xfId="11761" xr:uid="{00000000-0005-0000-0000-000006080000}"/>
    <cellStyle name="Comma 11 2 4 2 8" xfId="14213" xr:uid="{00000000-0005-0000-0000-000007080000}"/>
    <cellStyle name="Comma 11 2 4 2 9" xfId="16666" xr:uid="{00000000-0005-0000-0000-000008080000}"/>
    <cellStyle name="Comma 11 2 4 3" xfId="21643" xr:uid="{00000000-0005-0000-0000-000009080000}"/>
    <cellStyle name="Comma 11 2 4 3 2" xfId="1911" xr:uid="{00000000-0005-0000-0000-00000A080000}"/>
    <cellStyle name="Comma 11 2 4 3 3" xfId="4370" xr:uid="{00000000-0005-0000-0000-00000B080000}"/>
    <cellStyle name="Comma 11 2 4 3 4" xfId="6863" xr:uid="{00000000-0005-0000-0000-00000C080000}"/>
    <cellStyle name="Comma 11 2 4 3 5" xfId="9311" xr:uid="{00000000-0005-0000-0000-00000D080000}"/>
    <cellStyle name="Comma 11 2 4 3 6" xfId="11763" xr:uid="{00000000-0005-0000-0000-00000E080000}"/>
    <cellStyle name="Comma 11 2 4 3 7" xfId="14215" xr:uid="{00000000-0005-0000-0000-00000F080000}"/>
    <cellStyle name="Comma 11 2 4 3 8" xfId="16668" xr:uid="{00000000-0005-0000-0000-000010080000}"/>
    <cellStyle name="Comma 11 2 4 3 9" xfId="19116" xr:uid="{00000000-0005-0000-0000-000011080000}"/>
    <cellStyle name="Comma 11 2 4 4" xfId="21644" xr:uid="{00000000-0005-0000-0000-000012080000}"/>
    <cellStyle name="Comma 11 2 4 4 2" xfId="1912" xr:uid="{00000000-0005-0000-0000-000013080000}"/>
    <cellStyle name="Comma 11 2 4 4 3" xfId="4371" xr:uid="{00000000-0005-0000-0000-000014080000}"/>
    <cellStyle name="Comma 11 2 4 4 4" xfId="6864" xr:uid="{00000000-0005-0000-0000-000015080000}"/>
    <cellStyle name="Comma 11 2 4 4 5" xfId="9312" xr:uid="{00000000-0005-0000-0000-000016080000}"/>
    <cellStyle name="Comma 11 2 4 4 6" xfId="11764" xr:uid="{00000000-0005-0000-0000-000017080000}"/>
    <cellStyle name="Comma 11 2 4 4 7" xfId="14216" xr:uid="{00000000-0005-0000-0000-000018080000}"/>
    <cellStyle name="Comma 11 2 4 4 8" xfId="16669" xr:uid="{00000000-0005-0000-0000-000019080000}"/>
    <cellStyle name="Comma 11 2 4 4 9" xfId="19117" xr:uid="{00000000-0005-0000-0000-00001A080000}"/>
    <cellStyle name="Comma 11 2 4 5" xfId="21645" xr:uid="{00000000-0005-0000-0000-00001B080000}"/>
    <cellStyle name="Comma 11 2 4 5 2" xfId="1913" xr:uid="{00000000-0005-0000-0000-00001C080000}"/>
    <cellStyle name="Comma 11 2 4 5 3" xfId="4372" xr:uid="{00000000-0005-0000-0000-00001D080000}"/>
    <cellStyle name="Comma 11 2 4 5 4" xfId="6865" xr:uid="{00000000-0005-0000-0000-00001E080000}"/>
    <cellStyle name="Comma 11 2 4 5 5" xfId="9313" xr:uid="{00000000-0005-0000-0000-00001F080000}"/>
    <cellStyle name="Comma 11 2 4 5 6" xfId="11765" xr:uid="{00000000-0005-0000-0000-000020080000}"/>
    <cellStyle name="Comma 11 2 4 5 7" xfId="14217" xr:uid="{00000000-0005-0000-0000-000021080000}"/>
    <cellStyle name="Comma 11 2 4 5 8" xfId="16670" xr:uid="{00000000-0005-0000-0000-000022080000}"/>
    <cellStyle name="Comma 11 2 4 5 9" xfId="19118" xr:uid="{00000000-0005-0000-0000-000023080000}"/>
    <cellStyle name="Comma 11 2 4 6" xfId="21646" xr:uid="{00000000-0005-0000-0000-000024080000}"/>
    <cellStyle name="Comma 11 2 4 6 2" xfId="1914" xr:uid="{00000000-0005-0000-0000-000025080000}"/>
    <cellStyle name="Comma 11 2 4 6 3" xfId="4373" xr:uid="{00000000-0005-0000-0000-000026080000}"/>
    <cellStyle name="Comma 11 2 4 6 4" xfId="6866" xr:uid="{00000000-0005-0000-0000-000027080000}"/>
    <cellStyle name="Comma 11 2 4 6 5" xfId="9314" xr:uid="{00000000-0005-0000-0000-000028080000}"/>
    <cellStyle name="Comma 11 2 4 6 6" xfId="11766" xr:uid="{00000000-0005-0000-0000-000029080000}"/>
    <cellStyle name="Comma 11 2 4 6 7" xfId="14218" xr:uid="{00000000-0005-0000-0000-00002A080000}"/>
    <cellStyle name="Comma 11 2 4 6 8" xfId="16671" xr:uid="{00000000-0005-0000-0000-00002B080000}"/>
    <cellStyle name="Comma 11 2 4 6 9" xfId="19119" xr:uid="{00000000-0005-0000-0000-00002C080000}"/>
    <cellStyle name="Comma 11 2 4 7" xfId="21647" xr:uid="{00000000-0005-0000-0000-00002D080000}"/>
    <cellStyle name="Comma 11 2 4 7 2" xfId="1915" xr:uid="{00000000-0005-0000-0000-00002E080000}"/>
    <cellStyle name="Comma 11 2 4 7 3" xfId="4374" xr:uid="{00000000-0005-0000-0000-00002F080000}"/>
    <cellStyle name="Comma 11 2 4 7 4" xfId="6867" xr:uid="{00000000-0005-0000-0000-000030080000}"/>
    <cellStyle name="Comma 11 2 4 7 5" xfId="9315" xr:uid="{00000000-0005-0000-0000-000031080000}"/>
    <cellStyle name="Comma 11 2 4 7 6" xfId="11767" xr:uid="{00000000-0005-0000-0000-000032080000}"/>
    <cellStyle name="Comma 11 2 4 7 7" xfId="14219" xr:uid="{00000000-0005-0000-0000-000033080000}"/>
    <cellStyle name="Comma 11 2 4 7 8" xfId="16672" xr:uid="{00000000-0005-0000-0000-000034080000}"/>
    <cellStyle name="Comma 11 2 4 7 9" xfId="19120" xr:uid="{00000000-0005-0000-0000-000035080000}"/>
    <cellStyle name="Comma 11 2 4 8" xfId="21648" xr:uid="{00000000-0005-0000-0000-000036080000}"/>
    <cellStyle name="Comma 11 2 4 8 2" xfId="1916" xr:uid="{00000000-0005-0000-0000-000037080000}"/>
    <cellStyle name="Comma 11 2 4 8 3" xfId="4375" xr:uid="{00000000-0005-0000-0000-000038080000}"/>
    <cellStyle name="Comma 11 2 4 8 4" xfId="6868" xr:uid="{00000000-0005-0000-0000-000039080000}"/>
    <cellStyle name="Comma 11 2 4 8 5" xfId="9316" xr:uid="{00000000-0005-0000-0000-00003A080000}"/>
    <cellStyle name="Comma 11 2 4 8 6" xfId="11768" xr:uid="{00000000-0005-0000-0000-00003B080000}"/>
    <cellStyle name="Comma 11 2 4 8 7" xfId="14220" xr:uid="{00000000-0005-0000-0000-00003C080000}"/>
    <cellStyle name="Comma 11 2 4 8 8" xfId="16673" xr:uid="{00000000-0005-0000-0000-00003D080000}"/>
    <cellStyle name="Comma 11 2 4 8 9" xfId="19121" xr:uid="{00000000-0005-0000-0000-00003E080000}"/>
    <cellStyle name="Comma 11 2 4 9" xfId="1908" xr:uid="{00000000-0005-0000-0000-00003F080000}"/>
    <cellStyle name="Comma 11 2 5" xfId="21649" xr:uid="{00000000-0005-0000-0000-000040080000}"/>
    <cellStyle name="Comma 11 2 5 10" xfId="19122" xr:uid="{00000000-0005-0000-0000-000041080000}"/>
    <cellStyle name="Comma 11 2 5 2" xfId="21650" xr:uid="{00000000-0005-0000-0000-000042080000}"/>
    <cellStyle name="Comma 11 2 5 2 2" xfId="1918" xr:uid="{00000000-0005-0000-0000-000043080000}"/>
    <cellStyle name="Comma 11 2 5 2 3" xfId="4377" xr:uid="{00000000-0005-0000-0000-000044080000}"/>
    <cellStyle name="Comma 11 2 5 2 4" xfId="6870" xr:uid="{00000000-0005-0000-0000-000045080000}"/>
    <cellStyle name="Comma 11 2 5 2 5" xfId="9318" xr:uid="{00000000-0005-0000-0000-000046080000}"/>
    <cellStyle name="Comma 11 2 5 2 6" xfId="11770" xr:uid="{00000000-0005-0000-0000-000047080000}"/>
    <cellStyle name="Comma 11 2 5 2 7" xfId="14222" xr:uid="{00000000-0005-0000-0000-000048080000}"/>
    <cellStyle name="Comma 11 2 5 2 8" xfId="16675" xr:uid="{00000000-0005-0000-0000-000049080000}"/>
    <cellStyle name="Comma 11 2 5 2 9" xfId="19123" xr:uid="{00000000-0005-0000-0000-00004A080000}"/>
    <cellStyle name="Comma 11 2 5 3" xfId="1917" xr:uid="{00000000-0005-0000-0000-00004B080000}"/>
    <cellStyle name="Comma 11 2 5 4" xfId="4376" xr:uid="{00000000-0005-0000-0000-00004C080000}"/>
    <cellStyle name="Comma 11 2 5 5" xfId="6869" xr:uid="{00000000-0005-0000-0000-00004D080000}"/>
    <cellStyle name="Comma 11 2 5 6" xfId="9317" xr:uid="{00000000-0005-0000-0000-00004E080000}"/>
    <cellStyle name="Comma 11 2 5 7" xfId="11769" xr:uid="{00000000-0005-0000-0000-00004F080000}"/>
    <cellStyle name="Comma 11 2 5 8" xfId="14221" xr:uid="{00000000-0005-0000-0000-000050080000}"/>
    <cellStyle name="Comma 11 2 5 9" xfId="16674" xr:uid="{00000000-0005-0000-0000-000051080000}"/>
    <cellStyle name="Comma 11 2 6" xfId="21651" xr:uid="{00000000-0005-0000-0000-000052080000}"/>
    <cellStyle name="Comma 11 2 6 2" xfId="1919" xr:uid="{00000000-0005-0000-0000-000053080000}"/>
    <cellStyle name="Comma 11 2 6 3" xfId="4378" xr:uid="{00000000-0005-0000-0000-000054080000}"/>
    <cellStyle name="Comma 11 2 6 4" xfId="6871" xr:uid="{00000000-0005-0000-0000-000055080000}"/>
    <cellStyle name="Comma 11 2 6 5" xfId="9319" xr:uid="{00000000-0005-0000-0000-000056080000}"/>
    <cellStyle name="Comma 11 2 6 6" xfId="11771" xr:uid="{00000000-0005-0000-0000-000057080000}"/>
    <cellStyle name="Comma 11 2 6 7" xfId="14223" xr:uid="{00000000-0005-0000-0000-000058080000}"/>
    <cellStyle name="Comma 11 2 6 8" xfId="16676" xr:uid="{00000000-0005-0000-0000-000059080000}"/>
    <cellStyle name="Comma 11 2 6 9" xfId="19124" xr:uid="{00000000-0005-0000-0000-00005A080000}"/>
    <cellStyle name="Comma 11 2 7" xfId="21652" xr:uid="{00000000-0005-0000-0000-00005B080000}"/>
    <cellStyle name="Comma 11 2 7 2" xfId="1920" xr:uid="{00000000-0005-0000-0000-00005C080000}"/>
    <cellStyle name="Comma 11 2 7 3" xfId="4379" xr:uid="{00000000-0005-0000-0000-00005D080000}"/>
    <cellStyle name="Comma 11 2 7 4" xfId="6872" xr:uid="{00000000-0005-0000-0000-00005E080000}"/>
    <cellStyle name="Comma 11 2 7 5" xfId="9320" xr:uid="{00000000-0005-0000-0000-00005F080000}"/>
    <cellStyle name="Comma 11 2 7 6" xfId="11772" xr:uid="{00000000-0005-0000-0000-000060080000}"/>
    <cellStyle name="Comma 11 2 7 7" xfId="14224" xr:uid="{00000000-0005-0000-0000-000061080000}"/>
    <cellStyle name="Comma 11 2 7 8" xfId="16677" xr:uid="{00000000-0005-0000-0000-000062080000}"/>
    <cellStyle name="Comma 11 2 7 9" xfId="19125" xr:uid="{00000000-0005-0000-0000-000063080000}"/>
    <cellStyle name="Comma 11 2 8" xfId="21653" xr:uid="{00000000-0005-0000-0000-000064080000}"/>
    <cellStyle name="Comma 11 2 8 2" xfId="1921" xr:uid="{00000000-0005-0000-0000-000065080000}"/>
    <cellStyle name="Comma 11 2 8 3" xfId="4380" xr:uid="{00000000-0005-0000-0000-000066080000}"/>
    <cellStyle name="Comma 11 2 8 4" xfId="6873" xr:uid="{00000000-0005-0000-0000-000067080000}"/>
    <cellStyle name="Comma 11 2 8 5" xfId="9321" xr:uid="{00000000-0005-0000-0000-000068080000}"/>
    <cellStyle name="Comma 11 2 8 6" xfId="11773" xr:uid="{00000000-0005-0000-0000-000069080000}"/>
    <cellStyle name="Comma 11 2 8 7" xfId="14225" xr:uid="{00000000-0005-0000-0000-00006A080000}"/>
    <cellStyle name="Comma 11 2 8 8" xfId="16678" xr:uid="{00000000-0005-0000-0000-00006B080000}"/>
    <cellStyle name="Comma 11 2 8 9" xfId="19126" xr:uid="{00000000-0005-0000-0000-00006C080000}"/>
    <cellStyle name="Comma 11 2 9" xfId="21654" xr:uid="{00000000-0005-0000-0000-00006D080000}"/>
    <cellStyle name="Comma 11 2 9 2" xfId="1922" xr:uid="{00000000-0005-0000-0000-00006E080000}"/>
    <cellStyle name="Comma 11 2 9 3" xfId="4381" xr:uid="{00000000-0005-0000-0000-00006F080000}"/>
    <cellStyle name="Comma 11 2 9 4" xfId="6874" xr:uid="{00000000-0005-0000-0000-000070080000}"/>
    <cellStyle name="Comma 11 2 9 5" xfId="9322" xr:uid="{00000000-0005-0000-0000-000071080000}"/>
    <cellStyle name="Comma 11 2 9 6" xfId="11774" xr:uid="{00000000-0005-0000-0000-000072080000}"/>
    <cellStyle name="Comma 11 2 9 7" xfId="14226" xr:uid="{00000000-0005-0000-0000-000073080000}"/>
    <cellStyle name="Comma 11 2 9 8" xfId="16679" xr:uid="{00000000-0005-0000-0000-000074080000}"/>
    <cellStyle name="Comma 11 2 9 9" xfId="19127" xr:uid="{00000000-0005-0000-0000-000075080000}"/>
    <cellStyle name="Comma 11 20" xfId="88" xr:uid="{00000000-0005-0000-0000-000076080000}"/>
    <cellStyle name="Comma 11 21" xfId="89" xr:uid="{00000000-0005-0000-0000-000077080000}"/>
    <cellStyle name="Comma 11 22" xfId="90" xr:uid="{00000000-0005-0000-0000-000078080000}"/>
    <cellStyle name="Comma 11 23" xfId="91" xr:uid="{00000000-0005-0000-0000-000079080000}"/>
    <cellStyle name="Comma 11 24" xfId="92" xr:uid="{00000000-0005-0000-0000-00007A080000}"/>
    <cellStyle name="Comma 11 25" xfId="93" xr:uid="{00000000-0005-0000-0000-00007B080000}"/>
    <cellStyle name="Comma 11 26" xfId="94" xr:uid="{00000000-0005-0000-0000-00007C080000}"/>
    <cellStyle name="Comma 11 27" xfId="95" xr:uid="{00000000-0005-0000-0000-00007D080000}"/>
    <cellStyle name="Comma 11 28" xfId="1847" xr:uid="{00000000-0005-0000-0000-00007E080000}"/>
    <cellStyle name="Comma 11 29" xfId="4306" xr:uid="{00000000-0005-0000-0000-00007F080000}"/>
    <cellStyle name="Comma 11 3" xfId="21655" xr:uid="{00000000-0005-0000-0000-000080080000}"/>
    <cellStyle name="Comma 11 3 10" xfId="21656" xr:uid="{00000000-0005-0000-0000-000081080000}"/>
    <cellStyle name="Comma 11 3 10 2" xfId="1924" xr:uid="{00000000-0005-0000-0000-000082080000}"/>
    <cellStyle name="Comma 11 3 10 3" xfId="4383" xr:uid="{00000000-0005-0000-0000-000083080000}"/>
    <cellStyle name="Comma 11 3 10 4" xfId="6876" xr:uid="{00000000-0005-0000-0000-000084080000}"/>
    <cellStyle name="Comma 11 3 10 5" xfId="9324" xr:uid="{00000000-0005-0000-0000-000085080000}"/>
    <cellStyle name="Comma 11 3 10 6" xfId="11776" xr:uid="{00000000-0005-0000-0000-000086080000}"/>
    <cellStyle name="Comma 11 3 10 7" xfId="14228" xr:uid="{00000000-0005-0000-0000-000087080000}"/>
    <cellStyle name="Comma 11 3 10 8" xfId="16681" xr:uid="{00000000-0005-0000-0000-000088080000}"/>
    <cellStyle name="Comma 11 3 10 9" xfId="19129" xr:uid="{00000000-0005-0000-0000-000089080000}"/>
    <cellStyle name="Comma 11 3 11" xfId="1923" xr:uid="{00000000-0005-0000-0000-00008A080000}"/>
    <cellStyle name="Comma 11 3 12" xfId="4382" xr:uid="{00000000-0005-0000-0000-00008B080000}"/>
    <cellStyle name="Comma 11 3 13" xfId="6875" xr:uid="{00000000-0005-0000-0000-00008C080000}"/>
    <cellStyle name="Comma 11 3 14" xfId="9323" xr:uid="{00000000-0005-0000-0000-00008D080000}"/>
    <cellStyle name="Comma 11 3 15" xfId="11775" xr:uid="{00000000-0005-0000-0000-00008E080000}"/>
    <cellStyle name="Comma 11 3 16" xfId="14227" xr:uid="{00000000-0005-0000-0000-00008F080000}"/>
    <cellStyle name="Comma 11 3 17" xfId="16680" xr:uid="{00000000-0005-0000-0000-000090080000}"/>
    <cellStyle name="Comma 11 3 18" xfId="19128" xr:uid="{00000000-0005-0000-0000-000091080000}"/>
    <cellStyle name="Comma 11 3 2" xfId="21657" xr:uid="{00000000-0005-0000-0000-000092080000}"/>
    <cellStyle name="Comma 11 3 2 10" xfId="1925" xr:uid="{00000000-0005-0000-0000-000093080000}"/>
    <cellStyle name="Comma 11 3 2 11" xfId="4384" xr:uid="{00000000-0005-0000-0000-000094080000}"/>
    <cellStyle name="Comma 11 3 2 12" xfId="6877" xr:uid="{00000000-0005-0000-0000-000095080000}"/>
    <cellStyle name="Comma 11 3 2 13" xfId="9325" xr:uid="{00000000-0005-0000-0000-000096080000}"/>
    <cellStyle name="Comma 11 3 2 14" xfId="11777" xr:uid="{00000000-0005-0000-0000-000097080000}"/>
    <cellStyle name="Comma 11 3 2 15" xfId="14229" xr:uid="{00000000-0005-0000-0000-000098080000}"/>
    <cellStyle name="Comma 11 3 2 16" xfId="16682" xr:uid="{00000000-0005-0000-0000-000099080000}"/>
    <cellStyle name="Comma 11 3 2 17" xfId="19130" xr:uid="{00000000-0005-0000-0000-00009A080000}"/>
    <cellStyle name="Comma 11 3 2 2" xfId="21658" xr:uid="{00000000-0005-0000-0000-00009B080000}"/>
    <cellStyle name="Comma 11 3 2 2 10" xfId="4385" xr:uid="{00000000-0005-0000-0000-00009C080000}"/>
    <cellStyle name="Comma 11 3 2 2 11" xfId="6878" xr:uid="{00000000-0005-0000-0000-00009D080000}"/>
    <cellStyle name="Comma 11 3 2 2 12" xfId="9326" xr:uid="{00000000-0005-0000-0000-00009E080000}"/>
    <cellStyle name="Comma 11 3 2 2 13" xfId="11778" xr:uid="{00000000-0005-0000-0000-00009F080000}"/>
    <cellStyle name="Comma 11 3 2 2 14" xfId="14230" xr:uid="{00000000-0005-0000-0000-0000A0080000}"/>
    <cellStyle name="Comma 11 3 2 2 15" xfId="16683" xr:uid="{00000000-0005-0000-0000-0000A1080000}"/>
    <cellStyle name="Comma 11 3 2 2 16" xfId="19131" xr:uid="{00000000-0005-0000-0000-0000A2080000}"/>
    <cellStyle name="Comma 11 3 2 2 2" xfId="21659" xr:uid="{00000000-0005-0000-0000-0000A3080000}"/>
    <cellStyle name="Comma 11 3 2 2 2 10" xfId="19132" xr:uid="{00000000-0005-0000-0000-0000A4080000}"/>
    <cellStyle name="Comma 11 3 2 2 2 2" xfId="21660" xr:uid="{00000000-0005-0000-0000-0000A5080000}"/>
    <cellStyle name="Comma 11 3 2 2 2 2 2" xfId="1928" xr:uid="{00000000-0005-0000-0000-0000A6080000}"/>
    <cellStyle name="Comma 11 3 2 2 2 2 3" xfId="4387" xr:uid="{00000000-0005-0000-0000-0000A7080000}"/>
    <cellStyle name="Comma 11 3 2 2 2 2 4" xfId="6880" xr:uid="{00000000-0005-0000-0000-0000A8080000}"/>
    <cellStyle name="Comma 11 3 2 2 2 2 5" xfId="9328" xr:uid="{00000000-0005-0000-0000-0000A9080000}"/>
    <cellStyle name="Comma 11 3 2 2 2 2 6" xfId="11780" xr:uid="{00000000-0005-0000-0000-0000AA080000}"/>
    <cellStyle name="Comma 11 3 2 2 2 2 7" xfId="14232" xr:uid="{00000000-0005-0000-0000-0000AB080000}"/>
    <cellStyle name="Comma 11 3 2 2 2 2 8" xfId="16685" xr:uid="{00000000-0005-0000-0000-0000AC080000}"/>
    <cellStyle name="Comma 11 3 2 2 2 2 9" xfId="19133" xr:uid="{00000000-0005-0000-0000-0000AD080000}"/>
    <cellStyle name="Comma 11 3 2 2 2 3" xfId="1927" xr:uid="{00000000-0005-0000-0000-0000AE080000}"/>
    <cellStyle name="Comma 11 3 2 2 2 4" xfId="4386" xr:uid="{00000000-0005-0000-0000-0000AF080000}"/>
    <cellStyle name="Comma 11 3 2 2 2 5" xfId="6879" xr:uid="{00000000-0005-0000-0000-0000B0080000}"/>
    <cellStyle name="Comma 11 3 2 2 2 6" xfId="9327" xr:uid="{00000000-0005-0000-0000-0000B1080000}"/>
    <cellStyle name="Comma 11 3 2 2 2 7" xfId="11779" xr:uid="{00000000-0005-0000-0000-0000B2080000}"/>
    <cellStyle name="Comma 11 3 2 2 2 8" xfId="14231" xr:uid="{00000000-0005-0000-0000-0000B3080000}"/>
    <cellStyle name="Comma 11 3 2 2 2 9" xfId="16684" xr:uid="{00000000-0005-0000-0000-0000B4080000}"/>
    <cellStyle name="Comma 11 3 2 2 3" xfId="21661" xr:uid="{00000000-0005-0000-0000-0000B5080000}"/>
    <cellStyle name="Comma 11 3 2 2 3 2" xfId="1929" xr:uid="{00000000-0005-0000-0000-0000B6080000}"/>
    <cellStyle name="Comma 11 3 2 2 3 3" xfId="4388" xr:uid="{00000000-0005-0000-0000-0000B7080000}"/>
    <cellStyle name="Comma 11 3 2 2 3 4" xfId="6881" xr:uid="{00000000-0005-0000-0000-0000B8080000}"/>
    <cellStyle name="Comma 11 3 2 2 3 5" xfId="9329" xr:uid="{00000000-0005-0000-0000-0000B9080000}"/>
    <cellStyle name="Comma 11 3 2 2 3 6" xfId="11781" xr:uid="{00000000-0005-0000-0000-0000BA080000}"/>
    <cellStyle name="Comma 11 3 2 2 3 7" xfId="14233" xr:uid="{00000000-0005-0000-0000-0000BB080000}"/>
    <cellStyle name="Comma 11 3 2 2 3 8" xfId="16686" xr:uid="{00000000-0005-0000-0000-0000BC080000}"/>
    <cellStyle name="Comma 11 3 2 2 3 9" xfId="19134" xr:uid="{00000000-0005-0000-0000-0000BD080000}"/>
    <cellStyle name="Comma 11 3 2 2 4" xfId="21662" xr:uid="{00000000-0005-0000-0000-0000BE080000}"/>
    <cellStyle name="Comma 11 3 2 2 4 2" xfId="1930" xr:uid="{00000000-0005-0000-0000-0000BF080000}"/>
    <cellStyle name="Comma 11 3 2 2 4 3" xfId="4389" xr:uid="{00000000-0005-0000-0000-0000C0080000}"/>
    <cellStyle name="Comma 11 3 2 2 4 4" xfId="6882" xr:uid="{00000000-0005-0000-0000-0000C1080000}"/>
    <cellStyle name="Comma 11 3 2 2 4 5" xfId="9330" xr:uid="{00000000-0005-0000-0000-0000C2080000}"/>
    <cellStyle name="Comma 11 3 2 2 4 6" xfId="11782" xr:uid="{00000000-0005-0000-0000-0000C3080000}"/>
    <cellStyle name="Comma 11 3 2 2 4 7" xfId="14234" xr:uid="{00000000-0005-0000-0000-0000C4080000}"/>
    <cellStyle name="Comma 11 3 2 2 4 8" xfId="16687" xr:uid="{00000000-0005-0000-0000-0000C5080000}"/>
    <cellStyle name="Comma 11 3 2 2 4 9" xfId="19135" xr:uid="{00000000-0005-0000-0000-0000C6080000}"/>
    <cellStyle name="Comma 11 3 2 2 5" xfId="21663" xr:uid="{00000000-0005-0000-0000-0000C7080000}"/>
    <cellStyle name="Comma 11 3 2 2 5 2" xfId="1931" xr:uid="{00000000-0005-0000-0000-0000C8080000}"/>
    <cellStyle name="Comma 11 3 2 2 5 3" xfId="4390" xr:uid="{00000000-0005-0000-0000-0000C9080000}"/>
    <cellStyle name="Comma 11 3 2 2 5 4" xfId="6883" xr:uid="{00000000-0005-0000-0000-0000CA080000}"/>
    <cellStyle name="Comma 11 3 2 2 5 5" xfId="9331" xr:uid="{00000000-0005-0000-0000-0000CB080000}"/>
    <cellStyle name="Comma 11 3 2 2 5 6" xfId="11783" xr:uid="{00000000-0005-0000-0000-0000CC080000}"/>
    <cellStyle name="Comma 11 3 2 2 5 7" xfId="14235" xr:uid="{00000000-0005-0000-0000-0000CD080000}"/>
    <cellStyle name="Comma 11 3 2 2 5 8" xfId="16688" xr:uid="{00000000-0005-0000-0000-0000CE080000}"/>
    <cellStyle name="Comma 11 3 2 2 5 9" xfId="19136" xr:uid="{00000000-0005-0000-0000-0000CF080000}"/>
    <cellStyle name="Comma 11 3 2 2 6" xfId="21664" xr:uid="{00000000-0005-0000-0000-0000D0080000}"/>
    <cellStyle name="Comma 11 3 2 2 6 2" xfId="1932" xr:uid="{00000000-0005-0000-0000-0000D1080000}"/>
    <cellStyle name="Comma 11 3 2 2 6 3" xfId="4391" xr:uid="{00000000-0005-0000-0000-0000D2080000}"/>
    <cellStyle name="Comma 11 3 2 2 6 4" xfId="6884" xr:uid="{00000000-0005-0000-0000-0000D3080000}"/>
    <cellStyle name="Comma 11 3 2 2 6 5" xfId="9332" xr:uid="{00000000-0005-0000-0000-0000D4080000}"/>
    <cellStyle name="Comma 11 3 2 2 6 6" xfId="11784" xr:uid="{00000000-0005-0000-0000-0000D5080000}"/>
    <cellStyle name="Comma 11 3 2 2 6 7" xfId="14236" xr:uid="{00000000-0005-0000-0000-0000D6080000}"/>
    <cellStyle name="Comma 11 3 2 2 6 8" xfId="16689" xr:uid="{00000000-0005-0000-0000-0000D7080000}"/>
    <cellStyle name="Comma 11 3 2 2 6 9" xfId="19137" xr:uid="{00000000-0005-0000-0000-0000D8080000}"/>
    <cellStyle name="Comma 11 3 2 2 7" xfId="21665" xr:uid="{00000000-0005-0000-0000-0000D9080000}"/>
    <cellStyle name="Comma 11 3 2 2 7 2" xfId="1933" xr:uid="{00000000-0005-0000-0000-0000DA080000}"/>
    <cellStyle name="Comma 11 3 2 2 7 3" xfId="4392" xr:uid="{00000000-0005-0000-0000-0000DB080000}"/>
    <cellStyle name="Comma 11 3 2 2 7 4" xfId="6885" xr:uid="{00000000-0005-0000-0000-0000DC080000}"/>
    <cellStyle name="Comma 11 3 2 2 7 5" xfId="9333" xr:uid="{00000000-0005-0000-0000-0000DD080000}"/>
    <cellStyle name="Comma 11 3 2 2 7 6" xfId="11785" xr:uid="{00000000-0005-0000-0000-0000DE080000}"/>
    <cellStyle name="Comma 11 3 2 2 7 7" xfId="14237" xr:uid="{00000000-0005-0000-0000-0000DF080000}"/>
    <cellStyle name="Comma 11 3 2 2 7 8" xfId="16690" xr:uid="{00000000-0005-0000-0000-0000E0080000}"/>
    <cellStyle name="Comma 11 3 2 2 7 9" xfId="19138" xr:uid="{00000000-0005-0000-0000-0000E1080000}"/>
    <cellStyle name="Comma 11 3 2 2 8" xfId="21666" xr:uid="{00000000-0005-0000-0000-0000E2080000}"/>
    <cellStyle name="Comma 11 3 2 2 8 2" xfId="1934" xr:uid="{00000000-0005-0000-0000-0000E3080000}"/>
    <cellStyle name="Comma 11 3 2 2 8 3" xfId="4393" xr:uid="{00000000-0005-0000-0000-0000E4080000}"/>
    <cellStyle name="Comma 11 3 2 2 8 4" xfId="6886" xr:uid="{00000000-0005-0000-0000-0000E5080000}"/>
    <cellStyle name="Comma 11 3 2 2 8 5" xfId="9334" xr:uid="{00000000-0005-0000-0000-0000E6080000}"/>
    <cellStyle name="Comma 11 3 2 2 8 6" xfId="11786" xr:uid="{00000000-0005-0000-0000-0000E7080000}"/>
    <cellStyle name="Comma 11 3 2 2 8 7" xfId="14238" xr:uid="{00000000-0005-0000-0000-0000E8080000}"/>
    <cellStyle name="Comma 11 3 2 2 8 8" xfId="16691" xr:uid="{00000000-0005-0000-0000-0000E9080000}"/>
    <cellStyle name="Comma 11 3 2 2 8 9" xfId="19139" xr:uid="{00000000-0005-0000-0000-0000EA080000}"/>
    <cellStyle name="Comma 11 3 2 2 9" xfId="1926" xr:uid="{00000000-0005-0000-0000-0000EB080000}"/>
    <cellStyle name="Comma 11 3 2 3" xfId="21667" xr:uid="{00000000-0005-0000-0000-0000EC080000}"/>
    <cellStyle name="Comma 11 3 2 3 10" xfId="19140" xr:uid="{00000000-0005-0000-0000-0000ED080000}"/>
    <cellStyle name="Comma 11 3 2 3 2" xfId="21668" xr:uid="{00000000-0005-0000-0000-0000EE080000}"/>
    <cellStyle name="Comma 11 3 2 3 2 2" xfId="1936" xr:uid="{00000000-0005-0000-0000-0000EF080000}"/>
    <cellStyle name="Comma 11 3 2 3 2 3" xfId="4395" xr:uid="{00000000-0005-0000-0000-0000F0080000}"/>
    <cellStyle name="Comma 11 3 2 3 2 4" xfId="6888" xr:uid="{00000000-0005-0000-0000-0000F1080000}"/>
    <cellStyle name="Comma 11 3 2 3 2 5" xfId="9336" xr:uid="{00000000-0005-0000-0000-0000F2080000}"/>
    <cellStyle name="Comma 11 3 2 3 2 6" xfId="11788" xr:uid="{00000000-0005-0000-0000-0000F3080000}"/>
    <cellStyle name="Comma 11 3 2 3 2 7" xfId="14240" xr:uid="{00000000-0005-0000-0000-0000F4080000}"/>
    <cellStyle name="Comma 11 3 2 3 2 8" xfId="16693" xr:uid="{00000000-0005-0000-0000-0000F5080000}"/>
    <cellStyle name="Comma 11 3 2 3 2 9" xfId="19141" xr:uid="{00000000-0005-0000-0000-0000F6080000}"/>
    <cellStyle name="Comma 11 3 2 3 3" xfId="1935" xr:uid="{00000000-0005-0000-0000-0000F7080000}"/>
    <cellStyle name="Comma 11 3 2 3 4" xfId="4394" xr:uid="{00000000-0005-0000-0000-0000F8080000}"/>
    <cellStyle name="Comma 11 3 2 3 5" xfId="6887" xr:uid="{00000000-0005-0000-0000-0000F9080000}"/>
    <cellStyle name="Comma 11 3 2 3 6" xfId="9335" xr:uid="{00000000-0005-0000-0000-0000FA080000}"/>
    <cellStyle name="Comma 11 3 2 3 7" xfId="11787" xr:uid="{00000000-0005-0000-0000-0000FB080000}"/>
    <cellStyle name="Comma 11 3 2 3 8" xfId="14239" xr:uid="{00000000-0005-0000-0000-0000FC080000}"/>
    <cellStyle name="Comma 11 3 2 3 9" xfId="16692" xr:uid="{00000000-0005-0000-0000-0000FD080000}"/>
    <cellStyle name="Comma 11 3 2 4" xfId="21669" xr:uid="{00000000-0005-0000-0000-0000FE080000}"/>
    <cellStyle name="Comma 11 3 2 4 2" xfId="1937" xr:uid="{00000000-0005-0000-0000-0000FF080000}"/>
    <cellStyle name="Comma 11 3 2 4 3" xfId="4396" xr:uid="{00000000-0005-0000-0000-000000090000}"/>
    <cellStyle name="Comma 11 3 2 4 4" xfId="6889" xr:uid="{00000000-0005-0000-0000-000001090000}"/>
    <cellStyle name="Comma 11 3 2 4 5" xfId="9337" xr:uid="{00000000-0005-0000-0000-000002090000}"/>
    <cellStyle name="Comma 11 3 2 4 6" xfId="11789" xr:uid="{00000000-0005-0000-0000-000003090000}"/>
    <cellStyle name="Comma 11 3 2 4 7" xfId="14241" xr:uid="{00000000-0005-0000-0000-000004090000}"/>
    <cellStyle name="Comma 11 3 2 4 8" xfId="16694" xr:uid="{00000000-0005-0000-0000-000005090000}"/>
    <cellStyle name="Comma 11 3 2 4 9" xfId="19142" xr:uid="{00000000-0005-0000-0000-000006090000}"/>
    <cellStyle name="Comma 11 3 2 5" xfId="21670" xr:uid="{00000000-0005-0000-0000-000007090000}"/>
    <cellStyle name="Comma 11 3 2 5 2" xfId="1938" xr:uid="{00000000-0005-0000-0000-000008090000}"/>
    <cellStyle name="Comma 11 3 2 5 3" xfId="4397" xr:uid="{00000000-0005-0000-0000-000009090000}"/>
    <cellStyle name="Comma 11 3 2 5 4" xfId="6890" xr:uid="{00000000-0005-0000-0000-00000A090000}"/>
    <cellStyle name="Comma 11 3 2 5 5" xfId="9338" xr:uid="{00000000-0005-0000-0000-00000B090000}"/>
    <cellStyle name="Comma 11 3 2 5 6" xfId="11790" xr:uid="{00000000-0005-0000-0000-00000C090000}"/>
    <cellStyle name="Comma 11 3 2 5 7" xfId="14242" xr:uid="{00000000-0005-0000-0000-00000D090000}"/>
    <cellStyle name="Comma 11 3 2 5 8" xfId="16695" xr:uid="{00000000-0005-0000-0000-00000E090000}"/>
    <cellStyle name="Comma 11 3 2 5 9" xfId="19143" xr:uid="{00000000-0005-0000-0000-00000F090000}"/>
    <cellStyle name="Comma 11 3 2 6" xfId="21671" xr:uid="{00000000-0005-0000-0000-000010090000}"/>
    <cellStyle name="Comma 11 3 2 6 2" xfId="1939" xr:uid="{00000000-0005-0000-0000-000011090000}"/>
    <cellStyle name="Comma 11 3 2 6 3" xfId="4398" xr:uid="{00000000-0005-0000-0000-000012090000}"/>
    <cellStyle name="Comma 11 3 2 6 4" xfId="6891" xr:uid="{00000000-0005-0000-0000-000013090000}"/>
    <cellStyle name="Comma 11 3 2 6 5" xfId="9339" xr:uid="{00000000-0005-0000-0000-000014090000}"/>
    <cellStyle name="Comma 11 3 2 6 6" xfId="11791" xr:uid="{00000000-0005-0000-0000-000015090000}"/>
    <cellStyle name="Comma 11 3 2 6 7" xfId="14243" xr:uid="{00000000-0005-0000-0000-000016090000}"/>
    <cellStyle name="Comma 11 3 2 6 8" xfId="16696" xr:uid="{00000000-0005-0000-0000-000017090000}"/>
    <cellStyle name="Comma 11 3 2 6 9" xfId="19144" xr:uid="{00000000-0005-0000-0000-000018090000}"/>
    <cellStyle name="Comma 11 3 2 7" xfId="21672" xr:uid="{00000000-0005-0000-0000-000019090000}"/>
    <cellStyle name="Comma 11 3 2 7 2" xfId="1940" xr:uid="{00000000-0005-0000-0000-00001A090000}"/>
    <cellStyle name="Comma 11 3 2 7 3" xfId="4399" xr:uid="{00000000-0005-0000-0000-00001B090000}"/>
    <cellStyle name="Comma 11 3 2 7 4" xfId="6892" xr:uid="{00000000-0005-0000-0000-00001C090000}"/>
    <cellStyle name="Comma 11 3 2 7 5" xfId="9340" xr:uid="{00000000-0005-0000-0000-00001D090000}"/>
    <cellStyle name="Comma 11 3 2 7 6" xfId="11792" xr:uid="{00000000-0005-0000-0000-00001E090000}"/>
    <cellStyle name="Comma 11 3 2 7 7" xfId="14244" xr:uid="{00000000-0005-0000-0000-00001F090000}"/>
    <cellStyle name="Comma 11 3 2 7 8" xfId="16697" xr:uid="{00000000-0005-0000-0000-000020090000}"/>
    <cellStyle name="Comma 11 3 2 7 9" xfId="19145" xr:uid="{00000000-0005-0000-0000-000021090000}"/>
    <cellStyle name="Comma 11 3 2 8" xfId="21673" xr:uid="{00000000-0005-0000-0000-000022090000}"/>
    <cellStyle name="Comma 11 3 2 8 2" xfId="1941" xr:uid="{00000000-0005-0000-0000-000023090000}"/>
    <cellStyle name="Comma 11 3 2 8 3" xfId="4400" xr:uid="{00000000-0005-0000-0000-000024090000}"/>
    <cellStyle name="Comma 11 3 2 8 4" xfId="6893" xr:uid="{00000000-0005-0000-0000-000025090000}"/>
    <cellStyle name="Comma 11 3 2 8 5" xfId="9341" xr:uid="{00000000-0005-0000-0000-000026090000}"/>
    <cellStyle name="Comma 11 3 2 8 6" xfId="11793" xr:uid="{00000000-0005-0000-0000-000027090000}"/>
    <cellStyle name="Comma 11 3 2 8 7" xfId="14245" xr:uid="{00000000-0005-0000-0000-000028090000}"/>
    <cellStyle name="Comma 11 3 2 8 8" xfId="16698" xr:uid="{00000000-0005-0000-0000-000029090000}"/>
    <cellStyle name="Comma 11 3 2 8 9" xfId="19146" xr:uid="{00000000-0005-0000-0000-00002A090000}"/>
    <cellStyle name="Comma 11 3 2 9" xfId="21674" xr:uid="{00000000-0005-0000-0000-00002B090000}"/>
    <cellStyle name="Comma 11 3 2 9 2" xfId="1942" xr:uid="{00000000-0005-0000-0000-00002C090000}"/>
    <cellStyle name="Comma 11 3 2 9 3" xfId="4401" xr:uid="{00000000-0005-0000-0000-00002D090000}"/>
    <cellStyle name="Comma 11 3 2 9 4" xfId="6894" xr:uid="{00000000-0005-0000-0000-00002E090000}"/>
    <cellStyle name="Comma 11 3 2 9 5" xfId="9342" xr:uid="{00000000-0005-0000-0000-00002F090000}"/>
    <cellStyle name="Comma 11 3 2 9 6" xfId="11794" xr:uid="{00000000-0005-0000-0000-000030090000}"/>
    <cellStyle name="Comma 11 3 2 9 7" xfId="14246" xr:uid="{00000000-0005-0000-0000-000031090000}"/>
    <cellStyle name="Comma 11 3 2 9 8" xfId="16699" xr:uid="{00000000-0005-0000-0000-000032090000}"/>
    <cellStyle name="Comma 11 3 2 9 9" xfId="19147" xr:uid="{00000000-0005-0000-0000-000033090000}"/>
    <cellStyle name="Comma 11 3 3" xfId="21675" xr:uid="{00000000-0005-0000-0000-000034090000}"/>
    <cellStyle name="Comma 11 3 3 10" xfId="4402" xr:uid="{00000000-0005-0000-0000-000035090000}"/>
    <cellStyle name="Comma 11 3 3 11" xfId="6895" xr:uid="{00000000-0005-0000-0000-000036090000}"/>
    <cellStyle name="Comma 11 3 3 12" xfId="9343" xr:uid="{00000000-0005-0000-0000-000037090000}"/>
    <cellStyle name="Comma 11 3 3 13" xfId="11795" xr:uid="{00000000-0005-0000-0000-000038090000}"/>
    <cellStyle name="Comma 11 3 3 14" xfId="14247" xr:uid="{00000000-0005-0000-0000-000039090000}"/>
    <cellStyle name="Comma 11 3 3 15" xfId="16700" xr:uid="{00000000-0005-0000-0000-00003A090000}"/>
    <cellStyle name="Comma 11 3 3 16" xfId="19148" xr:uid="{00000000-0005-0000-0000-00003B090000}"/>
    <cellStyle name="Comma 11 3 3 2" xfId="21676" xr:uid="{00000000-0005-0000-0000-00003C090000}"/>
    <cellStyle name="Comma 11 3 3 2 10" xfId="19149" xr:uid="{00000000-0005-0000-0000-00003D090000}"/>
    <cellStyle name="Comma 11 3 3 2 2" xfId="21677" xr:uid="{00000000-0005-0000-0000-00003E090000}"/>
    <cellStyle name="Comma 11 3 3 2 2 2" xfId="1945" xr:uid="{00000000-0005-0000-0000-00003F090000}"/>
    <cellStyle name="Comma 11 3 3 2 2 3" xfId="4404" xr:uid="{00000000-0005-0000-0000-000040090000}"/>
    <cellStyle name="Comma 11 3 3 2 2 4" xfId="6897" xr:uid="{00000000-0005-0000-0000-000041090000}"/>
    <cellStyle name="Comma 11 3 3 2 2 5" xfId="9345" xr:uid="{00000000-0005-0000-0000-000042090000}"/>
    <cellStyle name="Comma 11 3 3 2 2 6" xfId="11797" xr:uid="{00000000-0005-0000-0000-000043090000}"/>
    <cellStyle name="Comma 11 3 3 2 2 7" xfId="14249" xr:uid="{00000000-0005-0000-0000-000044090000}"/>
    <cellStyle name="Comma 11 3 3 2 2 8" xfId="16702" xr:uid="{00000000-0005-0000-0000-000045090000}"/>
    <cellStyle name="Comma 11 3 3 2 2 9" xfId="19150" xr:uid="{00000000-0005-0000-0000-000046090000}"/>
    <cellStyle name="Comma 11 3 3 2 3" xfId="1944" xr:uid="{00000000-0005-0000-0000-000047090000}"/>
    <cellStyle name="Comma 11 3 3 2 4" xfId="4403" xr:uid="{00000000-0005-0000-0000-000048090000}"/>
    <cellStyle name="Comma 11 3 3 2 5" xfId="6896" xr:uid="{00000000-0005-0000-0000-000049090000}"/>
    <cellStyle name="Comma 11 3 3 2 6" xfId="9344" xr:uid="{00000000-0005-0000-0000-00004A090000}"/>
    <cellStyle name="Comma 11 3 3 2 7" xfId="11796" xr:uid="{00000000-0005-0000-0000-00004B090000}"/>
    <cellStyle name="Comma 11 3 3 2 8" xfId="14248" xr:uid="{00000000-0005-0000-0000-00004C090000}"/>
    <cellStyle name="Comma 11 3 3 2 9" xfId="16701" xr:uid="{00000000-0005-0000-0000-00004D090000}"/>
    <cellStyle name="Comma 11 3 3 3" xfId="21678" xr:uid="{00000000-0005-0000-0000-00004E090000}"/>
    <cellStyle name="Comma 11 3 3 3 2" xfId="1946" xr:uid="{00000000-0005-0000-0000-00004F090000}"/>
    <cellStyle name="Comma 11 3 3 3 3" xfId="4405" xr:uid="{00000000-0005-0000-0000-000050090000}"/>
    <cellStyle name="Comma 11 3 3 3 4" xfId="6898" xr:uid="{00000000-0005-0000-0000-000051090000}"/>
    <cellStyle name="Comma 11 3 3 3 5" xfId="9346" xr:uid="{00000000-0005-0000-0000-000052090000}"/>
    <cellStyle name="Comma 11 3 3 3 6" xfId="11798" xr:uid="{00000000-0005-0000-0000-000053090000}"/>
    <cellStyle name="Comma 11 3 3 3 7" xfId="14250" xr:uid="{00000000-0005-0000-0000-000054090000}"/>
    <cellStyle name="Comma 11 3 3 3 8" xfId="16703" xr:uid="{00000000-0005-0000-0000-000055090000}"/>
    <cellStyle name="Comma 11 3 3 3 9" xfId="19151" xr:uid="{00000000-0005-0000-0000-000056090000}"/>
    <cellStyle name="Comma 11 3 3 4" xfId="21679" xr:uid="{00000000-0005-0000-0000-000057090000}"/>
    <cellStyle name="Comma 11 3 3 4 2" xfId="1947" xr:uid="{00000000-0005-0000-0000-000058090000}"/>
    <cellStyle name="Comma 11 3 3 4 3" xfId="4406" xr:uid="{00000000-0005-0000-0000-000059090000}"/>
    <cellStyle name="Comma 11 3 3 4 4" xfId="6899" xr:uid="{00000000-0005-0000-0000-00005A090000}"/>
    <cellStyle name="Comma 11 3 3 4 5" xfId="9347" xr:uid="{00000000-0005-0000-0000-00005B090000}"/>
    <cellStyle name="Comma 11 3 3 4 6" xfId="11799" xr:uid="{00000000-0005-0000-0000-00005C090000}"/>
    <cellStyle name="Comma 11 3 3 4 7" xfId="14251" xr:uid="{00000000-0005-0000-0000-00005D090000}"/>
    <cellStyle name="Comma 11 3 3 4 8" xfId="16704" xr:uid="{00000000-0005-0000-0000-00005E090000}"/>
    <cellStyle name="Comma 11 3 3 4 9" xfId="19152" xr:uid="{00000000-0005-0000-0000-00005F090000}"/>
    <cellStyle name="Comma 11 3 3 5" xfId="21680" xr:uid="{00000000-0005-0000-0000-000060090000}"/>
    <cellStyle name="Comma 11 3 3 5 2" xfId="1948" xr:uid="{00000000-0005-0000-0000-000061090000}"/>
    <cellStyle name="Comma 11 3 3 5 3" xfId="4407" xr:uid="{00000000-0005-0000-0000-000062090000}"/>
    <cellStyle name="Comma 11 3 3 5 4" xfId="6900" xr:uid="{00000000-0005-0000-0000-000063090000}"/>
    <cellStyle name="Comma 11 3 3 5 5" xfId="9348" xr:uid="{00000000-0005-0000-0000-000064090000}"/>
    <cellStyle name="Comma 11 3 3 5 6" xfId="11800" xr:uid="{00000000-0005-0000-0000-000065090000}"/>
    <cellStyle name="Comma 11 3 3 5 7" xfId="14252" xr:uid="{00000000-0005-0000-0000-000066090000}"/>
    <cellStyle name="Comma 11 3 3 5 8" xfId="16705" xr:uid="{00000000-0005-0000-0000-000067090000}"/>
    <cellStyle name="Comma 11 3 3 5 9" xfId="19153" xr:uid="{00000000-0005-0000-0000-000068090000}"/>
    <cellStyle name="Comma 11 3 3 6" xfId="21681" xr:uid="{00000000-0005-0000-0000-000069090000}"/>
    <cellStyle name="Comma 11 3 3 6 2" xfId="1949" xr:uid="{00000000-0005-0000-0000-00006A090000}"/>
    <cellStyle name="Comma 11 3 3 6 3" xfId="4408" xr:uid="{00000000-0005-0000-0000-00006B090000}"/>
    <cellStyle name="Comma 11 3 3 6 4" xfId="6901" xr:uid="{00000000-0005-0000-0000-00006C090000}"/>
    <cellStyle name="Comma 11 3 3 6 5" xfId="9349" xr:uid="{00000000-0005-0000-0000-00006D090000}"/>
    <cellStyle name="Comma 11 3 3 6 6" xfId="11801" xr:uid="{00000000-0005-0000-0000-00006E090000}"/>
    <cellStyle name="Comma 11 3 3 6 7" xfId="14253" xr:uid="{00000000-0005-0000-0000-00006F090000}"/>
    <cellStyle name="Comma 11 3 3 6 8" xfId="16706" xr:uid="{00000000-0005-0000-0000-000070090000}"/>
    <cellStyle name="Comma 11 3 3 6 9" xfId="19154" xr:uid="{00000000-0005-0000-0000-000071090000}"/>
    <cellStyle name="Comma 11 3 3 7" xfId="21682" xr:uid="{00000000-0005-0000-0000-000072090000}"/>
    <cellStyle name="Comma 11 3 3 7 2" xfId="1950" xr:uid="{00000000-0005-0000-0000-000073090000}"/>
    <cellStyle name="Comma 11 3 3 7 3" xfId="4409" xr:uid="{00000000-0005-0000-0000-000074090000}"/>
    <cellStyle name="Comma 11 3 3 7 4" xfId="6902" xr:uid="{00000000-0005-0000-0000-000075090000}"/>
    <cellStyle name="Comma 11 3 3 7 5" xfId="9350" xr:uid="{00000000-0005-0000-0000-000076090000}"/>
    <cellStyle name="Comma 11 3 3 7 6" xfId="11802" xr:uid="{00000000-0005-0000-0000-000077090000}"/>
    <cellStyle name="Comma 11 3 3 7 7" xfId="14254" xr:uid="{00000000-0005-0000-0000-000078090000}"/>
    <cellStyle name="Comma 11 3 3 7 8" xfId="16707" xr:uid="{00000000-0005-0000-0000-000079090000}"/>
    <cellStyle name="Comma 11 3 3 7 9" xfId="19155" xr:uid="{00000000-0005-0000-0000-00007A090000}"/>
    <cellStyle name="Comma 11 3 3 8" xfId="21683" xr:uid="{00000000-0005-0000-0000-00007B090000}"/>
    <cellStyle name="Comma 11 3 3 8 2" xfId="1951" xr:uid="{00000000-0005-0000-0000-00007C090000}"/>
    <cellStyle name="Comma 11 3 3 8 3" xfId="4410" xr:uid="{00000000-0005-0000-0000-00007D090000}"/>
    <cellStyle name="Comma 11 3 3 8 4" xfId="6903" xr:uid="{00000000-0005-0000-0000-00007E090000}"/>
    <cellStyle name="Comma 11 3 3 8 5" xfId="9351" xr:uid="{00000000-0005-0000-0000-00007F090000}"/>
    <cellStyle name="Comma 11 3 3 8 6" xfId="11803" xr:uid="{00000000-0005-0000-0000-000080090000}"/>
    <cellStyle name="Comma 11 3 3 8 7" xfId="14255" xr:uid="{00000000-0005-0000-0000-000081090000}"/>
    <cellStyle name="Comma 11 3 3 8 8" xfId="16708" xr:uid="{00000000-0005-0000-0000-000082090000}"/>
    <cellStyle name="Comma 11 3 3 8 9" xfId="19156" xr:uid="{00000000-0005-0000-0000-000083090000}"/>
    <cellStyle name="Comma 11 3 3 9" xfId="1943" xr:uid="{00000000-0005-0000-0000-000084090000}"/>
    <cellStyle name="Comma 11 3 4" xfId="21684" xr:uid="{00000000-0005-0000-0000-000085090000}"/>
    <cellStyle name="Comma 11 3 4 10" xfId="19157" xr:uid="{00000000-0005-0000-0000-000086090000}"/>
    <cellStyle name="Comma 11 3 4 2" xfId="21685" xr:uid="{00000000-0005-0000-0000-000087090000}"/>
    <cellStyle name="Comma 11 3 4 2 2" xfId="1953" xr:uid="{00000000-0005-0000-0000-000088090000}"/>
    <cellStyle name="Comma 11 3 4 2 3" xfId="4412" xr:uid="{00000000-0005-0000-0000-000089090000}"/>
    <cellStyle name="Comma 11 3 4 2 4" xfId="6905" xr:uid="{00000000-0005-0000-0000-00008A090000}"/>
    <cellStyle name="Comma 11 3 4 2 5" xfId="9353" xr:uid="{00000000-0005-0000-0000-00008B090000}"/>
    <cellStyle name="Comma 11 3 4 2 6" xfId="11805" xr:uid="{00000000-0005-0000-0000-00008C090000}"/>
    <cellStyle name="Comma 11 3 4 2 7" xfId="14257" xr:uid="{00000000-0005-0000-0000-00008D090000}"/>
    <cellStyle name="Comma 11 3 4 2 8" xfId="16710" xr:uid="{00000000-0005-0000-0000-00008E090000}"/>
    <cellStyle name="Comma 11 3 4 2 9" xfId="19158" xr:uid="{00000000-0005-0000-0000-00008F090000}"/>
    <cellStyle name="Comma 11 3 4 3" xfId="1952" xr:uid="{00000000-0005-0000-0000-000090090000}"/>
    <cellStyle name="Comma 11 3 4 4" xfId="4411" xr:uid="{00000000-0005-0000-0000-000091090000}"/>
    <cellStyle name="Comma 11 3 4 5" xfId="6904" xr:uid="{00000000-0005-0000-0000-000092090000}"/>
    <cellStyle name="Comma 11 3 4 6" xfId="9352" xr:uid="{00000000-0005-0000-0000-000093090000}"/>
    <cellStyle name="Comma 11 3 4 7" xfId="11804" xr:uid="{00000000-0005-0000-0000-000094090000}"/>
    <cellStyle name="Comma 11 3 4 8" xfId="14256" xr:uid="{00000000-0005-0000-0000-000095090000}"/>
    <cellStyle name="Comma 11 3 4 9" xfId="16709" xr:uid="{00000000-0005-0000-0000-000096090000}"/>
    <cellStyle name="Comma 11 3 5" xfId="21686" xr:uid="{00000000-0005-0000-0000-000097090000}"/>
    <cellStyle name="Comma 11 3 5 2" xfId="1954" xr:uid="{00000000-0005-0000-0000-000098090000}"/>
    <cellStyle name="Comma 11 3 5 3" xfId="4413" xr:uid="{00000000-0005-0000-0000-000099090000}"/>
    <cellStyle name="Comma 11 3 5 4" xfId="6906" xr:uid="{00000000-0005-0000-0000-00009A090000}"/>
    <cellStyle name="Comma 11 3 5 5" xfId="9354" xr:uid="{00000000-0005-0000-0000-00009B090000}"/>
    <cellStyle name="Comma 11 3 5 6" xfId="11806" xr:uid="{00000000-0005-0000-0000-00009C090000}"/>
    <cellStyle name="Comma 11 3 5 7" xfId="14258" xr:uid="{00000000-0005-0000-0000-00009D090000}"/>
    <cellStyle name="Comma 11 3 5 8" xfId="16711" xr:uid="{00000000-0005-0000-0000-00009E090000}"/>
    <cellStyle name="Comma 11 3 5 9" xfId="19159" xr:uid="{00000000-0005-0000-0000-00009F090000}"/>
    <cellStyle name="Comma 11 3 6" xfId="21687" xr:uid="{00000000-0005-0000-0000-0000A0090000}"/>
    <cellStyle name="Comma 11 3 6 2" xfId="1955" xr:uid="{00000000-0005-0000-0000-0000A1090000}"/>
    <cellStyle name="Comma 11 3 6 3" xfId="4414" xr:uid="{00000000-0005-0000-0000-0000A2090000}"/>
    <cellStyle name="Comma 11 3 6 4" xfId="6907" xr:uid="{00000000-0005-0000-0000-0000A3090000}"/>
    <cellStyle name="Comma 11 3 6 5" xfId="9355" xr:uid="{00000000-0005-0000-0000-0000A4090000}"/>
    <cellStyle name="Comma 11 3 6 6" xfId="11807" xr:uid="{00000000-0005-0000-0000-0000A5090000}"/>
    <cellStyle name="Comma 11 3 6 7" xfId="14259" xr:uid="{00000000-0005-0000-0000-0000A6090000}"/>
    <cellStyle name="Comma 11 3 6 8" xfId="16712" xr:uid="{00000000-0005-0000-0000-0000A7090000}"/>
    <cellStyle name="Comma 11 3 6 9" xfId="19160" xr:uid="{00000000-0005-0000-0000-0000A8090000}"/>
    <cellStyle name="Comma 11 3 7" xfId="21688" xr:uid="{00000000-0005-0000-0000-0000A9090000}"/>
    <cellStyle name="Comma 11 3 7 2" xfId="1956" xr:uid="{00000000-0005-0000-0000-0000AA090000}"/>
    <cellStyle name="Comma 11 3 7 3" xfId="4415" xr:uid="{00000000-0005-0000-0000-0000AB090000}"/>
    <cellStyle name="Comma 11 3 7 4" xfId="6908" xr:uid="{00000000-0005-0000-0000-0000AC090000}"/>
    <cellStyle name="Comma 11 3 7 5" xfId="9356" xr:uid="{00000000-0005-0000-0000-0000AD090000}"/>
    <cellStyle name="Comma 11 3 7 6" xfId="11808" xr:uid="{00000000-0005-0000-0000-0000AE090000}"/>
    <cellStyle name="Comma 11 3 7 7" xfId="14260" xr:uid="{00000000-0005-0000-0000-0000AF090000}"/>
    <cellStyle name="Comma 11 3 7 8" xfId="16713" xr:uid="{00000000-0005-0000-0000-0000B0090000}"/>
    <cellStyle name="Comma 11 3 7 9" xfId="19161" xr:uid="{00000000-0005-0000-0000-0000B1090000}"/>
    <cellStyle name="Comma 11 3 8" xfId="21689" xr:uid="{00000000-0005-0000-0000-0000B2090000}"/>
    <cellStyle name="Comma 11 3 8 2" xfId="1957" xr:uid="{00000000-0005-0000-0000-0000B3090000}"/>
    <cellStyle name="Comma 11 3 8 3" xfId="4416" xr:uid="{00000000-0005-0000-0000-0000B4090000}"/>
    <cellStyle name="Comma 11 3 8 4" xfId="6909" xr:uid="{00000000-0005-0000-0000-0000B5090000}"/>
    <cellStyle name="Comma 11 3 8 5" xfId="9357" xr:uid="{00000000-0005-0000-0000-0000B6090000}"/>
    <cellStyle name="Comma 11 3 8 6" xfId="11809" xr:uid="{00000000-0005-0000-0000-0000B7090000}"/>
    <cellStyle name="Comma 11 3 8 7" xfId="14261" xr:uid="{00000000-0005-0000-0000-0000B8090000}"/>
    <cellStyle name="Comma 11 3 8 8" xfId="16714" xr:uid="{00000000-0005-0000-0000-0000B9090000}"/>
    <cellStyle name="Comma 11 3 8 9" xfId="19162" xr:uid="{00000000-0005-0000-0000-0000BA090000}"/>
    <cellStyle name="Comma 11 3 9" xfId="21690" xr:uid="{00000000-0005-0000-0000-0000BB090000}"/>
    <cellStyle name="Comma 11 3 9 2" xfId="1958" xr:uid="{00000000-0005-0000-0000-0000BC090000}"/>
    <cellStyle name="Comma 11 3 9 3" xfId="4417" xr:uid="{00000000-0005-0000-0000-0000BD090000}"/>
    <cellStyle name="Comma 11 3 9 4" xfId="6910" xr:uid="{00000000-0005-0000-0000-0000BE090000}"/>
    <cellStyle name="Comma 11 3 9 5" xfId="9358" xr:uid="{00000000-0005-0000-0000-0000BF090000}"/>
    <cellStyle name="Comma 11 3 9 6" xfId="11810" xr:uid="{00000000-0005-0000-0000-0000C0090000}"/>
    <cellStyle name="Comma 11 3 9 7" xfId="14262" xr:uid="{00000000-0005-0000-0000-0000C1090000}"/>
    <cellStyle name="Comma 11 3 9 8" xfId="16715" xr:uid="{00000000-0005-0000-0000-0000C2090000}"/>
    <cellStyle name="Comma 11 3 9 9" xfId="19163" xr:uid="{00000000-0005-0000-0000-0000C3090000}"/>
    <cellStyle name="Comma 11 30" xfId="6799" xr:uid="{00000000-0005-0000-0000-0000C4090000}"/>
    <cellStyle name="Comma 11 31" xfId="9247" xr:uid="{00000000-0005-0000-0000-0000C5090000}"/>
    <cellStyle name="Comma 11 32" xfId="11699" xr:uid="{00000000-0005-0000-0000-0000C6090000}"/>
    <cellStyle name="Comma 11 33" xfId="14151" xr:uid="{00000000-0005-0000-0000-0000C7090000}"/>
    <cellStyle name="Comma 11 34" xfId="16604" xr:uid="{00000000-0005-0000-0000-0000C8090000}"/>
    <cellStyle name="Comma 11 35" xfId="19052" xr:uid="{00000000-0005-0000-0000-0000C9090000}"/>
    <cellStyle name="Comma 11 4" xfId="21691" xr:uid="{00000000-0005-0000-0000-0000CA090000}"/>
    <cellStyle name="Comma 11 4 10" xfId="1959" xr:uid="{00000000-0005-0000-0000-0000CB090000}"/>
    <cellStyle name="Comma 11 4 11" xfId="4418" xr:uid="{00000000-0005-0000-0000-0000CC090000}"/>
    <cellStyle name="Comma 11 4 12" xfId="6911" xr:uid="{00000000-0005-0000-0000-0000CD090000}"/>
    <cellStyle name="Comma 11 4 13" xfId="9359" xr:uid="{00000000-0005-0000-0000-0000CE090000}"/>
    <cellStyle name="Comma 11 4 14" xfId="11811" xr:uid="{00000000-0005-0000-0000-0000CF090000}"/>
    <cellStyle name="Comma 11 4 15" xfId="14263" xr:uid="{00000000-0005-0000-0000-0000D0090000}"/>
    <cellStyle name="Comma 11 4 16" xfId="16716" xr:uid="{00000000-0005-0000-0000-0000D1090000}"/>
    <cellStyle name="Comma 11 4 17" xfId="19164" xr:uid="{00000000-0005-0000-0000-0000D2090000}"/>
    <cellStyle name="Comma 11 4 2" xfId="21692" xr:uid="{00000000-0005-0000-0000-0000D3090000}"/>
    <cellStyle name="Comma 11 4 2 10" xfId="4419" xr:uid="{00000000-0005-0000-0000-0000D4090000}"/>
    <cellStyle name="Comma 11 4 2 11" xfId="6912" xr:uid="{00000000-0005-0000-0000-0000D5090000}"/>
    <cellStyle name="Comma 11 4 2 12" xfId="9360" xr:uid="{00000000-0005-0000-0000-0000D6090000}"/>
    <cellStyle name="Comma 11 4 2 13" xfId="11812" xr:uid="{00000000-0005-0000-0000-0000D7090000}"/>
    <cellStyle name="Comma 11 4 2 14" xfId="14264" xr:uid="{00000000-0005-0000-0000-0000D8090000}"/>
    <cellStyle name="Comma 11 4 2 15" xfId="16717" xr:uid="{00000000-0005-0000-0000-0000D9090000}"/>
    <cellStyle name="Comma 11 4 2 16" xfId="19165" xr:uid="{00000000-0005-0000-0000-0000DA090000}"/>
    <cellStyle name="Comma 11 4 2 2" xfId="21693" xr:uid="{00000000-0005-0000-0000-0000DB090000}"/>
    <cellStyle name="Comma 11 4 2 2 10" xfId="19166" xr:uid="{00000000-0005-0000-0000-0000DC090000}"/>
    <cellStyle name="Comma 11 4 2 2 2" xfId="21694" xr:uid="{00000000-0005-0000-0000-0000DD090000}"/>
    <cellStyle name="Comma 11 4 2 2 2 2" xfId="1962" xr:uid="{00000000-0005-0000-0000-0000DE090000}"/>
    <cellStyle name="Comma 11 4 2 2 2 3" xfId="4421" xr:uid="{00000000-0005-0000-0000-0000DF090000}"/>
    <cellStyle name="Comma 11 4 2 2 2 4" xfId="6914" xr:uid="{00000000-0005-0000-0000-0000E0090000}"/>
    <cellStyle name="Comma 11 4 2 2 2 5" xfId="9362" xr:uid="{00000000-0005-0000-0000-0000E1090000}"/>
    <cellStyle name="Comma 11 4 2 2 2 6" xfId="11814" xr:uid="{00000000-0005-0000-0000-0000E2090000}"/>
    <cellStyle name="Comma 11 4 2 2 2 7" xfId="14266" xr:uid="{00000000-0005-0000-0000-0000E3090000}"/>
    <cellStyle name="Comma 11 4 2 2 2 8" xfId="16719" xr:uid="{00000000-0005-0000-0000-0000E4090000}"/>
    <cellStyle name="Comma 11 4 2 2 2 9" xfId="19167" xr:uid="{00000000-0005-0000-0000-0000E5090000}"/>
    <cellStyle name="Comma 11 4 2 2 3" xfId="1961" xr:uid="{00000000-0005-0000-0000-0000E6090000}"/>
    <cellStyle name="Comma 11 4 2 2 4" xfId="4420" xr:uid="{00000000-0005-0000-0000-0000E7090000}"/>
    <cellStyle name="Comma 11 4 2 2 5" xfId="6913" xr:uid="{00000000-0005-0000-0000-0000E8090000}"/>
    <cellStyle name="Comma 11 4 2 2 6" xfId="9361" xr:uid="{00000000-0005-0000-0000-0000E9090000}"/>
    <cellStyle name="Comma 11 4 2 2 7" xfId="11813" xr:uid="{00000000-0005-0000-0000-0000EA090000}"/>
    <cellStyle name="Comma 11 4 2 2 8" xfId="14265" xr:uid="{00000000-0005-0000-0000-0000EB090000}"/>
    <cellStyle name="Comma 11 4 2 2 9" xfId="16718" xr:uid="{00000000-0005-0000-0000-0000EC090000}"/>
    <cellStyle name="Comma 11 4 2 3" xfId="21695" xr:uid="{00000000-0005-0000-0000-0000ED090000}"/>
    <cellStyle name="Comma 11 4 2 3 2" xfId="1963" xr:uid="{00000000-0005-0000-0000-0000EE090000}"/>
    <cellStyle name="Comma 11 4 2 3 3" xfId="4422" xr:uid="{00000000-0005-0000-0000-0000EF090000}"/>
    <cellStyle name="Comma 11 4 2 3 4" xfId="6915" xr:uid="{00000000-0005-0000-0000-0000F0090000}"/>
    <cellStyle name="Comma 11 4 2 3 5" xfId="9363" xr:uid="{00000000-0005-0000-0000-0000F1090000}"/>
    <cellStyle name="Comma 11 4 2 3 6" xfId="11815" xr:uid="{00000000-0005-0000-0000-0000F2090000}"/>
    <cellStyle name="Comma 11 4 2 3 7" xfId="14267" xr:uid="{00000000-0005-0000-0000-0000F3090000}"/>
    <cellStyle name="Comma 11 4 2 3 8" xfId="16720" xr:uid="{00000000-0005-0000-0000-0000F4090000}"/>
    <cellStyle name="Comma 11 4 2 3 9" xfId="19168" xr:uid="{00000000-0005-0000-0000-0000F5090000}"/>
    <cellStyle name="Comma 11 4 2 4" xfId="21696" xr:uid="{00000000-0005-0000-0000-0000F6090000}"/>
    <cellStyle name="Comma 11 4 2 4 2" xfId="1964" xr:uid="{00000000-0005-0000-0000-0000F7090000}"/>
    <cellStyle name="Comma 11 4 2 4 3" xfId="4423" xr:uid="{00000000-0005-0000-0000-0000F8090000}"/>
    <cellStyle name="Comma 11 4 2 4 4" xfId="6916" xr:uid="{00000000-0005-0000-0000-0000F9090000}"/>
    <cellStyle name="Comma 11 4 2 4 5" xfId="9364" xr:uid="{00000000-0005-0000-0000-0000FA090000}"/>
    <cellStyle name="Comma 11 4 2 4 6" xfId="11816" xr:uid="{00000000-0005-0000-0000-0000FB090000}"/>
    <cellStyle name="Comma 11 4 2 4 7" xfId="14268" xr:uid="{00000000-0005-0000-0000-0000FC090000}"/>
    <cellStyle name="Comma 11 4 2 4 8" xfId="16721" xr:uid="{00000000-0005-0000-0000-0000FD090000}"/>
    <cellStyle name="Comma 11 4 2 4 9" xfId="19169" xr:uid="{00000000-0005-0000-0000-0000FE090000}"/>
    <cellStyle name="Comma 11 4 2 5" xfId="21697" xr:uid="{00000000-0005-0000-0000-0000FF090000}"/>
    <cellStyle name="Comma 11 4 2 5 2" xfId="1965" xr:uid="{00000000-0005-0000-0000-0000000A0000}"/>
    <cellStyle name="Comma 11 4 2 5 3" xfId="4424" xr:uid="{00000000-0005-0000-0000-0000010A0000}"/>
    <cellStyle name="Comma 11 4 2 5 4" xfId="6917" xr:uid="{00000000-0005-0000-0000-0000020A0000}"/>
    <cellStyle name="Comma 11 4 2 5 5" xfId="9365" xr:uid="{00000000-0005-0000-0000-0000030A0000}"/>
    <cellStyle name="Comma 11 4 2 5 6" xfId="11817" xr:uid="{00000000-0005-0000-0000-0000040A0000}"/>
    <cellStyle name="Comma 11 4 2 5 7" xfId="14269" xr:uid="{00000000-0005-0000-0000-0000050A0000}"/>
    <cellStyle name="Comma 11 4 2 5 8" xfId="16722" xr:uid="{00000000-0005-0000-0000-0000060A0000}"/>
    <cellStyle name="Comma 11 4 2 5 9" xfId="19170" xr:uid="{00000000-0005-0000-0000-0000070A0000}"/>
    <cellStyle name="Comma 11 4 2 6" xfId="21698" xr:uid="{00000000-0005-0000-0000-0000080A0000}"/>
    <cellStyle name="Comma 11 4 2 6 2" xfId="1966" xr:uid="{00000000-0005-0000-0000-0000090A0000}"/>
    <cellStyle name="Comma 11 4 2 6 3" xfId="4425" xr:uid="{00000000-0005-0000-0000-00000A0A0000}"/>
    <cellStyle name="Comma 11 4 2 6 4" xfId="6918" xr:uid="{00000000-0005-0000-0000-00000B0A0000}"/>
    <cellStyle name="Comma 11 4 2 6 5" xfId="9366" xr:uid="{00000000-0005-0000-0000-00000C0A0000}"/>
    <cellStyle name="Comma 11 4 2 6 6" xfId="11818" xr:uid="{00000000-0005-0000-0000-00000D0A0000}"/>
    <cellStyle name="Comma 11 4 2 6 7" xfId="14270" xr:uid="{00000000-0005-0000-0000-00000E0A0000}"/>
    <cellStyle name="Comma 11 4 2 6 8" xfId="16723" xr:uid="{00000000-0005-0000-0000-00000F0A0000}"/>
    <cellStyle name="Comma 11 4 2 6 9" xfId="19171" xr:uid="{00000000-0005-0000-0000-0000100A0000}"/>
    <cellStyle name="Comma 11 4 2 7" xfId="21699" xr:uid="{00000000-0005-0000-0000-0000110A0000}"/>
    <cellStyle name="Comma 11 4 2 7 2" xfId="1967" xr:uid="{00000000-0005-0000-0000-0000120A0000}"/>
    <cellStyle name="Comma 11 4 2 7 3" xfId="4426" xr:uid="{00000000-0005-0000-0000-0000130A0000}"/>
    <cellStyle name="Comma 11 4 2 7 4" xfId="6919" xr:uid="{00000000-0005-0000-0000-0000140A0000}"/>
    <cellStyle name="Comma 11 4 2 7 5" xfId="9367" xr:uid="{00000000-0005-0000-0000-0000150A0000}"/>
    <cellStyle name="Comma 11 4 2 7 6" xfId="11819" xr:uid="{00000000-0005-0000-0000-0000160A0000}"/>
    <cellStyle name="Comma 11 4 2 7 7" xfId="14271" xr:uid="{00000000-0005-0000-0000-0000170A0000}"/>
    <cellStyle name="Comma 11 4 2 7 8" xfId="16724" xr:uid="{00000000-0005-0000-0000-0000180A0000}"/>
    <cellStyle name="Comma 11 4 2 7 9" xfId="19172" xr:uid="{00000000-0005-0000-0000-0000190A0000}"/>
    <cellStyle name="Comma 11 4 2 8" xfId="21700" xr:uid="{00000000-0005-0000-0000-00001A0A0000}"/>
    <cellStyle name="Comma 11 4 2 8 2" xfId="1968" xr:uid="{00000000-0005-0000-0000-00001B0A0000}"/>
    <cellStyle name="Comma 11 4 2 8 3" xfId="4427" xr:uid="{00000000-0005-0000-0000-00001C0A0000}"/>
    <cellStyle name="Comma 11 4 2 8 4" xfId="6920" xr:uid="{00000000-0005-0000-0000-00001D0A0000}"/>
    <cellStyle name="Comma 11 4 2 8 5" xfId="9368" xr:uid="{00000000-0005-0000-0000-00001E0A0000}"/>
    <cellStyle name="Comma 11 4 2 8 6" xfId="11820" xr:uid="{00000000-0005-0000-0000-00001F0A0000}"/>
    <cellStyle name="Comma 11 4 2 8 7" xfId="14272" xr:uid="{00000000-0005-0000-0000-0000200A0000}"/>
    <cellStyle name="Comma 11 4 2 8 8" xfId="16725" xr:uid="{00000000-0005-0000-0000-0000210A0000}"/>
    <cellStyle name="Comma 11 4 2 8 9" xfId="19173" xr:uid="{00000000-0005-0000-0000-0000220A0000}"/>
    <cellStyle name="Comma 11 4 2 9" xfId="1960" xr:uid="{00000000-0005-0000-0000-0000230A0000}"/>
    <cellStyle name="Comma 11 4 3" xfId="21701" xr:uid="{00000000-0005-0000-0000-0000240A0000}"/>
    <cellStyle name="Comma 11 4 3 10" xfId="19174" xr:uid="{00000000-0005-0000-0000-0000250A0000}"/>
    <cellStyle name="Comma 11 4 3 2" xfId="21702" xr:uid="{00000000-0005-0000-0000-0000260A0000}"/>
    <cellStyle name="Comma 11 4 3 2 2" xfId="1970" xr:uid="{00000000-0005-0000-0000-0000270A0000}"/>
    <cellStyle name="Comma 11 4 3 2 3" xfId="4429" xr:uid="{00000000-0005-0000-0000-0000280A0000}"/>
    <cellStyle name="Comma 11 4 3 2 4" xfId="6922" xr:uid="{00000000-0005-0000-0000-0000290A0000}"/>
    <cellStyle name="Comma 11 4 3 2 5" xfId="9370" xr:uid="{00000000-0005-0000-0000-00002A0A0000}"/>
    <cellStyle name="Comma 11 4 3 2 6" xfId="11822" xr:uid="{00000000-0005-0000-0000-00002B0A0000}"/>
    <cellStyle name="Comma 11 4 3 2 7" xfId="14274" xr:uid="{00000000-0005-0000-0000-00002C0A0000}"/>
    <cellStyle name="Comma 11 4 3 2 8" xfId="16727" xr:uid="{00000000-0005-0000-0000-00002D0A0000}"/>
    <cellStyle name="Comma 11 4 3 2 9" xfId="19175" xr:uid="{00000000-0005-0000-0000-00002E0A0000}"/>
    <cellStyle name="Comma 11 4 3 3" xfId="1969" xr:uid="{00000000-0005-0000-0000-00002F0A0000}"/>
    <cellStyle name="Comma 11 4 3 4" xfId="4428" xr:uid="{00000000-0005-0000-0000-0000300A0000}"/>
    <cellStyle name="Comma 11 4 3 5" xfId="6921" xr:uid="{00000000-0005-0000-0000-0000310A0000}"/>
    <cellStyle name="Comma 11 4 3 6" xfId="9369" xr:uid="{00000000-0005-0000-0000-0000320A0000}"/>
    <cellStyle name="Comma 11 4 3 7" xfId="11821" xr:uid="{00000000-0005-0000-0000-0000330A0000}"/>
    <cellStyle name="Comma 11 4 3 8" xfId="14273" xr:uid="{00000000-0005-0000-0000-0000340A0000}"/>
    <cellStyle name="Comma 11 4 3 9" xfId="16726" xr:uid="{00000000-0005-0000-0000-0000350A0000}"/>
    <cellStyle name="Comma 11 4 4" xfId="21703" xr:uid="{00000000-0005-0000-0000-0000360A0000}"/>
    <cellStyle name="Comma 11 4 4 2" xfId="1971" xr:uid="{00000000-0005-0000-0000-0000370A0000}"/>
    <cellStyle name="Comma 11 4 4 3" xfId="4430" xr:uid="{00000000-0005-0000-0000-0000380A0000}"/>
    <cellStyle name="Comma 11 4 4 4" xfId="6923" xr:uid="{00000000-0005-0000-0000-0000390A0000}"/>
    <cellStyle name="Comma 11 4 4 5" xfId="9371" xr:uid="{00000000-0005-0000-0000-00003A0A0000}"/>
    <cellStyle name="Comma 11 4 4 6" xfId="11823" xr:uid="{00000000-0005-0000-0000-00003B0A0000}"/>
    <cellStyle name="Comma 11 4 4 7" xfId="14275" xr:uid="{00000000-0005-0000-0000-00003C0A0000}"/>
    <cellStyle name="Comma 11 4 4 8" xfId="16728" xr:uid="{00000000-0005-0000-0000-00003D0A0000}"/>
    <cellStyle name="Comma 11 4 4 9" xfId="19176" xr:uid="{00000000-0005-0000-0000-00003E0A0000}"/>
    <cellStyle name="Comma 11 4 5" xfId="21704" xr:uid="{00000000-0005-0000-0000-00003F0A0000}"/>
    <cellStyle name="Comma 11 4 5 2" xfId="1972" xr:uid="{00000000-0005-0000-0000-0000400A0000}"/>
    <cellStyle name="Comma 11 4 5 3" xfId="4431" xr:uid="{00000000-0005-0000-0000-0000410A0000}"/>
    <cellStyle name="Comma 11 4 5 4" xfId="6924" xr:uid="{00000000-0005-0000-0000-0000420A0000}"/>
    <cellStyle name="Comma 11 4 5 5" xfId="9372" xr:uid="{00000000-0005-0000-0000-0000430A0000}"/>
    <cellStyle name="Comma 11 4 5 6" xfId="11824" xr:uid="{00000000-0005-0000-0000-0000440A0000}"/>
    <cellStyle name="Comma 11 4 5 7" xfId="14276" xr:uid="{00000000-0005-0000-0000-0000450A0000}"/>
    <cellStyle name="Comma 11 4 5 8" xfId="16729" xr:uid="{00000000-0005-0000-0000-0000460A0000}"/>
    <cellStyle name="Comma 11 4 5 9" xfId="19177" xr:uid="{00000000-0005-0000-0000-0000470A0000}"/>
    <cellStyle name="Comma 11 4 6" xfId="21705" xr:uid="{00000000-0005-0000-0000-0000480A0000}"/>
    <cellStyle name="Comma 11 4 6 2" xfId="1973" xr:uid="{00000000-0005-0000-0000-0000490A0000}"/>
    <cellStyle name="Comma 11 4 6 3" xfId="4432" xr:uid="{00000000-0005-0000-0000-00004A0A0000}"/>
    <cellStyle name="Comma 11 4 6 4" xfId="6925" xr:uid="{00000000-0005-0000-0000-00004B0A0000}"/>
    <cellStyle name="Comma 11 4 6 5" xfId="9373" xr:uid="{00000000-0005-0000-0000-00004C0A0000}"/>
    <cellStyle name="Comma 11 4 6 6" xfId="11825" xr:uid="{00000000-0005-0000-0000-00004D0A0000}"/>
    <cellStyle name="Comma 11 4 6 7" xfId="14277" xr:uid="{00000000-0005-0000-0000-00004E0A0000}"/>
    <cellStyle name="Comma 11 4 6 8" xfId="16730" xr:uid="{00000000-0005-0000-0000-00004F0A0000}"/>
    <cellStyle name="Comma 11 4 6 9" xfId="19178" xr:uid="{00000000-0005-0000-0000-0000500A0000}"/>
    <cellStyle name="Comma 11 4 7" xfId="21706" xr:uid="{00000000-0005-0000-0000-0000510A0000}"/>
    <cellStyle name="Comma 11 4 7 2" xfId="1974" xr:uid="{00000000-0005-0000-0000-0000520A0000}"/>
    <cellStyle name="Comma 11 4 7 3" xfId="4433" xr:uid="{00000000-0005-0000-0000-0000530A0000}"/>
    <cellStyle name="Comma 11 4 7 4" xfId="6926" xr:uid="{00000000-0005-0000-0000-0000540A0000}"/>
    <cellStyle name="Comma 11 4 7 5" xfId="9374" xr:uid="{00000000-0005-0000-0000-0000550A0000}"/>
    <cellStyle name="Comma 11 4 7 6" xfId="11826" xr:uid="{00000000-0005-0000-0000-0000560A0000}"/>
    <cellStyle name="Comma 11 4 7 7" xfId="14278" xr:uid="{00000000-0005-0000-0000-0000570A0000}"/>
    <cellStyle name="Comma 11 4 7 8" xfId="16731" xr:uid="{00000000-0005-0000-0000-0000580A0000}"/>
    <cellStyle name="Comma 11 4 7 9" xfId="19179" xr:uid="{00000000-0005-0000-0000-0000590A0000}"/>
    <cellStyle name="Comma 11 4 8" xfId="21707" xr:uid="{00000000-0005-0000-0000-00005A0A0000}"/>
    <cellStyle name="Comma 11 4 8 2" xfId="1975" xr:uid="{00000000-0005-0000-0000-00005B0A0000}"/>
    <cellStyle name="Comma 11 4 8 3" xfId="4434" xr:uid="{00000000-0005-0000-0000-00005C0A0000}"/>
    <cellStyle name="Comma 11 4 8 4" xfId="6927" xr:uid="{00000000-0005-0000-0000-00005D0A0000}"/>
    <cellStyle name="Comma 11 4 8 5" xfId="9375" xr:uid="{00000000-0005-0000-0000-00005E0A0000}"/>
    <cellStyle name="Comma 11 4 8 6" xfId="11827" xr:uid="{00000000-0005-0000-0000-00005F0A0000}"/>
    <cellStyle name="Comma 11 4 8 7" xfId="14279" xr:uid="{00000000-0005-0000-0000-0000600A0000}"/>
    <cellStyle name="Comma 11 4 8 8" xfId="16732" xr:uid="{00000000-0005-0000-0000-0000610A0000}"/>
    <cellStyle name="Comma 11 4 8 9" xfId="19180" xr:uid="{00000000-0005-0000-0000-0000620A0000}"/>
    <cellStyle name="Comma 11 4 9" xfId="21708" xr:uid="{00000000-0005-0000-0000-0000630A0000}"/>
    <cellStyle name="Comma 11 4 9 2" xfId="1976" xr:uid="{00000000-0005-0000-0000-0000640A0000}"/>
    <cellStyle name="Comma 11 4 9 3" xfId="4435" xr:uid="{00000000-0005-0000-0000-0000650A0000}"/>
    <cellStyle name="Comma 11 4 9 4" xfId="6928" xr:uid="{00000000-0005-0000-0000-0000660A0000}"/>
    <cellStyle name="Comma 11 4 9 5" xfId="9376" xr:uid="{00000000-0005-0000-0000-0000670A0000}"/>
    <cellStyle name="Comma 11 4 9 6" xfId="11828" xr:uid="{00000000-0005-0000-0000-0000680A0000}"/>
    <cellStyle name="Comma 11 4 9 7" xfId="14280" xr:uid="{00000000-0005-0000-0000-0000690A0000}"/>
    <cellStyle name="Comma 11 4 9 8" xfId="16733" xr:uid="{00000000-0005-0000-0000-00006A0A0000}"/>
    <cellStyle name="Comma 11 4 9 9" xfId="19181" xr:uid="{00000000-0005-0000-0000-00006B0A0000}"/>
    <cellStyle name="Comma 11 5" xfId="21709" xr:uid="{00000000-0005-0000-0000-00006C0A0000}"/>
    <cellStyle name="Comma 11 5 10" xfId="4436" xr:uid="{00000000-0005-0000-0000-00006D0A0000}"/>
    <cellStyle name="Comma 11 5 11" xfId="6929" xr:uid="{00000000-0005-0000-0000-00006E0A0000}"/>
    <cellStyle name="Comma 11 5 12" xfId="9377" xr:uid="{00000000-0005-0000-0000-00006F0A0000}"/>
    <cellStyle name="Comma 11 5 13" xfId="11829" xr:uid="{00000000-0005-0000-0000-0000700A0000}"/>
    <cellStyle name="Comma 11 5 14" xfId="14281" xr:uid="{00000000-0005-0000-0000-0000710A0000}"/>
    <cellStyle name="Comma 11 5 15" xfId="16734" xr:uid="{00000000-0005-0000-0000-0000720A0000}"/>
    <cellStyle name="Comma 11 5 16" xfId="19182" xr:uid="{00000000-0005-0000-0000-0000730A0000}"/>
    <cellStyle name="Comma 11 5 2" xfId="21710" xr:uid="{00000000-0005-0000-0000-0000740A0000}"/>
    <cellStyle name="Comma 11 5 2 10" xfId="19183" xr:uid="{00000000-0005-0000-0000-0000750A0000}"/>
    <cellStyle name="Comma 11 5 2 2" xfId="21711" xr:uid="{00000000-0005-0000-0000-0000760A0000}"/>
    <cellStyle name="Comma 11 5 2 2 2" xfId="1979" xr:uid="{00000000-0005-0000-0000-0000770A0000}"/>
    <cellStyle name="Comma 11 5 2 2 3" xfId="4438" xr:uid="{00000000-0005-0000-0000-0000780A0000}"/>
    <cellStyle name="Comma 11 5 2 2 4" xfId="6931" xr:uid="{00000000-0005-0000-0000-0000790A0000}"/>
    <cellStyle name="Comma 11 5 2 2 5" xfId="9379" xr:uid="{00000000-0005-0000-0000-00007A0A0000}"/>
    <cellStyle name="Comma 11 5 2 2 6" xfId="11831" xr:uid="{00000000-0005-0000-0000-00007B0A0000}"/>
    <cellStyle name="Comma 11 5 2 2 7" xfId="14283" xr:uid="{00000000-0005-0000-0000-00007C0A0000}"/>
    <cellStyle name="Comma 11 5 2 2 8" xfId="16736" xr:uid="{00000000-0005-0000-0000-00007D0A0000}"/>
    <cellStyle name="Comma 11 5 2 2 9" xfId="19184" xr:uid="{00000000-0005-0000-0000-00007E0A0000}"/>
    <cellStyle name="Comma 11 5 2 3" xfId="1978" xr:uid="{00000000-0005-0000-0000-00007F0A0000}"/>
    <cellStyle name="Comma 11 5 2 4" xfId="4437" xr:uid="{00000000-0005-0000-0000-0000800A0000}"/>
    <cellStyle name="Comma 11 5 2 5" xfId="6930" xr:uid="{00000000-0005-0000-0000-0000810A0000}"/>
    <cellStyle name="Comma 11 5 2 6" xfId="9378" xr:uid="{00000000-0005-0000-0000-0000820A0000}"/>
    <cellStyle name="Comma 11 5 2 7" xfId="11830" xr:uid="{00000000-0005-0000-0000-0000830A0000}"/>
    <cellStyle name="Comma 11 5 2 8" xfId="14282" xr:uid="{00000000-0005-0000-0000-0000840A0000}"/>
    <cellStyle name="Comma 11 5 2 9" xfId="16735" xr:uid="{00000000-0005-0000-0000-0000850A0000}"/>
    <cellStyle name="Comma 11 5 3" xfId="21712" xr:uid="{00000000-0005-0000-0000-0000860A0000}"/>
    <cellStyle name="Comma 11 5 3 2" xfId="1980" xr:uid="{00000000-0005-0000-0000-0000870A0000}"/>
    <cellStyle name="Comma 11 5 3 3" xfId="4439" xr:uid="{00000000-0005-0000-0000-0000880A0000}"/>
    <cellStyle name="Comma 11 5 3 4" xfId="6932" xr:uid="{00000000-0005-0000-0000-0000890A0000}"/>
    <cellStyle name="Comma 11 5 3 5" xfId="9380" xr:uid="{00000000-0005-0000-0000-00008A0A0000}"/>
    <cellStyle name="Comma 11 5 3 6" xfId="11832" xr:uid="{00000000-0005-0000-0000-00008B0A0000}"/>
    <cellStyle name="Comma 11 5 3 7" xfId="14284" xr:uid="{00000000-0005-0000-0000-00008C0A0000}"/>
    <cellStyle name="Comma 11 5 3 8" xfId="16737" xr:uid="{00000000-0005-0000-0000-00008D0A0000}"/>
    <cellStyle name="Comma 11 5 3 9" xfId="19185" xr:uid="{00000000-0005-0000-0000-00008E0A0000}"/>
    <cellStyle name="Comma 11 5 4" xfId="21713" xr:uid="{00000000-0005-0000-0000-00008F0A0000}"/>
    <cellStyle name="Comma 11 5 4 2" xfId="1981" xr:uid="{00000000-0005-0000-0000-0000900A0000}"/>
    <cellStyle name="Comma 11 5 4 3" xfId="4440" xr:uid="{00000000-0005-0000-0000-0000910A0000}"/>
    <cellStyle name="Comma 11 5 4 4" xfId="6933" xr:uid="{00000000-0005-0000-0000-0000920A0000}"/>
    <cellStyle name="Comma 11 5 4 5" xfId="9381" xr:uid="{00000000-0005-0000-0000-0000930A0000}"/>
    <cellStyle name="Comma 11 5 4 6" xfId="11833" xr:uid="{00000000-0005-0000-0000-0000940A0000}"/>
    <cellStyle name="Comma 11 5 4 7" xfId="14285" xr:uid="{00000000-0005-0000-0000-0000950A0000}"/>
    <cellStyle name="Comma 11 5 4 8" xfId="16738" xr:uid="{00000000-0005-0000-0000-0000960A0000}"/>
    <cellStyle name="Comma 11 5 4 9" xfId="19186" xr:uid="{00000000-0005-0000-0000-0000970A0000}"/>
    <cellStyle name="Comma 11 5 5" xfId="21714" xr:uid="{00000000-0005-0000-0000-0000980A0000}"/>
    <cellStyle name="Comma 11 5 5 2" xfId="1982" xr:uid="{00000000-0005-0000-0000-0000990A0000}"/>
    <cellStyle name="Comma 11 5 5 3" xfId="4441" xr:uid="{00000000-0005-0000-0000-00009A0A0000}"/>
    <cellStyle name="Comma 11 5 5 4" xfId="6934" xr:uid="{00000000-0005-0000-0000-00009B0A0000}"/>
    <cellStyle name="Comma 11 5 5 5" xfId="9382" xr:uid="{00000000-0005-0000-0000-00009C0A0000}"/>
    <cellStyle name="Comma 11 5 5 6" xfId="11834" xr:uid="{00000000-0005-0000-0000-00009D0A0000}"/>
    <cellStyle name="Comma 11 5 5 7" xfId="14286" xr:uid="{00000000-0005-0000-0000-00009E0A0000}"/>
    <cellStyle name="Comma 11 5 5 8" xfId="16739" xr:uid="{00000000-0005-0000-0000-00009F0A0000}"/>
    <cellStyle name="Comma 11 5 5 9" xfId="19187" xr:uid="{00000000-0005-0000-0000-0000A00A0000}"/>
    <cellStyle name="Comma 11 5 6" xfId="21715" xr:uid="{00000000-0005-0000-0000-0000A10A0000}"/>
    <cellStyle name="Comma 11 5 6 2" xfId="1983" xr:uid="{00000000-0005-0000-0000-0000A20A0000}"/>
    <cellStyle name="Comma 11 5 6 3" xfId="4442" xr:uid="{00000000-0005-0000-0000-0000A30A0000}"/>
    <cellStyle name="Comma 11 5 6 4" xfId="6935" xr:uid="{00000000-0005-0000-0000-0000A40A0000}"/>
    <cellStyle name="Comma 11 5 6 5" xfId="9383" xr:uid="{00000000-0005-0000-0000-0000A50A0000}"/>
    <cellStyle name="Comma 11 5 6 6" xfId="11835" xr:uid="{00000000-0005-0000-0000-0000A60A0000}"/>
    <cellStyle name="Comma 11 5 6 7" xfId="14287" xr:uid="{00000000-0005-0000-0000-0000A70A0000}"/>
    <cellStyle name="Comma 11 5 6 8" xfId="16740" xr:uid="{00000000-0005-0000-0000-0000A80A0000}"/>
    <cellStyle name="Comma 11 5 6 9" xfId="19188" xr:uid="{00000000-0005-0000-0000-0000A90A0000}"/>
    <cellStyle name="Comma 11 5 7" xfId="21716" xr:uid="{00000000-0005-0000-0000-0000AA0A0000}"/>
    <cellStyle name="Comma 11 5 7 2" xfId="1984" xr:uid="{00000000-0005-0000-0000-0000AB0A0000}"/>
    <cellStyle name="Comma 11 5 7 3" xfId="4443" xr:uid="{00000000-0005-0000-0000-0000AC0A0000}"/>
    <cellStyle name="Comma 11 5 7 4" xfId="6936" xr:uid="{00000000-0005-0000-0000-0000AD0A0000}"/>
    <cellStyle name="Comma 11 5 7 5" xfId="9384" xr:uid="{00000000-0005-0000-0000-0000AE0A0000}"/>
    <cellStyle name="Comma 11 5 7 6" xfId="11836" xr:uid="{00000000-0005-0000-0000-0000AF0A0000}"/>
    <cellStyle name="Comma 11 5 7 7" xfId="14288" xr:uid="{00000000-0005-0000-0000-0000B00A0000}"/>
    <cellStyle name="Comma 11 5 7 8" xfId="16741" xr:uid="{00000000-0005-0000-0000-0000B10A0000}"/>
    <cellStyle name="Comma 11 5 7 9" xfId="19189" xr:uid="{00000000-0005-0000-0000-0000B20A0000}"/>
    <cellStyle name="Comma 11 5 8" xfId="21717" xr:uid="{00000000-0005-0000-0000-0000B30A0000}"/>
    <cellStyle name="Comma 11 5 8 2" xfId="1985" xr:uid="{00000000-0005-0000-0000-0000B40A0000}"/>
    <cellStyle name="Comma 11 5 8 3" xfId="4444" xr:uid="{00000000-0005-0000-0000-0000B50A0000}"/>
    <cellStyle name="Comma 11 5 8 4" xfId="6937" xr:uid="{00000000-0005-0000-0000-0000B60A0000}"/>
    <cellStyle name="Comma 11 5 8 5" xfId="9385" xr:uid="{00000000-0005-0000-0000-0000B70A0000}"/>
    <cellStyle name="Comma 11 5 8 6" xfId="11837" xr:uid="{00000000-0005-0000-0000-0000B80A0000}"/>
    <cellStyle name="Comma 11 5 8 7" xfId="14289" xr:uid="{00000000-0005-0000-0000-0000B90A0000}"/>
    <cellStyle name="Comma 11 5 8 8" xfId="16742" xr:uid="{00000000-0005-0000-0000-0000BA0A0000}"/>
    <cellStyle name="Comma 11 5 8 9" xfId="19190" xr:uid="{00000000-0005-0000-0000-0000BB0A0000}"/>
    <cellStyle name="Comma 11 5 9" xfId="1977" xr:uid="{00000000-0005-0000-0000-0000BC0A0000}"/>
    <cellStyle name="Comma 11 6" xfId="96" xr:uid="{00000000-0005-0000-0000-0000BD0A0000}"/>
    <cellStyle name="Comma 11 6 10" xfId="19191" xr:uid="{00000000-0005-0000-0000-0000BE0A0000}"/>
    <cellStyle name="Comma 11 6 2" xfId="21718" xr:uid="{00000000-0005-0000-0000-0000BF0A0000}"/>
    <cellStyle name="Comma 11 6 2 2" xfId="1987" xr:uid="{00000000-0005-0000-0000-0000C00A0000}"/>
    <cellStyle name="Comma 11 6 2 3" xfId="4446" xr:uid="{00000000-0005-0000-0000-0000C10A0000}"/>
    <cellStyle name="Comma 11 6 2 4" xfId="6939" xr:uid="{00000000-0005-0000-0000-0000C20A0000}"/>
    <cellStyle name="Comma 11 6 2 5" xfId="9387" xr:uid="{00000000-0005-0000-0000-0000C30A0000}"/>
    <cellStyle name="Comma 11 6 2 6" xfId="11839" xr:uid="{00000000-0005-0000-0000-0000C40A0000}"/>
    <cellStyle name="Comma 11 6 2 7" xfId="14291" xr:uid="{00000000-0005-0000-0000-0000C50A0000}"/>
    <cellStyle name="Comma 11 6 2 8" xfId="16744" xr:uid="{00000000-0005-0000-0000-0000C60A0000}"/>
    <cellStyle name="Comma 11 6 2 9" xfId="19192" xr:uid="{00000000-0005-0000-0000-0000C70A0000}"/>
    <cellStyle name="Comma 11 6 3" xfId="1986" xr:uid="{00000000-0005-0000-0000-0000C80A0000}"/>
    <cellStyle name="Comma 11 6 4" xfId="4445" xr:uid="{00000000-0005-0000-0000-0000C90A0000}"/>
    <cellStyle name="Comma 11 6 5" xfId="6938" xr:uid="{00000000-0005-0000-0000-0000CA0A0000}"/>
    <cellStyle name="Comma 11 6 6" xfId="9386" xr:uid="{00000000-0005-0000-0000-0000CB0A0000}"/>
    <cellStyle name="Comma 11 6 7" xfId="11838" xr:uid="{00000000-0005-0000-0000-0000CC0A0000}"/>
    <cellStyle name="Comma 11 6 8" xfId="14290" xr:uid="{00000000-0005-0000-0000-0000CD0A0000}"/>
    <cellStyle name="Comma 11 6 9" xfId="16743" xr:uid="{00000000-0005-0000-0000-0000CE0A0000}"/>
    <cellStyle name="Comma 11 7" xfId="97" xr:uid="{00000000-0005-0000-0000-0000CF0A0000}"/>
    <cellStyle name="Comma 11 7 2" xfId="1988" xr:uid="{00000000-0005-0000-0000-0000D00A0000}"/>
    <cellStyle name="Comma 11 7 3" xfId="4447" xr:uid="{00000000-0005-0000-0000-0000D10A0000}"/>
    <cellStyle name="Comma 11 7 4" xfId="6940" xr:uid="{00000000-0005-0000-0000-0000D20A0000}"/>
    <cellStyle name="Comma 11 7 5" xfId="9388" xr:uid="{00000000-0005-0000-0000-0000D30A0000}"/>
    <cellStyle name="Comma 11 7 6" xfId="11840" xr:uid="{00000000-0005-0000-0000-0000D40A0000}"/>
    <cellStyle name="Comma 11 7 7" xfId="14292" xr:uid="{00000000-0005-0000-0000-0000D50A0000}"/>
    <cellStyle name="Comma 11 7 8" xfId="16745" xr:uid="{00000000-0005-0000-0000-0000D60A0000}"/>
    <cellStyle name="Comma 11 7 9" xfId="19193" xr:uid="{00000000-0005-0000-0000-0000D70A0000}"/>
    <cellStyle name="Comma 11 8" xfId="98" xr:uid="{00000000-0005-0000-0000-0000D80A0000}"/>
    <cellStyle name="Comma 11 8 2" xfId="1989" xr:uid="{00000000-0005-0000-0000-0000D90A0000}"/>
    <cellStyle name="Comma 11 8 3" xfId="4448" xr:uid="{00000000-0005-0000-0000-0000DA0A0000}"/>
    <cellStyle name="Comma 11 8 4" xfId="6941" xr:uid="{00000000-0005-0000-0000-0000DB0A0000}"/>
    <cellStyle name="Comma 11 8 5" xfId="9389" xr:uid="{00000000-0005-0000-0000-0000DC0A0000}"/>
    <cellStyle name="Comma 11 8 6" xfId="11841" xr:uid="{00000000-0005-0000-0000-0000DD0A0000}"/>
    <cellStyle name="Comma 11 8 7" xfId="14293" xr:uid="{00000000-0005-0000-0000-0000DE0A0000}"/>
    <cellStyle name="Comma 11 8 8" xfId="16746" xr:uid="{00000000-0005-0000-0000-0000DF0A0000}"/>
    <cellStyle name="Comma 11 8 9" xfId="19194" xr:uid="{00000000-0005-0000-0000-0000E00A0000}"/>
    <cellStyle name="Comma 11 9" xfId="99" xr:uid="{00000000-0005-0000-0000-0000E10A0000}"/>
    <cellStyle name="Comma 11 9 2" xfId="1990" xr:uid="{00000000-0005-0000-0000-0000E20A0000}"/>
    <cellStyle name="Comma 11 9 3" xfId="4449" xr:uid="{00000000-0005-0000-0000-0000E30A0000}"/>
    <cellStyle name="Comma 11 9 4" xfId="6942" xr:uid="{00000000-0005-0000-0000-0000E40A0000}"/>
    <cellStyle name="Comma 11 9 5" xfId="9390" xr:uid="{00000000-0005-0000-0000-0000E50A0000}"/>
    <cellStyle name="Comma 11 9 6" xfId="11842" xr:uid="{00000000-0005-0000-0000-0000E60A0000}"/>
    <cellStyle name="Comma 11 9 7" xfId="14294" xr:uid="{00000000-0005-0000-0000-0000E70A0000}"/>
    <cellStyle name="Comma 11 9 8" xfId="16747" xr:uid="{00000000-0005-0000-0000-0000E80A0000}"/>
    <cellStyle name="Comma 11 9 9" xfId="19195" xr:uid="{00000000-0005-0000-0000-0000E90A0000}"/>
    <cellStyle name="Comma 12" xfId="21719" xr:uid="{00000000-0005-0000-0000-0000EA0A0000}"/>
    <cellStyle name="Comma 12 10" xfId="100" xr:uid="{00000000-0005-0000-0000-0000EB0A0000}"/>
    <cellStyle name="Comma 12 10 2" xfId="1992" xr:uid="{00000000-0005-0000-0000-0000EC0A0000}"/>
    <cellStyle name="Comma 12 10 3" xfId="4451" xr:uid="{00000000-0005-0000-0000-0000ED0A0000}"/>
    <cellStyle name="Comma 12 10 4" xfId="6944" xr:uid="{00000000-0005-0000-0000-0000EE0A0000}"/>
    <cellStyle name="Comma 12 10 5" xfId="9392" xr:uid="{00000000-0005-0000-0000-0000EF0A0000}"/>
    <cellStyle name="Comma 12 10 6" xfId="11844" xr:uid="{00000000-0005-0000-0000-0000F00A0000}"/>
    <cellStyle name="Comma 12 10 7" xfId="14296" xr:uid="{00000000-0005-0000-0000-0000F10A0000}"/>
    <cellStyle name="Comma 12 10 8" xfId="16749" xr:uid="{00000000-0005-0000-0000-0000F20A0000}"/>
    <cellStyle name="Comma 12 10 9" xfId="19197" xr:uid="{00000000-0005-0000-0000-0000F30A0000}"/>
    <cellStyle name="Comma 12 11" xfId="101" xr:uid="{00000000-0005-0000-0000-0000F40A0000}"/>
    <cellStyle name="Comma 12 11 2" xfId="1993" xr:uid="{00000000-0005-0000-0000-0000F50A0000}"/>
    <cellStyle name="Comma 12 11 3" xfId="4452" xr:uid="{00000000-0005-0000-0000-0000F60A0000}"/>
    <cellStyle name="Comma 12 11 4" xfId="6945" xr:uid="{00000000-0005-0000-0000-0000F70A0000}"/>
    <cellStyle name="Comma 12 11 5" xfId="9393" xr:uid="{00000000-0005-0000-0000-0000F80A0000}"/>
    <cellStyle name="Comma 12 11 6" xfId="11845" xr:uid="{00000000-0005-0000-0000-0000F90A0000}"/>
    <cellStyle name="Comma 12 11 7" xfId="14297" xr:uid="{00000000-0005-0000-0000-0000FA0A0000}"/>
    <cellStyle name="Comma 12 11 8" xfId="16750" xr:uid="{00000000-0005-0000-0000-0000FB0A0000}"/>
    <cellStyle name="Comma 12 11 9" xfId="19198" xr:uid="{00000000-0005-0000-0000-0000FC0A0000}"/>
    <cellStyle name="Comma 12 12" xfId="102" xr:uid="{00000000-0005-0000-0000-0000FD0A0000}"/>
    <cellStyle name="Comma 12 12 2" xfId="1994" xr:uid="{00000000-0005-0000-0000-0000FE0A0000}"/>
    <cellStyle name="Comma 12 12 3" xfId="4453" xr:uid="{00000000-0005-0000-0000-0000FF0A0000}"/>
    <cellStyle name="Comma 12 12 4" xfId="6946" xr:uid="{00000000-0005-0000-0000-0000000B0000}"/>
    <cellStyle name="Comma 12 12 5" xfId="9394" xr:uid="{00000000-0005-0000-0000-0000010B0000}"/>
    <cellStyle name="Comma 12 12 6" xfId="11846" xr:uid="{00000000-0005-0000-0000-0000020B0000}"/>
    <cellStyle name="Comma 12 12 7" xfId="14298" xr:uid="{00000000-0005-0000-0000-0000030B0000}"/>
    <cellStyle name="Comma 12 12 8" xfId="16751" xr:uid="{00000000-0005-0000-0000-0000040B0000}"/>
    <cellStyle name="Comma 12 12 9" xfId="19199" xr:uid="{00000000-0005-0000-0000-0000050B0000}"/>
    <cellStyle name="Comma 12 13" xfId="103" xr:uid="{00000000-0005-0000-0000-0000060B0000}"/>
    <cellStyle name="Comma 12 14" xfId="104" xr:uid="{00000000-0005-0000-0000-0000070B0000}"/>
    <cellStyle name="Comma 12 15" xfId="105" xr:uid="{00000000-0005-0000-0000-0000080B0000}"/>
    <cellStyle name="Comma 12 16" xfId="106" xr:uid="{00000000-0005-0000-0000-0000090B0000}"/>
    <cellStyle name="Comma 12 17" xfId="107" xr:uid="{00000000-0005-0000-0000-00000A0B0000}"/>
    <cellStyle name="Comma 12 18" xfId="108" xr:uid="{00000000-0005-0000-0000-00000B0B0000}"/>
    <cellStyle name="Comma 12 19" xfId="109" xr:uid="{00000000-0005-0000-0000-00000C0B0000}"/>
    <cellStyle name="Comma 12 2" xfId="21720" xr:uid="{00000000-0005-0000-0000-00000D0B0000}"/>
    <cellStyle name="Comma 12 2 10" xfId="21721" xr:uid="{00000000-0005-0000-0000-00000E0B0000}"/>
    <cellStyle name="Comma 12 2 10 2" xfId="1996" xr:uid="{00000000-0005-0000-0000-00000F0B0000}"/>
    <cellStyle name="Comma 12 2 10 3" xfId="4455" xr:uid="{00000000-0005-0000-0000-0000100B0000}"/>
    <cellStyle name="Comma 12 2 10 4" xfId="6948" xr:uid="{00000000-0005-0000-0000-0000110B0000}"/>
    <cellStyle name="Comma 12 2 10 5" xfId="9396" xr:uid="{00000000-0005-0000-0000-0000120B0000}"/>
    <cellStyle name="Comma 12 2 10 6" xfId="11848" xr:uid="{00000000-0005-0000-0000-0000130B0000}"/>
    <cellStyle name="Comma 12 2 10 7" xfId="14300" xr:uid="{00000000-0005-0000-0000-0000140B0000}"/>
    <cellStyle name="Comma 12 2 10 8" xfId="16753" xr:uid="{00000000-0005-0000-0000-0000150B0000}"/>
    <cellStyle name="Comma 12 2 10 9" xfId="19201" xr:uid="{00000000-0005-0000-0000-0000160B0000}"/>
    <cellStyle name="Comma 12 2 11" xfId="21722" xr:uid="{00000000-0005-0000-0000-0000170B0000}"/>
    <cellStyle name="Comma 12 2 11 2" xfId="1997" xr:uid="{00000000-0005-0000-0000-0000180B0000}"/>
    <cellStyle name="Comma 12 2 11 3" xfId="4456" xr:uid="{00000000-0005-0000-0000-0000190B0000}"/>
    <cellStyle name="Comma 12 2 11 4" xfId="6949" xr:uid="{00000000-0005-0000-0000-00001A0B0000}"/>
    <cellStyle name="Comma 12 2 11 5" xfId="9397" xr:uid="{00000000-0005-0000-0000-00001B0B0000}"/>
    <cellStyle name="Comma 12 2 11 6" xfId="11849" xr:uid="{00000000-0005-0000-0000-00001C0B0000}"/>
    <cellStyle name="Comma 12 2 11 7" xfId="14301" xr:uid="{00000000-0005-0000-0000-00001D0B0000}"/>
    <cellStyle name="Comma 12 2 11 8" xfId="16754" xr:uid="{00000000-0005-0000-0000-00001E0B0000}"/>
    <cellStyle name="Comma 12 2 11 9" xfId="19202" xr:uid="{00000000-0005-0000-0000-00001F0B0000}"/>
    <cellStyle name="Comma 12 2 12" xfId="1995" xr:uid="{00000000-0005-0000-0000-0000200B0000}"/>
    <cellStyle name="Comma 12 2 13" xfId="4454" xr:uid="{00000000-0005-0000-0000-0000210B0000}"/>
    <cellStyle name="Comma 12 2 14" xfId="6947" xr:uid="{00000000-0005-0000-0000-0000220B0000}"/>
    <cellStyle name="Comma 12 2 15" xfId="9395" xr:uid="{00000000-0005-0000-0000-0000230B0000}"/>
    <cellStyle name="Comma 12 2 16" xfId="11847" xr:uid="{00000000-0005-0000-0000-0000240B0000}"/>
    <cellStyle name="Comma 12 2 17" xfId="14299" xr:uid="{00000000-0005-0000-0000-0000250B0000}"/>
    <cellStyle name="Comma 12 2 18" xfId="16752" xr:uid="{00000000-0005-0000-0000-0000260B0000}"/>
    <cellStyle name="Comma 12 2 19" xfId="19200" xr:uid="{00000000-0005-0000-0000-0000270B0000}"/>
    <cellStyle name="Comma 12 2 2" xfId="21723" xr:uid="{00000000-0005-0000-0000-0000280B0000}"/>
    <cellStyle name="Comma 12 2 2 10" xfId="21724" xr:uid="{00000000-0005-0000-0000-0000290B0000}"/>
    <cellStyle name="Comma 12 2 2 10 2" xfId="1999" xr:uid="{00000000-0005-0000-0000-00002A0B0000}"/>
    <cellStyle name="Comma 12 2 2 10 3" xfId="4458" xr:uid="{00000000-0005-0000-0000-00002B0B0000}"/>
    <cellStyle name="Comma 12 2 2 10 4" xfId="6951" xr:uid="{00000000-0005-0000-0000-00002C0B0000}"/>
    <cellStyle name="Comma 12 2 2 10 5" xfId="9399" xr:uid="{00000000-0005-0000-0000-00002D0B0000}"/>
    <cellStyle name="Comma 12 2 2 10 6" xfId="11851" xr:uid="{00000000-0005-0000-0000-00002E0B0000}"/>
    <cellStyle name="Comma 12 2 2 10 7" xfId="14303" xr:uid="{00000000-0005-0000-0000-00002F0B0000}"/>
    <cellStyle name="Comma 12 2 2 10 8" xfId="16756" xr:uid="{00000000-0005-0000-0000-0000300B0000}"/>
    <cellStyle name="Comma 12 2 2 10 9" xfId="19204" xr:uid="{00000000-0005-0000-0000-0000310B0000}"/>
    <cellStyle name="Comma 12 2 2 11" xfId="1998" xr:uid="{00000000-0005-0000-0000-0000320B0000}"/>
    <cellStyle name="Comma 12 2 2 12" xfId="4457" xr:uid="{00000000-0005-0000-0000-0000330B0000}"/>
    <cellStyle name="Comma 12 2 2 13" xfId="6950" xr:uid="{00000000-0005-0000-0000-0000340B0000}"/>
    <cellStyle name="Comma 12 2 2 14" xfId="9398" xr:uid="{00000000-0005-0000-0000-0000350B0000}"/>
    <cellStyle name="Comma 12 2 2 15" xfId="11850" xr:uid="{00000000-0005-0000-0000-0000360B0000}"/>
    <cellStyle name="Comma 12 2 2 16" xfId="14302" xr:uid="{00000000-0005-0000-0000-0000370B0000}"/>
    <cellStyle name="Comma 12 2 2 17" xfId="16755" xr:uid="{00000000-0005-0000-0000-0000380B0000}"/>
    <cellStyle name="Comma 12 2 2 18" xfId="19203" xr:uid="{00000000-0005-0000-0000-0000390B0000}"/>
    <cellStyle name="Comma 12 2 2 2" xfId="21725" xr:uid="{00000000-0005-0000-0000-00003A0B0000}"/>
    <cellStyle name="Comma 12 2 2 2 10" xfId="2000" xr:uid="{00000000-0005-0000-0000-00003B0B0000}"/>
    <cellStyle name="Comma 12 2 2 2 11" xfId="4459" xr:uid="{00000000-0005-0000-0000-00003C0B0000}"/>
    <cellStyle name="Comma 12 2 2 2 12" xfId="6952" xr:uid="{00000000-0005-0000-0000-00003D0B0000}"/>
    <cellStyle name="Comma 12 2 2 2 13" xfId="9400" xr:uid="{00000000-0005-0000-0000-00003E0B0000}"/>
    <cellStyle name="Comma 12 2 2 2 14" xfId="11852" xr:uid="{00000000-0005-0000-0000-00003F0B0000}"/>
    <cellStyle name="Comma 12 2 2 2 15" xfId="14304" xr:uid="{00000000-0005-0000-0000-0000400B0000}"/>
    <cellStyle name="Comma 12 2 2 2 16" xfId="16757" xr:uid="{00000000-0005-0000-0000-0000410B0000}"/>
    <cellStyle name="Comma 12 2 2 2 17" xfId="19205" xr:uid="{00000000-0005-0000-0000-0000420B0000}"/>
    <cellStyle name="Comma 12 2 2 2 2" xfId="21726" xr:uid="{00000000-0005-0000-0000-0000430B0000}"/>
    <cellStyle name="Comma 12 2 2 2 2 10" xfId="4460" xr:uid="{00000000-0005-0000-0000-0000440B0000}"/>
    <cellStyle name="Comma 12 2 2 2 2 11" xfId="6953" xr:uid="{00000000-0005-0000-0000-0000450B0000}"/>
    <cellStyle name="Comma 12 2 2 2 2 12" xfId="9401" xr:uid="{00000000-0005-0000-0000-0000460B0000}"/>
    <cellStyle name="Comma 12 2 2 2 2 13" xfId="11853" xr:uid="{00000000-0005-0000-0000-0000470B0000}"/>
    <cellStyle name="Comma 12 2 2 2 2 14" xfId="14305" xr:uid="{00000000-0005-0000-0000-0000480B0000}"/>
    <cellStyle name="Comma 12 2 2 2 2 15" xfId="16758" xr:uid="{00000000-0005-0000-0000-0000490B0000}"/>
    <cellStyle name="Comma 12 2 2 2 2 16" xfId="19206" xr:uid="{00000000-0005-0000-0000-00004A0B0000}"/>
    <cellStyle name="Comma 12 2 2 2 2 2" xfId="21727" xr:uid="{00000000-0005-0000-0000-00004B0B0000}"/>
    <cellStyle name="Comma 12 2 2 2 2 2 10" xfId="19207" xr:uid="{00000000-0005-0000-0000-00004C0B0000}"/>
    <cellStyle name="Comma 12 2 2 2 2 2 2" xfId="21728" xr:uid="{00000000-0005-0000-0000-00004D0B0000}"/>
    <cellStyle name="Comma 12 2 2 2 2 2 2 2" xfId="2003" xr:uid="{00000000-0005-0000-0000-00004E0B0000}"/>
    <cellStyle name="Comma 12 2 2 2 2 2 2 3" xfId="4462" xr:uid="{00000000-0005-0000-0000-00004F0B0000}"/>
    <cellStyle name="Comma 12 2 2 2 2 2 2 4" xfId="6955" xr:uid="{00000000-0005-0000-0000-0000500B0000}"/>
    <cellStyle name="Comma 12 2 2 2 2 2 2 5" xfId="9403" xr:uid="{00000000-0005-0000-0000-0000510B0000}"/>
    <cellStyle name="Comma 12 2 2 2 2 2 2 6" xfId="11855" xr:uid="{00000000-0005-0000-0000-0000520B0000}"/>
    <cellStyle name="Comma 12 2 2 2 2 2 2 7" xfId="14307" xr:uid="{00000000-0005-0000-0000-0000530B0000}"/>
    <cellStyle name="Comma 12 2 2 2 2 2 2 8" xfId="16760" xr:uid="{00000000-0005-0000-0000-0000540B0000}"/>
    <cellStyle name="Comma 12 2 2 2 2 2 2 9" xfId="19208" xr:uid="{00000000-0005-0000-0000-0000550B0000}"/>
    <cellStyle name="Comma 12 2 2 2 2 2 3" xfId="2002" xr:uid="{00000000-0005-0000-0000-0000560B0000}"/>
    <cellStyle name="Comma 12 2 2 2 2 2 4" xfId="4461" xr:uid="{00000000-0005-0000-0000-0000570B0000}"/>
    <cellStyle name="Comma 12 2 2 2 2 2 5" xfId="6954" xr:uid="{00000000-0005-0000-0000-0000580B0000}"/>
    <cellStyle name="Comma 12 2 2 2 2 2 6" xfId="9402" xr:uid="{00000000-0005-0000-0000-0000590B0000}"/>
    <cellStyle name="Comma 12 2 2 2 2 2 7" xfId="11854" xr:uid="{00000000-0005-0000-0000-00005A0B0000}"/>
    <cellStyle name="Comma 12 2 2 2 2 2 8" xfId="14306" xr:uid="{00000000-0005-0000-0000-00005B0B0000}"/>
    <cellStyle name="Comma 12 2 2 2 2 2 9" xfId="16759" xr:uid="{00000000-0005-0000-0000-00005C0B0000}"/>
    <cellStyle name="Comma 12 2 2 2 2 3" xfId="21729" xr:uid="{00000000-0005-0000-0000-00005D0B0000}"/>
    <cellStyle name="Comma 12 2 2 2 2 3 2" xfId="2004" xr:uid="{00000000-0005-0000-0000-00005E0B0000}"/>
    <cellStyle name="Comma 12 2 2 2 2 3 3" xfId="4463" xr:uid="{00000000-0005-0000-0000-00005F0B0000}"/>
    <cellStyle name="Comma 12 2 2 2 2 3 4" xfId="6956" xr:uid="{00000000-0005-0000-0000-0000600B0000}"/>
    <cellStyle name="Comma 12 2 2 2 2 3 5" xfId="9404" xr:uid="{00000000-0005-0000-0000-0000610B0000}"/>
    <cellStyle name="Comma 12 2 2 2 2 3 6" xfId="11856" xr:uid="{00000000-0005-0000-0000-0000620B0000}"/>
    <cellStyle name="Comma 12 2 2 2 2 3 7" xfId="14308" xr:uid="{00000000-0005-0000-0000-0000630B0000}"/>
    <cellStyle name="Comma 12 2 2 2 2 3 8" xfId="16761" xr:uid="{00000000-0005-0000-0000-0000640B0000}"/>
    <cellStyle name="Comma 12 2 2 2 2 3 9" xfId="19209" xr:uid="{00000000-0005-0000-0000-0000650B0000}"/>
    <cellStyle name="Comma 12 2 2 2 2 4" xfId="21730" xr:uid="{00000000-0005-0000-0000-0000660B0000}"/>
    <cellStyle name="Comma 12 2 2 2 2 4 2" xfId="2005" xr:uid="{00000000-0005-0000-0000-0000670B0000}"/>
    <cellStyle name="Comma 12 2 2 2 2 4 3" xfId="4464" xr:uid="{00000000-0005-0000-0000-0000680B0000}"/>
    <cellStyle name="Comma 12 2 2 2 2 4 4" xfId="6957" xr:uid="{00000000-0005-0000-0000-0000690B0000}"/>
    <cellStyle name="Comma 12 2 2 2 2 4 5" xfId="9405" xr:uid="{00000000-0005-0000-0000-00006A0B0000}"/>
    <cellStyle name="Comma 12 2 2 2 2 4 6" xfId="11857" xr:uid="{00000000-0005-0000-0000-00006B0B0000}"/>
    <cellStyle name="Comma 12 2 2 2 2 4 7" xfId="14309" xr:uid="{00000000-0005-0000-0000-00006C0B0000}"/>
    <cellStyle name="Comma 12 2 2 2 2 4 8" xfId="16762" xr:uid="{00000000-0005-0000-0000-00006D0B0000}"/>
    <cellStyle name="Comma 12 2 2 2 2 4 9" xfId="19210" xr:uid="{00000000-0005-0000-0000-00006E0B0000}"/>
    <cellStyle name="Comma 12 2 2 2 2 5" xfId="21731" xr:uid="{00000000-0005-0000-0000-00006F0B0000}"/>
    <cellStyle name="Comma 12 2 2 2 2 5 2" xfId="2006" xr:uid="{00000000-0005-0000-0000-0000700B0000}"/>
    <cellStyle name="Comma 12 2 2 2 2 5 3" xfId="4465" xr:uid="{00000000-0005-0000-0000-0000710B0000}"/>
    <cellStyle name="Comma 12 2 2 2 2 5 4" xfId="6958" xr:uid="{00000000-0005-0000-0000-0000720B0000}"/>
    <cellStyle name="Comma 12 2 2 2 2 5 5" xfId="9406" xr:uid="{00000000-0005-0000-0000-0000730B0000}"/>
    <cellStyle name="Comma 12 2 2 2 2 5 6" xfId="11858" xr:uid="{00000000-0005-0000-0000-0000740B0000}"/>
    <cellStyle name="Comma 12 2 2 2 2 5 7" xfId="14310" xr:uid="{00000000-0005-0000-0000-0000750B0000}"/>
    <cellStyle name="Comma 12 2 2 2 2 5 8" xfId="16763" xr:uid="{00000000-0005-0000-0000-0000760B0000}"/>
    <cellStyle name="Comma 12 2 2 2 2 5 9" xfId="19211" xr:uid="{00000000-0005-0000-0000-0000770B0000}"/>
    <cellStyle name="Comma 12 2 2 2 2 6" xfId="21732" xr:uid="{00000000-0005-0000-0000-0000780B0000}"/>
    <cellStyle name="Comma 12 2 2 2 2 6 2" xfId="2007" xr:uid="{00000000-0005-0000-0000-0000790B0000}"/>
    <cellStyle name="Comma 12 2 2 2 2 6 3" xfId="4466" xr:uid="{00000000-0005-0000-0000-00007A0B0000}"/>
    <cellStyle name="Comma 12 2 2 2 2 6 4" xfId="6959" xr:uid="{00000000-0005-0000-0000-00007B0B0000}"/>
    <cellStyle name="Comma 12 2 2 2 2 6 5" xfId="9407" xr:uid="{00000000-0005-0000-0000-00007C0B0000}"/>
    <cellStyle name="Comma 12 2 2 2 2 6 6" xfId="11859" xr:uid="{00000000-0005-0000-0000-00007D0B0000}"/>
    <cellStyle name="Comma 12 2 2 2 2 6 7" xfId="14311" xr:uid="{00000000-0005-0000-0000-00007E0B0000}"/>
    <cellStyle name="Comma 12 2 2 2 2 6 8" xfId="16764" xr:uid="{00000000-0005-0000-0000-00007F0B0000}"/>
    <cellStyle name="Comma 12 2 2 2 2 6 9" xfId="19212" xr:uid="{00000000-0005-0000-0000-0000800B0000}"/>
    <cellStyle name="Comma 12 2 2 2 2 7" xfId="21733" xr:uid="{00000000-0005-0000-0000-0000810B0000}"/>
    <cellStyle name="Comma 12 2 2 2 2 7 2" xfId="2008" xr:uid="{00000000-0005-0000-0000-0000820B0000}"/>
    <cellStyle name="Comma 12 2 2 2 2 7 3" xfId="4467" xr:uid="{00000000-0005-0000-0000-0000830B0000}"/>
    <cellStyle name="Comma 12 2 2 2 2 7 4" xfId="6960" xr:uid="{00000000-0005-0000-0000-0000840B0000}"/>
    <cellStyle name="Comma 12 2 2 2 2 7 5" xfId="9408" xr:uid="{00000000-0005-0000-0000-0000850B0000}"/>
    <cellStyle name="Comma 12 2 2 2 2 7 6" xfId="11860" xr:uid="{00000000-0005-0000-0000-0000860B0000}"/>
    <cellStyle name="Comma 12 2 2 2 2 7 7" xfId="14312" xr:uid="{00000000-0005-0000-0000-0000870B0000}"/>
    <cellStyle name="Comma 12 2 2 2 2 7 8" xfId="16765" xr:uid="{00000000-0005-0000-0000-0000880B0000}"/>
    <cellStyle name="Comma 12 2 2 2 2 7 9" xfId="19213" xr:uid="{00000000-0005-0000-0000-0000890B0000}"/>
    <cellStyle name="Comma 12 2 2 2 2 8" xfId="21734" xr:uid="{00000000-0005-0000-0000-00008A0B0000}"/>
    <cellStyle name="Comma 12 2 2 2 2 8 2" xfId="2009" xr:uid="{00000000-0005-0000-0000-00008B0B0000}"/>
    <cellStyle name="Comma 12 2 2 2 2 8 3" xfId="4468" xr:uid="{00000000-0005-0000-0000-00008C0B0000}"/>
    <cellStyle name="Comma 12 2 2 2 2 8 4" xfId="6961" xr:uid="{00000000-0005-0000-0000-00008D0B0000}"/>
    <cellStyle name="Comma 12 2 2 2 2 8 5" xfId="9409" xr:uid="{00000000-0005-0000-0000-00008E0B0000}"/>
    <cellStyle name="Comma 12 2 2 2 2 8 6" xfId="11861" xr:uid="{00000000-0005-0000-0000-00008F0B0000}"/>
    <cellStyle name="Comma 12 2 2 2 2 8 7" xfId="14313" xr:uid="{00000000-0005-0000-0000-0000900B0000}"/>
    <cellStyle name="Comma 12 2 2 2 2 8 8" xfId="16766" xr:uid="{00000000-0005-0000-0000-0000910B0000}"/>
    <cellStyle name="Comma 12 2 2 2 2 8 9" xfId="19214" xr:uid="{00000000-0005-0000-0000-0000920B0000}"/>
    <cellStyle name="Comma 12 2 2 2 2 9" xfId="2001" xr:uid="{00000000-0005-0000-0000-0000930B0000}"/>
    <cellStyle name="Comma 12 2 2 2 3" xfId="21735" xr:uid="{00000000-0005-0000-0000-0000940B0000}"/>
    <cellStyle name="Comma 12 2 2 2 3 10" xfId="19215" xr:uid="{00000000-0005-0000-0000-0000950B0000}"/>
    <cellStyle name="Comma 12 2 2 2 3 2" xfId="21736" xr:uid="{00000000-0005-0000-0000-0000960B0000}"/>
    <cellStyle name="Comma 12 2 2 2 3 2 2" xfId="2011" xr:uid="{00000000-0005-0000-0000-0000970B0000}"/>
    <cellStyle name="Comma 12 2 2 2 3 2 3" xfId="4470" xr:uid="{00000000-0005-0000-0000-0000980B0000}"/>
    <cellStyle name="Comma 12 2 2 2 3 2 4" xfId="6963" xr:uid="{00000000-0005-0000-0000-0000990B0000}"/>
    <cellStyle name="Comma 12 2 2 2 3 2 5" xfId="9411" xr:uid="{00000000-0005-0000-0000-00009A0B0000}"/>
    <cellStyle name="Comma 12 2 2 2 3 2 6" xfId="11863" xr:uid="{00000000-0005-0000-0000-00009B0B0000}"/>
    <cellStyle name="Comma 12 2 2 2 3 2 7" xfId="14315" xr:uid="{00000000-0005-0000-0000-00009C0B0000}"/>
    <cellStyle name="Comma 12 2 2 2 3 2 8" xfId="16768" xr:uid="{00000000-0005-0000-0000-00009D0B0000}"/>
    <cellStyle name="Comma 12 2 2 2 3 2 9" xfId="19216" xr:uid="{00000000-0005-0000-0000-00009E0B0000}"/>
    <cellStyle name="Comma 12 2 2 2 3 3" xfId="2010" xr:uid="{00000000-0005-0000-0000-00009F0B0000}"/>
    <cellStyle name="Comma 12 2 2 2 3 4" xfId="4469" xr:uid="{00000000-0005-0000-0000-0000A00B0000}"/>
    <cellStyle name="Comma 12 2 2 2 3 5" xfId="6962" xr:uid="{00000000-0005-0000-0000-0000A10B0000}"/>
    <cellStyle name="Comma 12 2 2 2 3 6" xfId="9410" xr:uid="{00000000-0005-0000-0000-0000A20B0000}"/>
    <cellStyle name="Comma 12 2 2 2 3 7" xfId="11862" xr:uid="{00000000-0005-0000-0000-0000A30B0000}"/>
    <cellStyle name="Comma 12 2 2 2 3 8" xfId="14314" xr:uid="{00000000-0005-0000-0000-0000A40B0000}"/>
    <cellStyle name="Comma 12 2 2 2 3 9" xfId="16767" xr:uid="{00000000-0005-0000-0000-0000A50B0000}"/>
    <cellStyle name="Comma 12 2 2 2 4" xfId="21737" xr:uid="{00000000-0005-0000-0000-0000A60B0000}"/>
    <cellStyle name="Comma 12 2 2 2 4 2" xfId="2012" xr:uid="{00000000-0005-0000-0000-0000A70B0000}"/>
    <cellStyle name="Comma 12 2 2 2 4 3" xfId="4471" xr:uid="{00000000-0005-0000-0000-0000A80B0000}"/>
    <cellStyle name="Comma 12 2 2 2 4 4" xfId="6964" xr:uid="{00000000-0005-0000-0000-0000A90B0000}"/>
    <cellStyle name="Comma 12 2 2 2 4 5" xfId="9412" xr:uid="{00000000-0005-0000-0000-0000AA0B0000}"/>
    <cellStyle name="Comma 12 2 2 2 4 6" xfId="11864" xr:uid="{00000000-0005-0000-0000-0000AB0B0000}"/>
    <cellStyle name="Comma 12 2 2 2 4 7" xfId="14316" xr:uid="{00000000-0005-0000-0000-0000AC0B0000}"/>
    <cellStyle name="Comma 12 2 2 2 4 8" xfId="16769" xr:uid="{00000000-0005-0000-0000-0000AD0B0000}"/>
    <cellStyle name="Comma 12 2 2 2 4 9" xfId="19217" xr:uid="{00000000-0005-0000-0000-0000AE0B0000}"/>
    <cellStyle name="Comma 12 2 2 2 5" xfId="21738" xr:uid="{00000000-0005-0000-0000-0000AF0B0000}"/>
    <cellStyle name="Comma 12 2 2 2 5 2" xfId="2013" xr:uid="{00000000-0005-0000-0000-0000B00B0000}"/>
    <cellStyle name="Comma 12 2 2 2 5 3" xfId="4472" xr:uid="{00000000-0005-0000-0000-0000B10B0000}"/>
    <cellStyle name="Comma 12 2 2 2 5 4" xfId="6965" xr:uid="{00000000-0005-0000-0000-0000B20B0000}"/>
    <cellStyle name="Comma 12 2 2 2 5 5" xfId="9413" xr:uid="{00000000-0005-0000-0000-0000B30B0000}"/>
    <cellStyle name="Comma 12 2 2 2 5 6" xfId="11865" xr:uid="{00000000-0005-0000-0000-0000B40B0000}"/>
    <cellStyle name="Comma 12 2 2 2 5 7" xfId="14317" xr:uid="{00000000-0005-0000-0000-0000B50B0000}"/>
    <cellStyle name="Comma 12 2 2 2 5 8" xfId="16770" xr:uid="{00000000-0005-0000-0000-0000B60B0000}"/>
    <cellStyle name="Comma 12 2 2 2 5 9" xfId="19218" xr:uid="{00000000-0005-0000-0000-0000B70B0000}"/>
    <cellStyle name="Comma 12 2 2 2 6" xfId="21739" xr:uid="{00000000-0005-0000-0000-0000B80B0000}"/>
    <cellStyle name="Comma 12 2 2 2 6 2" xfId="2014" xr:uid="{00000000-0005-0000-0000-0000B90B0000}"/>
    <cellStyle name="Comma 12 2 2 2 6 3" xfId="4473" xr:uid="{00000000-0005-0000-0000-0000BA0B0000}"/>
    <cellStyle name="Comma 12 2 2 2 6 4" xfId="6966" xr:uid="{00000000-0005-0000-0000-0000BB0B0000}"/>
    <cellStyle name="Comma 12 2 2 2 6 5" xfId="9414" xr:uid="{00000000-0005-0000-0000-0000BC0B0000}"/>
    <cellStyle name="Comma 12 2 2 2 6 6" xfId="11866" xr:uid="{00000000-0005-0000-0000-0000BD0B0000}"/>
    <cellStyle name="Comma 12 2 2 2 6 7" xfId="14318" xr:uid="{00000000-0005-0000-0000-0000BE0B0000}"/>
    <cellStyle name="Comma 12 2 2 2 6 8" xfId="16771" xr:uid="{00000000-0005-0000-0000-0000BF0B0000}"/>
    <cellStyle name="Comma 12 2 2 2 6 9" xfId="19219" xr:uid="{00000000-0005-0000-0000-0000C00B0000}"/>
    <cellStyle name="Comma 12 2 2 2 7" xfId="21740" xr:uid="{00000000-0005-0000-0000-0000C10B0000}"/>
    <cellStyle name="Comma 12 2 2 2 7 2" xfId="2015" xr:uid="{00000000-0005-0000-0000-0000C20B0000}"/>
    <cellStyle name="Comma 12 2 2 2 7 3" xfId="4474" xr:uid="{00000000-0005-0000-0000-0000C30B0000}"/>
    <cellStyle name="Comma 12 2 2 2 7 4" xfId="6967" xr:uid="{00000000-0005-0000-0000-0000C40B0000}"/>
    <cellStyle name="Comma 12 2 2 2 7 5" xfId="9415" xr:uid="{00000000-0005-0000-0000-0000C50B0000}"/>
    <cellStyle name="Comma 12 2 2 2 7 6" xfId="11867" xr:uid="{00000000-0005-0000-0000-0000C60B0000}"/>
    <cellStyle name="Comma 12 2 2 2 7 7" xfId="14319" xr:uid="{00000000-0005-0000-0000-0000C70B0000}"/>
    <cellStyle name="Comma 12 2 2 2 7 8" xfId="16772" xr:uid="{00000000-0005-0000-0000-0000C80B0000}"/>
    <cellStyle name="Comma 12 2 2 2 7 9" xfId="19220" xr:uid="{00000000-0005-0000-0000-0000C90B0000}"/>
    <cellStyle name="Comma 12 2 2 2 8" xfId="21741" xr:uid="{00000000-0005-0000-0000-0000CA0B0000}"/>
    <cellStyle name="Comma 12 2 2 2 8 2" xfId="2016" xr:uid="{00000000-0005-0000-0000-0000CB0B0000}"/>
    <cellStyle name="Comma 12 2 2 2 8 3" xfId="4475" xr:uid="{00000000-0005-0000-0000-0000CC0B0000}"/>
    <cellStyle name="Comma 12 2 2 2 8 4" xfId="6968" xr:uid="{00000000-0005-0000-0000-0000CD0B0000}"/>
    <cellStyle name="Comma 12 2 2 2 8 5" xfId="9416" xr:uid="{00000000-0005-0000-0000-0000CE0B0000}"/>
    <cellStyle name="Comma 12 2 2 2 8 6" xfId="11868" xr:uid="{00000000-0005-0000-0000-0000CF0B0000}"/>
    <cellStyle name="Comma 12 2 2 2 8 7" xfId="14320" xr:uid="{00000000-0005-0000-0000-0000D00B0000}"/>
    <cellStyle name="Comma 12 2 2 2 8 8" xfId="16773" xr:uid="{00000000-0005-0000-0000-0000D10B0000}"/>
    <cellStyle name="Comma 12 2 2 2 8 9" xfId="19221" xr:uid="{00000000-0005-0000-0000-0000D20B0000}"/>
    <cellStyle name="Comma 12 2 2 2 9" xfId="21742" xr:uid="{00000000-0005-0000-0000-0000D30B0000}"/>
    <cellStyle name="Comma 12 2 2 2 9 2" xfId="2017" xr:uid="{00000000-0005-0000-0000-0000D40B0000}"/>
    <cellStyle name="Comma 12 2 2 2 9 3" xfId="4476" xr:uid="{00000000-0005-0000-0000-0000D50B0000}"/>
    <cellStyle name="Comma 12 2 2 2 9 4" xfId="6969" xr:uid="{00000000-0005-0000-0000-0000D60B0000}"/>
    <cellStyle name="Comma 12 2 2 2 9 5" xfId="9417" xr:uid="{00000000-0005-0000-0000-0000D70B0000}"/>
    <cellStyle name="Comma 12 2 2 2 9 6" xfId="11869" xr:uid="{00000000-0005-0000-0000-0000D80B0000}"/>
    <cellStyle name="Comma 12 2 2 2 9 7" xfId="14321" xr:uid="{00000000-0005-0000-0000-0000D90B0000}"/>
    <cellStyle name="Comma 12 2 2 2 9 8" xfId="16774" xr:uid="{00000000-0005-0000-0000-0000DA0B0000}"/>
    <cellStyle name="Comma 12 2 2 2 9 9" xfId="19222" xr:uid="{00000000-0005-0000-0000-0000DB0B0000}"/>
    <cellStyle name="Comma 12 2 2 3" xfId="21743" xr:uid="{00000000-0005-0000-0000-0000DC0B0000}"/>
    <cellStyle name="Comma 12 2 2 3 10" xfId="4477" xr:uid="{00000000-0005-0000-0000-0000DD0B0000}"/>
    <cellStyle name="Comma 12 2 2 3 11" xfId="6970" xr:uid="{00000000-0005-0000-0000-0000DE0B0000}"/>
    <cellStyle name="Comma 12 2 2 3 12" xfId="9418" xr:uid="{00000000-0005-0000-0000-0000DF0B0000}"/>
    <cellStyle name="Comma 12 2 2 3 13" xfId="11870" xr:uid="{00000000-0005-0000-0000-0000E00B0000}"/>
    <cellStyle name="Comma 12 2 2 3 14" xfId="14322" xr:uid="{00000000-0005-0000-0000-0000E10B0000}"/>
    <cellStyle name="Comma 12 2 2 3 15" xfId="16775" xr:uid="{00000000-0005-0000-0000-0000E20B0000}"/>
    <cellStyle name="Comma 12 2 2 3 16" xfId="19223" xr:uid="{00000000-0005-0000-0000-0000E30B0000}"/>
    <cellStyle name="Comma 12 2 2 3 2" xfId="21744" xr:uid="{00000000-0005-0000-0000-0000E40B0000}"/>
    <cellStyle name="Comma 12 2 2 3 2 10" xfId="19224" xr:uid="{00000000-0005-0000-0000-0000E50B0000}"/>
    <cellStyle name="Comma 12 2 2 3 2 2" xfId="21745" xr:uid="{00000000-0005-0000-0000-0000E60B0000}"/>
    <cellStyle name="Comma 12 2 2 3 2 2 2" xfId="2020" xr:uid="{00000000-0005-0000-0000-0000E70B0000}"/>
    <cellStyle name="Comma 12 2 2 3 2 2 3" xfId="4479" xr:uid="{00000000-0005-0000-0000-0000E80B0000}"/>
    <cellStyle name="Comma 12 2 2 3 2 2 4" xfId="6972" xr:uid="{00000000-0005-0000-0000-0000E90B0000}"/>
    <cellStyle name="Comma 12 2 2 3 2 2 5" xfId="9420" xr:uid="{00000000-0005-0000-0000-0000EA0B0000}"/>
    <cellStyle name="Comma 12 2 2 3 2 2 6" xfId="11872" xr:uid="{00000000-0005-0000-0000-0000EB0B0000}"/>
    <cellStyle name="Comma 12 2 2 3 2 2 7" xfId="14324" xr:uid="{00000000-0005-0000-0000-0000EC0B0000}"/>
    <cellStyle name="Comma 12 2 2 3 2 2 8" xfId="16777" xr:uid="{00000000-0005-0000-0000-0000ED0B0000}"/>
    <cellStyle name="Comma 12 2 2 3 2 2 9" xfId="19225" xr:uid="{00000000-0005-0000-0000-0000EE0B0000}"/>
    <cellStyle name="Comma 12 2 2 3 2 3" xfId="2019" xr:uid="{00000000-0005-0000-0000-0000EF0B0000}"/>
    <cellStyle name="Comma 12 2 2 3 2 4" xfId="4478" xr:uid="{00000000-0005-0000-0000-0000F00B0000}"/>
    <cellStyle name="Comma 12 2 2 3 2 5" xfId="6971" xr:uid="{00000000-0005-0000-0000-0000F10B0000}"/>
    <cellStyle name="Comma 12 2 2 3 2 6" xfId="9419" xr:uid="{00000000-0005-0000-0000-0000F20B0000}"/>
    <cellStyle name="Comma 12 2 2 3 2 7" xfId="11871" xr:uid="{00000000-0005-0000-0000-0000F30B0000}"/>
    <cellStyle name="Comma 12 2 2 3 2 8" xfId="14323" xr:uid="{00000000-0005-0000-0000-0000F40B0000}"/>
    <cellStyle name="Comma 12 2 2 3 2 9" xfId="16776" xr:uid="{00000000-0005-0000-0000-0000F50B0000}"/>
    <cellStyle name="Comma 12 2 2 3 3" xfId="21746" xr:uid="{00000000-0005-0000-0000-0000F60B0000}"/>
    <cellStyle name="Comma 12 2 2 3 3 2" xfId="2021" xr:uid="{00000000-0005-0000-0000-0000F70B0000}"/>
    <cellStyle name="Comma 12 2 2 3 3 3" xfId="4480" xr:uid="{00000000-0005-0000-0000-0000F80B0000}"/>
    <cellStyle name="Comma 12 2 2 3 3 4" xfId="6973" xr:uid="{00000000-0005-0000-0000-0000F90B0000}"/>
    <cellStyle name="Comma 12 2 2 3 3 5" xfId="9421" xr:uid="{00000000-0005-0000-0000-0000FA0B0000}"/>
    <cellStyle name="Comma 12 2 2 3 3 6" xfId="11873" xr:uid="{00000000-0005-0000-0000-0000FB0B0000}"/>
    <cellStyle name="Comma 12 2 2 3 3 7" xfId="14325" xr:uid="{00000000-0005-0000-0000-0000FC0B0000}"/>
    <cellStyle name="Comma 12 2 2 3 3 8" xfId="16778" xr:uid="{00000000-0005-0000-0000-0000FD0B0000}"/>
    <cellStyle name="Comma 12 2 2 3 3 9" xfId="19226" xr:uid="{00000000-0005-0000-0000-0000FE0B0000}"/>
    <cellStyle name="Comma 12 2 2 3 4" xfId="21747" xr:uid="{00000000-0005-0000-0000-0000FF0B0000}"/>
    <cellStyle name="Comma 12 2 2 3 4 2" xfId="2022" xr:uid="{00000000-0005-0000-0000-0000000C0000}"/>
    <cellStyle name="Comma 12 2 2 3 4 3" xfId="4481" xr:uid="{00000000-0005-0000-0000-0000010C0000}"/>
    <cellStyle name="Comma 12 2 2 3 4 4" xfId="6974" xr:uid="{00000000-0005-0000-0000-0000020C0000}"/>
    <cellStyle name="Comma 12 2 2 3 4 5" xfId="9422" xr:uid="{00000000-0005-0000-0000-0000030C0000}"/>
    <cellStyle name="Comma 12 2 2 3 4 6" xfId="11874" xr:uid="{00000000-0005-0000-0000-0000040C0000}"/>
    <cellStyle name="Comma 12 2 2 3 4 7" xfId="14326" xr:uid="{00000000-0005-0000-0000-0000050C0000}"/>
    <cellStyle name="Comma 12 2 2 3 4 8" xfId="16779" xr:uid="{00000000-0005-0000-0000-0000060C0000}"/>
    <cellStyle name="Comma 12 2 2 3 4 9" xfId="19227" xr:uid="{00000000-0005-0000-0000-0000070C0000}"/>
    <cellStyle name="Comma 12 2 2 3 5" xfId="21748" xr:uid="{00000000-0005-0000-0000-0000080C0000}"/>
    <cellStyle name="Comma 12 2 2 3 5 2" xfId="2023" xr:uid="{00000000-0005-0000-0000-0000090C0000}"/>
    <cellStyle name="Comma 12 2 2 3 5 3" xfId="4482" xr:uid="{00000000-0005-0000-0000-00000A0C0000}"/>
    <cellStyle name="Comma 12 2 2 3 5 4" xfId="6975" xr:uid="{00000000-0005-0000-0000-00000B0C0000}"/>
    <cellStyle name="Comma 12 2 2 3 5 5" xfId="9423" xr:uid="{00000000-0005-0000-0000-00000C0C0000}"/>
    <cellStyle name="Comma 12 2 2 3 5 6" xfId="11875" xr:uid="{00000000-0005-0000-0000-00000D0C0000}"/>
    <cellStyle name="Comma 12 2 2 3 5 7" xfId="14327" xr:uid="{00000000-0005-0000-0000-00000E0C0000}"/>
    <cellStyle name="Comma 12 2 2 3 5 8" xfId="16780" xr:uid="{00000000-0005-0000-0000-00000F0C0000}"/>
    <cellStyle name="Comma 12 2 2 3 5 9" xfId="19228" xr:uid="{00000000-0005-0000-0000-0000100C0000}"/>
    <cellStyle name="Comma 12 2 2 3 6" xfId="21749" xr:uid="{00000000-0005-0000-0000-0000110C0000}"/>
    <cellStyle name="Comma 12 2 2 3 6 2" xfId="2024" xr:uid="{00000000-0005-0000-0000-0000120C0000}"/>
    <cellStyle name="Comma 12 2 2 3 6 3" xfId="4483" xr:uid="{00000000-0005-0000-0000-0000130C0000}"/>
    <cellStyle name="Comma 12 2 2 3 6 4" xfId="6976" xr:uid="{00000000-0005-0000-0000-0000140C0000}"/>
    <cellStyle name="Comma 12 2 2 3 6 5" xfId="9424" xr:uid="{00000000-0005-0000-0000-0000150C0000}"/>
    <cellStyle name="Comma 12 2 2 3 6 6" xfId="11876" xr:uid="{00000000-0005-0000-0000-0000160C0000}"/>
    <cellStyle name="Comma 12 2 2 3 6 7" xfId="14328" xr:uid="{00000000-0005-0000-0000-0000170C0000}"/>
    <cellStyle name="Comma 12 2 2 3 6 8" xfId="16781" xr:uid="{00000000-0005-0000-0000-0000180C0000}"/>
    <cellStyle name="Comma 12 2 2 3 6 9" xfId="19229" xr:uid="{00000000-0005-0000-0000-0000190C0000}"/>
    <cellStyle name="Comma 12 2 2 3 7" xfId="21750" xr:uid="{00000000-0005-0000-0000-00001A0C0000}"/>
    <cellStyle name="Comma 12 2 2 3 7 2" xfId="2025" xr:uid="{00000000-0005-0000-0000-00001B0C0000}"/>
    <cellStyle name="Comma 12 2 2 3 7 3" xfId="4484" xr:uid="{00000000-0005-0000-0000-00001C0C0000}"/>
    <cellStyle name="Comma 12 2 2 3 7 4" xfId="6977" xr:uid="{00000000-0005-0000-0000-00001D0C0000}"/>
    <cellStyle name="Comma 12 2 2 3 7 5" xfId="9425" xr:uid="{00000000-0005-0000-0000-00001E0C0000}"/>
    <cellStyle name="Comma 12 2 2 3 7 6" xfId="11877" xr:uid="{00000000-0005-0000-0000-00001F0C0000}"/>
    <cellStyle name="Comma 12 2 2 3 7 7" xfId="14329" xr:uid="{00000000-0005-0000-0000-0000200C0000}"/>
    <cellStyle name="Comma 12 2 2 3 7 8" xfId="16782" xr:uid="{00000000-0005-0000-0000-0000210C0000}"/>
    <cellStyle name="Comma 12 2 2 3 7 9" xfId="19230" xr:uid="{00000000-0005-0000-0000-0000220C0000}"/>
    <cellStyle name="Comma 12 2 2 3 8" xfId="21751" xr:uid="{00000000-0005-0000-0000-0000230C0000}"/>
    <cellStyle name="Comma 12 2 2 3 8 2" xfId="2026" xr:uid="{00000000-0005-0000-0000-0000240C0000}"/>
    <cellStyle name="Comma 12 2 2 3 8 3" xfId="4485" xr:uid="{00000000-0005-0000-0000-0000250C0000}"/>
    <cellStyle name="Comma 12 2 2 3 8 4" xfId="6978" xr:uid="{00000000-0005-0000-0000-0000260C0000}"/>
    <cellStyle name="Comma 12 2 2 3 8 5" xfId="9426" xr:uid="{00000000-0005-0000-0000-0000270C0000}"/>
    <cellStyle name="Comma 12 2 2 3 8 6" xfId="11878" xr:uid="{00000000-0005-0000-0000-0000280C0000}"/>
    <cellStyle name="Comma 12 2 2 3 8 7" xfId="14330" xr:uid="{00000000-0005-0000-0000-0000290C0000}"/>
    <cellStyle name="Comma 12 2 2 3 8 8" xfId="16783" xr:uid="{00000000-0005-0000-0000-00002A0C0000}"/>
    <cellStyle name="Comma 12 2 2 3 8 9" xfId="19231" xr:uid="{00000000-0005-0000-0000-00002B0C0000}"/>
    <cellStyle name="Comma 12 2 2 3 9" xfId="2018" xr:uid="{00000000-0005-0000-0000-00002C0C0000}"/>
    <cellStyle name="Comma 12 2 2 4" xfId="21752" xr:uid="{00000000-0005-0000-0000-00002D0C0000}"/>
    <cellStyle name="Comma 12 2 2 4 10" xfId="19232" xr:uid="{00000000-0005-0000-0000-00002E0C0000}"/>
    <cellStyle name="Comma 12 2 2 4 2" xfId="21753" xr:uid="{00000000-0005-0000-0000-00002F0C0000}"/>
    <cellStyle name="Comma 12 2 2 4 2 2" xfId="2028" xr:uid="{00000000-0005-0000-0000-0000300C0000}"/>
    <cellStyle name="Comma 12 2 2 4 2 3" xfId="4487" xr:uid="{00000000-0005-0000-0000-0000310C0000}"/>
    <cellStyle name="Comma 12 2 2 4 2 4" xfId="6980" xr:uid="{00000000-0005-0000-0000-0000320C0000}"/>
    <cellStyle name="Comma 12 2 2 4 2 5" xfId="9428" xr:uid="{00000000-0005-0000-0000-0000330C0000}"/>
    <cellStyle name="Comma 12 2 2 4 2 6" xfId="11880" xr:uid="{00000000-0005-0000-0000-0000340C0000}"/>
    <cellStyle name="Comma 12 2 2 4 2 7" xfId="14332" xr:uid="{00000000-0005-0000-0000-0000350C0000}"/>
    <cellStyle name="Comma 12 2 2 4 2 8" xfId="16785" xr:uid="{00000000-0005-0000-0000-0000360C0000}"/>
    <cellStyle name="Comma 12 2 2 4 2 9" xfId="19233" xr:uid="{00000000-0005-0000-0000-0000370C0000}"/>
    <cellStyle name="Comma 12 2 2 4 3" xfId="2027" xr:uid="{00000000-0005-0000-0000-0000380C0000}"/>
    <cellStyle name="Comma 12 2 2 4 4" xfId="4486" xr:uid="{00000000-0005-0000-0000-0000390C0000}"/>
    <cellStyle name="Comma 12 2 2 4 5" xfId="6979" xr:uid="{00000000-0005-0000-0000-00003A0C0000}"/>
    <cellStyle name="Comma 12 2 2 4 6" xfId="9427" xr:uid="{00000000-0005-0000-0000-00003B0C0000}"/>
    <cellStyle name="Comma 12 2 2 4 7" xfId="11879" xr:uid="{00000000-0005-0000-0000-00003C0C0000}"/>
    <cellStyle name="Comma 12 2 2 4 8" xfId="14331" xr:uid="{00000000-0005-0000-0000-00003D0C0000}"/>
    <cellStyle name="Comma 12 2 2 4 9" xfId="16784" xr:uid="{00000000-0005-0000-0000-00003E0C0000}"/>
    <cellStyle name="Comma 12 2 2 5" xfId="21754" xr:uid="{00000000-0005-0000-0000-00003F0C0000}"/>
    <cellStyle name="Comma 12 2 2 5 2" xfId="2029" xr:uid="{00000000-0005-0000-0000-0000400C0000}"/>
    <cellStyle name="Comma 12 2 2 5 3" xfId="4488" xr:uid="{00000000-0005-0000-0000-0000410C0000}"/>
    <cellStyle name="Comma 12 2 2 5 4" xfId="6981" xr:uid="{00000000-0005-0000-0000-0000420C0000}"/>
    <cellStyle name="Comma 12 2 2 5 5" xfId="9429" xr:uid="{00000000-0005-0000-0000-0000430C0000}"/>
    <cellStyle name="Comma 12 2 2 5 6" xfId="11881" xr:uid="{00000000-0005-0000-0000-0000440C0000}"/>
    <cellStyle name="Comma 12 2 2 5 7" xfId="14333" xr:uid="{00000000-0005-0000-0000-0000450C0000}"/>
    <cellStyle name="Comma 12 2 2 5 8" xfId="16786" xr:uid="{00000000-0005-0000-0000-0000460C0000}"/>
    <cellStyle name="Comma 12 2 2 5 9" xfId="19234" xr:uid="{00000000-0005-0000-0000-0000470C0000}"/>
    <cellStyle name="Comma 12 2 2 6" xfId="21755" xr:uid="{00000000-0005-0000-0000-0000480C0000}"/>
    <cellStyle name="Comma 12 2 2 6 2" xfId="2030" xr:uid="{00000000-0005-0000-0000-0000490C0000}"/>
    <cellStyle name="Comma 12 2 2 6 3" xfId="4489" xr:uid="{00000000-0005-0000-0000-00004A0C0000}"/>
    <cellStyle name="Comma 12 2 2 6 4" xfId="6982" xr:uid="{00000000-0005-0000-0000-00004B0C0000}"/>
    <cellStyle name="Comma 12 2 2 6 5" xfId="9430" xr:uid="{00000000-0005-0000-0000-00004C0C0000}"/>
    <cellStyle name="Comma 12 2 2 6 6" xfId="11882" xr:uid="{00000000-0005-0000-0000-00004D0C0000}"/>
    <cellStyle name="Comma 12 2 2 6 7" xfId="14334" xr:uid="{00000000-0005-0000-0000-00004E0C0000}"/>
    <cellStyle name="Comma 12 2 2 6 8" xfId="16787" xr:uid="{00000000-0005-0000-0000-00004F0C0000}"/>
    <cellStyle name="Comma 12 2 2 6 9" xfId="19235" xr:uid="{00000000-0005-0000-0000-0000500C0000}"/>
    <cellStyle name="Comma 12 2 2 7" xfId="21756" xr:uid="{00000000-0005-0000-0000-0000510C0000}"/>
    <cellStyle name="Comma 12 2 2 7 2" xfId="2031" xr:uid="{00000000-0005-0000-0000-0000520C0000}"/>
    <cellStyle name="Comma 12 2 2 7 3" xfId="4490" xr:uid="{00000000-0005-0000-0000-0000530C0000}"/>
    <cellStyle name="Comma 12 2 2 7 4" xfId="6983" xr:uid="{00000000-0005-0000-0000-0000540C0000}"/>
    <cellStyle name="Comma 12 2 2 7 5" xfId="9431" xr:uid="{00000000-0005-0000-0000-0000550C0000}"/>
    <cellStyle name="Comma 12 2 2 7 6" xfId="11883" xr:uid="{00000000-0005-0000-0000-0000560C0000}"/>
    <cellStyle name="Comma 12 2 2 7 7" xfId="14335" xr:uid="{00000000-0005-0000-0000-0000570C0000}"/>
    <cellStyle name="Comma 12 2 2 7 8" xfId="16788" xr:uid="{00000000-0005-0000-0000-0000580C0000}"/>
    <cellStyle name="Comma 12 2 2 7 9" xfId="19236" xr:uid="{00000000-0005-0000-0000-0000590C0000}"/>
    <cellStyle name="Comma 12 2 2 8" xfId="21757" xr:uid="{00000000-0005-0000-0000-00005A0C0000}"/>
    <cellStyle name="Comma 12 2 2 8 2" xfId="2032" xr:uid="{00000000-0005-0000-0000-00005B0C0000}"/>
    <cellStyle name="Comma 12 2 2 8 3" xfId="4491" xr:uid="{00000000-0005-0000-0000-00005C0C0000}"/>
    <cellStyle name="Comma 12 2 2 8 4" xfId="6984" xr:uid="{00000000-0005-0000-0000-00005D0C0000}"/>
    <cellStyle name="Comma 12 2 2 8 5" xfId="9432" xr:uid="{00000000-0005-0000-0000-00005E0C0000}"/>
    <cellStyle name="Comma 12 2 2 8 6" xfId="11884" xr:uid="{00000000-0005-0000-0000-00005F0C0000}"/>
    <cellStyle name="Comma 12 2 2 8 7" xfId="14336" xr:uid="{00000000-0005-0000-0000-0000600C0000}"/>
    <cellStyle name="Comma 12 2 2 8 8" xfId="16789" xr:uid="{00000000-0005-0000-0000-0000610C0000}"/>
    <cellStyle name="Comma 12 2 2 8 9" xfId="19237" xr:uid="{00000000-0005-0000-0000-0000620C0000}"/>
    <cellStyle name="Comma 12 2 2 9" xfId="21758" xr:uid="{00000000-0005-0000-0000-0000630C0000}"/>
    <cellStyle name="Comma 12 2 2 9 2" xfId="2033" xr:uid="{00000000-0005-0000-0000-0000640C0000}"/>
    <cellStyle name="Comma 12 2 2 9 3" xfId="4492" xr:uid="{00000000-0005-0000-0000-0000650C0000}"/>
    <cellStyle name="Comma 12 2 2 9 4" xfId="6985" xr:uid="{00000000-0005-0000-0000-0000660C0000}"/>
    <cellStyle name="Comma 12 2 2 9 5" xfId="9433" xr:uid="{00000000-0005-0000-0000-0000670C0000}"/>
    <cellStyle name="Comma 12 2 2 9 6" xfId="11885" xr:uid="{00000000-0005-0000-0000-0000680C0000}"/>
    <cellStyle name="Comma 12 2 2 9 7" xfId="14337" xr:uid="{00000000-0005-0000-0000-0000690C0000}"/>
    <cellStyle name="Comma 12 2 2 9 8" xfId="16790" xr:uid="{00000000-0005-0000-0000-00006A0C0000}"/>
    <cellStyle name="Comma 12 2 2 9 9" xfId="19238" xr:uid="{00000000-0005-0000-0000-00006B0C0000}"/>
    <cellStyle name="Comma 12 2 3" xfId="21759" xr:uid="{00000000-0005-0000-0000-00006C0C0000}"/>
    <cellStyle name="Comma 12 2 3 10" xfId="2034" xr:uid="{00000000-0005-0000-0000-00006D0C0000}"/>
    <cellStyle name="Comma 12 2 3 11" xfId="4493" xr:uid="{00000000-0005-0000-0000-00006E0C0000}"/>
    <cellStyle name="Comma 12 2 3 12" xfId="6986" xr:uid="{00000000-0005-0000-0000-00006F0C0000}"/>
    <cellStyle name="Comma 12 2 3 13" xfId="9434" xr:uid="{00000000-0005-0000-0000-0000700C0000}"/>
    <cellStyle name="Comma 12 2 3 14" xfId="11886" xr:uid="{00000000-0005-0000-0000-0000710C0000}"/>
    <cellStyle name="Comma 12 2 3 15" xfId="14338" xr:uid="{00000000-0005-0000-0000-0000720C0000}"/>
    <cellStyle name="Comma 12 2 3 16" xfId="16791" xr:uid="{00000000-0005-0000-0000-0000730C0000}"/>
    <cellStyle name="Comma 12 2 3 17" xfId="19239" xr:uid="{00000000-0005-0000-0000-0000740C0000}"/>
    <cellStyle name="Comma 12 2 3 2" xfId="21760" xr:uid="{00000000-0005-0000-0000-0000750C0000}"/>
    <cellStyle name="Comma 12 2 3 2 10" xfId="4494" xr:uid="{00000000-0005-0000-0000-0000760C0000}"/>
    <cellStyle name="Comma 12 2 3 2 11" xfId="6987" xr:uid="{00000000-0005-0000-0000-0000770C0000}"/>
    <cellStyle name="Comma 12 2 3 2 12" xfId="9435" xr:uid="{00000000-0005-0000-0000-0000780C0000}"/>
    <cellStyle name="Comma 12 2 3 2 13" xfId="11887" xr:uid="{00000000-0005-0000-0000-0000790C0000}"/>
    <cellStyle name="Comma 12 2 3 2 14" xfId="14339" xr:uid="{00000000-0005-0000-0000-00007A0C0000}"/>
    <cellStyle name="Comma 12 2 3 2 15" xfId="16792" xr:uid="{00000000-0005-0000-0000-00007B0C0000}"/>
    <cellStyle name="Comma 12 2 3 2 16" xfId="19240" xr:uid="{00000000-0005-0000-0000-00007C0C0000}"/>
    <cellStyle name="Comma 12 2 3 2 2" xfId="21761" xr:uid="{00000000-0005-0000-0000-00007D0C0000}"/>
    <cellStyle name="Comma 12 2 3 2 2 10" xfId="19241" xr:uid="{00000000-0005-0000-0000-00007E0C0000}"/>
    <cellStyle name="Comma 12 2 3 2 2 2" xfId="21762" xr:uid="{00000000-0005-0000-0000-00007F0C0000}"/>
    <cellStyle name="Comma 12 2 3 2 2 2 2" xfId="2037" xr:uid="{00000000-0005-0000-0000-0000800C0000}"/>
    <cellStyle name="Comma 12 2 3 2 2 2 3" xfId="4496" xr:uid="{00000000-0005-0000-0000-0000810C0000}"/>
    <cellStyle name="Comma 12 2 3 2 2 2 4" xfId="6989" xr:uid="{00000000-0005-0000-0000-0000820C0000}"/>
    <cellStyle name="Comma 12 2 3 2 2 2 5" xfId="9437" xr:uid="{00000000-0005-0000-0000-0000830C0000}"/>
    <cellStyle name="Comma 12 2 3 2 2 2 6" xfId="11889" xr:uid="{00000000-0005-0000-0000-0000840C0000}"/>
    <cellStyle name="Comma 12 2 3 2 2 2 7" xfId="14341" xr:uid="{00000000-0005-0000-0000-0000850C0000}"/>
    <cellStyle name="Comma 12 2 3 2 2 2 8" xfId="16794" xr:uid="{00000000-0005-0000-0000-0000860C0000}"/>
    <cellStyle name="Comma 12 2 3 2 2 2 9" xfId="19242" xr:uid="{00000000-0005-0000-0000-0000870C0000}"/>
    <cellStyle name="Comma 12 2 3 2 2 3" xfId="2036" xr:uid="{00000000-0005-0000-0000-0000880C0000}"/>
    <cellStyle name="Comma 12 2 3 2 2 4" xfId="4495" xr:uid="{00000000-0005-0000-0000-0000890C0000}"/>
    <cellStyle name="Comma 12 2 3 2 2 5" xfId="6988" xr:uid="{00000000-0005-0000-0000-00008A0C0000}"/>
    <cellStyle name="Comma 12 2 3 2 2 6" xfId="9436" xr:uid="{00000000-0005-0000-0000-00008B0C0000}"/>
    <cellStyle name="Comma 12 2 3 2 2 7" xfId="11888" xr:uid="{00000000-0005-0000-0000-00008C0C0000}"/>
    <cellStyle name="Comma 12 2 3 2 2 8" xfId="14340" xr:uid="{00000000-0005-0000-0000-00008D0C0000}"/>
    <cellStyle name="Comma 12 2 3 2 2 9" xfId="16793" xr:uid="{00000000-0005-0000-0000-00008E0C0000}"/>
    <cellStyle name="Comma 12 2 3 2 3" xfId="21763" xr:uid="{00000000-0005-0000-0000-00008F0C0000}"/>
    <cellStyle name="Comma 12 2 3 2 3 2" xfId="2038" xr:uid="{00000000-0005-0000-0000-0000900C0000}"/>
    <cellStyle name="Comma 12 2 3 2 3 3" xfId="4497" xr:uid="{00000000-0005-0000-0000-0000910C0000}"/>
    <cellStyle name="Comma 12 2 3 2 3 4" xfId="6990" xr:uid="{00000000-0005-0000-0000-0000920C0000}"/>
    <cellStyle name="Comma 12 2 3 2 3 5" xfId="9438" xr:uid="{00000000-0005-0000-0000-0000930C0000}"/>
    <cellStyle name="Comma 12 2 3 2 3 6" xfId="11890" xr:uid="{00000000-0005-0000-0000-0000940C0000}"/>
    <cellStyle name="Comma 12 2 3 2 3 7" xfId="14342" xr:uid="{00000000-0005-0000-0000-0000950C0000}"/>
    <cellStyle name="Comma 12 2 3 2 3 8" xfId="16795" xr:uid="{00000000-0005-0000-0000-0000960C0000}"/>
    <cellStyle name="Comma 12 2 3 2 3 9" xfId="19243" xr:uid="{00000000-0005-0000-0000-0000970C0000}"/>
    <cellStyle name="Comma 12 2 3 2 4" xfId="21764" xr:uid="{00000000-0005-0000-0000-0000980C0000}"/>
    <cellStyle name="Comma 12 2 3 2 4 2" xfId="2039" xr:uid="{00000000-0005-0000-0000-0000990C0000}"/>
    <cellStyle name="Comma 12 2 3 2 4 3" xfId="4498" xr:uid="{00000000-0005-0000-0000-00009A0C0000}"/>
    <cellStyle name="Comma 12 2 3 2 4 4" xfId="6991" xr:uid="{00000000-0005-0000-0000-00009B0C0000}"/>
    <cellStyle name="Comma 12 2 3 2 4 5" xfId="9439" xr:uid="{00000000-0005-0000-0000-00009C0C0000}"/>
    <cellStyle name="Comma 12 2 3 2 4 6" xfId="11891" xr:uid="{00000000-0005-0000-0000-00009D0C0000}"/>
    <cellStyle name="Comma 12 2 3 2 4 7" xfId="14343" xr:uid="{00000000-0005-0000-0000-00009E0C0000}"/>
    <cellStyle name="Comma 12 2 3 2 4 8" xfId="16796" xr:uid="{00000000-0005-0000-0000-00009F0C0000}"/>
    <cellStyle name="Comma 12 2 3 2 4 9" xfId="19244" xr:uid="{00000000-0005-0000-0000-0000A00C0000}"/>
    <cellStyle name="Comma 12 2 3 2 5" xfId="21765" xr:uid="{00000000-0005-0000-0000-0000A10C0000}"/>
    <cellStyle name="Comma 12 2 3 2 5 2" xfId="2040" xr:uid="{00000000-0005-0000-0000-0000A20C0000}"/>
    <cellStyle name="Comma 12 2 3 2 5 3" xfId="4499" xr:uid="{00000000-0005-0000-0000-0000A30C0000}"/>
    <cellStyle name="Comma 12 2 3 2 5 4" xfId="6992" xr:uid="{00000000-0005-0000-0000-0000A40C0000}"/>
    <cellStyle name="Comma 12 2 3 2 5 5" xfId="9440" xr:uid="{00000000-0005-0000-0000-0000A50C0000}"/>
    <cellStyle name="Comma 12 2 3 2 5 6" xfId="11892" xr:uid="{00000000-0005-0000-0000-0000A60C0000}"/>
    <cellStyle name="Comma 12 2 3 2 5 7" xfId="14344" xr:uid="{00000000-0005-0000-0000-0000A70C0000}"/>
    <cellStyle name="Comma 12 2 3 2 5 8" xfId="16797" xr:uid="{00000000-0005-0000-0000-0000A80C0000}"/>
    <cellStyle name="Comma 12 2 3 2 5 9" xfId="19245" xr:uid="{00000000-0005-0000-0000-0000A90C0000}"/>
    <cellStyle name="Comma 12 2 3 2 6" xfId="21766" xr:uid="{00000000-0005-0000-0000-0000AA0C0000}"/>
    <cellStyle name="Comma 12 2 3 2 6 2" xfId="2041" xr:uid="{00000000-0005-0000-0000-0000AB0C0000}"/>
    <cellStyle name="Comma 12 2 3 2 6 3" xfId="4500" xr:uid="{00000000-0005-0000-0000-0000AC0C0000}"/>
    <cellStyle name="Comma 12 2 3 2 6 4" xfId="6993" xr:uid="{00000000-0005-0000-0000-0000AD0C0000}"/>
    <cellStyle name="Comma 12 2 3 2 6 5" xfId="9441" xr:uid="{00000000-0005-0000-0000-0000AE0C0000}"/>
    <cellStyle name="Comma 12 2 3 2 6 6" xfId="11893" xr:uid="{00000000-0005-0000-0000-0000AF0C0000}"/>
    <cellStyle name="Comma 12 2 3 2 6 7" xfId="14345" xr:uid="{00000000-0005-0000-0000-0000B00C0000}"/>
    <cellStyle name="Comma 12 2 3 2 6 8" xfId="16798" xr:uid="{00000000-0005-0000-0000-0000B10C0000}"/>
    <cellStyle name="Comma 12 2 3 2 6 9" xfId="19246" xr:uid="{00000000-0005-0000-0000-0000B20C0000}"/>
    <cellStyle name="Comma 12 2 3 2 7" xfId="21767" xr:uid="{00000000-0005-0000-0000-0000B30C0000}"/>
    <cellStyle name="Comma 12 2 3 2 7 2" xfId="2042" xr:uid="{00000000-0005-0000-0000-0000B40C0000}"/>
    <cellStyle name="Comma 12 2 3 2 7 3" xfId="4501" xr:uid="{00000000-0005-0000-0000-0000B50C0000}"/>
    <cellStyle name="Comma 12 2 3 2 7 4" xfId="6994" xr:uid="{00000000-0005-0000-0000-0000B60C0000}"/>
    <cellStyle name="Comma 12 2 3 2 7 5" xfId="9442" xr:uid="{00000000-0005-0000-0000-0000B70C0000}"/>
    <cellStyle name="Comma 12 2 3 2 7 6" xfId="11894" xr:uid="{00000000-0005-0000-0000-0000B80C0000}"/>
    <cellStyle name="Comma 12 2 3 2 7 7" xfId="14346" xr:uid="{00000000-0005-0000-0000-0000B90C0000}"/>
    <cellStyle name="Comma 12 2 3 2 7 8" xfId="16799" xr:uid="{00000000-0005-0000-0000-0000BA0C0000}"/>
    <cellStyle name="Comma 12 2 3 2 7 9" xfId="19247" xr:uid="{00000000-0005-0000-0000-0000BB0C0000}"/>
    <cellStyle name="Comma 12 2 3 2 8" xfId="21768" xr:uid="{00000000-0005-0000-0000-0000BC0C0000}"/>
    <cellStyle name="Comma 12 2 3 2 8 2" xfId="2043" xr:uid="{00000000-0005-0000-0000-0000BD0C0000}"/>
    <cellStyle name="Comma 12 2 3 2 8 3" xfId="4502" xr:uid="{00000000-0005-0000-0000-0000BE0C0000}"/>
    <cellStyle name="Comma 12 2 3 2 8 4" xfId="6995" xr:uid="{00000000-0005-0000-0000-0000BF0C0000}"/>
    <cellStyle name="Comma 12 2 3 2 8 5" xfId="9443" xr:uid="{00000000-0005-0000-0000-0000C00C0000}"/>
    <cellStyle name="Comma 12 2 3 2 8 6" xfId="11895" xr:uid="{00000000-0005-0000-0000-0000C10C0000}"/>
    <cellStyle name="Comma 12 2 3 2 8 7" xfId="14347" xr:uid="{00000000-0005-0000-0000-0000C20C0000}"/>
    <cellStyle name="Comma 12 2 3 2 8 8" xfId="16800" xr:uid="{00000000-0005-0000-0000-0000C30C0000}"/>
    <cellStyle name="Comma 12 2 3 2 8 9" xfId="19248" xr:uid="{00000000-0005-0000-0000-0000C40C0000}"/>
    <cellStyle name="Comma 12 2 3 2 9" xfId="2035" xr:uid="{00000000-0005-0000-0000-0000C50C0000}"/>
    <cellStyle name="Comma 12 2 3 3" xfId="21769" xr:uid="{00000000-0005-0000-0000-0000C60C0000}"/>
    <cellStyle name="Comma 12 2 3 3 10" xfId="19249" xr:uid="{00000000-0005-0000-0000-0000C70C0000}"/>
    <cellStyle name="Comma 12 2 3 3 2" xfId="21770" xr:uid="{00000000-0005-0000-0000-0000C80C0000}"/>
    <cellStyle name="Comma 12 2 3 3 2 2" xfId="2045" xr:uid="{00000000-0005-0000-0000-0000C90C0000}"/>
    <cellStyle name="Comma 12 2 3 3 2 3" xfId="4504" xr:uid="{00000000-0005-0000-0000-0000CA0C0000}"/>
    <cellStyle name="Comma 12 2 3 3 2 4" xfId="6997" xr:uid="{00000000-0005-0000-0000-0000CB0C0000}"/>
    <cellStyle name="Comma 12 2 3 3 2 5" xfId="9445" xr:uid="{00000000-0005-0000-0000-0000CC0C0000}"/>
    <cellStyle name="Comma 12 2 3 3 2 6" xfId="11897" xr:uid="{00000000-0005-0000-0000-0000CD0C0000}"/>
    <cellStyle name="Comma 12 2 3 3 2 7" xfId="14349" xr:uid="{00000000-0005-0000-0000-0000CE0C0000}"/>
    <cellStyle name="Comma 12 2 3 3 2 8" xfId="16802" xr:uid="{00000000-0005-0000-0000-0000CF0C0000}"/>
    <cellStyle name="Comma 12 2 3 3 2 9" xfId="19250" xr:uid="{00000000-0005-0000-0000-0000D00C0000}"/>
    <cellStyle name="Comma 12 2 3 3 3" xfId="2044" xr:uid="{00000000-0005-0000-0000-0000D10C0000}"/>
    <cellStyle name="Comma 12 2 3 3 4" xfId="4503" xr:uid="{00000000-0005-0000-0000-0000D20C0000}"/>
    <cellStyle name="Comma 12 2 3 3 5" xfId="6996" xr:uid="{00000000-0005-0000-0000-0000D30C0000}"/>
    <cellStyle name="Comma 12 2 3 3 6" xfId="9444" xr:uid="{00000000-0005-0000-0000-0000D40C0000}"/>
    <cellStyle name="Comma 12 2 3 3 7" xfId="11896" xr:uid="{00000000-0005-0000-0000-0000D50C0000}"/>
    <cellStyle name="Comma 12 2 3 3 8" xfId="14348" xr:uid="{00000000-0005-0000-0000-0000D60C0000}"/>
    <cellStyle name="Comma 12 2 3 3 9" xfId="16801" xr:uid="{00000000-0005-0000-0000-0000D70C0000}"/>
    <cellStyle name="Comma 12 2 3 4" xfId="21771" xr:uid="{00000000-0005-0000-0000-0000D80C0000}"/>
    <cellStyle name="Comma 12 2 3 4 2" xfId="2046" xr:uid="{00000000-0005-0000-0000-0000D90C0000}"/>
    <cellStyle name="Comma 12 2 3 4 3" xfId="4505" xr:uid="{00000000-0005-0000-0000-0000DA0C0000}"/>
    <cellStyle name="Comma 12 2 3 4 4" xfId="6998" xr:uid="{00000000-0005-0000-0000-0000DB0C0000}"/>
    <cellStyle name="Comma 12 2 3 4 5" xfId="9446" xr:uid="{00000000-0005-0000-0000-0000DC0C0000}"/>
    <cellStyle name="Comma 12 2 3 4 6" xfId="11898" xr:uid="{00000000-0005-0000-0000-0000DD0C0000}"/>
    <cellStyle name="Comma 12 2 3 4 7" xfId="14350" xr:uid="{00000000-0005-0000-0000-0000DE0C0000}"/>
    <cellStyle name="Comma 12 2 3 4 8" xfId="16803" xr:uid="{00000000-0005-0000-0000-0000DF0C0000}"/>
    <cellStyle name="Comma 12 2 3 4 9" xfId="19251" xr:uid="{00000000-0005-0000-0000-0000E00C0000}"/>
    <cellStyle name="Comma 12 2 3 5" xfId="21772" xr:uid="{00000000-0005-0000-0000-0000E10C0000}"/>
    <cellStyle name="Comma 12 2 3 5 2" xfId="2047" xr:uid="{00000000-0005-0000-0000-0000E20C0000}"/>
    <cellStyle name="Comma 12 2 3 5 3" xfId="4506" xr:uid="{00000000-0005-0000-0000-0000E30C0000}"/>
    <cellStyle name="Comma 12 2 3 5 4" xfId="6999" xr:uid="{00000000-0005-0000-0000-0000E40C0000}"/>
    <cellStyle name="Comma 12 2 3 5 5" xfId="9447" xr:uid="{00000000-0005-0000-0000-0000E50C0000}"/>
    <cellStyle name="Comma 12 2 3 5 6" xfId="11899" xr:uid="{00000000-0005-0000-0000-0000E60C0000}"/>
    <cellStyle name="Comma 12 2 3 5 7" xfId="14351" xr:uid="{00000000-0005-0000-0000-0000E70C0000}"/>
    <cellStyle name="Comma 12 2 3 5 8" xfId="16804" xr:uid="{00000000-0005-0000-0000-0000E80C0000}"/>
    <cellStyle name="Comma 12 2 3 5 9" xfId="19252" xr:uid="{00000000-0005-0000-0000-0000E90C0000}"/>
    <cellStyle name="Comma 12 2 3 6" xfId="21773" xr:uid="{00000000-0005-0000-0000-0000EA0C0000}"/>
    <cellStyle name="Comma 12 2 3 6 2" xfId="2048" xr:uid="{00000000-0005-0000-0000-0000EB0C0000}"/>
    <cellStyle name="Comma 12 2 3 6 3" xfId="4507" xr:uid="{00000000-0005-0000-0000-0000EC0C0000}"/>
    <cellStyle name="Comma 12 2 3 6 4" xfId="7000" xr:uid="{00000000-0005-0000-0000-0000ED0C0000}"/>
    <cellStyle name="Comma 12 2 3 6 5" xfId="9448" xr:uid="{00000000-0005-0000-0000-0000EE0C0000}"/>
    <cellStyle name="Comma 12 2 3 6 6" xfId="11900" xr:uid="{00000000-0005-0000-0000-0000EF0C0000}"/>
    <cellStyle name="Comma 12 2 3 6 7" xfId="14352" xr:uid="{00000000-0005-0000-0000-0000F00C0000}"/>
    <cellStyle name="Comma 12 2 3 6 8" xfId="16805" xr:uid="{00000000-0005-0000-0000-0000F10C0000}"/>
    <cellStyle name="Comma 12 2 3 6 9" xfId="19253" xr:uid="{00000000-0005-0000-0000-0000F20C0000}"/>
    <cellStyle name="Comma 12 2 3 7" xfId="21774" xr:uid="{00000000-0005-0000-0000-0000F30C0000}"/>
    <cellStyle name="Comma 12 2 3 7 2" xfId="2049" xr:uid="{00000000-0005-0000-0000-0000F40C0000}"/>
    <cellStyle name="Comma 12 2 3 7 3" xfId="4508" xr:uid="{00000000-0005-0000-0000-0000F50C0000}"/>
    <cellStyle name="Comma 12 2 3 7 4" xfId="7001" xr:uid="{00000000-0005-0000-0000-0000F60C0000}"/>
    <cellStyle name="Comma 12 2 3 7 5" xfId="9449" xr:uid="{00000000-0005-0000-0000-0000F70C0000}"/>
    <cellStyle name="Comma 12 2 3 7 6" xfId="11901" xr:uid="{00000000-0005-0000-0000-0000F80C0000}"/>
    <cellStyle name="Comma 12 2 3 7 7" xfId="14353" xr:uid="{00000000-0005-0000-0000-0000F90C0000}"/>
    <cellStyle name="Comma 12 2 3 7 8" xfId="16806" xr:uid="{00000000-0005-0000-0000-0000FA0C0000}"/>
    <cellStyle name="Comma 12 2 3 7 9" xfId="19254" xr:uid="{00000000-0005-0000-0000-0000FB0C0000}"/>
    <cellStyle name="Comma 12 2 3 8" xfId="21775" xr:uid="{00000000-0005-0000-0000-0000FC0C0000}"/>
    <cellStyle name="Comma 12 2 3 8 2" xfId="2050" xr:uid="{00000000-0005-0000-0000-0000FD0C0000}"/>
    <cellStyle name="Comma 12 2 3 8 3" xfId="4509" xr:uid="{00000000-0005-0000-0000-0000FE0C0000}"/>
    <cellStyle name="Comma 12 2 3 8 4" xfId="7002" xr:uid="{00000000-0005-0000-0000-0000FF0C0000}"/>
    <cellStyle name="Comma 12 2 3 8 5" xfId="9450" xr:uid="{00000000-0005-0000-0000-0000000D0000}"/>
    <cellStyle name="Comma 12 2 3 8 6" xfId="11902" xr:uid="{00000000-0005-0000-0000-0000010D0000}"/>
    <cellStyle name="Comma 12 2 3 8 7" xfId="14354" xr:uid="{00000000-0005-0000-0000-0000020D0000}"/>
    <cellStyle name="Comma 12 2 3 8 8" xfId="16807" xr:uid="{00000000-0005-0000-0000-0000030D0000}"/>
    <cellStyle name="Comma 12 2 3 8 9" xfId="19255" xr:uid="{00000000-0005-0000-0000-0000040D0000}"/>
    <cellStyle name="Comma 12 2 3 9" xfId="21776" xr:uid="{00000000-0005-0000-0000-0000050D0000}"/>
    <cellStyle name="Comma 12 2 3 9 2" xfId="2051" xr:uid="{00000000-0005-0000-0000-0000060D0000}"/>
    <cellStyle name="Comma 12 2 3 9 3" xfId="4510" xr:uid="{00000000-0005-0000-0000-0000070D0000}"/>
    <cellStyle name="Comma 12 2 3 9 4" xfId="7003" xr:uid="{00000000-0005-0000-0000-0000080D0000}"/>
    <cellStyle name="Comma 12 2 3 9 5" xfId="9451" xr:uid="{00000000-0005-0000-0000-0000090D0000}"/>
    <cellStyle name="Comma 12 2 3 9 6" xfId="11903" xr:uid="{00000000-0005-0000-0000-00000A0D0000}"/>
    <cellStyle name="Comma 12 2 3 9 7" xfId="14355" xr:uid="{00000000-0005-0000-0000-00000B0D0000}"/>
    <cellStyle name="Comma 12 2 3 9 8" xfId="16808" xr:uid="{00000000-0005-0000-0000-00000C0D0000}"/>
    <cellStyle name="Comma 12 2 3 9 9" xfId="19256" xr:uid="{00000000-0005-0000-0000-00000D0D0000}"/>
    <cellStyle name="Comma 12 2 4" xfId="21777" xr:uid="{00000000-0005-0000-0000-00000E0D0000}"/>
    <cellStyle name="Comma 12 2 4 10" xfId="4511" xr:uid="{00000000-0005-0000-0000-00000F0D0000}"/>
    <cellStyle name="Comma 12 2 4 11" xfId="7004" xr:uid="{00000000-0005-0000-0000-0000100D0000}"/>
    <cellStyle name="Comma 12 2 4 12" xfId="9452" xr:uid="{00000000-0005-0000-0000-0000110D0000}"/>
    <cellStyle name="Comma 12 2 4 13" xfId="11904" xr:uid="{00000000-0005-0000-0000-0000120D0000}"/>
    <cellStyle name="Comma 12 2 4 14" xfId="14356" xr:uid="{00000000-0005-0000-0000-0000130D0000}"/>
    <cellStyle name="Comma 12 2 4 15" xfId="16809" xr:uid="{00000000-0005-0000-0000-0000140D0000}"/>
    <cellStyle name="Comma 12 2 4 16" xfId="19257" xr:uid="{00000000-0005-0000-0000-0000150D0000}"/>
    <cellStyle name="Comma 12 2 4 2" xfId="21778" xr:uid="{00000000-0005-0000-0000-0000160D0000}"/>
    <cellStyle name="Comma 12 2 4 2 10" xfId="19258" xr:uid="{00000000-0005-0000-0000-0000170D0000}"/>
    <cellStyle name="Comma 12 2 4 2 2" xfId="21779" xr:uid="{00000000-0005-0000-0000-0000180D0000}"/>
    <cellStyle name="Comma 12 2 4 2 2 2" xfId="2054" xr:uid="{00000000-0005-0000-0000-0000190D0000}"/>
    <cellStyle name="Comma 12 2 4 2 2 3" xfId="4513" xr:uid="{00000000-0005-0000-0000-00001A0D0000}"/>
    <cellStyle name="Comma 12 2 4 2 2 4" xfId="7006" xr:uid="{00000000-0005-0000-0000-00001B0D0000}"/>
    <cellStyle name="Comma 12 2 4 2 2 5" xfId="9454" xr:uid="{00000000-0005-0000-0000-00001C0D0000}"/>
    <cellStyle name="Comma 12 2 4 2 2 6" xfId="11906" xr:uid="{00000000-0005-0000-0000-00001D0D0000}"/>
    <cellStyle name="Comma 12 2 4 2 2 7" xfId="14358" xr:uid="{00000000-0005-0000-0000-00001E0D0000}"/>
    <cellStyle name="Comma 12 2 4 2 2 8" xfId="16811" xr:uid="{00000000-0005-0000-0000-00001F0D0000}"/>
    <cellStyle name="Comma 12 2 4 2 2 9" xfId="19259" xr:uid="{00000000-0005-0000-0000-0000200D0000}"/>
    <cellStyle name="Comma 12 2 4 2 3" xfId="2053" xr:uid="{00000000-0005-0000-0000-0000210D0000}"/>
    <cellStyle name="Comma 12 2 4 2 4" xfId="4512" xr:uid="{00000000-0005-0000-0000-0000220D0000}"/>
    <cellStyle name="Comma 12 2 4 2 5" xfId="7005" xr:uid="{00000000-0005-0000-0000-0000230D0000}"/>
    <cellStyle name="Comma 12 2 4 2 6" xfId="9453" xr:uid="{00000000-0005-0000-0000-0000240D0000}"/>
    <cellStyle name="Comma 12 2 4 2 7" xfId="11905" xr:uid="{00000000-0005-0000-0000-0000250D0000}"/>
    <cellStyle name="Comma 12 2 4 2 8" xfId="14357" xr:uid="{00000000-0005-0000-0000-0000260D0000}"/>
    <cellStyle name="Comma 12 2 4 2 9" xfId="16810" xr:uid="{00000000-0005-0000-0000-0000270D0000}"/>
    <cellStyle name="Comma 12 2 4 3" xfId="21780" xr:uid="{00000000-0005-0000-0000-0000280D0000}"/>
    <cellStyle name="Comma 12 2 4 3 2" xfId="2055" xr:uid="{00000000-0005-0000-0000-0000290D0000}"/>
    <cellStyle name="Comma 12 2 4 3 3" xfId="4514" xr:uid="{00000000-0005-0000-0000-00002A0D0000}"/>
    <cellStyle name="Comma 12 2 4 3 4" xfId="7007" xr:uid="{00000000-0005-0000-0000-00002B0D0000}"/>
    <cellStyle name="Comma 12 2 4 3 5" xfId="9455" xr:uid="{00000000-0005-0000-0000-00002C0D0000}"/>
    <cellStyle name="Comma 12 2 4 3 6" xfId="11907" xr:uid="{00000000-0005-0000-0000-00002D0D0000}"/>
    <cellStyle name="Comma 12 2 4 3 7" xfId="14359" xr:uid="{00000000-0005-0000-0000-00002E0D0000}"/>
    <cellStyle name="Comma 12 2 4 3 8" xfId="16812" xr:uid="{00000000-0005-0000-0000-00002F0D0000}"/>
    <cellStyle name="Comma 12 2 4 3 9" xfId="19260" xr:uid="{00000000-0005-0000-0000-0000300D0000}"/>
    <cellStyle name="Comma 12 2 4 4" xfId="21781" xr:uid="{00000000-0005-0000-0000-0000310D0000}"/>
    <cellStyle name="Comma 12 2 4 4 2" xfId="2056" xr:uid="{00000000-0005-0000-0000-0000320D0000}"/>
    <cellStyle name="Comma 12 2 4 4 3" xfId="4515" xr:uid="{00000000-0005-0000-0000-0000330D0000}"/>
    <cellStyle name="Comma 12 2 4 4 4" xfId="7008" xr:uid="{00000000-0005-0000-0000-0000340D0000}"/>
    <cellStyle name="Comma 12 2 4 4 5" xfId="9456" xr:uid="{00000000-0005-0000-0000-0000350D0000}"/>
    <cellStyle name="Comma 12 2 4 4 6" xfId="11908" xr:uid="{00000000-0005-0000-0000-0000360D0000}"/>
    <cellStyle name="Comma 12 2 4 4 7" xfId="14360" xr:uid="{00000000-0005-0000-0000-0000370D0000}"/>
    <cellStyle name="Comma 12 2 4 4 8" xfId="16813" xr:uid="{00000000-0005-0000-0000-0000380D0000}"/>
    <cellStyle name="Comma 12 2 4 4 9" xfId="19261" xr:uid="{00000000-0005-0000-0000-0000390D0000}"/>
    <cellStyle name="Comma 12 2 4 5" xfId="21782" xr:uid="{00000000-0005-0000-0000-00003A0D0000}"/>
    <cellStyle name="Comma 12 2 4 5 2" xfId="2057" xr:uid="{00000000-0005-0000-0000-00003B0D0000}"/>
    <cellStyle name="Comma 12 2 4 5 3" xfId="4516" xr:uid="{00000000-0005-0000-0000-00003C0D0000}"/>
    <cellStyle name="Comma 12 2 4 5 4" xfId="7009" xr:uid="{00000000-0005-0000-0000-00003D0D0000}"/>
    <cellStyle name="Comma 12 2 4 5 5" xfId="9457" xr:uid="{00000000-0005-0000-0000-00003E0D0000}"/>
    <cellStyle name="Comma 12 2 4 5 6" xfId="11909" xr:uid="{00000000-0005-0000-0000-00003F0D0000}"/>
    <cellStyle name="Comma 12 2 4 5 7" xfId="14361" xr:uid="{00000000-0005-0000-0000-0000400D0000}"/>
    <cellStyle name="Comma 12 2 4 5 8" xfId="16814" xr:uid="{00000000-0005-0000-0000-0000410D0000}"/>
    <cellStyle name="Comma 12 2 4 5 9" xfId="19262" xr:uid="{00000000-0005-0000-0000-0000420D0000}"/>
    <cellStyle name="Comma 12 2 4 6" xfId="21783" xr:uid="{00000000-0005-0000-0000-0000430D0000}"/>
    <cellStyle name="Comma 12 2 4 6 2" xfId="2058" xr:uid="{00000000-0005-0000-0000-0000440D0000}"/>
    <cellStyle name="Comma 12 2 4 6 3" xfId="4517" xr:uid="{00000000-0005-0000-0000-0000450D0000}"/>
    <cellStyle name="Comma 12 2 4 6 4" xfId="7010" xr:uid="{00000000-0005-0000-0000-0000460D0000}"/>
    <cellStyle name="Comma 12 2 4 6 5" xfId="9458" xr:uid="{00000000-0005-0000-0000-0000470D0000}"/>
    <cellStyle name="Comma 12 2 4 6 6" xfId="11910" xr:uid="{00000000-0005-0000-0000-0000480D0000}"/>
    <cellStyle name="Comma 12 2 4 6 7" xfId="14362" xr:uid="{00000000-0005-0000-0000-0000490D0000}"/>
    <cellStyle name="Comma 12 2 4 6 8" xfId="16815" xr:uid="{00000000-0005-0000-0000-00004A0D0000}"/>
    <cellStyle name="Comma 12 2 4 6 9" xfId="19263" xr:uid="{00000000-0005-0000-0000-00004B0D0000}"/>
    <cellStyle name="Comma 12 2 4 7" xfId="21784" xr:uid="{00000000-0005-0000-0000-00004C0D0000}"/>
    <cellStyle name="Comma 12 2 4 7 2" xfId="2059" xr:uid="{00000000-0005-0000-0000-00004D0D0000}"/>
    <cellStyle name="Comma 12 2 4 7 3" xfId="4518" xr:uid="{00000000-0005-0000-0000-00004E0D0000}"/>
    <cellStyle name="Comma 12 2 4 7 4" xfId="7011" xr:uid="{00000000-0005-0000-0000-00004F0D0000}"/>
    <cellStyle name="Comma 12 2 4 7 5" xfId="9459" xr:uid="{00000000-0005-0000-0000-0000500D0000}"/>
    <cellStyle name="Comma 12 2 4 7 6" xfId="11911" xr:uid="{00000000-0005-0000-0000-0000510D0000}"/>
    <cellStyle name="Comma 12 2 4 7 7" xfId="14363" xr:uid="{00000000-0005-0000-0000-0000520D0000}"/>
    <cellStyle name="Comma 12 2 4 7 8" xfId="16816" xr:uid="{00000000-0005-0000-0000-0000530D0000}"/>
    <cellStyle name="Comma 12 2 4 7 9" xfId="19264" xr:uid="{00000000-0005-0000-0000-0000540D0000}"/>
    <cellStyle name="Comma 12 2 4 8" xfId="21785" xr:uid="{00000000-0005-0000-0000-0000550D0000}"/>
    <cellStyle name="Comma 12 2 4 8 2" xfId="2060" xr:uid="{00000000-0005-0000-0000-0000560D0000}"/>
    <cellStyle name="Comma 12 2 4 8 3" xfId="4519" xr:uid="{00000000-0005-0000-0000-0000570D0000}"/>
    <cellStyle name="Comma 12 2 4 8 4" xfId="7012" xr:uid="{00000000-0005-0000-0000-0000580D0000}"/>
    <cellStyle name="Comma 12 2 4 8 5" xfId="9460" xr:uid="{00000000-0005-0000-0000-0000590D0000}"/>
    <cellStyle name="Comma 12 2 4 8 6" xfId="11912" xr:uid="{00000000-0005-0000-0000-00005A0D0000}"/>
    <cellStyle name="Comma 12 2 4 8 7" xfId="14364" xr:uid="{00000000-0005-0000-0000-00005B0D0000}"/>
    <cellStyle name="Comma 12 2 4 8 8" xfId="16817" xr:uid="{00000000-0005-0000-0000-00005C0D0000}"/>
    <cellStyle name="Comma 12 2 4 8 9" xfId="19265" xr:uid="{00000000-0005-0000-0000-00005D0D0000}"/>
    <cellStyle name="Comma 12 2 4 9" xfId="2052" xr:uid="{00000000-0005-0000-0000-00005E0D0000}"/>
    <cellStyle name="Comma 12 2 5" xfId="21786" xr:uid="{00000000-0005-0000-0000-00005F0D0000}"/>
    <cellStyle name="Comma 12 2 5 10" xfId="19266" xr:uid="{00000000-0005-0000-0000-0000600D0000}"/>
    <cellStyle name="Comma 12 2 5 2" xfId="21787" xr:uid="{00000000-0005-0000-0000-0000610D0000}"/>
    <cellStyle name="Comma 12 2 5 2 2" xfId="2062" xr:uid="{00000000-0005-0000-0000-0000620D0000}"/>
    <cellStyle name="Comma 12 2 5 2 3" xfId="4521" xr:uid="{00000000-0005-0000-0000-0000630D0000}"/>
    <cellStyle name="Comma 12 2 5 2 4" xfId="7014" xr:uid="{00000000-0005-0000-0000-0000640D0000}"/>
    <cellStyle name="Comma 12 2 5 2 5" xfId="9462" xr:uid="{00000000-0005-0000-0000-0000650D0000}"/>
    <cellStyle name="Comma 12 2 5 2 6" xfId="11914" xr:uid="{00000000-0005-0000-0000-0000660D0000}"/>
    <cellStyle name="Comma 12 2 5 2 7" xfId="14366" xr:uid="{00000000-0005-0000-0000-0000670D0000}"/>
    <cellStyle name="Comma 12 2 5 2 8" xfId="16819" xr:uid="{00000000-0005-0000-0000-0000680D0000}"/>
    <cellStyle name="Comma 12 2 5 2 9" xfId="19267" xr:uid="{00000000-0005-0000-0000-0000690D0000}"/>
    <cellStyle name="Comma 12 2 5 3" xfId="2061" xr:uid="{00000000-0005-0000-0000-00006A0D0000}"/>
    <cellStyle name="Comma 12 2 5 4" xfId="4520" xr:uid="{00000000-0005-0000-0000-00006B0D0000}"/>
    <cellStyle name="Comma 12 2 5 5" xfId="7013" xr:uid="{00000000-0005-0000-0000-00006C0D0000}"/>
    <cellStyle name="Comma 12 2 5 6" xfId="9461" xr:uid="{00000000-0005-0000-0000-00006D0D0000}"/>
    <cellStyle name="Comma 12 2 5 7" xfId="11913" xr:uid="{00000000-0005-0000-0000-00006E0D0000}"/>
    <cellStyle name="Comma 12 2 5 8" xfId="14365" xr:uid="{00000000-0005-0000-0000-00006F0D0000}"/>
    <cellStyle name="Comma 12 2 5 9" xfId="16818" xr:uid="{00000000-0005-0000-0000-0000700D0000}"/>
    <cellStyle name="Comma 12 2 6" xfId="21788" xr:uid="{00000000-0005-0000-0000-0000710D0000}"/>
    <cellStyle name="Comma 12 2 6 2" xfId="2063" xr:uid="{00000000-0005-0000-0000-0000720D0000}"/>
    <cellStyle name="Comma 12 2 6 3" xfId="4522" xr:uid="{00000000-0005-0000-0000-0000730D0000}"/>
    <cellStyle name="Comma 12 2 6 4" xfId="7015" xr:uid="{00000000-0005-0000-0000-0000740D0000}"/>
    <cellStyle name="Comma 12 2 6 5" xfId="9463" xr:uid="{00000000-0005-0000-0000-0000750D0000}"/>
    <cellStyle name="Comma 12 2 6 6" xfId="11915" xr:uid="{00000000-0005-0000-0000-0000760D0000}"/>
    <cellStyle name="Comma 12 2 6 7" xfId="14367" xr:uid="{00000000-0005-0000-0000-0000770D0000}"/>
    <cellStyle name="Comma 12 2 6 8" xfId="16820" xr:uid="{00000000-0005-0000-0000-0000780D0000}"/>
    <cellStyle name="Comma 12 2 6 9" xfId="19268" xr:uid="{00000000-0005-0000-0000-0000790D0000}"/>
    <cellStyle name="Comma 12 2 7" xfId="21789" xr:uid="{00000000-0005-0000-0000-00007A0D0000}"/>
    <cellStyle name="Comma 12 2 7 2" xfId="2064" xr:uid="{00000000-0005-0000-0000-00007B0D0000}"/>
    <cellStyle name="Comma 12 2 7 3" xfId="4523" xr:uid="{00000000-0005-0000-0000-00007C0D0000}"/>
    <cellStyle name="Comma 12 2 7 4" xfId="7016" xr:uid="{00000000-0005-0000-0000-00007D0D0000}"/>
    <cellStyle name="Comma 12 2 7 5" xfId="9464" xr:uid="{00000000-0005-0000-0000-00007E0D0000}"/>
    <cellStyle name="Comma 12 2 7 6" xfId="11916" xr:uid="{00000000-0005-0000-0000-00007F0D0000}"/>
    <cellStyle name="Comma 12 2 7 7" xfId="14368" xr:uid="{00000000-0005-0000-0000-0000800D0000}"/>
    <cellStyle name="Comma 12 2 7 8" xfId="16821" xr:uid="{00000000-0005-0000-0000-0000810D0000}"/>
    <cellStyle name="Comma 12 2 7 9" xfId="19269" xr:uid="{00000000-0005-0000-0000-0000820D0000}"/>
    <cellStyle name="Comma 12 2 8" xfId="21790" xr:uid="{00000000-0005-0000-0000-0000830D0000}"/>
    <cellStyle name="Comma 12 2 8 2" xfId="2065" xr:uid="{00000000-0005-0000-0000-0000840D0000}"/>
    <cellStyle name="Comma 12 2 8 3" xfId="4524" xr:uid="{00000000-0005-0000-0000-0000850D0000}"/>
    <cellStyle name="Comma 12 2 8 4" xfId="7017" xr:uid="{00000000-0005-0000-0000-0000860D0000}"/>
    <cellStyle name="Comma 12 2 8 5" xfId="9465" xr:uid="{00000000-0005-0000-0000-0000870D0000}"/>
    <cellStyle name="Comma 12 2 8 6" xfId="11917" xr:uid="{00000000-0005-0000-0000-0000880D0000}"/>
    <cellStyle name="Comma 12 2 8 7" xfId="14369" xr:uid="{00000000-0005-0000-0000-0000890D0000}"/>
    <cellStyle name="Comma 12 2 8 8" xfId="16822" xr:uid="{00000000-0005-0000-0000-00008A0D0000}"/>
    <cellStyle name="Comma 12 2 8 9" xfId="19270" xr:uid="{00000000-0005-0000-0000-00008B0D0000}"/>
    <cellStyle name="Comma 12 2 9" xfId="21791" xr:uid="{00000000-0005-0000-0000-00008C0D0000}"/>
    <cellStyle name="Comma 12 2 9 2" xfId="2066" xr:uid="{00000000-0005-0000-0000-00008D0D0000}"/>
    <cellStyle name="Comma 12 2 9 3" xfId="4525" xr:uid="{00000000-0005-0000-0000-00008E0D0000}"/>
    <cellStyle name="Comma 12 2 9 4" xfId="7018" xr:uid="{00000000-0005-0000-0000-00008F0D0000}"/>
    <cellStyle name="Comma 12 2 9 5" xfId="9466" xr:uid="{00000000-0005-0000-0000-0000900D0000}"/>
    <cellStyle name="Comma 12 2 9 6" xfId="11918" xr:uid="{00000000-0005-0000-0000-0000910D0000}"/>
    <cellStyle name="Comma 12 2 9 7" xfId="14370" xr:uid="{00000000-0005-0000-0000-0000920D0000}"/>
    <cellStyle name="Comma 12 2 9 8" xfId="16823" xr:uid="{00000000-0005-0000-0000-0000930D0000}"/>
    <cellStyle name="Comma 12 2 9 9" xfId="19271" xr:uid="{00000000-0005-0000-0000-0000940D0000}"/>
    <cellStyle name="Comma 12 20" xfId="110" xr:uid="{00000000-0005-0000-0000-0000950D0000}"/>
    <cellStyle name="Comma 12 21" xfId="111" xr:uid="{00000000-0005-0000-0000-0000960D0000}"/>
    <cellStyle name="Comma 12 22" xfId="112" xr:uid="{00000000-0005-0000-0000-0000970D0000}"/>
    <cellStyle name="Comma 12 23" xfId="113" xr:uid="{00000000-0005-0000-0000-0000980D0000}"/>
    <cellStyle name="Comma 12 24" xfId="114" xr:uid="{00000000-0005-0000-0000-0000990D0000}"/>
    <cellStyle name="Comma 12 25" xfId="115" xr:uid="{00000000-0005-0000-0000-00009A0D0000}"/>
    <cellStyle name="Comma 12 26" xfId="116" xr:uid="{00000000-0005-0000-0000-00009B0D0000}"/>
    <cellStyle name="Comma 12 27" xfId="117" xr:uid="{00000000-0005-0000-0000-00009C0D0000}"/>
    <cellStyle name="Comma 12 28" xfId="1991" xr:uid="{00000000-0005-0000-0000-00009D0D0000}"/>
    <cellStyle name="Comma 12 29" xfId="4450" xr:uid="{00000000-0005-0000-0000-00009E0D0000}"/>
    <cellStyle name="Comma 12 3" xfId="21792" xr:uid="{00000000-0005-0000-0000-00009F0D0000}"/>
    <cellStyle name="Comma 12 3 10" xfId="21793" xr:uid="{00000000-0005-0000-0000-0000A00D0000}"/>
    <cellStyle name="Comma 12 3 10 2" xfId="2068" xr:uid="{00000000-0005-0000-0000-0000A10D0000}"/>
    <cellStyle name="Comma 12 3 10 3" xfId="4527" xr:uid="{00000000-0005-0000-0000-0000A20D0000}"/>
    <cellStyle name="Comma 12 3 10 4" xfId="7020" xr:uid="{00000000-0005-0000-0000-0000A30D0000}"/>
    <cellStyle name="Comma 12 3 10 5" xfId="9468" xr:uid="{00000000-0005-0000-0000-0000A40D0000}"/>
    <cellStyle name="Comma 12 3 10 6" xfId="11920" xr:uid="{00000000-0005-0000-0000-0000A50D0000}"/>
    <cellStyle name="Comma 12 3 10 7" xfId="14372" xr:uid="{00000000-0005-0000-0000-0000A60D0000}"/>
    <cellStyle name="Comma 12 3 10 8" xfId="16825" xr:uid="{00000000-0005-0000-0000-0000A70D0000}"/>
    <cellStyle name="Comma 12 3 10 9" xfId="19273" xr:uid="{00000000-0005-0000-0000-0000A80D0000}"/>
    <cellStyle name="Comma 12 3 11" xfId="2067" xr:uid="{00000000-0005-0000-0000-0000A90D0000}"/>
    <cellStyle name="Comma 12 3 12" xfId="4526" xr:uid="{00000000-0005-0000-0000-0000AA0D0000}"/>
    <cellStyle name="Comma 12 3 13" xfId="7019" xr:uid="{00000000-0005-0000-0000-0000AB0D0000}"/>
    <cellStyle name="Comma 12 3 14" xfId="9467" xr:uid="{00000000-0005-0000-0000-0000AC0D0000}"/>
    <cellStyle name="Comma 12 3 15" xfId="11919" xr:uid="{00000000-0005-0000-0000-0000AD0D0000}"/>
    <cellStyle name="Comma 12 3 16" xfId="14371" xr:uid="{00000000-0005-0000-0000-0000AE0D0000}"/>
    <cellStyle name="Comma 12 3 17" xfId="16824" xr:uid="{00000000-0005-0000-0000-0000AF0D0000}"/>
    <cellStyle name="Comma 12 3 18" xfId="19272" xr:uid="{00000000-0005-0000-0000-0000B00D0000}"/>
    <cellStyle name="Comma 12 3 2" xfId="21794" xr:uid="{00000000-0005-0000-0000-0000B10D0000}"/>
    <cellStyle name="Comma 12 3 2 10" xfId="2069" xr:uid="{00000000-0005-0000-0000-0000B20D0000}"/>
    <cellStyle name="Comma 12 3 2 11" xfId="4528" xr:uid="{00000000-0005-0000-0000-0000B30D0000}"/>
    <cellStyle name="Comma 12 3 2 12" xfId="7021" xr:uid="{00000000-0005-0000-0000-0000B40D0000}"/>
    <cellStyle name="Comma 12 3 2 13" xfId="9469" xr:uid="{00000000-0005-0000-0000-0000B50D0000}"/>
    <cellStyle name="Comma 12 3 2 14" xfId="11921" xr:uid="{00000000-0005-0000-0000-0000B60D0000}"/>
    <cellStyle name="Comma 12 3 2 15" xfId="14373" xr:uid="{00000000-0005-0000-0000-0000B70D0000}"/>
    <cellStyle name="Comma 12 3 2 16" xfId="16826" xr:uid="{00000000-0005-0000-0000-0000B80D0000}"/>
    <cellStyle name="Comma 12 3 2 17" xfId="19274" xr:uid="{00000000-0005-0000-0000-0000B90D0000}"/>
    <cellStyle name="Comma 12 3 2 2" xfId="21795" xr:uid="{00000000-0005-0000-0000-0000BA0D0000}"/>
    <cellStyle name="Comma 12 3 2 2 10" xfId="4529" xr:uid="{00000000-0005-0000-0000-0000BB0D0000}"/>
    <cellStyle name="Comma 12 3 2 2 11" xfId="7022" xr:uid="{00000000-0005-0000-0000-0000BC0D0000}"/>
    <cellStyle name="Comma 12 3 2 2 12" xfId="9470" xr:uid="{00000000-0005-0000-0000-0000BD0D0000}"/>
    <cellStyle name="Comma 12 3 2 2 13" xfId="11922" xr:uid="{00000000-0005-0000-0000-0000BE0D0000}"/>
    <cellStyle name="Comma 12 3 2 2 14" xfId="14374" xr:uid="{00000000-0005-0000-0000-0000BF0D0000}"/>
    <cellStyle name="Comma 12 3 2 2 15" xfId="16827" xr:uid="{00000000-0005-0000-0000-0000C00D0000}"/>
    <cellStyle name="Comma 12 3 2 2 16" xfId="19275" xr:uid="{00000000-0005-0000-0000-0000C10D0000}"/>
    <cellStyle name="Comma 12 3 2 2 2" xfId="21796" xr:uid="{00000000-0005-0000-0000-0000C20D0000}"/>
    <cellStyle name="Comma 12 3 2 2 2 10" xfId="19276" xr:uid="{00000000-0005-0000-0000-0000C30D0000}"/>
    <cellStyle name="Comma 12 3 2 2 2 2" xfId="21797" xr:uid="{00000000-0005-0000-0000-0000C40D0000}"/>
    <cellStyle name="Comma 12 3 2 2 2 2 2" xfId="2072" xr:uid="{00000000-0005-0000-0000-0000C50D0000}"/>
    <cellStyle name="Comma 12 3 2 2 2 2 3" xfId="4531" xr:uid="{00000000-0005-0000-0000-0000C60D0000}"/>
    <cellStyle name="Comma 12 3 2 2 2 2 4" xfId="7024" xr:uid="{00000000-0005-0000-0000-0000C70D0000}"/>
    <cellStyle name="Comma 12 3 2 2 2 2 5" xfId="9472" xr:uid="{00000000-0005-0000-0000-0000C80D0000}"/>
    <cellStyle name="Comma 12 3 2 2 2 2 6" xfId="11924" xr:uid="{00000000-0005-0000-0000-0000C90D0000}"/>
    <cellStyle name="Comma 12 3 2 2 2 2 7" xfId="14376" xr:uid="{00000000-0005-0000-0000-0000CA0D0000}"/>
    <cellStyle name="Comma 12 3 2 2 2 2 8" xfId="16829" xr:uid="{00000000-0005-0000-0000-0000CB0D0000}"/>
    <cellStyle name="Comma 12 3 2 2 2 2 9" xfId="19277" xr:uid="{00000000-0005-0000-0000-0000CC0D0000}"/>
    <cellStyle name="Comma 12 3 2 2 2 3" xfId="2071" xr:uid="{00000000-0005-0000-0000-0000CD0D0000}"/>
    <cellStyle name="Comma 12 3 2 2 2 4" xfId="4530" xr:uid="{00000000-0005-0000-0000-0000CE0D0000}"/>
    <cellStyle name="Comma 12 3 2 2 2 5" xfId="7023" xr:uid="{00000000-0005-0000-0000-0000CF0D0000}"/>
    <cellStyle name="Comma 12 3 2 2 2 6" xfId="9471" xr:uid="{00000000-0005-0000-0000-0000D00D0000}"/>
    <cellStyle name="Comma 12 3 2 2 2 7" xfId="11923" xr:uid="{00000000-0005-0000-0000-0000D10D0000}"/>
    <cellStyle name="Comma 12 3 2 2 2 8" xfId="14375" xr:uid="{00000000-0005-0000-0000-0000D20D0000}"/>
    <cellStyle name="Comma 12 3 2 2 2 9" xfId="16828" xr:uid="{00000000-0005-0000-0000-0000D30D0000}"/>
    <cellStyle name="Comma 12 3 2 2 3" xfId="21798" xr:uid="{00000000-0005-0000-0000-0000D40D0000}"/>
    <cellStyle name="Comma 12 3 2 2 3 2" xfId="2073" xr:uid="{00000000-0005-0000-0000-0000D50D0000}"/>
    <cellStyle name="Comma 12 3 2 2 3 3" xfId="4532" xr:uid="{00000000-0005-0000-0000-0000D60D0000}"/>
    <cellStyle name="Comma 12 3 2 2 3 4" xfId="7025" xr:uid="{00000000-0005-0000-0000-0000D70D0000}"/>
    <cellStyle name="Comma 12 3 2 2 3 5" xfId="9473" xr:uid="{00000000-0005-0000-0000-0000D80D0000}"/>
    <cellStyle name="Comma 12 3 2 2 3 6" xfId="11925" xr:uid="{00000000-0005-0000-0000-0000D90D0000}"/>
    <cellStyle name="Comma 12 3 2 2 3 7" xfId="14377" xr:uid="{00000000-0005-0000-0000-0000DA0D0000}"/>
    <cellStyle name="Comma 12 3 2 2 3 8" xfId="16830" xr:uid="{00000000-0005-0000-0000-0000DB0D0000}"/>
    <cellStyle name="Comma 12 3 2 2 3 9" xfId="19278" xr:uid="{00000000-0005-0000-0000-0000DC0D0000}"/>
    <cellStyle name="Comma 12 3 2 2 4" xfId="21799" xr:uid="{00000000-0005-0000-0000-0000DD0D0000}"/>
    <cellStyle name="Comma 12 3 2 2 4 2" xfId="2074" xr:uid="{00000000-0005-0000-0000-0000DE0D0000}"/>
    <cellStyle name="Comma 12 3 2 2 4 3" xfId="4533" xr:uid="{00000000-0005-0000-0000-0000DF0D0000}"/>
    <cellStyle name="Comma 12 3 2 2 4 4" xfId="7026" xr:uid="{00000000-0005-0000-0000-0000E00D0000}"/>
    <cellStyle name="Comma 12 3 2 2 4 5" xfId="9474" xr:uid="{00000000-0005-0000-0000-0000E10D0000}"/>
    <cellStyle name="Comma 12 3 2 2 4 6" xfId="11926" xr:uid="{00000000-0005-0000-0000-0000E20D0000}"/>
    <cellStyle name="Comma 12 3 2 2 4 7" xfId="14378" xr:uid="{00000000-0005-0000-0000-0000E30D0000}"/>
    <cellStyle name="Comma 12 3 2 2 4 8" xfId="16831" xr:uid="{00000000-0005-0000-0000-0000E40D0000}"/>
    <cellStyle name="Comma 12 3 2 2 4 9" xfId="19279" xr:uid="{00000000-0005-0000-0000-0000E50D0000}"/>
    <cellStyle name="Comma 12 3 2 2 5" xfId="21800" xr:uid="{00000000-0005-0000-0000-0000E60D0000}"/>
    <cellStyle name="Comma 12 3 2 2 5 2" xfId="2075" xr:uid="{00000000-0005-0000-0000-0000E70D0000}"/>
    <cellStyle name="Comma 12 3 2 2 5 3" xfId="4534" xr:uid="{00000000-0005-0000-0000-0000E80D0000}"/>
    <cellStyle name="Comma 12 3 2 2 5 4" xfId="7027" xr:uid="{00000000-0005-0000-0000-0000E90D0000}"/>
    <cellStyle name="Comma 12 3 2 2 5 5" xfId="9475" xr:uid="{00000000-0005-0000-0000-0000EA0D0000}"/>
    <cellStyle name="Comma 12 3 2 2 5 6" xfId="11927" xr:uid="{00000000-0005-0000-0000-0000EB0D0000}"/>
    <cellStyle name="Comma 12 3 2 2 5 7" xfId="14379" xr:uid="{00000000-0005-0000-0000-0000EC0D0000}"/>
    <cellStyle name="Comma 12 3 2 2 5 8" xfId="16832" xr:uid="{00000000-0005-0000-0000-0000ED0D0000}"/>
    <cellStyle name="Comma 12 3 2 2 5 9" xfId="19280" xr:uid="{00000000-0005-0000-0000-0000EE0D0000}"/>
    <cellStyle name="Comma 12 3 2 2 6" xfId="21801" xr:uid="{00000000-0005-0000-0000-0000EF0D0000}"/>
    <cellStyle name="Comma 12 3 2 2 6 2" xfId="2076" xr:uid="{00000000-0005-0000-0000-0000F00D0000}"/>
    <cellStyle name="Comma 12 3 2 2 6 3" xfId="4535" xr:uid="{00000000-0005-0000-0000-0000F10D0000}"/>
    <cellStyle name="Comma 12 3 2 2 6 4" xfId="7028" xr:uid="{00000000-0005-0000-0000-0000F20D0000}"/>
    <cellStyle name="Comma 12 3 2 2 6 5" xfId="9476" xr:uid="{00000000-0005-0000-0000-0000F30D0000}"/>
    <cellStyle name="Comma 12 3 2 2 6 6" xfId="11928" xr:uid="{00000000-0005-0000-0000-0000F40D0000}"/>
    <cellStyle name="Comma 12 3 2 2 6 7" xfId="14380" xr:uid="{00000000-0005-0000-0000-0000F50D0000}"/>
    <cellStyle name="Comma 12 3 2 2 6 8" xfId="16833" xr:uid="{00000000-0005-0000-0000-0000F60D0000}"/>
    <cellStyle name="Comma 12 3 2 2 6 9" xfId="19281" xr:uid="{00000000-0005-0000-0000-0000F70D0000}"/>
    <cellStyle name="Comma 12 3 2 2 7" xfId="21802" xr:uid="{00000000-0005-0000-0000-0000F80D0000}"/>
    <cellStyle name="Comma 12 3 2 2 7 2" xfId="2077" xr:uid="{00000000-0005-0000-0000-0000F90D0000}"/>
    <cellStyle name="Comma 12 3 2 2 7 3" xfId="4536" xr:uid="{00000000-0005-0000-0000-0000FA0D0000}"/>
    <cellStyle name="Comma 12 3 2 2 7 4" xfId="7029" xr:uid="{00000000-0005-0000-0000-0000FB0D0000}"/>
    <cellStyle name="Comma 12 3 2 2 7 5" xfId="9477" xr:uid="{00000000-0005-0000-0000-0000FC0D0000}"/>
    <cellStyle name="Comma 12 3 2 2 7 6" xfId="11929" xr:uid="{00000000-0005-0000-0000-0000FD0D0000}"/>
    <cellStyle name="Comma 12 3 2 2 7 7" xfId="14381" xr:uid="{00000000-0005-0000-0000-0000FE0D0000}"/>
    <cellStyle name="Comma 12 3 2 2 7 8" xfId="16834" xr:uid="{00000000-0005-0000-0000-0000FF0D0000}"/>
    <cellStyle name="Comma 12 3 2 2 7 9" xfId="19282" xr:uid="{00000000-0005-0000-0000-0000000E0000}"/>
    <cellStyle name="Comma 12 3 2 2 8" xfId="21803" xr:uid="{00000000-0005-0000-0000-0000010E0000}"/>
    <cellStyle name="Comma 12 3 2 2 8 2" xfId="2078" xr:uid="{00000000-0005-0000-0000-0000020E0000}"/>
    <cellStyle name="Comma 12 3 2 2 8 3" xfId="4537" xr:uid="{00000000-0005-0000-0000-0000030E0000}"/>
    <cellStyle name="Comma 12 3 2 2 8 4" xfId="7030" xr:uid="{00000000-0005-0000-0000-0000040E0000}"/>
    <cellStyle name="Comma 12 3 2 2 8 5" xfId="9478" xr:uid="{00000000-0005-0000-0000-0000050E0000}"/>
    <cellStyle name="Comma 12 3 2 2 8 6" xfId="11930" xr:uid="{00000000-0005-0000-0000-0000060E0000}"/>
    <cellStyle name="Comma 12 3 2 2 8 7" xfId="14382" xr:uid="{00000000-0005-0000-0000-0000070E0000}"/>
    <cellStyle name="Comma 12 3 2 2 8 8" xfId="16835" xr:uid="{00000000-0005-0000-0000-0000080E0000}"/>
    <cellStyle name="Comma 12 3 2 2 8 9" xfId="19283" xr:uid="{00000000-0005-0000-0000-0000090E0000}"/>
    <cellStyle name="Comma 12 3 2 2 9" xfId="2070" xr:uid="{00000000-0005-0000-0000-00000A0E0000}"/>
    <cellStyle name="Comma 12 3 2 3" xfId="21804" xr:uid="{00000000-0005-0000-0000-00000B0E0000}"/>
    <cellStyle name="Comma 12 3 2 3 10" xfId="19284" xr:uid="{00000000-0005-0000-0000-00000C0E0000}"/>
    <cellStyle name="Comma 12 3 2 3 2" xfId="21805" xr:uid="{00000000-0005-0000-0000-00000D0E0000}"/>
    <cellStyle name="Comma 12 3 2 3 2 2" xfId="2080" xr:uid="{00000000-0005-0000-0000-00000E0E0000}"/>
    <cellStyle name="Comma 12 3 2 3 2 3" xfId="4539" xr:uid="{00000000-0005-0000-0000-00000F0E0000}"/>
    <cellStyle name="Comma 12 3 2 3 2 4" xfId="7032" xr:uid="{00000000-0005-0000-0000-0000100E0000}"/>
    <cellStyle name="Comma 12 3 2 3 2 5" xfId="9480" xr:uid="{00000000-0005-0000-0000-0000110E0000}"/>
    <cellStyle name="Comma 12 3 2 3 2 6" xfId="11932" xr:uid="{00000000-0005-0000-0000-0000120E0000}"/>
    <cellStyle name="Comma 12 3 2 3 2 7" xfId="14384" xr:uid="{00000000-0005-0000-0000-0000130E0000}"/>
    <cellStyle name="Comma 12 3 2 3 2 8" xfId="16837" xr:uid="{00000000-0005-0000-0000-0000140E0000}"/>
    <cellStyle name="Comma 12 3 2 3 2 9" xfId="19285" xr:uid="{00000000-0005-0000-0000-0000150E0000}"/>
    <cellStyle name="Comma 12 3 2 3 3" xfId="2079" xr:uid="{00000000-0005-0000-0000-0000160E0000}"/>
    <cellStyle name="Comma 12 3 2 3 4" xfId="4538" xr:uid="{00000000-0005-0000-0000-0000170E0000}"/>
    <cellStyle name="Comma 12 3 2 3 5" xfId="7031" xr:uid="{00000000-0005-0000-0000-0000180E0000}"/>
    <cellStyle name="Comma 12 3 2 3 6" xfId="9479" xr:uid="{00000000-0005-0000-0000-0000190E0000}"/>
    <cellStyle name="Comma 12 3 2 3 7" xfId="11931" xr:uid="{00000000-0005-0000-0000-00001A0E0000}"/>
    <cellStyle name="Comma 12 3 2 3 8" xfId="14383" xr:uid="{00000000-0005-0000-0000-00001B0E0000}"/>
    <cellStyle name="Comma 12 3 2 3 9" xfId="16836" xr:uid="{00000000-0005-0000-0000-00001C0E0000}"/>
    <cellStyle name="Comma 12 3 2 4" xfId="21806" xr:uid="{00000000-0005-0000-0000-00001D0E0000}"/>
    <cellStyle name="Comma 12 3 2 4 2" xfId="2081" xr:uid="{00000000-0005-0000-0000-00001E0E0000}"/>
    <cellStyle name="Comma 12 3 2 4 3" xfId="4540" xr:uid="{00000000-0005-0000-0000-00001F0E0000}"/>
    <cellStyle name="Comma 12 3 2 4 4" xfId="7033" xr:uid="{00000000-0005-0000-0000-0000200E0000}"/>
    <cellStyle name="Comma 12 3 2 4 5" xfId="9481" xr:uid="{00000000-0005-0000-0000-0000210E0000}"/>
    <cellStyle name="Comma 12 3 2 4 6" xfId="11933" xr:uid="{00000000-0005-0000-0000-0000220E0000}"/>
    <cellStyle name="Comma 12 3 2 4 7" xfId="14385" xr:uid="{00000000-0005-0000-0000-0000230E0000}"/>
    <cellStyle name="Comma 12 3 2 4 8" xfId="16838" xr:uid="{00000000-0005-0000-0000-0000240E0000}"/>
    <cellStyle name="Comma 12 3 2 4 9" xfId="19286" xr:uid="{00000000-0005-0000-0000-0000250E0000}"/>
    <cellStyle name="Comma 12 3 2 5" xfId="21807" xr:uid="{00000000-0005-0000-0000-0000260E0000}"/>
    <cellStyle name="Comma 12 3 2 5 2" xfId="2082" xr:uid="{00000000-0005-0000-0000-0000270E0000}"/>
    <cellStyle name="Comma 12 3 2 5 3" xfId="4541" xr:uid="{00000000-0005-0000-0000-0000280E0000}"/>
    <cellStyle name="Comma 12 3 2 5 4" xfId="7034" xr:uid="{00000000-0005-0000-0000-0000290E0000}"/>
    <cellStyle name="Comma 12 3 2 5 5" xfId="9482" xr:uid="{00000000-0005-0000-0000-00002A0E0000}"/>
    <cellStyle name="Comma 12 3 2 5 6" xfId="11934" xr:uid="{00000000-0005-0000-0000-00002B0E0000}"/>
    <cellStyle name="Comma 12 3 2 5 7" xfId="14386" xr:uid="{00000000-0005-0000-0000-00002C0E0000}"/>
    <cellStyle name="Comma 12 3 2 5 8" xfId="16839" xr:uid="{00000000-0005-0000-0000-00002D0E0000}"/>
    <cellStyle name="Comma 12 3 2 5 9" xfId="19287" xr:uid="{00000000-0005-0000-0000-00002E0E0000}"/>
    <cellStyle name="Comma 12 3 2 6" xfId="21808" xr:uid="{00000000-0005-0000-0000-00002F0E0000}"/>
    <cellStyle name="Comma 12 3 2 6 2" xfId="2083" xr:uid="{00000000-0005-0000-0000-0000300E0000}"/>
    <cellStyle name="Comma 12 3 2 6 3" xfId="4542" xr:uid="{00000000-0005-0000-0000-0000310E0000}"/>
    <cellStyle name="Comma 12 3 2 6 4" xfId="7035" xr:uid="{00000000-0005-0000-0000-0000320E0000}"/>
    <cellStyle name="Comma 12 3 2 6 5" xfId="9483" xr:uid="{00000000-0005-0000-0000-0000330E0000}"/>
    <cellStyle name="Comma 12 3 2 6 6" xfId="11935" xr:uid="{00000000-0005-0000-0000-0000340E0000}"/>
    <cellStyle name="Comma 12 3 2 6 7" xfId="14387" xr:uid="{00000000-0005-0000-0000-0000350E0000}"/>
    <cellStyle name="Comma 12 3 2 6 8" xfId="16840" xr:uid="{00000000-0005-0000-0000-0000360E0000}"/>
    <cellStyle name="Comma 12 3 2 6 9" xfId="19288" xr:uid="{00000000-0005-0000-0000-0000370E0000}"/>
    <cellStyle name="Comma 12 3 2 7" xfId="21809" xr:uid="{00000000-0005-0000-0000-0000380E0000}"/>
    <cellStyle name="Comma 12 3 2 7 2" xfId="2084" xr:uid="{00000000-0005-0000-0000-0000390E0000}"/>
    <cellStyle name="Comma 12 3 2 7 3" xfId="4543" xr:uid="{00000000-0005-0000-0000-00003A0E0000}"/>
    <cellStyle name="Comma 12 3 2 7 4" xfId="7036" xr:uid="{00000000-0005-0000-0000-00003B0E0000}"/>
    <cellStyle name="Comma 12 3 2 7 5" xfId="9484" xr:uid="{00000000-0005-0000-0000-00003C0E0000}"/>
    <cellStyle name="Comma 12 3 2 7 6" xfId="11936" xr:uid="{00000000-0005-0000-0000-00003D0E0000}"/>
    <cellStyle name="Comma 12 3 2 7 7" xfId="14388" xr:uid="{00000000-0005-0000-0000-00003E0E0000}"/>
    <cellStyle name="Comma 12 3 2 7 8" xfId="16841" xr:uid="{00000000-0005-0000-0000-00003F0E0000}"/>
    <cellStyle name="Comma 12 3 2 7 9" xfId="19289" xr:uid="{00000000-0005-0000-0000-0000400E0000}"/>
    <cellStyle name="Comma 12 3 2 8" xfId="21810" xr:uid="{00000000-0005-0000-0000-0000410E0000}"/>
    <cellStyle name="Comma 12 3 2 8 2" xfId="2085" xr:uid="{00000000-0005-0000-0000-0000420E0000}"/>
    <cellStyle name="Comma 12 3 2 8 3" xfId="4544" xr:uid="{00000000-0005-0000-0000-0000430E0000}"/>
    <cellStyle name="Comma 12 3 2 8 4" xfId="7037" xr:uid="{00000000-0005-0000-0000-0000440E0000}"/>
    <cellStyle name="Comma 12 3 2 8 5" xfId="9485" xr:uid="{00000000-0005-0000-0000-0000450E0000}"/>
    <cellStyle name="Comma 12 3 2 8 6" xfId="11937" xr:uid="{00000000-0005-0000-0000-0000460E0000}"/>
    <cellStyle name="Comma 12 3 2 8 7" xfId="14389" xr:uid="{00000000-0005-0000-0000-0000470E0000}"/>
    <cellStyle name="Comma 12 3 2 8 8" xfId="16842" xr:uid="{00000000-0005-0000-0000-0000480E0000}"/>
    <cellStyle name="Comma 12 3 2 8 9" xfId="19290" xr:uid="{00000000-0005-0000-0000-0000490E0000}"/>
    <cellStyle name="Comma 12 3 2 9" xfId="21811" xr:uid="{00000000-0005-0000-0000-00004A0E0000}"/>
    <cellStyle name="Comma 12 3 2 9 2" xfId="2086" xr:uid="{00000000-0005-0000-0000-00004B0E0000}"/>
    <cellStyle name="Comma 12 3 2 9 3" xfId="4545" xr:uid="{00000000-0005-0000-0000-00004C0E0000}"/>
    <cellStyle name="Comma 12 3 2 9 4" xfId="7038" xr:uid="{00000000-0005-0000-0000-00004D0E0000}"/>
    <cellStyle name="Comma 12 3 2 9 5" xfId="9486" xr:uid="{00000000-0005-0000-0000-00004E0E0000}"/>
    <cellStyle name="Comma 12 3 2 9 6" xfId="11938" xr:uid="{00000000-0005-0000-0000-00004F0E0000}"/>
    <cellStyle name="Comma 12 3 2 9 7" xfId="14390" xr:uid="{00000000-0005-0000-0000-0000500E0000}"/>
    <cellStyle name="Comma 12 3 2 9 8" xfId="16843" xr:uid="{00000000-0005-0000-0000-0000510E0000}"/>
    <cellStyle name="Comma 12 3 2 9 9" xfId="19291" xr:uid="{00000000-0005-0000-0000-0000520E0000}"/>
    <cellStyle name="Comma 12 3 3" xfId="21812" xr:uid="{00000000-0005-0000-0000-0000530E0000}"/>
    <cellStyle name="Comma 12 3 3 10" xfId="4546" xr:uid="{00000000-0005-0000-0000-0000540E0000}"/>
    <cellStyle name="Comma 12 3 3 11" xfId="7039" xr:uid="{00000000-0005-0000-0000-0000550E0000}"/>
    <cellStyle name="Comma 12 3 3 12" xfId="9487" xr:uid="{00000000-0005-0000-0000-0000560E0000}"/>
    <cellStyle name="Comma 12 3 3 13" xfId="11939" xr:uid="{00000000-0005-0000-0000-0000570E0000}"/>
    <cellStyle name="Comma 12 3 3 14" xfId="14391" xr:uid="{00000000-0005-0000-0000-0000580E0000}"/>
    <cellStyle name="Comma 12 3 3 15" xfId="16844" xr:uid="{00000000-0005-0000-0000-0000590E0000}"/>
    <cellStyle name="Comma 12 3 3 16" xfId="19292" xr:uid="{00000000-0005-0000-0000-00005A0E0000}"/>
    <cellStyle name="Comma 12 3 3 2" xfId="21813" xr:uid="{00000000-0005-0000-0000-00005B0E0000}"/>
    <cellStyle name="Comma 12 3 3 2 10" xfId="19293" xr:uid="{00000000-0005-0000-0000-00005C0E0000}"/>
    <cellStyle name="Comma 12 3 3 2 2" xfId="21814" xr:uid="{00000000-0005-0000-0000-00005D0E0000}"/>
    <cellStyle name="Comma 12 3 3 2 2 2" xfId="2089" xr:uid="{00000000-0005-0000-0000-00005E0E0000}"/>
    <cellStyle name="Comma 12 3 3 2 2 3" xfId="4548" xr:uid="{00000000-0005-0000-0000-00005F0E0000}"/>
    <cellStyle name="Comma 12 3 3 2 2 4" xfId="7041" xr:uid="{00000000-0005-0000-0000-0000600E0000}"/>
    <cellStyle name="Comma 12 3 3 2 2 5" xfId="9489" xr:uid="{00000000-0005-0000-0000-0000610E0000}"/>
    <cellStyle name="Comma 12 3 3 2 2 6" xfId="11941" xr:uid="{00000000-0005-0000-0000-0000620E0000}"/>
    <cellStyle name="Comma 12 3 3 2 2 7" xfId="14393" xr:uid="{00000000-0005-0000-0000-0000630E0000}"/>
    <cellStyle name="Comma 12 3 3 2 2 8" xfId="16846" xr:uid="{00000000-0005-0000-0000-0000640E0000}"/>
    <cellStyle name="Comma 12 3 3 2 2 9" xfId="19294" xr:uid="{00000000-0005-0000-0000-0000650E0000}"/>
    <cellStyle name="Comma 12 3 3 2 3" xfId="2088" xr:uid="{00000000-0005-0000-0000-0000660E0000}"/>
    <cellStyle name="Comma 12 3 3 2 4" xfId="4547" xr:uid="{00000000-0005-0000-0000-0000670E0000}"/>
    <cellStyle name="Comma 12 3 3 2 5" xfId="7040" xr:uid="{00000000-0005-0000-0000-0000680E0000}"/>
    <cellStyle name="Comma 12 3 3 2 6" xfId="9488" xr:uid="{00000000-0005-0000-0000-0000690E0000}"/>
    <cellStyle name="Comma 12 3 3 2 7" xfId="11940" xr:uid="{00000000-0005-0000-0000-00006A0E0000}"/>
    <cellStyle name="Comma 12 3 3 2 8" xfId="14392" xr:uid="{00000000-0005-0000-0000-00006B0E0000}"/>
    <cellStyle name="Comma 12 3 3 2 9" xfId="16845" xr:uid="{00000000-0005-0000-0000-00006C0E0000}"/>
    <cellStyle name="Comma 12 3 3 3" xfId="21815" xr:uid="{00000000-0005-0000-0000-00006D0E0000}"/>
    <cellStyle name="Comma 12 3 3 3 2" xfId="2090" xr:uid="{00000000-0005-0000-0000-00006E0E0000}"/>
    <cellStyle name="Comma 12 3 3 3 3" xfId="4549" xr:uid="{00000000-0005-0000-0000-00006F0E0000}"/>
    <cellStyle name="Comma 12 3 3 3 4" xfId="7042" xr:uid="{00000000-0005-0000-0000-0000700E0000}"/>
    <cellStyle name="Comma 12 3 3 3 5" xfId="9490" xr:uid="{00000000-0005-0000-0000-0000710E0000}"/>
    <cellStyle name="Comma 12 3 3 3 6" xfId="11942" xr:uid="{00000000-0005-0000-0000-0000720E0000}"/>
    <cellStyle name="Comma 12 3 3 3 7" xfId="14394" xr:uid="{00000000-0005-0000-0000-0000730E0000}"/>
    <cellStyle name="Comma 12 3 3 3 8" xfId="16847" xr:uid="{00000000-0005-0000-0000-0000740E0000}"/>
    <cellStyle name="Comma 12 3 3 3 9" xfId="19295" xr:uid="{00000000-0005-0000-0000-0000750E0000}"/>
    <cellStyle name="Comma 12 3 3 4" xfId="21816" xr:uid="{00000000-0005-0000-0000-0000760E0000}"/>
    <cellStyle name="Comma 12 3 3 4 2" xfId="2091" xr:uid="{00000000-0005-0000-0000-0000770E0000}"/>
    <cellStyle name="Comma 12 3 3 4 3" xfId="4550" xr:uid="{00000000-0005-0000-0000-0000780E0000}"/>
    <cellStyle name="Comma 12 3 3 4 4" xfId="7043" xr:uid="{00000000-0005-0000-0000-0000790E0000}"/>
    <cellStyle name="Comma 12 3 3 4 5" xfId="9491" xr:uid="{00000000-0005-0000-0000-00007A0E0000}"/>
    <cellStyle name="Comma 12 3 3 4 6" xfId="11943" xr:uid="{00000000-0005-0000-0000-00007B0E0000}"/>
    <cellStyle name="Comma 12 3 3 4 7" xfId="14395" xr:uid="{00000000-0005-0000-0000-00007C0E0000}"/>
    <cellStyle name="Comma 12 3 3 4 8" xfId="16848" xr:uid="{00000000-0005-0000-0000-00007D0E0000}"/>
    <cellStyle name="Comma 12 3 3 4 9" xfId="19296" xr:uid="{00000000-0005-0000-0000-00007E0E0000}"/>
    <cellStyle name="Comma 12 3 3 5" xfId="21817" xr:uid="{00000000-0005-0000-0000-00007F0E0000}"/>
    <cellStyle name="Comma 12 3 3 5 2" xfId="2092" xr:uid="{00000000-0005-0000-0000-0000800E0000}"/>
    <cellStyle name="Comma 12 3 3 5 3" xfId="4551" xr:uid="{00000000-0005-0000-0000-0000810E0000}"/>
    <cellStyle name="Comma 12 3 3 5 4" xfId="7044" xr:uid="{00000000-0005-0000-0000-0000820E0000}"/>
    <cellStyle name="Comma 12 3 3 5 5" xfId="9492" xr:uid="{00000000-0005-0000-0000-0000830E0000}"/>
    <cellStyle name="Comma 12 3 3 5 6" xfId="11944" xr:uid="{00000000-0005-0000-0000-0000840E0000}"/>
    <cellStyle name="Comma 12 3 3 5 7" xfId="14396" xr:uid="{00000000-0005-0000-0000-0000850E0000}"/>
    <cellStyle name="Comma 12 3 3 5 8" xfId="16849" xr:uid="{00000000-0005-0000-0000-0000860E0000}"/>
    <cellStyle name="Comma 12 3 3 5 9" xfId="19297" xr:uid="{00000000-0005-0000-0000-0000870E0000}"/>
    <cellStyle name="Comma 12 3 3 6" xfId="21818" xr:uid="{00000000-0005-0000-0000-0000880E0000}"/>
    <cellStyle name="Comma 12 3 3 6 2" xfId="2093" xr:uid="{00000000-0005-0000-0000-0000890E0000}"/>
    <cellStyle name="Comma 12 3 3 6 3" xfId="4552" xr:uid="{00000000-0005-0000-0000-00008A0E0000}"/>
    <cellStyle name="Comma 12 3 3 6 4" xfId="7045" xr:uid="{00000000-0005-0000-0000-00008B0E0000}"/>
    <cellStyle name="Comma 12 3 3 6 5" xfId="9493" xr:uid="{00000000-0005-0000-0000-00008C0E0000}"/>
    <cellStyle name="Comma 12 3 3 6 6" xfId="11945" xr:uid="{00000000-0005-0000-0000-00008D0E0000}"/>
    <cellStyle name="Comma 12 3 3 6 7" xfId="14397" xr:uid="{00000000-0005-0000-0000-00008E0E0000}"/>
    <cellStyle name="Comma 12 3 3 6 8" xfId="16850" xr:uid="{00000000-0005-0000-0000-00008F0E0000}"/>
    <cellStyle name="Comma 12 3 3 6 9" xfId="19298" xr:uid="{00000000-0005-0000-0000-0000900E0000}"/>
    <cellStyle name="Comma 12 3 3 7" xfId="21819" xr:uid="{00000000-0005-0000-0000-0000910E0000}"/>
    <cellStyle name="Comma 12 3 3 7 2" xfId="2094" xr:uid="{00000000-0005-0000-0000-0000920E0000}"/>
    <cellStyle name="Comma 12 3 3 7 3" xfId="4553" xr:uid="{00000000-0005-0000-0000-0000930E0000}"/>
    <cellStyle name="Comma 12 3 3 7 4" xfId="7046" xr:uid="{00000000-0005-0000-0000-0000940E0000}"/>
    <cellStyle name="Comma 12 3 3 7 5" xfId="9494" xr:uid="{00000000-0005-0000-0000-0000950E0000}"/>
    <cellStyle name="Comma 12 3 3 7 6" xfId="11946" xr:uid="{00000000-0005-0000-0000-0000960E0000}"/>
    <cellStyle name="Comma 12 3 3 7 7" xfId="14398" xr:uid="{00000000-0005-0000-0000-0000970E0000}"/>
    <cellStyle name="Comma 12 3 3 7 8" xfId="16851" xr:uid="{00000000-0005-0000-0000-0000980E0000}"/>
    <cellStyle name="Comma 12 3 3 7 9" xfId="19299" xr:uid="{00000000-0005-0000-0000-0000990E0000}"/>
    <cellStyle name="Comma 12 3 3 8" xfId="21820" xr:uid="{00000000-0005-0000-0000-00009A0E0000}"/>
    <cellStyle name="Comma 12 3 3 8 2" xfId="2095" xr:uid="{00000000-0005-0000-0000-00009B0E0000}"/>
    <cellStyle name="Comma 12 3 3 8 3" xfId="4554" xr:uid="{00000000-0005-0000-0000-00009C0E0000}"/>
    <cellStyle name="Comma 12 3 3 8 4" xfId="7047" xr:uid="{00000000-0005-0000-0000-00009D0E0000}"/>
    <cellStyle name="Comma 12 3 3 8 5" xfId="9495" xr:uid="{00000000-0005-0000-0000-00009E0E0000}"/>
    <cellStyle name="Comma 12 3 3 8 6" xfId="11947" xr:uid="{00000000-0005-0000-0000-00009F0E0000}"/>
    <cellStyle name="Comma 12 3 3 8 7" xfId="14399" xr:uid="{00000000-0005-0000-0000-0000A00E0000}"/>
    <cellStyle name="Comma 12 3 3 8 8" xfId="16852" xr:uid="{00000000-0005-0000-0000-0000A10E0000}"/>
    <cellStyle name="Comma 12 3 3 8 9" xfId="19300" xr:uid="{00000000-0005-0000-0000-0000A20E0000}"/>
    <cellStyle name="Comma 12 3 3 9" xfId="2087" xr:uid="{00000000-0005-0000-0000-0000A30E0000}"/>
    <cellStyle name="Comma 12 3 4" xfId="21821" xr:uid="{00000000-0005-0000-0000-0000A40E0000}"/>
    <cellStyle name="Comma 12 3 4 10" xfId="19301" xr:uid="{00000000-0005-0000-0000-0000A50E0000}"/>
    <cellStyle name="Comma 12 3 4 2" xfId="21822" xr:uid="{00000000-0005-0000-0000-0000A60E0000}"/>
    <cellStyle name="Comma 12 3 4 2 2" xfId="2097" xr:uid="{00000000-0005-0000-0000-0000A70E0000}"/>
    <cellStyle name="Comma 12 3 4 2 3" xfId="4556" xr:uid="{00000000-0005-0000-0000-0000A80E0000}"/>
    <cellStyle name="Comma 12 3 4 2 4" xfId="7049" xr:uid="{00000000-0005-0000-0000-0000A90E0000}"/>
    <cellStyle name="Comma 12 3 4 2 5" xfId="9497" xr:uid="{00000000-0005-0000-0000-0000AA0E0000}"/>
    <cellStyle name="Comma 12 3 4 2 6" xfId="11949" xr:uid="{00000000-0005-0000-0000-0000AB0E0000}"/>
    <cellStyle name="Comma 12 3 4 2 7" xfId="14401" xr:uid="{00000000-0005-0000-0000-0000AC0E0000}"/>
    <cellStyle name="Comma 12 3 4 2 8" xfId="16854" xr:uid="{00000000-0005-0000-0000-0000AD0E0000}"/>
    <cellStyle name="Comma 12 3 4 2 9" xfId="19302" xr:uid="{00000000-0005-0000-0000-0000AE0E0000}"/>
    <cellStyle name="Comma 12 3 4 3" xfId="2096" xr:uid="{00000000-0005-0000-0000-0000AF0E0000}"/>
    <cellStyle name="Comma 12 3 4 4" xfId="4555" xr:uid="{00000000-0005-0000-0000-0000B00E0000}"/>
    <cellStyle name="Comma 12 3 4 5" xfId="7048" xr:uid="{00000000-0005-0000-0000-0000B10E0000}"/>
    <cellStyle name="Comma 12 3 4 6" xfId="9496" xr:uid="{00000000-0005-0000-0000-0000B20E0000}"/>
    <cellStyle name="Comma 12 3 4 7" xfId="11948" xr:uid="{00000000-0005-0000-0000-0000B30E0000}"/>
    <cellStyle name="Comma 12 3 4 8" xfId="14400" xr:uid="{00000000-0005-0000-0000-0000B40E0000}"/>
    <cellStyle name="Comma 12 3 4 9" xfId="16853" xr:uid="{00000000-0005-0000-0000-0000B50E0000}"/>
    <cellStyle name="Comma 12 3 5" xfId="21823" xr:uid="{00000000-0005-0000-0000-0000B60E0000}"/>
    <cellStyle name="Comma 12 3 5 2" xfId="2098" xr:uid="{00000000-0005-0000-0000-0000B70E0000}"/>
    <cellStyle name="Comma 12 3 5 3" xfId="4557" xr:uid="{00000000-0005-0000-0000-0000B80E0000}"/>
    <cellStyle name="Comma 12 3 5 4" xfId="7050" xr:uid="{00000000-0005-0000-0000-0000B90E0000}"/>
    <cellStyle name="Comma 12 3 5 5" xfId="9498" xr:uid="{00000000-0005-0000-0000-0000BA0E0000}"/>
    <cellStyle name="Comma 12 3 5 6" xfId="11950" xr:uid="{00000000-0005-0000-0000-0000BB0E0000}"/>
    <cellStyle name="Comma 12 3 5 7" xfId="14402" xr:uid="{00000000-0005-0000-0000-0000BC0E0000}"/>
    <cellStyle name="Comma 12 3 5 8" xfId="16855" xr:uid="{00000000-0005-0000-0000-0000BD0E0000}"/>
    <cellStyle name="Comma 12 3 5 9" xfId="19303" xr:uid="{00000000-0005-0000-0000-0000BE0E0000}"/>
    <cellStyle name="Comma 12 3 6" xfId="21824" xr:uid="{00000000-0005-0000-0000-0000BF0E0000}"/>
    <cellStyle name="Comma 12 3 6 2" xfId="2099" xr:uid="{00000000-0005-0000-0000-0000C00E0000}"/>
    <cellStyle name="Comma 12 3 6 3" xfId="4558" xr:uid="{00000000-0005-0000-0000-0000C10E0000}"/>
    <cellStyle name="Comma 12 3 6 4" xfId="7051" xr:uid="{00000000-0005-0000-0000-0000C20E0000}"/>
    <cellStyle name="Comma 12 3 6 5" xfId="9499" xr:uid="{00000000-0005-0000-0000-0000C30E0000}"/>
    <cellStyle name="Comma 12 3 6 6" xfId="11951" xr:uid="{00000000-0005-0000-0000-0000C40E0000}"/>
    <cellStyle name="Comma 12 3 6 7" xfId="14403" xr:uid="{00000000-0005-0000-0000-0000C50E0000}"/>
    <cellStyle name="Comma 12 3 6 8" xfId="16856" xr:uid="{00000000-0005-0000-0000-0000C60E0000}"/>
    <cellStyle name="Comma 12 3 6 9" xfId="19304" xr:uid="{00000000-0005-0000-0000-0000C70E0000}"/>
    <cellStyle name="Comma 12 3 7" xfId="21825" xr:uid="{00000000-0005-0000-0000-0000C80E0000}"/>
    <cellStyle name="Comma 12 3 7 2" xfId="2100" xr:uid="{00000000-0005-0000-0000-0000C90E0000}"/>
    <cellStyle name="Comma 12 3 7 3" xfId="4559" xr:uid="{00000000-0005-0000-0000-0000CA0E0000}"/>
    <cellStyle name="Comma 12 3 7 4" xfId="7052" xr:uid="{00000000-0005-0000-0000-0000CB0E0000}"/>
    <cellStyle name="Comma 12 3 7 5" xfId="9500" xr:uid="{00000000-0005-0000-0000-0000CC0E0000}"/>
    <cellStyle name="Comma 12 3 7 6" xfId="11952" xr:uid="{00000000-0005-0000-0000-0000CD0E0000}"/>
    <cellStyle name="Comma 12 3 7 7" xfId="14404" xr:uid="{00000000-0005-0000-0000-0000CE0E0000}"/>
    <cellStyle name="Comma 12 3 7 8" xfId="16857" xr:uid="{00000000-0005-0000-0000-0000CF0E0000}"/>
    <cellStyle name="Comma 12 3 7 9" xfId="19305" xr:uid="{00000000-0005-0000-0000-0000D00E0000}"/>
    <cellStyle name="Comma 12 3 8" xfId="21826" xr:uid="{00000000-0005-0000-0000-0000D10E0000}"/>
    <cellStyle name="Comma 12 3 8 2" xfId="2101" xr:uid="{00000000-0005-0000-0000-0000D20E0000}"/>
    <cellStyle name="Comma 12 3 8 3" xfId="4560" xr:uid="{00000000-0005-0000-0000-0000D30E0000}"/>
    <cellStyle name="Comma 12 3 8 4" xfId="7053" xr:uid="{00000000-0005-0000-0000-0000D40E0000}"/>
    <cellStyle name="Comma 12 3 8 5" xfId="9501" xr:uid="{00000000-0005-0000-0000-0000D50E0000}"/>
    <cellStyle name="Comma 12 3 8 6" xfId="11953" xr:uid="{00000000-0005-0000-0000-0000D60E0000}"/>
    <cellStyle name="Comma 12 3 8 7" xfId="14405" xr:uid="{00000000-0005-0000-0000-0000D70E0000}"/>
    <cellStyle name="Comma 12 3 8 8" xfId="16858" xr:uid="{00000000-0005-0000-0000-0000D80E0000}"/>
    <cellStyle name="Comma 12 3 8 9" xfId="19306" xr:uid="{00000000-0005-0000-0000-0000D90E0000}"/>
    <cellStyle name="Comma 12 3 9" xfId="21827" xr:uid="{00000000-0005-0000-0000-0000DA0E0000}"/>
    <cellStyle name="Comma 12 3 9 2" xfId="2102" xr:uid="{00000000-0005-0000-0000-0000DB0E0000}"/>
    <cellStyle name="Comma 12 3 9 3" xfId="4561" xr:uid="{00000000-0005-0000-0000-0000DC0E0000}"/>
    <cellStyle name="Comma 12 3 9 4" xfId="7054" xr:uid="{00000000-0005-0000-0000-0000DD0E0000}"/>
    <cellStyle name="Comma 12 3 9 5" xfId="9502" xr:uid="{00000000-0005-0000-0000-0000DE0E0000}"/>
    <cellStyle name="Comma 12 3 9 6" xfId="11954" xr:uid="{00000000-0005-0000-0000-0000DF0E0000}"/>
    <cellStyle name="Comma 12 3 9 7" xfId="14406" xr:uid="{00000000-0005-0000-0000-0000E00E0000}"/>
    <cellStyle name="Comma 12 3 9 8" xfId="16859" xr:uid="{00000000-0005-0000-0000-0000E10E0000}"/>
    <cellStyle name="Comma 12 3 9 9" xfId="19307" xr:uid="{00000000-0005-0000-0000-0000E20E0000}"/>
    <cellStyle name="Comma 12 30" xfId="6943" xr:uid="{00000000-0005-0000-0000-0000E30E0000}"/>
    <cellStyle name="Comma 12 31" xfId="9391" xr:uid="{00000000-0005-0000-0000-0000E40E0000}"/>
    <cellStyle name="Comma 12 32" xfId="11843" xr:uid="{00000000-0005-0000-0000-0000E50E0000}"/>
    <cellStyle name="Comma 12 33" xfId="14295" xr:uid="{00000000-0005-0000-0000-0000E60E0000}"/>
    <cellStyle name="Comma 12 34" xfId="16748" xr:uid="{00000000-0005-0000-0000-0000E70E0000}"/>
    <cellStyle name="Comma 12 35" xfId="19196" xr:uid="{00000000-0005-0000-0000-0000E80E0000}"/>
    <cellStyle name="Comma 12 4" xfId="21828" xr:uid="{00000000-0005-0000-0000-0000E90E0000}"/>
    <cellStyle name="Comma 12 4 10" xfId="2103" xr:uid="{00000000-0005-0000-0000-0000EA0E0000}"/>
    <cellStyle name="Comma 12 4 11" xfId="4562" xr:uid="{00000000-0005-0000-0000-0000EB0E0000}"/>
    <cellStyle name="Comma 12 4 12" xfId="7055" xr:uid="{00000000-0005-0000-0000-0000EC0E0000}"/>
    <cellStyle name="Comma 12 4 13" xfId="9503" xr:uid="{00000000-0005-0000-0000-0000ED0E0000}"/>
    <cellStyle name="Comma 12 4 14" xfId="11955" xr:uid="{00000000-0005-0000-0000-0000EE0E0000}"/>
    <cellStyle name="Comma 12 4 15" xfId="14407" xr:uid="{00000000-0005-0000-0000-0000EF0E0000}"/>
    <cellStyle name="Comma 12 4 16" xfId="16860" xr:uid="{00000000-0005-0000-0000-0000F00E0000}"/>
    <cellStyle name="Comma 12 4 17" xfId="19308" xr:uid="{00000000-0005-0000-0000-0000F10E0000}"/>
    <cellStyle name="Comma 12 4 2" xfId="21829" xr:uid="{00000000-0005-0000-0000-0000F20E0000}"/>
    <cellStyle name="Comma 12 4 2 10" xfId="4563" xr:uid="{00000000-0005-0000-0000-0000F30E0000}"/>
    <cellStyle name="Comma 12 4 2 11" xfId="7056" xr:uid="{00000000-0005-0000-0000-0000F40E0000}"/>
    <cellStyle name="Comma 12 4 2 12" xfId="9504" xr:uid="{00000000-0005-0000-0000-0000F50E0000}"/>
    <cellStyle name="Comma 12 4 2 13" xfId="11956" xr:uid="{00000000-0005-0000-0000-0000F60E0000}"/>
    <cellStyle name="Comma 12 4 2 14" xfId="14408" xr:uid="{00000000-0005-0000-0000-0000F70E0000}"/>
    <cellStyle name="Comma 12 4 2 15" xfId="16861" xr:uid="{00000000-0005-0000-0000-0000F80E0000}"/>
    <cellStyle name="Comma 12 4 2 16" xfId="19309" xr:uid="{00000000-0005-0000-0000-0000F90E0000}"/>
    <cellStyle name="Comma 12 4 2 2" xfId="21830" xr:uid="{00000000-0005-0000-0000-0000FA0E0000}"/>
    <cellStyle name="Comma 12 4 2 2 10" xfId="19310" xr:uid="{00000000-0005-0000-0000-0000FB0E0000}"/>
    <cellStyle name="Comma 12 4 2 2 2" xfId="21831" xr:uid="{00000000-0005-0000-0000-0000FC0E0000}"/>
    <cellStyle name="Comma 12 4 2 2 2 2" xfId="2106" xr:uid="{00000000-0005-0000-0000-0000FD0E0000}"/>
    <cellStyle name="Comma 12 4 2 2 2 3" xfId="4565" xr:uid="{00000000-0005-0000-0000-0000FE0E0000}"/>
    <cellStyle name="Comma 12 4 2 2 2 4" xfId="7058" xr:uid="{00000000-0005-0000-0000-0000FF0E0000}"/>
    <cellStyle name="Comma 12 4 2 2 2 5" xfId="9506" xr:uid="{00000000-0005-0000-0000-0000000F0000}"/>
    <cellStyle name="Comma 12 4 2 2 2 6" xfId="11958" xr:uid="{00000000-0005-0000-0000-0000010F0000}"/>
    <cellStyle name="Comma 12 4 2 2 2 7" xfId="14410" xr:uid="{00000000-0005-0000-0000-0000020F0000}"/>
    <cellStyle name="Comma 12 4 2 2 2 8" xfId="16863" xr:uid="{00000000-0005-0000-0000-0000030F0000}"/>
    <cellStyle name="Comma 12 4 2 2 2 9" xfId="19311" xr:uid="{00000000-0005-0000-0000-0000040F0000}"/>
    <cellStyle name="Comma 12 4 2 2 3" xfId="2105" xr:uid="{00000000-0005-0000-0000-0000050F0000}"/>
    <cellStyle name="Comma 12 4 2 2 4" xfId="4564" xr:uid="{00000000-0005-0000-0000-0000060F0000}"/>
    <cellStyle name="Comma 12 4 2 2 5" xfId="7057" xr:uid="{00000000-0005-0000-0000-0000070F0000}"/>
    <cellStyle name="Comma 12 4 2 2 6" xfId="9505" xr:uid="{00000000-0005-0000-0000-0000080F0000}"/>
    <cellStyle name="Comma 12 4 2 2 7" xfId="11957" xr:uid="{00000000-0005-0000-0000-0000090F0000}"/>
    <cellStyle name="Comma 12 4 2 2 8" xfId="14409" xr:uid="{00000000-0005-0000-0000-00000A0F0000}"/>
    <cellStyle name="Comma 12 4 2 2 9" xfId="16862" xr:uid="{00000000-0005-0000-0000-00000B0F0000}"/>
    <cellStyle name="Comma 12 4 2 3" xfId="21832" xr:uid="{00000000-0005-0000-0000-00000C0F0000}"/>
    <cellStyle name="Comma 12 4 2 3 2" xfId="2107" xr:uid="{00000000-0005-0000-0000-00000D0F0000}"/>
    <cellStyle name="Comma 12 4 2 3 3" xfId="4566" xr:uid="{00000000-0005-0000-0000-00000E0F0000}"/>
    <cellStyle name="Comma 12 4 2 3 4" xfId="7059" xr:uid="{00000000-0005-0000-0000-00000F0F0000}"/>
    <cellStyle name="Comma 12 4 2 3 5" xfId="9507" xr:uid="{00000000-0005-0000-0000-0000100F0000}"/>
    <cellStyle name="Comma 12 4 2 3 6" xfId="11959" xr:uid="{00000000-0005-0000-0000-0000110F0000}"/>
    <cellStyle name="Comma 12 4 2 3 7" xfId="14411" xr:uid="{00000000-0005-0000-0000-0000120F0000}"/>
    <cellStyle name="Comma 12 4 2 3 8" xfId="16864" xr:uid="{00000000-0005-0000-0000-0000130F0000}"/>
    <cellStyle name="Comma 12 4 2 3 9" xfId="19312" xr:uid="{00000000-0005-0000-0000-0000140F0000}"/>
    <cellStyle name="Comma 12 4 2 4" xfId="21833" xr:uid="{00000000-0005-0000-0000-0000150F0000}"/>
    <cellStyle name="Comma 12 4 2 4 2" xfId="2108" xr:uid="{00000000-0005-0000-0000-0000160F0000}"/>
    <cellStyle name="Comma 12 4 2 4 3" xfId="4567" xr:uid="{00000000-0005-0000-0000-0000170F0000}"/>
    <cellStyle name="Comma 12 4 2 4 4" xfId="7060" xr:uid="{00000000-0005-0000-0000-0000180F0000}"/>
    <cellStyle name="Comma 12 4 2 4 5" xfId="9508" xr:uid="{00000000-0005-0000-0000-0000190F0000}"/>
    <cellStyle name="Comma 12 4 2 4 6" xfId="11960" xr:uid="{00000000-0005-0000-0000-00001A0F0000}"/>
    <cellStyle name="Comma 12 4 2 4 7" xfId="14412" xr:uid="{00000000-0005-0000-0000-00001B0F0000}"/>
    <cellStyle name="Comma 12 4 2 4 8" xfId="16865" xr:uid="{00000000-0005-0000-0000-00001C0F0000}"/>
    <cellStyle name="Comma 12 4 2 4 9" xfId="19313" xr:uid="{00000000-0005-0000-0000-00001D0F0000}"/>
    <cellStyle name="Comma 12 4 2 5" xfId="21834" xr:uid="{00000000-0005-0000-0000-00001E0F0000}"/>
    <cellStyle name="Comma 12 4 2 5 2" xfId="2109" xr:uid="{00000000-0005-0000-0000-00001F0F0000}"/>
    <cellStyle name="Comma 12 4 2 5 3" xfId="4568" xr:uid="{00000000-0005-0000-0000-0000200F0000}"/>
    <cellStyle name="Comma 12 4 2 5 4" xfId="7061" xr:uid="{00000000-0005-0000-0000-0000210F0000}"/>
    <cellStyle name="Comma 12 4 2 5 5" xfId="9509" xr:uid="{00000000-0005-0000-0000-0000220F0000}"/>
    <cellStyle name="Comma 12 4 2 5 6" xfId="11961" xr:uid="{00000000-0005-0000-0000-0000230F0000}"/>
    <cellStyle name="Comma 12 4 2 5 7" xfId="14413" xr:uid="{00000000-0005-0000-0000-0000240F0000}"/>
    <cellStyle name="Comma 12 4 2 5 8" xfId="16866" xr:uid="{00000000-0005-0000-0000-0000250F0000}"/>
    <cellStyle name="Comma 12 4 2 5 9" xfId="19314" xr:uid="{00000000-0005-0000-0000-0000260F0000}"/>
    <cellStyle name="Comma 12 4 2 6" xfId="21835" xr:uid="{00000000-0005-0000-0000-0000270F0000}"/>
    <cellStyle name="Comma 12 4 2 6 2" xfId="2110" xr:uid="{00000000-0005-0000-0000-0000280F0000}"/>
    <cellStyle name="Comma 12 4 2 6 3" xfId="4569" xr:uid="{00000000-0005-0000-0000-0000290F0000}"/>
    <cellStyle name="Comma 12 4 2 6 4" xfId="7062" xr:uid="{00000000-0005-0000-0000-00002A0F0000}"/>
    <cellStyle name="Comma 12 4 2 6 5" xfId="9510" xr:uid="{00000000-0005-0000-0000-00002B0F0000}"/>
    <cellStyle name="Comma 12 4 2 6 6" xfId="11962" xr:uid="{00000000-0005-0000-0000-00002C0F0000}"/>
    <cellStyle name="Comma 12 4 2 6 7" xfId="14414" xr:uid="{00000000-0005-0000-0000-00002D0F0000}"/>
    <cellStyle name="Comma 12 4 2 6 8" xfId="16867" xr:uid="{00000000-0005-0000-0000-00002E0F0000}"/>
    <cellStyle name="Comma 12 4 2 6 9" xfId="19315" xr:uid="{00000000-0005-0000-0000-00002F0F0000}"/>
    <cellStyle name="Comma 12 4 2 7" xfId="21836" xr:uid="{00000000-0005-0000-0000-0000300F0000}"/>
    <cellStyle name="Comma 12 4 2 7 2" xfId="2111" xr:uid="{00000000-0005-0000-0000-0000310F0000}"/>
    <cellStyle name="Comma 12 4 2 7 3" xfId="4570" xr:uid="{00000000-0005-0000-0000-0000320F0000}"/>
    <cellStyle name="Comma 12 4 2 7 4" xfId="7063" xr:uid="{00000000-0005-0000-0000-0000330F0000}"/>
    <cellStyle name="Comma 12 4 2 7 5" xfId="9511" xr:uid="{00000000-0005-0000-0000-0000340F0000}"/>
    <cellStyle name="Comma 12 4 2 7 6" xfId="11963" xr:uid="{00000000-0005-0000-0000-0000350F0000}"/>
    <cellStyle name="Comma 12 4 2 7 7" xfId="14415" xr:uid="{00000000-0005-0000-0000-0000360F0000}"/>
    <cellStyle name="Comma 12 4 2 7 8" xfId="16868" xr:uid="{00000000-0005-0000-0000-0000370F0000}"/>
    <cellStyle name="Comma 12 4 2 7 9" xfId="19316" xr:uid="{00000000-0005-0000-0000-0000380F0000}"/>
    <cellStyle name="Comma 12 4 2 8" xfId="21837" xr:uid="{00000000-0005-0000-0000-0000390F0000}"/>
    <cellStyle name="Comma 12 4 2 8 2" xfId="2112" xr:uid="{00000000-0005-0000-0000-00003A0F0000}"/>
    <cellStyle name="Comma 12 4 2 8 3" xfId="4571" xr:uid="{00000000-0005-0000-0000-00003B0F0000}"/>
    <cellStyle name="Comma 12 4 2 8 4" xfId="7064" xr:uid="{00000000-0005-0000-0000-00003C0F0000}"/>
    <cellStyle name="Comma 12 4 2 8 5" xfId="9512" xr:uid="{00000000-0005-0000-0000-00003D0F0000}"/>
    <cellStyle name="Comma 12 4 2 8 6" xfId="11964" xr:uid="{00000000-0005-0000-0000-00003E0F0000}"/>
    <cellStyle name="Comma 12 4 2 8 7" xfId="14416" xr:uid="{00000000-0005-0000-0000-00003F0F0000}"/>
    <cellStyle name="Comma 12 4 2 8 8" xfId="16869" xr:uid="{00000000-0005-0000-0000-0000400F0000}"/>
    <cellStyle name="Comma 12 4 2 8 9" xfId="19317" xr:uid="{00000000-0005-0000-0000-0000410F0000}"/>
    <cellStyle name="Comma 12 4 2 9" xfId="2104" xr:uid="{00000000-0005-0000-0000-0000420F0000}"/>
    <cellStyle name="Comma 12 4 3" xfId="21838" xr:uid="{00000000-0005-0000-0000-0000430F0000}"/>
    <cellStyle name="Comma 12 4 3 10" xfId="19318" xr:uid="{00000000-0005-0000-0000-0000440F0000}"/>
    <cellStyle name="Comma 12 4 3 2" xfId="21839" xr:uid="{00000000-0005-0000-0000-0000450F0000}"/>
    <cellStyle name="Comma 12 4 3 2 2" xfId="2114" xr:uid="{00000000-0005-0000-0000-0000460F0000}"/>
    <cellStyle name="Comma 12 4 3 2 3" xfId="4573" xr:uid="{00000000-0005-0000-0000-0000470F0000}"/>
    <cellStyle name="Comma 12 4 3 2 4" xfId="7066" xr:uid="{00000000-0005-0000-0000-0000480F0000}"/>
    <cellStyle name="Comma 12 4 3 2 5" xfId="9514" xr:uid="{00000000-0005-0000-0000-0000490F0000}"/>
    <cellStyle name="Comma 12 4 3 2 6" xfId="11966" xr:uid="{00000000-0005-0000-0000-00004A0F0000}"/>
    <cellStyle name="Comma 12 4 3 2 7" xfId="14418" xr:uid="{00000000-0005-0000-0000-00004B0F0000}"/>
    <cellStyle name="Comma 12 4 3 2 8" xfId="16871" xr:uid="{00000000-0005-0000-0000-00004C0F0000}"/>
    <cellStyle name="Comma 12 4 3 2 9" xfId="19319" xr:uid="{00000000-0005-0000-0000-00004D0F0000}"/>
    <cellStyle name="Comma 12 4 3 3" xfId="2113" xr:uid="{00000000-0005-0000-0000-00004E0F0000}"/>
    <cellStyle name="Comma 12 4 3 4" xfId="4572" xr:uid="{00000000-0005-0000-0000-00004F0F0000}"/>
    <cellStyle name="Comma 12 4 3 5" xfId="7065" xr:uid="{00000000-0005-0000-0000-0000500F0000}"/>
    <cellStyle name="Comma 12 4 3 6" xfId="9513" xr:uid="{00000000-0005-0000-0000-0000510F0000}"/>
    <cellStyle name="Comma 12 4 3 7" xfId="11965" xr:uid="{00000000-0005-0000-0000-0000520F0000}"/>
    <cellStyle name="Comma 12 4 3 8" xfId="14417" xr:uid="{00000000-0005-0000-0000-0000530F0000}"/>
    <cellStyle name="Comma 12 4 3 9" xfId="16870" xr:uid="{00000000-0005-0000-0000-0000540F0000}"/>
    <cellStyle name="Comma 12 4 4" xfId="21840" xr:uid="{00000000-0005-0000-0000-0000550F0000}"/>
    <cellStyle name="Comma 12 4 4 2" xfId="2115" xr:uid="{00000000-0005-0000-0000-0000560F0000}"/>
    <cellStyle name="Comma 12 4 4 3" xfId="4574" xr:uid="{00000000-0005-0000-0000-0000570F0000}"/>
    <cellStyle name="Comma 12 4 4 4" xfId="7067" xr:uid="{00000000-0005-0000-0000-0000580F0000}"/>
    <cellStyle name="Comma 12 4 4 5" xfId="9515" xr:uid="{00000000-0005-0000-0000-0000590F0000}"/>
    <cellStyle name="Comma 12 4 4 6" xfId="11967" xr:uid="{00000000-0005-0000-0000-00005A0F0000}"/>
    <cellStyle name="Comma 12 4 4 7" xfId="14419" xr:uid="{00000000-0005-0000-0000-00005B0F0000}"/>
    <cellStyle name="Comma 12 4 4 8" xfId="16872" xr:uid="{00000000-0005-0000-0000-00005C0F0000}"/>
    <cellStyle name="Comma 12 4 4 9" xfId="19320" xr:uid="{00000000-0005-0000-0000-00005D0F0000}"/>
    <cellStyle name="Comma 12 4 5" xfId="21841" xr:uid="{00000000-0005-0000-0000-00005E0F0000}"/>
    <cellStyle name="Comma 12 4 5 2" xfId="2116" xr:uid="{00000000-0005-0000-0000-00005F0F0000}"/>
    <cellStyle name="Comma 12 4 5 3" xfId="4575" xr:uid="{00000000-0005-0000-0000-0000600F0000}"/>
    <cellStyle name="Comma 12 4 5 4" xfId="7068" xr:uid="{00000000-0005-0000-0000-0000610F0000}"/>
    <cellStyle name="Comma 12 4 5 5" xfId="9516" xr:uid="{00000000-0005-0000-0000-0000620F0000}"/>
    <cellStyle name="Comma 12 4 5 6" xfId="11968" xr:uid="{00000000-0005-0000-0000-0000630F0000}"/>
    <cellStyle name="Comma 12 4 5 7" xfId="14420" xr:uid="{00000000-0005-0000-0000-0000640F0000}"/>
    <cellStyle name="Comma 12 4 5 8" xfId="16873" xr:uid="{00000000-0005-0000-0000-0000650F0000}"/>
    <cellStyle name="Comma 12 4 5 9" xfId="19321" xr:uid="{00000000-0005-0000-0000-0000660F0000}"/>
    <cellStyle name="Comma 12 4 6" xfId="21842" xr:uid="{00000000-0005-0000-0000-0000670F0000}"/>
    <cellStyle name="Comma 12 4 6 2" xfId="2117" xr:uid="{00000000-0005-0000-0000-0000680F0000}"/>
    <cellStyle name="Comma 12 4 6 3" xfId="4576" xr:uid="{00000000-0005-0000-0000-0000690F0000}"/>
    <cellStyle name="Comma 12 4 6 4" xfId="7069" xr:uid="{00000000-0005-0000-0000-00006A0F0000}"/>
    <cellStyle name="Comma 12 4 6 5" xfId="9517" xr:uid="{00000000-0005-0000-0000-00006B0F0000}"/>
    <cellStyle name="Comma 12 4 6 6" xfId="11969" xr:uid="{00000000-0005-0000-0000-00006C0F0000}"/>
    <cellStyle name="Comma 12 4 6 7" xfId="14421" xr:uid="{00000000-0005-0000-0000-00006D0F0000}"/>
    <cellStyle name="Comma 12 4 6 8" xfId="16874" xr:uid="{00000000-0005-0000-0000-00006E0F0000}"/>
    <cellStyle name="Comma 12 4 6 9" xfId="19322" xr:uid="{00000000-0005-0000-0000-00006F0F0000}"/>
    <cellStyle name="Comma 12 4 7" xfId="21843" xr:uid="{00000000-0005-0000-0000-0000700F0000}"/>
    <cellStyle name="Comma 12 4 7 2" xfId="2118" xr:uid="{00000000-0005-0000-0000-0000710F0000}"/>
    <cellStyle name="Comma 12 4 7 3" xfId="4577" xr:uid="{00000000-0005-0000-0000-0000720F0000}"/>
    <cellStyle name="Comma 12 4 7 4" xfId="7070" xr:uid="{00000000-0005-0000-0000-0000730F0000}"/>
    <cellStyle name="Comma 12 4 7 5" xfId="9518" xr:uid="{00000000-0005-0000-0000-0000740F0000}"/>
    <cellStyle name="Comma 12 4 7 6" xfId="11970" xr:uid="{00000000-0005-0000-0000-0000750F0000}"/>
    <cellStyle name="Comma 12 4 7 7" xfId="14422" xr:uid="{00000000-0005-0000-0000-0000760F0000}"/>
    <cellStyle name="Comma 12 4 7 8" xfId="16875" xr:uid="{00000000-0005-0000-0000-0000770F0000}"/>
    <cellStyle name="Comma 12 4 7 9" xfId="19323" xr:uid="{00000000-0005-0000-0000-0000780F0000}"/>
    <cellStyle name="Comma 12 4 8" xfId="21844" xr:uid="{00000000-0005-0000-0000-0000790F0000}"/>
    <cellStyle name="Comma 12 4 8 2" xfId="2119" xr:uid="{00000000-0005-0000-0000-00007A0F0000}"/>
    <cellStyle name="Comma 12 4 8 3" xfId="4578" xr:uid="{00000000-0005-0000-0000-00007B0F0000}"/>
    <cellStyle name="Comma 12 4 8 4" xfId="7071" xr:uid="{00000000-0005-0000-0000-00007C0F0000}"/>
    <cellStyle name="Comma 12 4 8 5" xfId="9519" xr:uid="{00000000-0005-0000-0000-00007D0F0000}"/>
    <cellStyle name="Comma 12 4 8 6" xfId="11971" xr:uid="{00000000-0005-0000-0000-00007E0F0000}"/>
    <cellStyle name="Comma 12 4 8 7" xfId="14423" xr:uid="{00000000-0005-0000-0000-00007F0F0000}"/>
    <cellStyle name="Comma 12 4 8 8" xfId="16876" xr:uid="{00000000-0005-0000-0000-0000800F0000}"/>
    <cellStyle name="Comma 12 4 8 9" xfId="19324" xr:uid="{00000000-0005-0000-0000-0000810F0000}"/>
    <cellStyle name="Comma 12 4 9" xfId="21845" xr:uid="{00000000-0005-0000-0000-0000820F0000}"/>
    <cellStyle name="Comma 12 4 9 2" xfId="2120" xr:uid="{00000000-0005-0000-0000-0000830F0000}"/>
    <cellStyle name="Comma 12 4 9 3" xfId="4579" xr:uid="{00000000-0005-0000-0000-0000840F0000}"/>
    <cellStyle name="Comma 12 4 9 4" xfId="7072" xr:uid="{00000000-0005-0000-0000-0000850F0000}"/>
    <cellStyle name="Comma 12 4 9 5" xfId="9520" xr:uid="{00000000-0005-0000-0000-0000860F0000}"/>
    <cellStyle name="Comma 12 4 9 6" xfId="11972" xr:uid="{00000000-0005-0000-0000-0000870F0000}"/>
    <cellStyle name="Comma 12 4 9 7" xfId="14424" xr:uid="{00000000-0005-0000-0000-0000880F0000}"/>
    <cellStyle name="Comma 12 4 9 8" xfId="16877" xr:uid="{00000000-0005-0000-0000-0000890F0000}"/>
    <cellStyle name="Comma 12 4 9 9" xfId="19325" xr:uid="{00000000-0005-0000-0000-00008A0F0000}"/>
    <cellStyle name="Comma 12 5" xfId="21846" xr:uid="{00000000-0005-0000-0000-00008B0F0000}"/>
    <cellStyle name="Comma 12 5 10" xfId="4580" xr:uid="{00000000-0005-0000-0000-00008C0F0000}"/>
    <cellStyle name="Comma 12 5 11" xfId="7073" xr:uid="{00000000-0005-0000-0000-00008D0F0000}"/>
    <cellStyle name="Comma 12 5 12" xfId="9521" xr:uid="{00000000-0005-0000-0000-00008E0F0000}"/>
    <cellStyle name="Comma 12 5 13" xfId="11973" xr:uid="{00000000-0005-0000-0000-00008F0F0000}"/>
    <cellStyle name="Comma 12 5 14" xfId="14425" xr:uid="{00000000-0005-0000-0000-0000900F0000}"/>
    <cellStyle name="Comma 12 5 15" xfId="16878" xr:uid="{00000000-0005-0000-0000-0000910F0000}"/>
    <cellStyle name="Comma 12 5 16" xfId="19326" xr:uid="{00000000-0005-0000-0000-0000920F0000}"/>
    <cellStyle name="Comma 12 5 2" xfId="21847" xr:uid="{00000000-0005-0000-0000-0000930F0000}"/>
    <cellStyle name="Comma 12 5 2 10" xfId="19327" xr:uid="{00000000-0005-0000-0000-0000940F0000}"/>
    <cellStyle name="Comma 12 5 2 2" xfId="21848" xr:uid="{00000000-0005-0000-0000-0000950F0000}"/>
    <cellStyle name="Comma 12 5 2 2 2" xfId="2123" xr:uid="{00000000-0005-0000-0000-0000960F0000}"/>
    <cellStyle name="Comma 12 5 2 2 3" xfId="4582" xr:uid="{00000000-0005-0000-0000-0000970F0000}"/>
    <cellStyle name="Comma 12 5 2 2 4" xfId="7075" xr:uid="{00000000-0005-0000-0000-0000980F0000}"/>
    <cellStyle name="Comma 12 5 2 2 5" xfId="9523" xr:uid="{00000000-0005-0000-0000-0000990F0000}"/>
    <cellStyle name="Comma 12 5 2 2 6" xfId="11975" xr:uid="{00000000-0005-0000-0000-00009A0F0000}"/>
    <cellStyle name="Comma 12 5 2 2 7" xfId="14427" xr:uid="{00000000-0005-0000-0000-00009B0F0000}"/>
    <cellStyle name="Comma 12 5 2 2 8" xfId="16880" xr:uid="{00000000-0005-0000-0000-00009C0F0000}"/>
    <cellStyle name="Comma 12 5 2 2 9" xfId="19328" xr:uid="{00000000-0005-0000-0000-00009D0F0000}"/>
    <cellStyle name="Comma 12 5 2 3" xfId="2122" xr:uid="{00000000-0005-0000-0000-00009E0F0000}"/>
    <cellStyle name="Comma 12 5 2 4" xfId="4581" xr:uid="{00000000-0005-0000-0000-00009F0F0000}"/>
    <cellStyle name="Comma 12 5 2 5" xfId="7074" xr:uid="{00000000-0005-0000-0000-0000A00F0000}"/>
    <cellStyle name="Comma 12 5 2 6" xfId="9522" xr:uid="{00000000-0005-0000-0000-0000A10F0000}"/>
    <cellStyle name="Comma 12 5 2 7" xfId="11974" xr:uid="{00000000-0005-0000-0000-0000A20F0000}"/>
    <cellStyle name="Comma 12 5 2 8" xfId="14426" xr:uid="{00000000-0005-0000-0000-0000A30F0000}"/>
    <cellStyle name="Comma 12 5 2 9" xfId="16879" xr:uid="{00000000-0005-0000-0000-0000A40F0000}"/>
    <cellStyle name="Comma 12 5 3" xfId="21849" xr:uid="{00000000-0005-0000-0000-0000A50F0000}"/>
    <cellStyle name="Comma 12 5 3 2" xfId="2124" xr:uid="{00000000-0005-0000-0000-0000A60F0000}"/>
    <cellStyle name="Comma 12 5 3 3" xfId="4583" xr:uid="{00000000-0005-0000-0000-0000A70F0000}"/>
    <cellStyle name="Comma 12 5 3 4" xfId="7076" xr:uid="{00000000-0005-0000-0000-0000A80F0000}"/>
    <cellStyle name="Comma 12 5 3 5" xfId="9524" xr:uid="{00000000-0005-0000-0000-0000A90F0000}"/>
    <cellStyle name="Comma 12 5 3 6" xfId="11976" xr:uid="{00000000-0005-0000-0000-0000AA0F0000}"/>
    <cellStyle name="Comma 12 5 3 7" xfId="14428" xr:uid="{00000000-0005-0000-0000-0000AB0F0000}"/>
    <cellStyle name="Comma 12 5 3 8" xfId="16881" xr:uid="{00000000-0005-0000-0000-0000AC0F0000}"/>
    <cellStyle name="Comma 12 5 3 9" xfId="19329" xr:uid="{00000000-0005-0000-0000-0000AD0F0000}"/>
    <cellStyle name="Comma 12 5 4" xfId="21850" xr:uid="{00000000-0005-0000-0000-0000AE0F0000}"/>
    <cellStyle name="Comma 12 5 4 2" xfId="2125" xr:uid="{00000000-0005-0000-0000-0000AF0F0000}"/>
    <cellStyle name="Comma 12 5 4 3" xfId="4584" xr:uid="{00000000-0005-0000-0000-0000B00F0000}"/>
    <cellStyle name="Comma 12 5 4 4" xfId="7077" xr:uid="{00000000-0005-0000-0000-0000B10F0000}"/>
    <cellStyle name="Comma 12 5 4 5" xfId="9525" xr:uid="{00000000-0005-0000-0000-0000B20F0000}"/>
    <cellStyle name="Comma 12 5 4 6" xfId="11977" xr:uid="{00000000-0005-0000-0000-0000B30F0000}"/>
    <cellStyle name="Comma 12 5 4 7" xfId="14429" xr:uid="{00000000-0005-0000-0000-0000B40F0000}"/>
    <cellStyle name="Comma 12 5 4 8" xfId="16882" xr:uid="{00000000-0005-0000-0000-0000B50F0000}"/>
    <cellStyle name="Comma 12 5 4 9" xfId="19330" xr:uid="{00000000-0005-0000-0000-0000B60F0000}"/>
    <cellStyle name="Comma 12 5 5" xfId="21851" xr:uid="{00000000-0005-0000-0000-0000B70F0000}"/>
    <cellStyle name="Comma 12 5 5 2" xfId="2126" xr:uid="{00000000-0005-0000-0000-0000B80F0000}"/>
    <cellStyle name="Comma 12 5 5 3" xfId="4585" xr:uid="{00000000-0005-0000-0000-0000B90F0000}"/>
    <cellStyle name="Comma 12 5 5 4" xfId="7078" xr:uid="{00000000-0005-0000-0000-0000BA0F0000}"/>
    <cellStyle name="Comma 12 5 5 5" xfId="9526" xr:uid="{00000000-0005-0000-0000-0000BB0F0000}"/>
    <cellStyle name="Comma 12 5 5 6" xfId="11978" xr:uid="{00000000-0005-0000-0000-0000BC0F0000}"/>
    <cellStyle name="Comma 12 5 5 7" xfId="14430" xr:uid="{00000000-0005-0000-0000-0000BD0F0000}"/>
    <cellStyle name="Comma 12 5 5 8" xfId="16883" xr:uid="{00000000-0005-0000-0000-0000BE0F0000}"/>
    <cellStyle name="Comma 12 5 5 9" xfId="19331" xr:uid="{00000000-0005-0000-0000-0000BF0F0000}"/>
    <cellStyle name="Comma 12 5 6" xfId="21852" xr:uid="{00000000-0005-0000-0000-0000C00F0000}"/>
    <cellStyle name="Comma 12 5 6 2" xfId="2127" xr:uid="{00000000-0005-0000-0000-0000C10F0000}"/>
    <cellStyle name="Comma 12 5 6 3" xfId="4586" xr:uid="{00000000-0005-0000-0000-0000C20F0000}"/>
    <cellStyle name="Comma 12 5 6 4" xfId="7079" xr:uid="{00000000-0005-0000-0000-0000C30F0000}"/>
    <cellStyle name="Comma 12 5 6 5" xfId="9527" xr:uid="{00000000-0005-0000-0000-0000C40F0000}"/>
    <cellStyle name="Comma 12 5 6 6" xfId="11979" xr:uid="{00000000-0005-0000-0000-0000C50F0000}"/>
    <cellStyle name="Comma 12 5 6 7" xfId="14431" xr:uid="{00000000-0005-0000-0000-0000C60F0000}"/>
    <cellStyle name="Comma 12 5 6 8" xfId="16884" xr:uid="{00000000-0005-0000-0000-0000C70F0000}"/>
    <cellStyle name="Comma 12 5 6 9" xfId="19332" xr:uid="{00000000-0005-0000-0000-0000C80F0000}"/>
    <cellStyle name="Comma 12 5 7" xfId="21853" xr:uid="{00000000-0005-0000-0000-0000C90F0000}"/>
    <cellStyle name="Comma 12 5 7 2" xfId="2128" xr:uid="{00000000-0005-0000-0000-0000CA0F0000}"/>
    <cellStyle name="Comma 12 5 7 3" xfId="4587" xr:uid="{00000000-0005-0000-0000-0000CB0F0000}"/>
    <cellStyle name="Comma 12 5 7 4" xfId="7080" xr:uid="{00000000-0005-0000-0000-0000CC0F0000}"/>
    <cellStyle name="Comma 12 5 7 5" xfId="9528" xr:uid="{00000000-0005-0000-0000-0000CD0F0000}"/>
    <cellStyle name="Comma 12 5 7 6" xfId="11980" xr:uid="{00000000-0005-0000-0000-0000CE0F0000}"/>
    <cellStyle name="Comma 12 5 7 7" xfId="14432" xr:uid="{00000000-0005-0000-0000-0000CF0F0000}"/>
    <cellStyle name="Comma 12 5 7 8" xfId="16885" xr:uid="{00000000-0005-0000-0000-0000D00F0000}"/>
    <cellStyle name="Comma 12 5 7 9" xfId="19333" xr:uid="{00000000-0005-0000-0000-0000D10F0000}"/>
    <cellStyle name="Comma 12 5 8" xfId="21854" xr:uid="{00000000-0005-0000-0000-0000D20F0000}"/>
    <cellStyle name="Comma 12 5 8 2" xfId="2129" xr:uid="{00000000-0005-0000-0000-0000D30F0000}"/>
    <cellStyle name="Comma 12 5 8 3" xfId="4588" xr:uid="{00000000-0005-0000-0000-0000D40F0000}"/>
    <cellStyle name="Comma 12 5 8 4" xfId="7081" xr:uid="{00000000-0005-0000-0000-0000D50F0000}"/>
    <cellStyle name="Comma 12 5 8 5" xfId="9529" xr:uid="{00000000-0005-0000-0000-0000D60F0000}"/>
    <cellStyle name="Comma 12 5 8 6" xfId="11981" xr:uid="{00000000-0005-0000-0000-0000D70F0000}"/>
    <cellStyle name="Comma 12 5 8 7" xfId="14433" xr:uid="{00000000-0005-0000-0000-0000D80F0000}"/>
    <cellStyle name="Comma 12 5 8 8" xfId="16886" xr:uid="{00000000-0005-0000-0000-0000D90F0000}"/>
    <cellStyle name="Comma 12 5 8 9" xfId="19334" xr:uid="{00000000-0005-0000-0000-0000DA0F0000}"/>
    <cellStyle name="Comma 12 5 9" xfId="2121" xr:uid="{00000000-0005-0000-0000-0000DB0F0000}"/>
    <cellStyle name="Comma 12 6" xfId="118" xr:uid="{00000000-0005-0000-0000-0000DC0F0000}"/>
    <cellStyle name="Comma 12 6 10" xfId="19335" xr:uid="{00000000-0005-0000-0000-0000DD0F0000}"/>
    <cellStyle name="Comma 12 6 2" xfId="21855" xr:uid="{00000000-0005-0000-0000-0000DE0F0000}"/>
    <cellStyle name="Comma 12 6 2 2" xfId="2131" xr:uid="{00000000-0005-0000-0000-0000DF0F0000}"/>
    <cellStyle name="Comma 12 6 2 3" xfId="4590" xr:uid="{00000000-0005-0000-0000-0000E00F0000}"/>
    <cellStyle name="Comma 12 6 2 4" xfId="7083" xr:uid="{00000000-0005-0000-0000-0000E10F0000}"/>
    <cellStyle name="Comma 12 6 2 5" xfId="9531" xr:uid="{00000000-0005-0000-0000-0000E20F0000}"/>
    <cellStyle name="Comma 12 6 2 6" xfId="11983" xr:uid="{00000000-0005-0000-0000-0000E30F0000}"/>
    <cellStyle name="Comma 12 6 2 7" xfId="14435" xr:uid="{00000000-0005-0000-0000-0000E40F0000}"/>
    <cellStyle name="Comma 12 6 2 8" xfId="16888" xr:uid="{00000000-0005-0000-0000-0000E50F0000}"/>
    <cellStyle name="Comma 12 6 2 9" xfId="19336" xr:uid="{00000000-0005-0000-0000-0000E60F0000}"/>
    <cellStyle name="Comma 12 6 3" xfId="2130" xr:uid="{00000000-0005-0000-0000-0000E70F0000}"/>
    <cellStyle name="Comma 12 6 4" xfId="4589" xr:uid="{00000000-0005-0000-0000-0000E80F0000}"/>
    <cellStyle name="Comma 12 6 5" xfId="7082" xr:uid="{00000000-0005-0000-0000-0000E90F0000}"/>
    <cellStyle name="Comma 12 6 6" xfId="9530" xr:uid="{00000000-0005-0000-0000-0000EA0F0000}"/>
    <cellStyle name="Comma 12 6 7" xfId="11982" xr:uid="{00000000-0005-0000-0000-0000EB0F0000}"/>
    <cellStyle name="Comma 12 6 8" xfId="14434" xr:uid="{00000000-0005-0000-0000-0000EC0F0000}"/>
    <cellStyle name="Comma 12 6 9" xfId="16887" xr:uid="{00000000-0005-0000-0000-0000ED0F0000}"/>
    <cellStyle name="Comma 12 7" xfId="119" xr:uid="{00000000-0005-0000-0000-0000EE0F0000}"/>
    <cellStyle name="Comma 12 7 2" xfId="2132" xr:uid="{00000000-0005-0000-0000-0000EF0F0000}"/>
    <cellStyle name="Comma 12 7 3" xfId="4591" xr:uid="{00000000-0005-0000-0000-0000F00F0000}"/>
    <cellStyle name="Comma 12 7 4" xfId="7084" xr:uid="{00000000-0005-0000-0000-0000F10F0000}"/>
    <cellStyle name="Comma 12 7 5" xfId="9532" xr:uid="{00000000-0005-0000-0000-0000F20F0000}"/>
    <cellStyle name="Comma 12 7 6" xfId="11984" xr:uid="{00000000-0005-0000-0000-0000F30F0000}"/>
    <cellStyle name="Comma 12 7 7" xfId="14436" xr:uid="{00000000-0005-0000-0000-0000F40F0000}"/>
    <cellStyle name="Comma 12 7 8" xfId="16889" xr:uid="{00000000-0005-0000-0000-0000F50F0000}"/>
    <cellStyle name="Comma 12 7 9" xfId="19337" xr:uid="{00000000-0005-0000-0000-0000F60F0000}"/>
    <cellStyle name="Comma 12 8" xfId="120" xr:uid="{00000000-0005-0000-0000-0000F70F0000}"/>
    <cellStyle name="Comma 12 8 2" xfId="2133" xr:uid="{00000000-0005-0000-0000-0000F80F0000}"/>
    <cellStyle name="Comma 12 8 3" xfId="4592" xr:uid="{00000000-0005-0000-0000-0000F90F0000}"/>
    <cellStyle name="Comma 12 8 4" xfId="7085" xr:uid="{00000000-0005-0000-0000-0000FA0F0000}"/>
    <cellStyle name="Comma 12 8 5" xfId="9533" xr:uid="{00000000-0005-0000-0000-0000FB0F0000}"/>
    <cellStyle name="Comma 12 8 6" xfId="11985" xr:uid="{00000000-0005-0000-0000-0000FC0F0000}"/>
    <cellStyle name="Comma 12 8 7" xfId="14437" xr:uid="{00000000-0005-0000-0000-0000FD0F0000}"/>
    <cellStyle name="Comma 12 8 8" xfId="16890" xr:uid="{00000000-0005-0000-0000-0000FE0F0000}"/>
    <cellStyle name="Comma 12 8 9" xfId="19338" xr:uid="{00000000-0005-0000-0000-0000FF0F0000}"/>
    <cellStyle name="Comma 12 9" xfId="121" xr:uid="{00000000-0005-0000-0000-000000100000}"/>
    <cellStyle name="Comma 12 9 2" xfId="2134" xr:uid="{00000000-0005-0000-0000-000001100000}"/>
    <cellStyle name="Comma 12 9 3" xfId="4593" xr:uid="{00000000-0005-0000-0000-000002100000}"/>
    <cellStyle name="Comma 12 9 4" xfId="7086" xr:uid="{00000000-0005-0000-0000-000003100000}"/>
    <cellStyle name="Comma 12 9 5" xfId="9534" xr:uid="{00000000-0005-0000-0000-000004100000}"/>
    <cellStyle name="Comma 12 9 6" xfId="11986" xr:uid="{00000000-0005-0000-0000-000005100000}"/>
    <cellStyle name="Comma 12 9 7" xfId="14438" xr:uid="{00000000-0005-0000-0000-000006100000}"/>
    <cellStyle name="Comma 12 9 8" xfId="16891" xr:uid="{00000000-0005-0000-0000-000007100000}"/>
    <cellStyle name="Comma 12 9 9" xfId="19339" xr:uid="{00000000-0005-0000-0000-000008100000}"/>
    <cellStyle name="Comma 13" xfId="21856" xr:uid="{00000000-0005-0000-0000-000009100000}"/>
    <cellStyle name="Comma 13 10" xfId="122" xr:uid="{00000000-0005-0000-0000-00000A100000}"/>
    <cellStyle name="Comma 13 10 2" xfId="2136" xr:uid="{00000000-0005-0000-0000-00000B100000}"/>
    <cellStyle name="Comma 13 10 3" xfId="4595" xr:uid="{00000000-0005-0000-0000-00000C100000}"/>
    <cellStyle name="Comma 13 10 4" xfId="7088" xr:uid="{00000000-0005-0000-0000-00000D100000}"/>
    <cellStyle name="Comma 13 10 5" xfId="9536" xr:uid="{00000000-0005-0000-0000-00000E100000}"/>
    <cellStyle name="Comma 13 10 6" xfId="11988" xr:uid="{00000000-0005-0000-0000-00000F100000}"/>
    <cellStyle name="Comma 13 10 7" xfId="14440" xr:uid="{00000000-0005-0000-0000-000010100000}"/>
    <cellStyle name="Comma 13 10 8" xfId="16893" xr:uid="{00000000-0005-0000-0000-000011100000}"/>
    <cellStyle name="Comma 13 10 9" xfId="19341" xr:uid="{00000000-0005-0000-0000-000012100000}"/>
    <cellStyle name="Comma 13 11" xfId="123" xr:uid="{00000000-0005-0000-0000-000013100000}"/>
    <cellStyle name="Comma 13 11 2" xfId="2137" xr:uid="{00000000-0005-0000-0000-000014100000}"/>
    <cellStyle name="Comma 13 11 3" xfId="4596" xr:uid="{00000000-0005-0000-0000-000015100000}"/>
    <cellStyle name="Comma 13 11 4" xfId="7089" xr:uid="{00000000-0005-0000-0000-000016100000}"/>
    <cellStyle name="Comma 13 11 5" xfId="9537" xr:uid="{00000000-0005-0000-0000-000017100000}"/>
    <cellStyle name="Comma 13 11 6" xfId="11989" xr:uid="{00000000-0005-0000-0000-000018100000}"/>
    <cellStyle name="Comma 13 11 7" xfId="14441" xr:uid="{00000000-0005-0000-0000-000019100000}"/>
    <cellStyle name="Comma 13 11 8" xfId="16894" xr:uid="{00000000-0005-0000-0000-00001A100000}"/>
    <cellStyle name="Comma 13 11 9" xfId="19342" xr:uid="{00000000-0005-0000-0000-00001B100000}"/>
    <cellStyle name="Comma 13 12" xfId="124" xr:uid="{00000000-0005-0000-0000-00001C100000}"/>
    <cellStyle name="Comma 13 12 2" xfId="2138" xr:uid="{00000000-0005-0000-0000-00001D100000}"/>
    <cellStyle name="Comma 13 12 3" xfId="4597" xr:uid="{00000000-0005-0000-0000-00001E100000}"/>
    <cellStyle name="Comma 13 12 4" xfId="7090" xr:uid="{00000000-0005-0000-0000-00001F100000}"/>
    <cellStyle name="Comma 13 12 5" xfId="9538" xr:uid="{00000000-0005-0000-0000-000020100000}"/>
    <cellStyle name="Comma 13 12 6" xfId="11990" xr:uid="{00000000-0005-0000-0000-000021100000}"/>
    <cellStyle name="Comma 13 12 7" xfId="14442" xr:uid="{00000000-0005-0000-0000-000022100000}"/>
    <cellStyle name="Comma 13 12 8" xfId="16895" xr:uid="{00000000-0005-0000-0000-000023100000}"/>
    <cellStyle name="Comma 13 12 9" xfId="19343" xr:uid="{00000000-0005-0000-0000-000024100000}"/>
    <cellStyle name="Comma 13 13" xfId="125" xr:uid="{00000000-0005-0000-0000-000025100000}"/>
    <cellStyle name="Comma 13 14" xfId="126" xr:uid="{00000000-0005-0000-0000-000026100000}"/>
    <cellStyle name="Comma 13 15" xfId="127" xr:uid="{00000000-0005-0000-0000-000027100000}"/>
    <cellStyle name="Comma 13 16" xfId="128" xr:uid="{00000000-0005-0000-0000-000028100000}"/>
    <cellStyle name="Comma 13 17" xfId="129" xr:uid="{00000000-0005-0000-0000-000029100000}"/>
    <cellStyle name="Comma 13 18" xfId="130" xr:uid="{00000000-0005-0000-0000-00002A100000}"/>
    <cellStyle name="Comma 13 19" xfId="131" xr:uid="{00000000-0005-0000-0000-00002B100000}"/>
    <cellStyle name="Comma 13 2" xfId="21857" xr:uid="{00000000-0005-0000-0000-00002C100000}"/>
    <cellStyle name="Comma 13 2 10" xfId="21858" xr:uid="{00000000-0005-0000-0000-00002D100000}"/>
    <cellStyle name="Comma 13 2 10 2" xfId="2140" xr:uid="{00000000-0005-0000-0000-00002E100000}"/>
    <cellStyle name="Comma 13 2 10 3" xfId="4599" xr:uid="{00000000-0005-0000-0000-00002F100000}"/>
    <cellStyle name="Comma 13 2 10 4" xfId="7092" xr:uid="{00000000-0005-0000-0000-000030100000}"/>
    <cellStyle name="Comma 13 2 10 5" xfId="9540" xr:uid="{00000000-0005-0000-0000-000031100000}"/>
    <cellStyle name="Comma 13 2 10 6" xfId="11992" xr:uid="{00000000-0005-0000-0000-000032100000}"/>
    <cellStyle name="Comma 13 2 10 7" xfId="14444" xr:uid="{00000000-0005-0000-0000-000033100000}"/>
    <cellStyle name="Comma 13 2 10 8" xfId="16897" xr:uid="{00000000-0005-0000-0000-000034100000}"/>
    <cellStyle name="Comma 13 2 10 9" xfId="19345" xr:uid="{00000000-0005-0000-0000-000035100000}"/>
    <cellStyle name="Comma 13 2 11" xfId="21859" xr:uid="{00000000-0005-0000-0000-000036100000}"/>
    <cellStyle name="Comma 13 2 11 2" xfId="2141" xr:uid="{00000000-0005-0000-0000-000037100000}"/>
    <cellStyle name="Comma 13 2 11 3" xfId="4600" xr:uid="{00000000-0005-0000-0000-000038100000}"/>
    <cellStyle name="Comma 13 2 11 4" xfId="7093" xr:uid="{00000000-0005-0000-0000-000039100000}"/>
    <cellStyle name="Comma 13 2 11 5" xfId="9541" xr:uid="{00000000-0005-0000-0000-00003A100000}"/>
    <cellStyle name="Comma 13 2 11 6" xfId="11993" xr:uid="{00000000-0005-0000-0000-00003B100000}"/>
    <cellStyle name="Comma 13 2 11 7" xfId="14445" xr:uid="{00000000-0005-0000-0000-00003C100000}"/>
    <cellStyle name="Comma 13 2 11 8" xfId="16898" xr:uid="{00000000-0005-0000-0000-00003D100000}"/>
    <cellStyle name="Comma 13 2 11 9" xfId="19346" xr:uid="{00000000-0005-0000-0000-00003E100000}"/>
    <cellStyle name="Comma 13 2 12" xfId="2139" xr:uid="{00000000-0005-0000-0000-00003F100000}"/>
    <cellStyle name="Comma 13 2 13" xfId="4598" xr:uid="{00000000-0005-0000-0000-000040100000}"/>
    <cellStyle name="Comma 13 2 14" xfId="7091" xr:uid="{00000000-0005-0000-0000-000041100000}"/>
    <cellStyle name="Comma 13 2 15" xfId="9539" xr:uid="{00000000-0005-0000-0000-000042100000}"/>
    <cellStyle name="Comma 13 2 16" xfId="11991" xr:uid="{00000000-0005-0000-0000-000043100000}"/>
    <cellStyle name="Comma 13 2 17" xfId="14443" xr:uid="{00000000-0005-0000-0000-000044100000}"/>
    <cellStyle name="Comma 13 2 18" xfId="16896" xr:uid="{00000000-0005-0000-0000-000045100000}"/>
    <cellStyle name="Comma 13 2 19" xfId="19344" xr:uid="{00000000-0005-0000-0000-000046100000}"/>
    <cellStyle name="Comma 13 2 2" xfId="21860" xr:uid="{00000000-0005-0000-0000-000047100000}"/>
    <cellStyle name="Comma 13 2 2 10" xfId="21861" xr:uid="{00000000-0005-0000-0000-000048100000}"/>
    <cellStyle name="Comma 13 2 2 10 2" xfId="2143" xr:uid="{00000000-0005-0000-0000-000049100000}"/>
    <cellStyle name="Comma 13 2 2 10 3" xfId="4602" xr:uid="{00000000-0005-0000-0000-00004A100000}"/>
    <cellStyle name="Comma 13 2 2 10 4" xfId="7095" xr:uid="{00000000-0005-0000-0000-00004B100000}"/>
    <cellStyle name="Comma 13 2 2 10 5" xfId="9543" xr:uid="{00000000-0005-0000-0000-00004C100000}"/>
    <cellStyle name="Comma 13 2 2 10 6" xfId="11995" xr:uid="{00000000-0005-0000-0000-00004D100000}"/>
    <cellStyle name="Comma 13 2 2 10 7" xfId="14447" xr:uid="{00000000-0005-0000-0000-00004E100000}"/>
    <cellStyle name="Comma 13 2 2 10 8" xfId="16900" xr:uid="{00000000-0005-0000-0000-00004F100000}"/>
    <cellStyle name="Comma 13 2 2 10 9" xfId="19348" xr:uid="{00000000-0005-0000-0000-000050100000}"/>
    <cellStyle name="Comma 13 2 2 11" xfId="2142" xr:uid="{00000000-0005-0000-0000-000051100000}"/>
    <cellStyle name="Comma 13 2 2 12" xfId="4601" xr:uid="{00000000-0005-0000-0000-000052100000}"/>
    <cellStyle name="Comma 13 2 2 13" xfId="7094" xr:uid="{00000000-0005-0000-0000-000053100000}"/>
    <cellStyle name="Comma 13 2 2 14" xfId="9542" xr:uid="{00000000-0005-0000-0000-000054100000}"/>
    <cellStyle name="Comma 13 2 2 15" xfId="11994" xr:uid="{00000000-0005-0000-0000-000055100000}"/>
    <cellStyle name="Comma 13 2 2 16" xfId="14446" xr:uid="{00000000-0005-0000-0000-000056100000}"/>
    <cellStyle name="Comma 13 2 2 17" xfId="16899" xr:uid="{00000000-0005-0000-0000-000057100000}"/>
    <cellStyle name="Comma 13 2 2 18" xfId="19347" xr:uid="{00000000-0005-0000-0000-000058100000}"/>
    <cellStyle name="Comma 13 2 2 2" xfId="21862" xr:uid="{00000000-0005-0000-0000-000059100000}"/>
    <cellStyle name="Comma 13 2 2 2 10" xfId="2144" xr:uid="{00000000-0005-0000-0000-00005A100000}"/>
    <cellStyle name="Comma 13 2 2 2 11" xfId="4603" xr:uid="{00000000-0005-0000-0000-00005B100000}"/>
    <cellStyle name="Comma 13 2 2 2 12" xfId="7096" xr:uid="{00000000-0005-0000-0000-00005C100000}"/>
    <cellStyle name="Comma 13 2 2 2 13" xfId="9544" xr:uid="{00000000-0005-0000-0000-00005D100000}"/>
    <cellStyle name="Comma 13 2 2 2 14" xfId="11996" xr:uid="{00000000-0005-0000-0000-00005E100000}"/>
    <cellStyle name="Comma 13 2 2 2 15" xfId="14448" xr:uid="{00000000-0005-0000-0000-00005F100000}"/>
    <cellStyle name="Comma 13 2 2 2 16" xfId="16901" xr:uid="{00000000-0005-0000-0000-000060100000}"/>
    <cellStyle name="Comma 13 2 2 2 17" xfId="19349" xr:uid="{00000000-0005-0000-0000-000061100000}"/>
    <cellStyle name="Comma 13 2 2 2 2" xfId="21863" xr:uid="{00000000-0005-0000-0000-000062100000}"/>
    <cellStyle name="Comma 13 2 2 2 2 10" xfId="4604" xr:uid="{00000000-0005-0000-0000-000063100000}"/>
    <cellStyle name="Comma 13 2 2 2 2 11" xfId="7097" xr:uid="{00000000-0005-0000-0000-000064100000}"/>
    <cellStyle name="Comma 13 2 2 2 2 12" xfId="9545" xr:uid="{00000000-0005-0000-0000-000065100000}"/>
    <cellStyle name="Comma 13 2 2 2 2 13" xfId="11997" xr:uid="{00000000-0005-0000-0000-000066100000}"/>
    <cellStyle name="Comma 13 2 2 2 2 14" xfId="14449" xr:uid="{00000000-0005-0000-0000-000067100000}"/>
    <cellStyle name="Comma 13 2 2 2 2 15" xfId="16902" xr:uid="{00000000-0005-0000-0000-000068100000}"/>
    <cellStyle name="Comma 13 2 2 2 2 16" xfId="19350" xr:uid="{00000000-0005-0000-0000-000069100000}"/>
    <cellStyle name="Comma 13 2 2 2 2 2" xfId="21864" xr:uid="{00000000-0005-0000-0000-00006A100000}"/>
    <cellStyle name="Comma 13 2 2 2 2 2 10" xfId="19351" xr:uid="{00000000-0005-0000-0000-00006B100000}"/>
    <cellStyle name="Comma 13 2 2 2 2 2 2" xfId="21865" xr:uid="{00000000-0005-0000-0000-00006C100000}"/>
    <cellStyle name="Comma 13 2 2 2 2 2 2 2" xfId="2147" xr:uid="{00000000-0005-0000-0000-00006D100000}"/>
    <cellStyle name="Comma 13 2 2 2 2 2 2 3" xfId="4606" xr:uid="{00000000-0005-0000-0000-00006E100000}"/>
    <cellStyle name="Comma 13 2 2 2 2 2 2 4" xfId="7099" xr:uid="{00000000-0005-0000-0000-00006F100000}"/>
    <cellStyle name="Comma 13 2 2 2 2 2 2 5" xfId="9547" xr:uid="{00000000-0005-0000-0000-000070100000}"/>
    <cellStyle name="Comma 13 2 2 2 2 2 2 6" xfId="11999" xr:uid="{00000000-0005-0000-0000-000071100000}"/>
    <cellStyle name="Comma 13 2 2 2 2 2 2 7" xfId="14451" xr:uid="{00000000-0005-0000-0000-000072100000}"/>
    <cellStyle name="Comma 13 2 2 2 2 2 2 8" xfId="16904" xr:uid="{00000000-0005-0000-0000-000073100000}"/>
    <cellStyle name="Comma 13 2 2 2 2 2 2 9" xfId="19352" xr:uid="{00000000-0005-0000-0000-000074100000}"/>
    <cellStyle name="Comma 13 2 2 2 2 2 3" xfId="2146" xr:uid="{00000000-0005-0000-0000-000075100000}"/>
    <cellStyle name="Comma 13 2 2 2 2 2 4" xfId="4605" xr:uid="{00000000-0005-0000-0000-000076100000}"/>
    <cellStyle name="Comma 13 2 2 2 2 2 5" xfId="7098" xr:uid="{00000000-0005-0000-0000-000077100000}"/>
    <cellStyle name="Comma 13 2 2 2 2 2 6" xfId="9546" xr:uid="{00000000-0005-0000-0000-000078100000}"/>
    <cellStyle name="Comma 13 2 2 2 2 2 7" xfId="11998" xr:uid="{00000000-0005-0000-0000-000079100000}"/>
    <cellStyle name="Comma 13 2 2 2 2 2 8" xfId="14450" xr:uid="{00000000-0005-0000-0000-00007A100000}"/>
    <cellStyle name="Comma 13 2 2 2 2 2 9" xfId="16903" xr:uid="{00000000-0005-0000-0000-00007B100000}"/>
    <cellStyle name="Comma 13 2 2 2 2 3" xfId="21866" xr:uid="{00000000-0005-0000-0000-00007C100000}"/>
    <cellStyle name="Comma 13 2 2 2 2 3 2" xfId="2148" xr:uid="{00000000-0005-0000-0000-00007D100000}"/>
    <cellStyle name="Comma 13 2 2 2 2 3 3" xfId="4607" xr:uid="{00000000-0005-0000-0000-00007E100000}"/>
    <cellStyle name="Comma 13 2 2 2 2 3 4" xfId="7100" xr:uid="{00000000-0005-0000-0000-00007F100000}"/>
    <cellStyle name="Comma 13 2 2 2 2 3 5" xfId="9548" xr:uid="{00000000-0005-0000-0000-000080100000}"/>
    <cellStyle name="Comma 13 2 2 2 2 3 6" xfId="12000" xr:uid="{00000000-0005-0000-0000-000081100000}"/>
    <cellStyle name="Comma 13 2 2 2 2 3 7" xfId="14452" xr:uid="{00000000-0005-0000-0000-000082100000}"/>
    <cellStyle name="Comma 13 2 2 2 2 3 8" xfId="16905" xr:uid="{00000000-0005-0000-0000-000083100000}"/>
    <cellStyle name="Comma 13 2 2 2 2 3 9" xfId="19353" xr:uid="{00000000-0005-0000-0000-000084100000}"/>
    <cellStyle name="Comma 13 2 2 2 2 4" xfId="21867" xr:uid="{00000000-0005-0000-0000-000085100000}"/>
    <cellStyle name="Comma 13 2 2 2 2 4 2" xfId="2149" xr:uid="{00000000-0005-0000-0000-000086100000}"/>
    <cellStyle name="Comma 13 2 2 2 2 4 3" xfId="4608" xr:uid="{00000000-0005-0000-0000-000087100000}"/>
    <cellStyle name="Comma 13 2 2 2 2 4 4" xfId="7101" xr:uid="{00000000-0005-0000-0000-000088100000}"/>
    <cellStyle name="Comma 13 2 2 2 2 4 5" xfId="9549" xr:uid="{00000000-0005-0000-0000-000089100000}"/>
    <cellStyle name="Comma 13 2 2 2 2 4 6" xfId="12001" xr:uid="{00000000-0005-0000-0000-00008A100000}"/>
    <cellStyle name="Comma 13 2 2 2 2 4 7" xfId="14453" xr:uid="{00000000-0005-0000-0000-00008B100000}"/>
    <cellStyle name="Comma 13 2 2 2 2 4 8" xfId="16906" xr:uid="{00000000-0005-0000-0000-00008C100000}"/>
    <cellStyle name="Comma 13 2 2 2 2 4 9" xfId="19354" xr:uid="{00000000-0005-0000-0000-00008D100000}"/>
    <cellStyle name="Comma 13 2 2 2 2 5" xfId="21868" xr:uid="{00000000-0005-0000-0000-00008E100000}"/>
    <cellStyle name="Comma 13 2 2 2 2 5 2" xfId="2150" xr:uid="{00000000-0005-0000-0000-00008F100000}"/>
    <cellStyle name="Comma 13 2 2 2 2 5 3" xfId="4609" xr:uid="{00000000-0005-0000-0000-000090100000}"/>
    <cellStyle name="Comma 13 2 2 2 2 5 4" xfId="7102" xr:uid="{00000000-0005-0000-0000-000091100000}"/>
    <cellStyle name="Comma 13 2 2 2 2 5 5" xfId="9550" xr:uid="{00000000-0005-0000-0000-000092100000}"/>
    <cellStyle name="Comma 13 2 2 2 2 5 6" xfId="12002" xr:uid="{00000000-0005-0000-0000-000093100000}"/>
    <cellStyle name="Comma 13 2 2 2 2 5 7" xfId="14454" xr:uid="{00000000-0005-0000-0000-000094100000}"/>
    <cellStyle name="Comma 13 2 2 2 2 5 8" xfId="16907" xr:uid="{00000000-0005-0000-0000-000095100000}"/>
    <cellStyle name="Comma 13 2 2 2 2 5 9" xfId="19355" xr:uid="{00000000-0005-0000-0000-000096100000}"/>
    <cellStyle name="Comma 13 2 2 2 2 6" xfId="21869" xr:uid="{00000000-0005-0000-0000-000097100000}"/>
    <cellStyle name="Comma 13 2 2 2 2 6 2" xfId="2151" xr:uid="{00000000-0005-0000-0000-000098100000}"/>
    <cellStyle name="Comma 13 2 2 2 2 6 3" xfId="4610" xr:uid="{00000000-0005-0000-0000-000099100000}"/>
    <cellStyle name="Comma 13 2 2 2 2 6 4" xfId="7103" xr:uid="{00000000-0005-0000-0000-00009A100000}"/>
    <cellStyle name="Comma 13 2 2 2 2 6 5" xfId="9551" xr:uid="{00000000-0005-0000-0000-00009B100000}"/>
    <cellStyle name="Comma 13 2 2 2 2 6 6" xfId="12003" xr:uid="{00000000-0005-0000-0000-00009C100000}"/>
    <cellStyle name="Comma 13 2 2 2 2 6 7" xfId="14455" xr:uid="{00000000-0005-0000-0000-00009D100000}"/>
    <cellStyle name="Comma 13 2 2 2 2 6 8" xfId="16908" xr:uid="{00000000-0005-0000-0000-00009E100000}"/>
    <cellStyle name="Comma 13 2 2 2 2 6 9" xfId="19356" xr:uid="{00000000-0005-0000-0000-00009F100000}"/>
    <cellStyle name="Comma 13 2 2 2 2 7" xfId="21870" xr:uid="{00000000-0005-0000-0000-0000A0100000}"/>
    <cellStyle name="Comma 13 2 2 2 2 7 2" xfId="2152" xr:uid="{00000000-0005-0000-0000-0000A1100000}"/>
    <cellStyle name="Comma 13 2 2 2 2 7 3" xfId="4611" xr:uid="{00000000-0005-0000-0000-0000A2100000}"/>
    <cellStyle name="Comma 13 2 2 2 2 7 4" xfId="7104" xr:uid="{00000000-0005-0000-0000-0000A3100000}"/>
    <cellStyle name="Comma 13 2 2 2 2 7 5" xfId="9552" xr:uid="{00000000-0005-0000-0000-0000A4100000}"/>
    <cellStyle name="Comma 13 2 2 2 2 7 6" xfId="12004" xr:uid="{00000000-0005-0000-0000-0000A5100000}"/>
    <cellStyle name="Comma 13 2 2 2 2 7 7" xfId="14456" xr:uid="{00000000-0005-0000-0000-0000A6100000}"/>
    <cellStyle name="Comma 13 2 2 2 2 7 8" xfId="16909" xr:uid="{00000000-0005-0000-0000-0000A7100000}"/>
    <cellStyle name="Comma 13 2 2 2 2 7 9" xfId="19357" xr:uid="{00000000-0005-0000-0000-0000A8100000}"/>
    <cellStyle name="Comma 13 2 2 2 2 8" xfId="21871" xr:uid="{00000000-0005-0000-0000-0000A9100000}"/>
    <cellStyle name="Comma 13 2 2 2 2 8 2" xfId="2153" xr:uid="{00000000-0005-0000-0000-0000AA100000}"/>
    <cellStyle name="Comma 13 2 2 2 2 8 3" xfId="4612" xr:uid="{00000000-0005-0000-0000-0000AB100000}"/>
    <cellStyle name="Comma 13 2 2 2 2 8 4" xfId="7105" xr:uid="{00000000-0005-0000-0000-0000AC100000}"/>
    <cellStyle name="Comma 13 2 2 2 2 8 5" xfId="9553" xr:uid="{00000000-0005-0000-0000-0000AD100000}"/>
    <cellStyle name="Comma 13 2 2 2 2 8 6" xfId="12005" xr:uid="{00000000-0005-0000-0000-0000AE100000}"/>
    <cellStyle name="Comma 13 2 2 2 2 8 7" xfId="14457" xr:uid="{00000000-0005-0000-0000-0000AF100000}"/>
    <cellStyle name="Comma 13 2 2 2 2 8 8" xfId="16910" xr:uid="{00000000-0005-0000-0000-0000B0100000}"/>
    <cellStyle name="Comma 13 2 2 2 2 8 9" xfId="19358" xr:uid="{00000000-0005-0000-0000-0000B1100000}"/>
    <cellStyle name="Comma 13 2 2 2 2 9" xfId="2145" xr:uid="{00000000-0005-0000-0000-0000B2100000}"/>
    <cellStyle name="Comma 13 2 2 2 3" xfId="21872" xr:uid="{00000000-0005-0000-0000-0000B3100000}"/>
    <cellStyle name="Comma 13 2 2 2 3 10" xfId="19359" xr:uid="{00000000-0005-0000-0000-0000B4100000}"/>
    <cellStyle name="Comma 13 2 2 2 3 2" xfId="21873" xr:uid="{00000000-0005-0000-0000-0000B5100000}"/>
    <cellStyle name="Comma 13 2 2 2 3 2 2" xfId="2155" xr:uid="{00000000-0005-0000-0000-0000B6100000}"/>
    <cellStyle name="Comma 13 2 2 2 3 2 3" xfId="4614" xr:uid="{00000000-0005-0000-0000-0000B7100000}"/>
    <cellStyle name="Comma 13 2 2 2 3 2 4" xfId="7107" xr:uid="{00000000-0005-0000-0000-0000B8100000}"/>
    <cellStyle name="Comma 13 2 2 2 3 2 5" xfId="9555" xr:uid="{00000000-0005-0000-0000-0000B9100000}"/>
    <cellStyle name="Comma 13 2 2 2 3 2 6" xfId="12007" xr:uid="{00000000-0005-0000-0000-0000BA100000}"/>
    <cellStyle name="Comma 13 2 2 2 3 2 7" xfId="14459" xr:uid="{00000000-0005-0000-0000-0000BB100000}"/>
    <cellStyle name="Comma 13 2 2 2 3 2 8" xfId="16912" xr:uid="{00000000-0005-0000-0000-0000BC100000}"/>
    <cellStyle name="Comma 13 2 2 2 3 2 9" xfId="19360" xr:uid="{00000000-0005-0000-0000-0000BD100000}"/>
    <cellStyle name="Comma 13 2 2 2 3 3" xfId="2154" xr:uid="{00000000-0005-0000-0000-0000BE100000}"/>
    <cellStyle name="Comma 13 2 2 2 3 4" xfId="4613" xr:uid="{00000000-0005-0000-0000-0000BF100000}"/>
    <cellStyle name="Comma 13 2 2 2 3 5" xfId="7106" xr:uid="{00000000-0005-0000-0000-0000C0100000}"/>
    <cellStyle name="Comma 13 2 2 2 3 6" xfId="9554" xr:uid="{00000000-0005-0000-0000-0000C1100000}"/>
    <cellStyle name="Comma 13 2 2 2 3 7" xfId="12006" xr:uid="{00000000-0005-0000-0000-0000C2100000}"/>
    <cellStyle name="Comma 13 2 2 2 3 8" xfId="14458" xr:uid="{00000000-0005-0000-0000-0000C3100000}"/>
    <cellStyle name="Comma 13 2 2 2 3 9" xfId="16911" xr:uid="{00000000-0005-0000-0000-0000C4100000}"/>
    <cellStyle name="Comma 13 2 2 2 4" xfId="21874" xr:uid="{00000000-0005-0000-0000-0000C5100000}"/>
    <cellStyle name="Comma 13 2 2 2 4 2" xfId="2156" xr:uid="{00000000-0005-0000-0000-0000C6100000}"/>
    <cellStyle name="Comma 13 2 2 2 4 3" xfId="4615" xr:uid="{00000000-0005-0000-0000-0000C7100000}"/>
    <cellStyle name="Comma 13 2 2 2 4 4" xfId="7108" xr:uid="{00000000-0005-0000-0000-0000C8100000}"/>
    <cellStyle name="Comma 13 2 2 2 4 5" xfId="9556" xr:uid="{00000000-0005-0000-0000-0000C9100000}"/>
    <cellStyle name="Comma 13 2 2 2 4 6" xfId="12008" xr:uid="{00000000-0005-0000-0000-0000CA100000}"/>
    <cellStyle name="Comma 13 2 2 2 4 7" xfId="14460" xr:uid="{00000000-0005-0000-0000-0000CB100000}"/>
    <cellStyle name="Comma 13 2 2 2 4 8" xfId="16913" xr:uid="{00000000-0005-0000-0000-0000CC100000}"/>
    <cellStyle name="Comma 13 2 2 2 4 9" xfId="19361" xr:uid="{00000000-0005-0000-0000-0000CD100000}"/>
    <cellStyle name="Comma 13 2 2 2 5" xfId="21875" xr:uid="{00000000-0005-0000-0000-0000CE100000}"/>
    <cellStyle name="Comma 13 2 2 2 5 2" xfId="2157" xr:uid="{00000000-0005-0000-0000-0000CF100000}"/>
    <cellStyle name="Comma 13 2 2 2 5 3" xfId="4616" xr:uid="{00000000-0005-0000-0000-0000D0100000}"/>
    <cellStyle name="Comma 13 2 2 2 5 4" xfId="7109" xr:uid="{00000000-0005-0000-0000-0000D1100000}"/>
    <cellStyle name="Comma 13 2 2 2 5 5" xfId="9557" xr:uid="{00000000-0005-0000-0000-0000D2100000}"/>
    <cellStyle name="Comma 13 2 2 2 5 6" xfId="12009" xr:uid="{00000000-0005-0000-0000-0000D3100000}"/>
    <cellStyle name="Comma 13 2 2 2 5 7" xfId="14461" xr:uid="{00000000-0005-0000-0000-0000D4100000}"/>
    <cellStyle name="Comma 13 2 2 2 5 8" xfId="16914" xr:uid="{00000000-0005-0000-0000-0000D5100000}"/>
    <cellStyle name="Comma 13 2 2 2 5 9" xfId="19362" xr:uid="{00000000-0005-0000-0000-0000D6100000}"/>
    <cellStyle name="Comma 13 2 2 2 6" xfId="21876" xr:uid="{00000000-0005-0000-0000-0000D7100000}"/>
    <cellStyle name="Comma 13 2 2 2 6 2" xfId="2158" xr:uid="{00000000-0005-0000-0000-0000D8100000}"/>
    <cellStyle name="Comma 13 2 2 2 6 3" xfId="4617" xr:uid="{00000000-0005-0000-0000-0000D9100000}"/>
    <cellStyle name="Comma 13 2 2 2 6 4" xfId="7110" xr:uid="{00000000-0005-0000-0000-0000DA100000}"/>
    <cellStyle name="Comma 13 2 2 2 6 5" xfId="9558" xr:uid="{00000000-0005-0000-0000-0000DB100000}"/>
    <cellStyle name="Comma 13 2 2 2 6 6" xfId="12010" xr:uid="{00000000-0005-0000-0000-0000DC100000}"/>
    <cellStyle name="Comma 13 2 2 2 6 7" xfId="14462" xr:uid="{00000000-0005-0000-0000-0000DD100000}"/>
    <cellStyle name="Comma 13 2 2 2 6 8" xfId="16915" xr:uid="{00000000-0005-0000-0000-0000DE100000}"/>
    <cellStyle name="Comma 13 2 2 2 6 9" xfId="19363" xr:uid="{00000000-0005-0000-0000-0000DF100000}"/>
    <cellStyle name="Comma 13 2 2 2 7" xfId="21877" xr:uid="{00000000-0005-0000-0000-0000E0100000}"/>
    <cellStyle name="Comma 13 2 2 2 7 2" xfId="2159" xr:uid="{00000000-0005-0000-0000-0000E1100000}"/>
    <cellStyle name="Comma 13 2 2 2 7 3" xfId="4618" xr:uid="{00000000-0005-0000-0000-0000E2100000}"/>
    <cellStyle name="Comma 13 2 2 2 7 4" xfId="7111" xr:uid="{00000000-0005-0000-0000-0000E3100000}"/>
    <cellStyle name="Comma 13 2 2 2 7 5" xfId="9559" xr:uid="{00000000-0005-0000-0000-0000E4100000}"/>
    <cellStyle name="Comma 13 2 2 2 7 6" xfId="12011" xr:uid="{00000000-0005-0000-0000-0000E5100000}"/>
    <cellStyle name="Comma 13 2 2 2 7 7" xfId="14463" xr:uid="{00000000-0005-0000-0000-0000E6100000}"/>
    <cellStyle name="Comma 13 2 2 2 7 8" xfId="16916" xr:uid="{00000000-0005-0000-0000-0000E7100000}"/>
    <cellStyle name="Comma 13 2 2 2 7 9" xfId="19364" xr:uid="{00000000-0005-0000-0000-0000E8100000}"/>
    <cellStyle name="Comma 13 2 2 2 8" xfId="21878" xr:uid="{00000000-0005-0000-0000-0000E9100000}"/>
    <cellStyle name="Comma 13 2 2 2 8 2" xfId="2160" xr:uid="{00000000-0005-0000-0000-0000EA100000}"/>
    <cellStyle name="Comma 13 2 2 2 8 3" xfId="4619" xr:uid="{00000000-0005-0000-0000-0000EB100000}"/>
    <cellStyle name="Comma 13 2 2 2 8 4" xfId="7112" xr:uid="{00000000-0005-0000-0000-0000EC100000}"/>
    <cellStyle name="Comma 13 2 2 2 8 5" xfId="9560" xr:uid="{00000000-0005-0000-0000-0000ED100000}"/>
    <cellStyle name="Comma 13 2 2 2 8 6" xfId="12012" xr:uid="{00000000-0005-0000-0000-0000EE100000}"/>
    <cellStyle name="Comma 13 2 2 2 8 7" xfId="14464" xr:uid="{00000000-0005-0000-0000-0000EF100000}"/>
    <cellStyle name="Comma 13 2 2 2 8 8" xfId="16917" xr:uid="{00000000-0005-0000-0000-0000F0100000}"/>
    <cellStyle name="Comma 13 2 2 2 8 9" xfId="19365" xr:uid="{00000000-0005-0000-0000-0000F1100000}"/>
    <cellStyle name="Comma 13 2 2 2 9" xfId="21879" xr:uid="{00000000-0005-0000-0000-0000F2100000}"/>
    <cellStyle name="Comma 13 2 2 2 9 2" xfId="2161" xr:uid="{00000000-0005-0000-0000-0000F3100000}"/>
    <cellStyle name="Comma 13 2 2 2 9 3" xfId="4620" xr:uid="{00000000-0005-0000-0000-0000F4100000}"/>
    <cellStyle name="Comma 13 2 2 2 9 4" xfId="7113" xr:uid="{00000000-0005-0000-0000-0000F5100000}"/>
    <cellStyle name="Comma 13 2 2 2 9 5" xfId="9561" xr:uid="{00000000-0005-0000-0000-0000F6100000}"/>
    <cellStyle name="Comma 13 2 2 2 9 6" xfId="12013" xr:uid="{00000000-0005-0000-0000-0000F7100000}"/>
    <cellStyle name="Comma 13 2 2 2 9 7" xfId="14465" xr:uid="{00000000-0005-0000-0000-0000F8100000}"/>
    <cellStyle name="Comma 13 2 2 2 9 8" xfId="16918" xr:uid="{00000000-0005-0000-0000-0000F9100000}"/>
    <cellStyle name="Comma 13 2 2 2 9 9" xfId="19366" xr:uid="{00000000-0005-0000-0000-0000FA100000}"/>
    <cellStyle name="Comma 13 2 2 3" xfId="21880" xr:uid="{00000000-0005-0000-0000-0000FB100000}"/>
    <cellStyle name="Comma 13 2 2 3 10" xfId="4621" xr:uid="{00000000-0005-0000-0000-0000FC100000}"/>
    <cellStyle name="Comma 13 2 2 3 11" xfId="7114" xr:uid="{00000000-0005-0000-0000-0000FD100000}"/>
    <cellStyle name="Comma 13 2 2 3 12" xfId="9562" xr:uid="{00000000-0005-0000-0000-0000FE100000}"/>
    <cellStyle name="Comma 13 2 2 3 13" xfId="12014" xr:uid="{00000000-0005-0000-0000-0000FF100000}"/>
    <cellStyle name="Comma 13 2 2 3 14" xfId="14466" xr:uid="{00000000-0005-0000-0000-000000110000}"/>
    <cellStyle name="Comma 13 2 2 3 15" xfId="16919" xr:uid="{00000000-0005-0000-0000-000001110000}"/>
    <cellStyle name="Comma 13 2 2 3 16" xfId="19367" xr:uid="{00000000-0005-0000-0000-000002110000}"/>
    <cellStyle name="Comma 13 2 2 3 2" xfId="21881" xr:uid="{00000000-0005-0000-0000-000003110000}"/>
    <cellStyle name="Comma 13 2 2 3 2 10" xfId="19368" xr:uid="{00000000-0005-0000-0000-000004110000}"/>
    <cellStyle name="Comma 13 2 2 3 2 2" xfId="21882" xr:uid="{00000000-0005-0000-0000-000005110000}"/>
    <cellStyle name="Comma 13 2 2 3 2 2 2" xfId="2164" xr:uid="{00000000-0005-0000-0000-000006110000}"/>
    <cellStyle name="Comma 13 2 2 3 2 2 3" xfId="4623" xr:uid="{00000000-0005-0000-0000-000007110000}"/>
    <cellStyle name="Comma 13 2 2 3 2 2 4" xfId="7116" xr:uid="{00000000-0005-0000-0000-000008110000}"/>
    <cellStyle name="Comma 13 2 2 3 2 2 5" xfId="9564" xr:uid="{00000000-0005-0000-0000-000009110000}"/>
    <cellStyle name="Comma 13 2 2 3 2 2 6" xfId="12016" xr:uid="{00000000-0005-0000-0000-00000A110000}"/>
    <cellStyle name="Comma 13 2 2 3 2 2 7" xfId="14468" xr:uid="{00000000-0005-0000-0000-00000B110000}"/>
    <cellStyle name="Comma 13 2 2 3 2 2 8" xfId="16921" xr:uid="{00000000-0005-0000-0000-00000C110000}"/>
    <cellStyle name="Comma 13 2 2 3 2 2 9" xfId="19369" xr:uid="{00000000-0005-0000-0000-00000D110000}"/>
    <cellStyle name="Comma 13 2 2 3 2 3" xfId="2163" xr:uid="{00000000-0005-0000-0000-00000E110000}"/>
    <cellStyle name="Comma 13 2 2 3 2 4" xfId="4622" xr:uid="{00000000-0005-0000-0000-00000F110000}"/>
    <cellStyle name="Comma 13 2 2 3 2 5" xfId="7115" xr:uid="{00000000-0005-0000-0000-000010110000}"/>
    <cellStyle name="Comma 13 2 2 3 2 6" xfId="9563" xr:uid="{00000000-0005-0000-0000-000011110000}"/>
    <cellStyle name="Comma 13 2 2 3 2 7" xfId="12015" xr:uid="{00000000-0005-0000-0000-000012110000}"/>
    <cellStyle name="Comma 13 2 2 3 2 8" xfId="14467" xr:uid="{00000000-0005-0000-0000-000013110000}"/>
    <cellStyle name="Comma 13 2 2 3 2 9" xfId="16920" xr:uid="{00000000-0005-0000-0000-000014110000}"/>
    <cellStyle name="Comma 13 2 2 3 3" xfId="21883" xr:uid="{00000000-0005-0000-0000-000015110000}"/>
    <cellStyle name="Comma 13 2 2 3 3 2" xfId="2165" xr:uid="{00000000-0005-0000-0000-000016110000}"/>
    <cellStyle name="Comma 13 2 2 3 3 3" xfId="4624" xr:uid="{00000000-0005-0000-0000-000017110000}"/>
    <cellStyle name="Comma 13 2 2 3 3 4" xfId="7117" xr:uid="{00000000-0005-0000-0000-000018110000}"/>
    <cellStyle name="Comma 13 2 2 3 3 5" xfId="9565" xr:uid="{00000000-0005-0000-0000-000019110000}"/>
    <cellStyle name="Comma 13 2 2 3 3 6" xfId="12017" xr:uid="{00000000-0005-0000-0000-00001A110000}"/>
    <cellStyle name="Comma 13 2 2 3 3 7" xfId="14469" xr:uid="{00000000-0005-0000-0000-00001B110000}"/>
    <cellStyle name="Comma 13 2 2 3 3 8" xfId="16922" xr:uid="{00000000-0005-0000-0000-00001C110000}"/>
    <cellStyle name="Comma 13 2 2 3 3 9" xfId="19370" xr:uid="{00000000-0005-0000-0000-00001D110000}"/>
    <cellStyle name="Comma 13 2 2 3 4" xfId="21884" xr:uid="{00000000-0005-0000-0000-00001E110000}"/>
    <cellStyle name="Comma 13 2 2 3 4 2" xfId="2166" xr:uid="{00000000-0005-0000-0000-00001F110000}"/>
    <cellStyle name="Comma 13 2 2 3 4 3" xfId="4625" xr:uid="{00000000-0005-0000-0000-000020110000}"/>
    <cellStyle name="Comma 13 2 2 3 4 4" xfId="7118" xr:uid="{00000000-0005-0000-0000-000021110000}"/>
    <cellStyle name="Comma 13 2 2 3 4 5" xfId="9566" xr:uid="{00000000-0005-0000-0000-000022110000}"/>
    <cellStyle name="Comma 13 2 2 3 4 6" xfId="12018" xr:uid="{00000000-0005-0000-0000-000023110000}"/>
    <cellStyle name="Comma 13 2 2 3 4 7" xfId="14470" xr:uid="{00000000-0005-0000-0000-000024110000}"/>
    <cellStyle name="Comma 13 2 2 3 4 8" xfId="16923" xr:uid="{00000000-0005-0000-0000-000025110000}"/>
    <cellStyle name="Comma 13 2 2 3 4 9" xfId="19371" xr:uid="{00000000-0005-0000-0000-000026110000}"/>
    <cellStyle name="Comma 13 2 2 3 5" xfId="21885" xr:uid="{00000000-0005-0000-0000-000027110000}"/>
    <cellStyle name="Comma 13 2 2 3 5 2" xfId="2167" xr:uid="{00000000-0005-0000-0000-000028110000}"/>
    <cellStyle name="Comma 13 2 2 3 5 3" xfId="4626" xr:uid="{00000000-0005-0000-0000-000029110000}"/>
    <cellStyle name="Comma 13 2 2 3 5 4" xfId="7119" xr:uid="{00000000-0005-0000-0000-00002A110000}"/>
    <cellStyle name="Comma 13 2 2 3 5 5" xfId="9567" xr:uid="{00000000-0005-0000-0000-00002B110000}"/>
    <cellStyle name="Comma 13 2 2 3 5 6" xfId="12019" xr:uid="{00000000-0005-0000-0000-00002C110000}"/>
    <cellStyle name="Comma 13 2 2 3 5 7" xfId="14471" xr:uid="{00000000-0005-0000-0000-00002D110000}"/>
    <cellStyle name="Comma 13 2 2 3 5 8" xfId="16924" xr:uid="{00000000-0005-0000-0000-00002E110000}"/>
    <cellStyle name="Comma 13 2 2 3 5 9" xfId="19372" xr:uid="{00000000-0005-0000-0000-00002F110000}"/>
    <cellStyle name="Comma 13 2 2 3 6" xfId="21886" xr:uid="{00000000-0005-0000-0000-000030110000}"/>
    <cellStyle name="Comma 13 2 2 3 6 2" xfId="2168" xr:uid="{00000000-0005-0000-0000-000031110000}"/>
    <cellStyle name="Comma 13 2 2 3 6 3" xfId="4627" xr:uid="{00000000-0005-0000-0000-000032110000}"/>
    <cellStyle name="Comma 13 2 2 3 6 4" xfId="7120" xr:uid="{00000000-0005-0000-0000-000033110000}"/>
    <cellStyle name="Comma 13 2 2 3 6 5" xfId="9568" xr:uid="{00000000-0005-0000-0000-000034110000}"/>
    <cellStyle name="Comma 13 2 2 3 6 6" xfId="12020" xr:uid="{00000000-0005-0000-0000-000035110000}"/>
    <cellStyle name="Comma 13 2 2 3 6 7" xfId="14472" xr:uid="{00000000-0005-0000-0000-000036110000}"/>
    <cellStyle name="Comma 13 2 2 3 6 8" xfId="16925" xr:uid="{00000000-0005-0000-0000-000037110000}"/>
    <cellStyle name="Comma 13 2 2 3 6 9" xfId="19373" xr:uid="{00000000-0005-0000-0000-000038110000}"/>
    <cellStyle name="Comma 13 2 2 3 7" xfId="21887" xr:uid="{00000000-0005-0000-0000-000039110000}"/>
    <cellStyle name="Comma 13 2 2 3 7 2" xfId="2169" xr:uid="{00000000-0005-0000-0000-00003A110000}"/>
    <cellStyle name="Comma 13 2 2 3 7 3" xfId="4628" xr:uid="{00000000-0005-0000-0000-00003B110000}"/>
    <cellStyle name="Comma 13 2 2 3 7 4" xfId="7121" xr:uid="{00000000-0005-0000-0000-00003C110000}"/>
    <cellStyle name="Comma 13 2 2 3 7 5" xfId="9569" xr:uid="{00000000-0005-0000-0000-00003D110000}"/>
    <cellStyle name="Comma 13 2 2 3 7 6" xfId="12021" xr:uid="{00000000-0005-0000-0000-00003E110000}"/>
    <cellStyle name="Comma 13 2 2 3 7 7" xfId="14473" xr:uid="{00000000-0005-0000-0000-00003F110000}"/>
    <cellStyle name="Comma 13 2 2 3 7 8" xfId="16926" xr:uid="{00000000-0005-0000-0000-000040110000}"/>
    <cellStyle name="Comma 13 2 2 3 7 9" xfId="19374" xr:uid="{00000000-0005-0000-0000-000041110000}"/>
    <cellStyle name="Comma 13 2 2 3 8" xfId="21888" xr:uid="{00000000-0005-0000-0000-000042110000}"/>
    <cellStyle name="Comma 13 2 2 3 8 2" xfId="2170" xr:uid="{00000000-0005-0000-0000-000043110000}"/>
    <cellStyle name="Comma 13 2 2 3 8 3" xfId="4629" xr:uid="{00000000-0005-0000-0000-000044110000}"/>
    <cellStyle name="Comma 13 2 2 3 8 4" xfId="7122" xr:uid="{00000000-0005-0000-0000-000045110000}"/>
    <cellStyle name="Comma 13 2 2 3 8 5" xfId="9570" xr:uid="{00000000-0005-0000-0000-000046110000}"/>
    <cellStyle name="Comma 13 2 2 3 8 6" xfId="12022" xr:uid="{00000000-0005-0000-0000-000047110000}"/>
    <cellStyle name="Comma 13 2 2 3 8 7" xfId="14474" xr:uid="{00000000-0005-0000-0000-000048110000}"/>
    <cellStyle name="Comma 13 2 2 3 8 8" xfId="16927" xr:uid="{00000000-0005-0000-0000-000049110000}"/>
    <cellStyle name="Comma 13 2 2 3 8 9" xfId="19375" xr:uid="{00000000-0005-0000-0000-00004A110000}"/>
    <cellStyle name="Comma 13 2 2 3 9" xfId="2162" xr:uid="{00000000-0005-0000-0000-00004B110000}"/>
    <cellStyle name="Comma 13 2 2 4" xfId="21889" xr:uid="{00000000-0005-0000-0000-00004C110000}"/>
    <cellStyle name="Comma 13 2 2 4 10" xfId="19376" xr:uid="{00000000-0005-0000-0000-00004D110000}"/>
    <cellStyle name="Comma 13 2 2 4 2" xfId="21890" xr:uid="{00000000-0005-0000-0000-00004E110000}"/>
    <cellStyle name="Comma 13 2 2 4 2 2" xfId="2172" xr:uid="{00000000-0005-0000-0000-00004F110000}"/>
    <cellStyle name="Comma 13 2 2 4 2 3" xfId="4631" xr:uid="{00000000-0005-0000-0000-000050110000}"/>
    <cellStyle name="Comma 13 2 2 4 2 4" xfId="7124" xr:uid="{00000000-0005-0000-0000-000051110000}"/>
    <cellStyle name="Comma 13 2 2 4 2 5" xfId="9572" xr:uid="{00000000-0005-0000-0000-000052110000}"/>
    <cellStyle name="Comma 13 2 2 4 2 6" xfId="12024" xr:uid="{00000000-0005-0000-0000-000053110000}"/>
    <cellStyle name="Comma 13 2 2 4 2 7" xfId="14476" xr:uid="{00000000-0005-0000-0000-000054110000}"/>
    <cellStyle name="Comma 13 2 2 4 2 8" xfId="16929" xr:uid="{00000000-0005-0000-0000-000055110000}"/>
    <cellStyle name="Comma 13 2 2 4 2 9" xfId="19377" xr:uid="{00000000-0005-0000-0000-000056110000}"/>
    <cellStyle name="Comma 13 2 2 4 3" xfId="2171" xr:uid="{00000000-0005-0000-0000-000057110000}"/>
    <cellStyle name="Comma 13 2 2 4 4" xfId="4630" xr:uid="{00000000-0005-0000-0000-000058110000}"/>
    <cellStyle name="Comma 13 2 2 4 5" xfId="7123" xr:uid="{00000000-0005-0000-0000-000059110000}"/>
    <cellStyle name="Comma 13 2 2 4 6" xfId="9571" xr:uid="{00000000-0005-0000-0000-00005A110000}"/>
    <cellStyle name="Comma 13 2 2 4 7" xfId="12023" xr:uid="{00000000-0005-0000-0000-00005B110000}"/>
    <cellStyle name="Comma 13 2 2 4 8" xfId="14475" xr:uid="{00000000-0005-0000-0000-00005C110000}"/>
    <cellStyle name="Comma 13 2 2 4 9" xfId="16928" xr:uid="{00000000-0005-0000-0000-00005D110000}"/>
    <cellStyle name="Comma 13 2 2 5" xfId="21891" xr:uid="{00000000-0005-0000-0000-00005E110000}"/>
    <cellStyle name="Comma 13 2 2 5 2" xfId="2173" xr:uid="{00000000-0005-0000-0000-00005F110000}"/>
    <cellStyle name="Comma 13 2 2 5 3" xfId="4632" xr:uid="{00000000-0005-0000-0000-000060110000}"/>
    <cellStyle name="Comma 13 2 2 5 4" xfId="7125" xr:uid="{00000000-0005-0000-0000-000061110000}"/>
    <cellStyle name="Comma 13 2 2 5 5" xfId="9573" xr:uid="{00000000-0005-0000-0000-000062110000}"/>
    <cellStyle name="Comma 13 2 2 5 6" xfId="12025" xr:uid="{00000000-0005-0000-0000-000063110000}"/>
    <cellStyle name="Comma 13 2 2 5 7" xfId="14477" xr:uid="{00000000-0005-0000-0000-000064110000}"/>
    <cellStyle name="Comma 13 2 2 5 8" xfId="16930" xr:uid="{00000000-0005-0000-0000-000065110000}"/>
    <cellStyle name="Comma 13 2 2 5 9" xfId="19378" xr:uid="{00000000-0005-0000-0000-000066110000}"/>
    <cellStyle name="Comma 13 2 2 6" xfId="21892" xr:uid="{00000000-0005-0000-0000-000067110000}"/>
    <cellStyle name="Comma 13 2 2 6 2" xfId="2174" xr:uid="{00000000-0005-0000-0000-000068110000}"/>
    <cellStyle name="Comma 13 2 2 6 3" xfId="4633" xr:uid="{00000000-0005-0000-0000-000069110000}"/>
    <cellStyle name="Comma 13 2 2 6 4" xfId="7126" xr:uid="{00000000-0005-0000-0000-00006A110000}"/>
    <cellStyle name="Comma 13 2 2 6 5" xfId="9574" xr:uid="{00000000-0005-0000-0000-00006B110000}"/>
    <cellStyle name="Comma 13 2 2 6 6" xfId="12026" xr:uid="{00000000-0005-0000-0000-00006C110000}"/>
    <cellStyle name="Comma 13 2 2 6 7" xfId="14478" xr:uid="{00000000-0005-0000-0000-00006D110000}"/>
    <cellStyle name="Comma 13 2 2 6 8" xfId="16931" xr:uid="{00000000-0005-0000-0000-00006E110000}"/>
    <cellStyle name="Comma 13 2 2 6 9" xfId="19379" xr:uid="{00000000-0005-0000-0000-00006F110000}"/>
    <cellStyle name="Comma 13 2 2 7" xfId="21893" xr:uid="{00000000-0005-0000-0000-000070110000}"/>
    <cellStyle name="Comma 13 2 2 7 2" xfId="2175" xr:uid="{00000000-0005-0000-0000-000071110000}"/>
    <cellStyle name="Comma 13 2 2 7 3" xfId="4634" xr:uid="{00000000-0005-0000-0000-000072110000}"/>
    <cellStyle name="Comma 13 2 2 7 4" xfId="7127" xr:uid="{00000000-0005-0000-0000-000073110000}"/>
    <cellStyle name="Comma 13 2 2 7 5" xfId="9575" xr:uid="{00000000-0005-0000-0000-000074110000}"/>
    <cellStyle name="Comma 13 2 2 7 6" xfId="12027" xr:uid="{00000000-0005-0000-0000-000075110000}"/>
    <cellStyle name="Comma 13 2 2 7 7" xfId="14479" xr:uid="{00000000-0005-0000-0000-000076110000}"/>
    <cellStyle name="Comma 13 2 2 7 8" xfId="16932" xr:uid="{00000000-0005-0000-0000-000077110000}"/>
    <cellStyle name="Comma 13 2 2 7 9" xfId="19380" xr:uid="{00000000-0005-0000-0000-000078110000}"/>
    <cellStyle name="Comma 13 2 2 8" xfId="21894" xr:uid="{00000000-0005-0000-0000-000079110000}"/>
    <cellStyle name="Comma 13 2 2 8 2" xfId="2176" xr:uid="{00000000-0005-0000-0000-00007A110000}"/>
    <cellStyle name="Comma 13 2 2 8 3" xfId="4635" xr:uid="{00000000-0005-0000-0000-00007B110000}"/>
    <cellStyle name="Comma 13 2 2 8 4" xfId="7128" xr:uid="{00000000-0005-0000-0000-00007C110000}"/>
    <cellStyle name="Comma 13 2 2 8 5" xfId="9576" xr:uid="{00000000-0005-0000-0000-00007D110000}"/>
    <cellStyle name="Comma 13 2 2 8 6" xfId="12028" xr:uid="{00000000-0005-0000-0000-00007E110000}"/>
    <cellStyle name="Comma 13 2 2 8 7" xfId="14480" xr:uid="{00000000-0005-0000-0000-00007F110000}"/>
    <cellStyle name="Comma 13 2 2 8 8" xfId="16933" xr:uid="{00000000-0005-0000-0000-000080110000}"/>
    <cellStyle name="Comma 13 2 2 8 9" xfId="19381" xr:uid="{00000000-0005-0000-0000-000081110000}"/>
    <cellStyle name="Comma 13 2 2 9" xfId="21895" xr:uid="{00000000-0005-0000-0000-000082110000}"/>
    <cellStyle name="Comma 13 2 2 9 2" xfId="2177" xr:uid="{00000000-0005-0000-0000-000083110000}"/>
    <cellStyle name="Comma 13 2 2 9 3" xfId="4636" xr:uid="{00000000-0005-0000-0000-000084110000}"/>
    <cellStyle name="Comma 13 2 2 9 4" xfId="7129" xr:uid="{00000000-0005-0000-0000-000085110000}"/>
    <cellStyle name="Comma 13 2 2 9 5" xfId="9577" xr:uid="{00000000-0005-0000-0000-000086110000}"/>
    <cellStyle name="Comma 13 2 2 9 6" xfId="12029" xr:uid="{00000000-0005-0000-0000-000087110000}"/>
    <cellStyle name="Comma 13 2 2 9 7" xfId="14481" xr:uid="{00000000-0005-0000-0000-000088110000}"/>
    <cellStyle name="Comma 13 2 2 9 8" xfId="16934" xr:uid="{00000000-0005-0000-0000-000089110000}"/>
    <cellStyle name="Comma 13 2 2 9 9" xfId="19382" xr:uid="{00000000-0005-0000-0000-00008A110000}"/>
    <cellStyle name="Comma 13 2 3" xfId="21896" xr:uid="{00000000-0005-0000-0000-00008B110000}"/>
    <cellStyle name="Comma 13 2 3 10" xfId="2178" xr:uid="{00000000-0005-0000-0000-00008C110000}"/>
    <cellStyle name="Comma 13 2 3 11" xfId="4637" xr:uid="{00000000-0005-0000-0000-00008D110000}"/>
    <cellStyle name="Comma 13 2 3 12" xfId="7130" xr:uid="{00000000-0005-0000-0000-00008E110000}"/>
    <cellStyle name="Comma 13 2 3 13" xfId="9578" xr:uid="{00000000-0005-0000-0000-00008F110000}"/>
    <cellStyle name="Comma 13 2 3 14" xfId="12030" xr:uid="{00000000-0005-0000-0000-000090110000}"/>
    <cellStyle name="Comma 13 2 3 15" xfId="14482" xr:uid="{00000000-0005-0000-0000-000091110000}"/>
    <cellStyle name="Comma 13 2 3 16" xfId="16935" xr:uid="{00000000-0005-0000-0000-000092110000}"/>
    <cellStyle name="Comma 13 2 3 17" xfId="19383" xr:uid="{00000000-0005-0000-0000-000093110000}"/>
    <cellStyle name="Comma 13 2 3 2" xfId="21897" xr:uid="{00000000-0005-0000-0000-000094110000}"/>
    <cellStyle name="Comma 13 2 3 2 10" xfId="4638" xr:uid="{00000000-0005-0000-0000-000095110000}"/>
    <cellStyle name="Comma 13 2 3 2 11" xfId="7131" xr:uid="{00000000-0005-0000-0000-000096110000}"/>
    <cellStyle name="Comma 13 2 3 2 12" xfId="9579" xr:uid="{00000000-0005-0000-0000-000097110000}"/>
    <cellStyle name="Comma 13 2 3 2 13" xfId="12031" xr:uid="{00000000-0005-0000-0000-000098110000}"/>
    <cellStyle name="Comma 13 2 3 2 14" xfId="14483" xr:uid="{00000000-0005-0000-0000-000099110000}"/>
    <cellStyle name="Comma 13 2 3 2 15" xfId="16936" xr:uid="{00000000-0005-0000-0000-00009A110000}"/>
    <cellStyle name="Comma 13 2 3 2 16" xfId="19384" xr:uid="{00000000-0005-0000-0000-00009B110000}"/>
    <cellStyle name="Comma 13 2 3 2 2" xfId="21898" xr:uid="{00000000-0005-0000-0000-00009C110000}"/>
    <cellStyle name="Comma 13 2 3 2 2 10" xfId="19385" xr:uid="{00000000-0005-0000-0000-00009D110000}"/>
    <cellStyle name="Comma 13 2 3 2 2 2" xfId="21899" xr:uid="{00000000-0005-0000-0000-00009E110000}"/>
    <cellStyle name="Comma 13 2 3 2 2 2 2" xfId="2181" xr:uid="{00000000-0005-0000-0000-00009F110000}"/>
    <cellStyle name="Comma 13 2 3 2 2 2 3" xfId="4640" xr:uid="{00000000-0005-0000-0000-0000A0110000}"/>
    <cellStyle name="Comma 13 2 3 2 2 2 4" xfId="7133" xr:uid="{00000000-0005-0000-0000-0000A1110000}"/>
    <cellStyle name="Comma 13 2 3 2 2 2 5" xfId="9581" xr:uid="{00000000-0005-0000-0000-0000A2110000}"/>
    <cellStyle name="Comma 13 2 3 2 2 2 6" xfId="12033" xr:uid="{00000000-0005-0000-0000-0000A3110000}"/>
    <cellStyle name="Comma 13 2 3 2 2 2 7" xfId="14485" xr:uid="{00000000-0005-0000-0000-0000A4110000}"/>
    <cellStyle name="Comma 13 2 3 2 2 2 8" xfId="16938" xr:uid="{00000000-0005-0000-0000-0000A5110000}"/>
    <cellStyle name="Comma 13 2 3 2 2 2 9" xfId="19386" xr:uid="{00000000-0005-0000-0000-0000A6110000}"/>
    <cellStyle name="Comma 13 2 3 2 2 3" xfId="2180" xr:uid="{00000000-0005-0000-0000-0000A7110000}"/>
    <cellStyle name="Comma 13 2 3 2 2 4" xfId="4639" xr:uid="{00000000-0005-0000-0000-0000A8110000}"/>
    <cellStyle name="Comma 13 2 3 2 2 5" xfId="7132" xr:uid="{00000000-0005-0000-0000-0000A9110000}"/>
    <cellStyle name="Comma 13 2 3 2 2 6" xfId="9580" xr:uid="{00000000-0005-0000-0000-0000AA110000}"/>
    <cellStyle name="Comma 13 2 3 2 2 7" xfId="12032" xr:uid="{00000000-0005-0000-0000-0000AB110000}"/>
    <cellStyle name="Comma 13 2 3 2 2 8" xfId="14484" xr:uid="{00000000-0005-0000-0000-0000AC110000}"/>
    <cellStyle name="Comma 13 2 3 2 2 9" xfId="16937" xr:uid="{00000000-0005-0000-0000-0000AD110000}"/>
    <cellStyle name="Comma 13 2 3 2 3" xfId="21900" xr:uid="{00000000-0005-0000-0000-0000AE110000}"/>
    <cellStyle name="Comma 13 2 3 2 3 2" xfId="2182" xr:uid="{00000000-0005-0000-0000-0000AF110000}"/>
    <cellStyle name="Comma 13 2 3 2 3 3" xfId="4641" xr:uid="{00000000-0005-0000-0000-0000B0110000}"/>
    <cellStyle name="Comma 13 2 3 2 3 4" xfId="7134" xr:uid="{00000000-0005-0000-0000-0000B1110000}"/>
    <cellStyle name="Comma 13 2 3 2 3 5" xfId="9582" xr:uid="{00000000-0005-0000-0000-0000B2110000}"/>
    <cellStyle name="Comma 13 2 3 2 3 6" xfId="12034" xr:uid="{00000000-0005-0000-0000-0000B3110000}"/>
    <cellStyle name="Comma 13 2 3 2 3 7" xfId="14486" xr:uid="{00000000-0005-0000-0000-0000B4110000}"/>
    <cellStyle name="Comma 13 2 3 2 3 8" xfId="16939" xr:uid="{00000000-0005-0000-0000-0000B5110000}"/>
    <cellStyle name="Comma 13 2 3 2 3 9" xfId="19387" xr:uid="{00000000-0005-0000-0000-0000B6110000}"/>
    <cellStyle name="Comma 13 2 3 2 4" xfId="21901" xr:uid="{00000000-0005-0000-0000-0000B7110000}"/>
    <cellStyle name="Comma 13 2 3 2 4 2" xfId="2183" xr:uid="{00000000-0005-0000-0000-0000B8110000}"/>
    <cellStyle name="Comma 13 2 3 2 4 3" xfId="4642" xr:uid="{00000000-0005-0000-0000-0000B9110000}"/>
    <cellStyle name="Comma 13 2 3 2 4 4" xfId="7135" xr:uid="{00000000-0005-0000-0000-0000BA110000}"/>
    <cellStyle name="Comma 13 2 3 2 4 5" xfId="9583" xr:uid="{00000000-0005-0000-0000-0000BB110000}"/>
    <cellStyle name="Comma 13 2 3 2 4 6" xfId="12035" xr:uid="{00000000-0005-0000-0000-0000BC110000}"/>
    <cellStyle name="Comma 13 2 3 2 4 7" xfId="14487" xr:uid="{00000000-0005-0000-0000-0000BD110000}"/>
    <cellStyle name="Comma 13 2 3 2 4 8" xfId="16940" xr:uid="{00000000-0005-0000-0000-0000BE110000}"/>
    <cellStyle name="Comma 13 2 3 2 4 9" xfId="19388" xr:uid="{00000000-0005-0000-0000-0000BF110000}"/>
    <cellStyle name="Comma 13 2 3 2 5" xfId="21902" xr:uid="{00000000-0005-0000-0000-0000C0110000}"/>
    <cellStyle name="Comma 13 2 3 2 5 2" xfId="2184" xr:uid="{00000000-0005-0000-0000-0000C1110000}"/>
    <cellStyle name="Comma 13 2 3 2 5 3" xfId="4643" xr:uid="{00000000-0005-0000-0000-0000C2110000}"/>
    <cellStyle name="Comma 13 2 3 2 5 4" xfId="7136" xr:uid="{00000000-0005-0000-0000-0000C3110000}"/>
    <cellStyle name="Comma 13 2 3 2 5 5" xfId="9584" xr:uid="{00000000-0005-0000-0000-0000C4110000}"/>
    <cellStyle name="Comma 13 2 3 2 5 6" xfId="12036" xr:uid="{00000000-0005-0000-0000-0000C5110000}"/>
    <cellStyle name="Comma 13 2 3 2 5 7" xfId="14488" xr:uid="{00000000-0005-0000-0000-0000C6110000}"/>
    <cellStyle name="Comma 13 2 3 2 5 8" xfId="16941" xr:uid="{00000000-0005-0000-0000-0000C7110000}"/>
    <cellStyle name="Comma 13 2 3 2 5 9" xfId="19389" xr:uid="{00000000-0005-0000-0000-0000C8110000}"/>
    <cellStyle name="Comma 13 2 3 2 6" xfId="21903" xr:uid="{00000000-0005-0000-0000-0000C9110000}"/>
    <cellStyle name="Comma 13 2 3 2 6 2" xfId="2185" xr:uid="{00000000-0005-0000-0000-0000CA110000}"/>
    <cellStyle name="Comma 13 2 3 2 6 3" xfId="4644" xr:uid="{00000000-0005-0000-0000-0000CB110000}"/>
    <cellStyle name="Comma 13 2 3 2 6 4" xfId="7137" xr:uid="{00000000-0005-0000-0000-0000CC110000}"/>
    <cellStyle name="Comma 13 2 3 2 6 5" xfId="9585" xr:uid="{00000000-0005-0000-0000-0000CD110000}"/>
    <cellStyle name="Comma 13 2 3 2 6 6" xfId="12037" xr:uid="{00000000-0005-0000-0000-0000CE110000}"/>
    <cellStyle name="Comma 13 2 3 2 6 7" xfId="14489" xr:uid="{00000000-0005-0000-0000-0000CF110000}"/>
    <cellStyle name="Comma 13 2 3 2 6 8" xfId="16942" xr:uid="{00000000-0005-0000-0000-0000D0110000}"/>
    <cellStyle name="Comma 13 2 3 2 6 9" xfId="19390" xr:uid="{00000000-0005-0000-0000-0000D1110000}"/>
    <cellStyle name="Comma 13 2 3 2 7" xfId="21904" xr:uid="{00000000-0005-0000-0000-0000D2110000}"/>
    <cellStyle name="Comma 13 2 3 2 7 2" xfId="2186" xr:uid="{00000000-0005-0000-0000-0000D3110000}"/>
    <cellStyle name="Comma 13 2 3 2 7 3" xfId="4645" xr:uid="{00000000-0005-0000-0000-0000D4110000}"/>
    <cellStyle name="Comma 13 2 3 2 7 4" xfId="7138" xr:uid="{00000000-0005-0000-0000-0000D5110000}"/>
    <cellStyle name="Comma 13 2 3 2 7 5" xfId="9586" xr:uid="{00000000-0005-0000-0000-0000D6110000}"/>
    <cellStyle name="Comma 13 2 3 2 7 6" xfId="12038" xr:uid="{00000000-0005-0000-0000-0000D7110000}"/>
    <cellStyle name="Comma 13 2 3 2 7 7" xfId="14490" xr:uid="{00000000-0005-0000-0000-0000D8110000}"/>
    <cellStyle name="Comma 13 2 3 2 7 8" xfId="16943" xr:uid="{00000000-0005-0000-0000-0000D9110000}"/>
    <cellStyle name="Comma 13 2 3 2 7 9" xfId="19391" xr:uid="{00000000-0005-0000-0000-0000DA110000}"/>
    <cellStyle name="Comma 13 2 3 2 8" xfId="21905" xr:uid="{00000000-0005-0000-0000-0000DB110000}"/>
    <cellStyle name="Comma 13 2 3 2 8 2" xfId="2187" xr:uid="{00000000-0005-0000-0000-0000DC110000}"/>
    <cellStyle name="Comma 13 2 3 2 8 3" xfId="4646" xr:uid="{00000000-0005-0000-0000-0000DD110000}"/>
    <cellStyle name="Comma 13 2 3 2 8 4" xfId="7139" xr:uid="{00000000-0005-0000-0000-0000DE110000}"/>
    <cellStyle name="Comma 13 2 3 2 8 5" xfId="9587" xr:uid="{00000000-0005-0000-0000-0000DF110000}"/>
    <cellStyle name="Comma 13 2 3 2 8 6" xfId="12039" xr:uid="{00000000-0005-0000-0000-0000E0110000}"/>
    <cellStyle name="Comma 13 2 3 2 8 7" xfId="14491" xr:uid="{00000000-0005-0000-0000-0000E1110000}"/>
    <cellStyle name="Comma 13 2 3 2 8 8" xfId="16944" xr:uid="{00000000-0005-0000-0000-0000E2110000}"/>
    <cellStyle name="Comma 13 2 3 2 8 9" xfId="19392" xr:uid="{00000000-0005-0000-0000-0000E3110000}"/>
    <cellStyle name="Comma 13 2 3 2 9" xfId="2179" xr:uid="{00000000-0005-0000-0000-0000E4110000}"/>
    <cellStyle name="Comma 13 2 3 3" xfId="21906" xr:uid="{00000000-0005-0000-0000-0000E5110000}"/>
    <cellStyle name="Comma 13 2 3 3 10" xfId="19393" xr:uid="{00000000-0005-0000-0000-0000E6110000}"/>
    <cellStyle name="Comma 13 2 3 3 2" xfId="21907" xr:uid="{00000000-0005-0000-0000-0000E7110000}"/>
    <cellStyle name="Comma 13 2 3 3 2 2" xfId="2189" xr:uid="{00000000-0005-0000-0000-0000E8110000}"/>
    <cellStyle name="Comma 13 2 3 3 2 3" xfId="4648" xr:uid="{00000000-0005-0000-0000-0000E9110000}"/>
    <cellStyle name="Comma 13 2 3 3 2 4" xfId="7141" xr:uid="{00000000-0005-0000-0000-0000EA110000}"/>
    <cellStyle name="Comma 13 2 3 3 2 5" xfId="9589" xr:uid="{00000000-0005-0000-0000-0000EB110000}"/>
    <cellStyle name="Comma 13 2 3 3 2 6" xfId="12041" xr:uid="{00000000-0005-0000-0000-0000EC110000}"/>
    <cellStyle name="Comma 13 2 3 3 2 7" xfId="14493" xr:uid="{00000000-0005-0000-0000-0000ED110000}"/>
    <cellStyle name="Comma 13 2 3 3 2 8" xfId="16946" xr:uid="{00000000-0005-0000-0000-0000EE110000}"/>
    <cellStyle name="Comma 13 2 3 3 2 9" xfId="19394" xr:uid="{00000000-0005-0000-0000-0000EF110000}"/>
    <cellStyle name="Comma 13 2 3 3 3" xfId="2188" xr:uid="{00000000-0005-0000-0000-0000F0110000}"/>
    <cellStyle name="Comma 13 2 3 3 4" xfId="4647" xr:uid="{00000000-0005-0000-0000-0000F1110000}"/>
    <cellStyle name="Comma 13 2 3 3 5" xfId="7140" xr:uid="{00000000-0005-0000-0000-0000F2110000}"/>
    <cellStyle name="Comma 13 2 3 3 6" xfId="9588" xr:uid="{00000000-0005-0000-0000-0000F3110000}"/>
    <cellStyle name="Comma 13 2 3 3 7" xfId="12040" xr:uid="{00000000-0005-0000-0000-0000F4110000}"/>
    <cellStyle name="Comma 13 2 3 3 8" xfId="14492" xr:uid="{00000000-0005-0000-0000-0000F5110000}"/>
    <cellStyle name="Comma 13 2 3 3 9" xfId="16945" xr:uid="{00000000-0005-0000-0000-0000F6110000}"/>
    <cellStyle name="Comma 13 2 3 4" xfId="21908" xr:uid="{00000000-0005-0000-0000-0000F7110000}"/>
    <cellStyle name="Comma 13 2 3 4 2" xfId="2190" xr:uid="{00000000-0005-0000-0000-0000F8110000}"/>
    <cellStyle name="Comma 13 2 3 4 3" xfId="4649" xr:uid="{00000000-0005-0000-0000-0000F9110000}"/>
    <cellStyle name="Comma 13 2 3 4 4" xfId="7142" xr:uid="{00000000-0005-0000-0000-0000FA110000}"/>
    <cellStyle name="Comma 13 2 3 4 5" xfId="9590" xr:uid="{00000000-0005-0000-0000-0000FB110000}"/>
    <cellStyle name="Comma 13 2 3 4 6" xfId="12042" xr:uid="{00000000-0005-0000-0000-0000FC110000}"/>
    <cellStyle name="Comma 13 2 3 4 7" xfId="14494" xr:uid="{00000000-0005-0000-0000-0000FD110000}"/>
    <cellStyle name="Comma 13 2 3 4 8" xfId="16947" xr:uid="{00000000-0005-0000-0000-0000FE110000}"/>
    <cellStyle name="Comma 13 2 3 4 9" xfId="19395" xr:uid="{00000000-0005-0000-0000-0000FF110000}"/>
    <cellStyle name="Comma 13 2 3 5" xfId="21909" xr:uid="{00000000-0005-0000-0000-000000120000}"/>
    <cellStyle name="Comma 13 2 3 5 2" xfId="2191" xr:uid="{00000000-0005-0000-0000-000001120000}"/>
    <cellStyle name="Comma 13 2 3 5 3" xfId="4650" xr:uid="{00000000-0005-0000-0000-000002120000}"/>
    <cellStyle name="Comma 13 2 3 5 4" xfId="7143" xr:uid="{00000000-0005-0000-0000-000003120000}"/>
    <cellStyle name="Comma 13 2 3 5 5" xfId="9591" xr:uid="{00000000-0005-0000-0000-000004120000}"/>
    <cellStyle name="Comma 13 2 3 5 6" xfId="12043" xr:uid="{00000000-0005-0000-0000-000005120000}"/>
    <cellStyle name="Comma 13 2 3 5 7" xfId="14495" xr:uid="{00000000-0005-0000-0000-000006120000}"/>
    <cellStyle name="Comma 13 2 3 5 8" xfId="16948" xr:uid="{00000000-0005-0000-0000-000007120000}"/>
    <cellStyle name="Comma 13 2 3 5 9" xfId="19396" xr:uid="{00000000-0005-0000-0000-000008120000}"/>
    <cellStyle name="Comma 13 2 3 6" xfId="21910" xr:uid="{00000000-0005-0000-0000-000009120000}"/>
    <cellStyle name="Comma 13 2 3 6 2" xfId="2192" xr:uid="{00000000-0005-0000-0000-00000A120000}"/>
    <cellStyle name="Comma 13 2 3 6 3" xfId="4651" xr:uid="{00000000-0005-0000-0000-00000B120000}"/>
    <cellStyle name="Comma 13 2 3 6 4" xfId="7144" xr:uid="{00000000-0005-0000-0000-00000C120000}"/>
    <cellStyle name="Comma 13 2 3 6 5" xfId="9592" xr:uid="{00000000-0005-0000-0000-00000D120000}"/>
    <cellStyle name="Comma 13 2 3 6 6" xfId="12044" xr:uid="{00000000-0005-0000-0000-00000E120000}"/>
    <cellStyle name="Comma 13 2 3 6 7" xfId="14496" xr:uid="{00000000-0005-0000-0000-00000F120000}"/>
    <cellStyle name="Comma 13 2 3 6 8" xfId="16949" xr:uid="{00000000-0005-0000-0000-000010120000}"/>
    <cellStyle name="Comma 13 2 3 6 9" xfId="19397" xr:uid="{00000000-0005-0000-0000-000011120000}"/>
    <cellStyle name="Comma 13 2 3 7" xfId="21911" xr:uid="{00000000-0005-0000-0000-000012120000}"/>
    <cellStyle name="Comma 13 2 3 7 2" xfId="2193" xr:uid="{00000000-0005-0000-0000-000013120000}"/>
    <cellStyle name="Comma 13 2 3 7 3" xfId="4652" xr:uid="{00000000-0005-0000-0000-000014120000}"/>
    <cellStyle name="Comma 13 2 3 7 4" xfId="7145" xr:uid="{00000000-0005-0000-0000-000015120000}"/>
    <cellStyle name="Comma 13 2 3 7 5" xfId="9593" xr:uid="{00000000-0005-0000-0000-000016120000}"/>
    <cellStyle name="Comma 13 2 3 7 6" xfId="12045" xr:uid="{00000000-0005-0000-0000-000017120000}"/>
    <cellStyle name="Comma 13 2 3 7 7" xfId="14497" xr:uid="{00000000-0005-0000-0000-000018120000}"/>
    <cellStyle name="Comma 13 2 3 7 8" xfId="16950" xr:uid="{00000000-0005-0000-0000-000019120000}"/>
    <cellStyle name="Comma 13 2 3 7 9" xfId="19398" xr:uid="{00000000-0005-0000-0000-00001A120000}"/>
    <cellStyle name="Comma 13 2 3 8" xfId="21912" xr:uid="{00000000-0005-0000-0000-00001B120000}"/>
    <cellStyle name="Comma 13 2 3 8 2" xfId="2194" xr:uid="{00000000-0005-0000-0000-00001C120000}"/>
    <cellStyle name="Comma 13 2 3 8 3" xfId="4653" xr:uid="{00000000-0005-0000-0000-00001D120000}"/>
    <cellStyle name="Comma 13 2 3 8 4" xfId="7146" xr:uid="{00000000-0005-0000-0000-00001E120000}"/>
    <cellStyle name="Comma 13 2 3 8 5" xfId="9594" xr:uid="{00000000-0005-0000-0000-00001F120000}"/>
    <cellStyle name="Comma 13 2 3 8 6" xfId="12046" xr:uid="{00000000-0005-0000-0000-000020120000}"/>
    <cellStyle name="Comma 13 2 3 8 7" xfId="14498" xr:uid="{00000000-0005-0000-0000-000021120000}"/>
    <cellStyle name="Comma 13 2 3 8 8" xfId="16951" xr:uid="{00000000-0005-0000-0000-000022120000}"/>
    <cellStyle name="Comma 13 2 3 8 9" xfId="19399" xr:uid="{00000000-0005-0000-0000-000023120000}"/>
    <cellStyle name="Comma 13 2 3 9" xfId="21913" xr:uid="{00000000-0005-0000-0000-000024120000}"/>
    <cellStyle name="Comma 13 2 3 9 2" xfId="2195" xr:uid="{00000000-0005-0000-0000-000025120000}"/>
    <cellStyle name="Comma 13 2 3 9 3" xfId="4654" xr:uid="{00000000-0005-0000-0000-000026120000}"/>
    <cellStyle name="Comma 13 2 3 9 4" xfId="7147" xr:uid="{00000000-0005-0000-0000-000027120000}"/>
    <cellStyle name="Comma 13 2 3 9 5" xfId="9595" xr:uid="{00000000-0005-0000-0000-000028120000}"/>
    <cellStyle name="Comma 13 2 3 9 6" xfId="12047" xr:uid="{00000000-0005-0000-0000-000029120000}"/>
    <cellStyle name="Comma 13 2 3 9 7" xfId="14499" xr:uid="{00000000-0005-0000-0000-00002A120000}"/>
    <cellStyle name="Comma 13 2 3 9 8" xfId="16952" xr:uid="{00000000-0005-0000-0000-00002B120000}"/>
    <cellStyle name="Comma 13 2 3 9 9" xfId="19400" xr:uid="{00000000-0005-0000-0000-00002C120000}"/>
    <cellStyle name="Comma 13 2 4" xfId="21914" xr:uid="{00000000-0005-0000-0000-00002D120000}"/>
    <cellStyle name="Comma 13 2 4 10" xfId="4655" xr:uid="{00000000-0005-0000-0000-00002E120000}"/>
    <cellStyle name="Comma 13 2 4 11" xfId="7148" xr:uid="{00000000-0005-0000-0000-00002F120000}"/>
    <cellStyle name="Comma 13 2 4 12" xfId="9596" xr:uid="{00000000-0005-0000-0000-000030120000}"/>
    <cellStyle name="Comma 13 2 4 13" xfId="12048" xr:uid="{00000000-0005-0000-0000-000031120000}"/>
    <cellStyle name="Comma 13 2 4 14" xfId="14500" xr:uid="{00000000-0005-0000-0000-000032120000}"/>
    <cellStyle name="Comma 13 2 4 15" xfId="16953" xr:uid="{00000000-0005-0000-0000-000033120000}"/>
    <cellStyle name="Comma 13 2 4 16" xfId="19401" xr:uid="{00000000-0005-0000-0000-000034120000}"/>
    <cellStyle name="Comma 13 2 4 2" xfId="21915" xr:uid="{00000000-0005-0000-0000-000035120000}"/>
    <cellStyle name="Comma 13 2 4 2 10" xfId="19402" xr:uid="{00000000-0005-0000-0000-000036120000}"/>
    <cellStyle name="Comma 13 2 4 2 2" xfId="21916" xr:uid="{00000000-0005-0000-0000-000037120000}"/>
    <cellStyle name="Comma 13 2 4 2 2 2" xfId="2198" xr:uid="{00000000-0005-0000-0000-000038120000}"/>
    <cellStyle name="Comma 13 2 4 2 2 3" xfId="4657" xr:uid="{00000000-0005-0000-0000-000039120000}"/>
    <cellStyle name="Comma 13 2 4 2 2 4" xfId="7150" xr:uid="{00000000-0005-0000-0000-00003A120000}"/>
    <cellStyle name="Comma 13 2 4 2 2 5" xfId="9598" xr:uid="{00000000-0005-0000-0000-00003B120000}"/>
    <cellStyle name="Comma 13 2 4 2 2 6" xfId="12050" xr:uid="{00000000-0005-0000-0000-00003C120000}"/>
    <cellStyle name="Comma 13 2 4 2 2 7" xfId="14502" xr:uid="{00000000-0005-0000-0000-00003D120000}"/>
    <cellStyle name="Comma 13 2 4 2 2 8" xfId="16955" xr:uid="{00000000-0005-0000-0000-00003E120000}"/>
    <cellStyle name="Comma 13 2 4 2 2 9" xfId="19403" xr:uid="{00000000-0005-0000-0000-00003F120000}"/>
    <cellStyle name="Comma 13 2 4 2 3" xfId="2197" xr:uid="{00000000-0005-0000-0000-000040120000}"/>
    <cellStyle name="Comma 13 2 4 2 4" xfId="4656" xr:uid="{00000000-0005-0000-0000-000041120000}"/>
    <cellStyle name="Comma 13 2 4 2 5" xfId="7149" xr:uid="{00000000-0005-0000-0000-000042120000}"/>
    <cellStyle name="Comma 13 2 4 2 6" xfId="9597" xr:uid="{00000000-0005-0000-0000-000043120000}"/>
    <cellStyle name="Comma 13 2 4 2 7" xfId="12049" xr:uid="{00000000-0005-0000-0000-000044120000}"/>
    <cellStyle name="Comma 13 2 4 2 8" xfId="14501" xr:uid="{00000000-0005-0000-0000-000045120000}"/>
    <cellStyle name="Comma 13 2 4 2 9" xfId="16954" xr:uid="{00000000-0005-0000-0000-000046120000}"/>
    <cellStyle name="Comma 13 2 4 3" xfId="21917" xr:uid="{00000000-0005-0000-0000-000047120000}"/>
    <cellStyle name="Comma 13 2 4 3 2" xfId="2199" xr:uid="{00000000-0005-0000-0000-000048120000}"/>
    <cellStyle name="Comma 13 2 4 3 3" xfId="4658" xr:uid="{00000000-0005-0000-0000-000049120000}"/>
    <cellStyle name="Comma 13 2 4 3 4" xfId="7151" xr:uid="{00000000-0005-0000-0000-00004A120000}"/>
    <cellStyle name="Comma 13 2 4 3 5" xfId="9599" xr:uid="{00000000-0005-0000-0000-00004B120000}"/>
    <cellStyle name="Comma 13 2 4 3 6" xfId="12051" xr:uid="{00000000-0005-0000-0000-00004C120000}"/>
    <cellStyle name="Comma 13 2 4 3 7" xfId="14503" xr:uid="{00000000-0005-0000-0000-00004D120000}"/>
    <cellStyle name="Comma 13 2 4 3 8" xfId="16956" xr:uid="{00000000-0005-0000-0000-00004E120000}"/>
    <cellStyle name="Comma 13 2 4 3 9" xfId="19404" xr:uid="{00000000-0005-0000-0000-00004F120000}"/>
    <cellStyle name="Comma 13 2 4 4" xfId="21918" xr:uid="{00000000-0005-0000-0000-000050120000}"/>
    <cellStyle name="Comma 13 2 4 4 2" xfId="2200" xr:uid="{00000000-0005-0000-0000-000051120000}"/>
    <cellStyle name="Comma 13 2 4 4 3" xfId="4659" xr:uid="{00000000-0005-0000-0000-000052120000}"/>
    <cellStyle name="Comma 13 2 4 4 4" xfId="7152" xr:uid="{00000000-0005-0000-0000-000053120000}"/>
    <cellStyle name="Comma 13 2 4 4 5" xfId="9600" xr:uid="{00000000-0005-0000-0000-000054120000}"/>
    <cellStyle name="Comma 13 2 4 4 6" xfId="12052" xr:uid="{00000000-0005-0000-0000-000055120000}"/>
    <cellStyle name="Comma 13 2 4 4 7" xfId="14504" xr:uid="{00000000-0005-0000-0000-000056120000}"/>
    <cellStyle name="Comma 13 2 4 4 8" xfId="16957" xr:uid="{00000000-0005-0000-0000-000057120000}"/>
    <cellStyle name="Comma 13 2 4 4 9" xfId="19405" xr:uid="{00000000-0005-0000-0000-000058120000}"/>
    <cellStyle name="Comma 13 2 4 5" xfId="21919" xr:uid="{00000000-0005-0000-0000-000059120000}"/>
    <cellStyle name="Comma 13 2 4 5 2" xfId="2201" xr:uid="{00000000-0005-0000-0000-00005A120000}"/>
    <cellStyle name="Comma 13 2 4 5 3" xfId="4660" xr:uid="{00000000-0005-0000-0000-00005B120000}"/>
    <cellStyle name="Comma 13 2 4 5 4" xfId="7153" xr:uid="{00000000-0005-0000-0000-00005C120000}"/>
    <cellStyle name="Comma 13 2 4 5 5" xfId="9601" xr:uid="{00000000-0005-0000-0000-00005D120000}"/>
    <cellStyle name="Comma 13 2 4 5 6" xfId="12053" xr:uid="{00000000-0005-0000-0000-00005E120000}"/>
    <cellStyle name="Comma 13 2 4 5 7" xfId="14505" xr:uid="{00000000-0005-0000-0000-00005F120000}"/>
    <cellStyle name="Comma 13 2 4 5 8" xfId="16958" xr:uid="{00000000-0005-0000-0000-000060120000}"/>
    <cellStyle name="Comma 13 2 4 5 9" xfId="19406" xr:uid="{00000000-0005-0000-0000-000061120000}"/>
    <cellStyle name="Comma 13 2 4 6" xfId="21920" xr:uid="{00000000-0005-0000-0000-000062120000}"/>
    <cellStyle name="Comma 13 2 4 6 2" xfId="2202" xr:uid="{00000000-0005-0000-0000-000063120000}"/>
    <cellStyle name="Comma 13 2 4 6 3" xfId="4661" xr:uid="{00000000-0005-0000-0000-000064120000}"/>
    <cellStyle name="Comma 13 2 4 6 4" xfId="7154" xr:uid="{00000000-0005-0000-0000-000065120000}"/>
    <cellStyle name="Comma 13 2 4 6 5" xfId="9602" xr:uid="{00000000-0005-0000-0000-000066120000}"/>
    <cellStyle name="Comma 13 2 4 6 6" xfId="12054" xr:uid="{00000000-0005-0000-0000-000067120000}"/>
    <cellStyle name="Comma 13 2 4 6 7" xfId="14506" xr:uid="{00000000-0005-0000-0000-000068120000}"/>
    <cellStyle name="Comma 13 2 4 6 8" xfId="16959" xr:uid="{00000000-0005-0000-0000-000069120000}"/>
    <cellStyle name="Comma 13 2 4 6 9" xfId="19407" xr:uid="{00000000-0005-0000-0000-00006A120000}"/>
    <cellStyle name="Comma 13 2 4 7" xfId="21921" xr:uid="{00000000-0005-0000-0000-00006B120000}"/>
    <cellStyle name="Comma 13 2 4 7 2" xfId="2203" xr:uid="{00000000-0005-0000-0000-00006C120000}"/>
    <cellStyle name="Comma 13 2 4 7 3" xfId="4662" xr:uid="{00000000-0005-0000-0000-00006D120000}"/>
    <cellStyle name="Comma 13 2 4 7 4" xfId="7155" xr:uid="{00000000-0005-0000-0000-00006E120000}"/>
    <cellStyle name="Comma 13 2 4 7 5" xfId="9603" xr:uid="{00000000-0005-0000-0000-00006F120000}"/>
    <cellStyle name="Comma 13 2 4 7 6" xfId="12055" xr:uid="{00000000-0005-0000-0000-000070120000}"/>
    <cellStyle name="Comma 13 2 4 7 7" xfId="14507" xr:uid="{00000000-0005-0000-0000-000071120000}"/>
    <cellStyle name="Comma 13 2 4 7 8" xfId="16960" xr:uid="{00000000-0005-0000-0000-000072120000}"/>
    <cellStyle name="Comma 13 2 4 7 9" xfId="19408" xr:uid="{00000000-0005-0000-0000-000073120000}"/>
    <cellStyle name="Comma 13 2 4 8" xfId="21922" xr:uid="{00000000-0005-0000-0000-000074120000}"/>
    <cellStyle name="Comma 13 2 4 8 2" xfId="2204" xr:uid="{00000000-0005-0000-0000-000075120000}"/>
    <cellStyle name="Comma 13 2 4 8 3" xfId="4663" xr:uid="{00000000-0005-0000-0000-000076120000}"/>
    <cellStyle name="Comma 13 2 4 8 4" xfId="7156" xr:uid="{00000000-0005-0000-0000-000077120000}"/>
    <cellStyle name="Comma 13 2 4 8 5" xfId="9604" xr:uid="{00000000-0005-0000-0000-000078120000}"/>
    <cellStyle name="Comma 13 2 4 8 6" xfId="12056" xr:uid="{00000000-0005-0000-0000-000079120000}"/>
    <cellStyle name="Comma 13 2 4 8 7" xfId="14508" xr:uid="{00000000-0005-0000-0000-00007A120000}"/>
    <cellStyle name="Comma 13 2 4 8 8" xfId="16961" xr:uid="{00000000-0005-0000-0000-00007B120000}"/>
    <cellStyle name="Comma 13 2 4 8 9" xfId="19409" xr:uid="{00000000-0005-0000-0000-00007C120000}"/>
    <cellStyle name="Comma 13 2 4 9" xfId="2196" xr:uid="{00000000-0005-0000-0000-00007D120000}"/>
    <cellStyle name="Comma 13 2 5" xfId="21923" xr:uid="{00000000-0005-0000-0000-00007E120000}"/>
    <cellStyle name="Comma 13 2 5 10" xfId="19410" xr:uid="{00000000-0005-0000-0000-00007F120000}"/>
    <cellStyle name="Comma 13 2 5 2" xfId="21924" xr:uid="{00000000-0005-0000-0000-000080120000}"/>
    <cellStyle name="Comma 13 2 5 2 2" xfId="2206" xr:uid="{00000000-0005-0000-0000-000081120000}"/>
    <cellStyle name="Comma 13 2 5 2 3" xfId="4665" xr:uid="{00000000-0005-0000-0000-000082120000}"/>
    <cellStyle name="Comma 13 2 5 2 4" xfId="7158" xr:uid="{00000000-0005-0000-0000-000083120000}"/>
    <cellStyle name="Comma 13 2 5 2 5" xfId="9606" xr:uid="{00000000-0005-0000-0000-000084120000}"/>
    <cellStyle name="Comma 13 2 5 2 6" xfId="12058" xr:uid="{00000000-0005-0000-0000-000085120000}"/>
    <cellStyle name="Comma 13 2 5 2 7" xfId="14510" xr:uid="{00000000-0005-0000-0000-000086120000}"/>
    <cellStyle name="Comma 13 2 5 2 8" xfId="16963" xr:uid="{00000000-0005-0000-0000-000087120000}"/>
    <cellStyle name="Comma 13 2 5 2 9" xfId="19411" xr:uid="{00000000-0005-0000-0000-000088120000}"/>
    <cellStyle name="Comma 13 2 5 3" xfId="2205" xr:uid="{00000000-0005-0000-0000-000089120000}"/>
    <cellStyle name="Comma 13 2 5 4" xfId="4664" xr:uid="{00000000-0005-0000-0000-00008A120000}"/>
    <cellStyle name="Comma 13 2 5 5" xfId="7157" xr:uid="{00000000-0005-0000-0000-00008B120000}"/>
    <cellStyle name="Comma 13 2 5 6" xfId="9605" xr:uid="{00000000-0005-0000-0000-00008C120000}"/>
    <cellStyle name="Comma 13 2 5 7" xfId="12057" xr:uid="{00000000-0005-0000-0000-00008D120000}"/>
    <cellStyle name="Comma 13 2 5 8" xfId="14509" xr:uid="{00000000-0005-0000-0000-00008E120000}"/>
    <cellStyle name="Comma 13 2 5 9" xfId="16962" xr:uid="{00000000-0005-0000-0000-00008F120000}"/>
    <cellStyle name="Comma 13 2 6" xfId="21925" xr:uid="{00000000-0005-0000-0000-000090120000}"/>
    <cellStyle name="Comma 13 2 6 2" xfId="2207" xr:uid="{00000000-0005-0000-0000-000091120000}"/>
    <cellStyle name="Comma 13 2 6 3" xfId="4666" xr:uid="{00000000-0005-0000-0000-000092120000}"/>
    <cellStyle name="Comma 13 2 6 4" xfId="7159" xr:uid="{00000000-0005-0000-0000-000093120000}"/>
    <cellStyle name="Comma 13 2 6 5" xfId="9607" xr:uid="{00000000-0005-0000-0000-000094120000}"/>
    <cellStyle name="Comma 13 2 6 6" xfId="12059" xr:uid="{00000000-0005-0000-0000-000095120000}"/>
    <cellStyle name="Comma 13 2 6 7" xfId="14511" xr:uid="{00000000-0005-0000-0000-000096120000}"/>
    <cellStyle name="Comma 13 2 6 8" xfId="16964" xr:uid="{00000000-0005-0000-0000-000097120000}"/>
    <cellStyle name="Comma 13 2 6 9" xfId="19412" xr:uid="{00000000-0005-0000-0000-000098120000}"/>
    <cellStyle name="Comma 13 2 7" xfId="21926" xr:uid="{00000000-0005-0000-0000-000099120000}"/>
    <cellStyle name="Comma 13 2 7 2" xfId="2208" xr:uid="{00000000-0005-0000-0000-00009A120000}"/>
    <cellStyle name="Comma 13 2 7 3" xfId="4667" xr:uid="{00000000-0005-0000-0000-00009B120000}"/>
    <cellStyle name="Comma 13 2 7 4" xfId="7160" xr:uid="{00000000-0005-0000-0000-00009C120000}"/>
    <cellStyle name="Comma 13 2 7 5" xfId="9608" xr:uid="{00000000-0005-0000-0000-00009D120000}"/>
    <cellStyle name="Comma 13 2 7 6" xfId="12060" xr:uid="{00000000-0005-0000-0000-00009E120000}"/>
    <cellStyle name="Comma 13 2 7 7" xfId="14512" xr:uid="{00000000-0005-0000-0000-00009F120000}"/>
    <cellStyle name="Comma 13 2 7 8" xfId="16965" xr:uid="{00000000-0005-0000-0000-0000A0120000}"/>
    <cellStyle name="Comma 13 2 7 9" xfId="19413" xr:uid="{00000000-0005-0000-0000-0000A1120000}"/>
    <cellStyle name="Comma 13 2 8" xfId="21927" xr:uid="{00000000-0005-0000-0000-0000A2120000}"/>
    <cellStyle name="Comma 13 2 8 2" xfId="2209" xr:uid="{00000000-0005-0000-0000-0000A3120000}"/>
    <cellStyle name="Comma 13 2 8 3" xfId="4668" xr:uid="{00000000-0005-0000-0000-0000A4120000}"/>
    <cellStyle name="Comma 13 2 8 4" xfId="7161" xr:uid="{00000000-0005-0000-0000-0000A5120000}"/>
    <cellStyle name="Comma 13 2 8 5" xfId="9609" xr:uid="{00000000-0005-0000-0000-0000A6120000}"/>
    <cellStyle name="Comma 13 2 8 6" xfId="12061" xr:uid="{00000000-0005-0000-0000-0000A7120000}"/>
    <cellStyle name="Comma 13 2 8 7" xfId="14513" xr:uid="{00000000-0005-0000-0000-0000A8120000}"/>
    <cellStyle name="Comma 13 2 8 8" xfId="16966" xr:uid="{00000000-0005-0000-0000-0000A9120000}"/>
    <cellStyle name="Comma 13 2 8 9" xfId="19414" xr:uid="{00000000-0005-0000-0000-0000AA120000}"/>
    <cellStyle name="Comma 13 2 9" xfId="21928" xr:uid="{00000000-0005-0000-0000-0000AB120000}"/>
    <cellStyle name="Comma 13 2 9 2" xfId="2210" xr:uid="{00000000-0005-0000-0000-0000AC120000}"/>
    <cellStyle name="Comma 13 2 9 3" xfId="4669" xr:uid="{00000000-0005-0000-0000-0000AD120000}"/>
    <cellStyle name="Comma 13 2 9 4" xfId="7162" xr:uid="{00000000-0005-0000-0000-0000AE120000}"/>
    <cellStyle name="Comma 13 2 9 5" xfId="9610" xr:uid="{00000000-0005-0000-0000-0000AF120000}"/>
    <cellStyle name="Comma 13 2 9 6" xfId="12062" xr:uid="{00000000-0005-0000-0000-0000B0120000}"/>
    <cellStyle name="Comma 13 2 9 7" xfId="14514" xr:uid="{00000000-0005-0000-0000-0000B1120000}"/>
    <cellStyle name="Comma 13 2 9 8" xfId="16967" xr:uid="{00000000-0005-0000-0000-0000B2120000}"/>
    <cellStyle name="Comma 13 2 9 9" xfId="19415" xr:uid="{00000000-0005-0000-0000-0000B3120000}"/>
    <cellStyle name="Comma 13 20" xfId="132" xr:uid="{00000000-0005-0000-0000-0000B4120000}"/>
    <cellStyle name="Comma 13 21" xfId="133" xr:uid="{00000000-0005-0000-0000-0000B5120000}"/>
    <cellStyle name="Comma 13 22" xfId="134" xr:uid="{00000000-0005-0000-0000-0000B6120000}"/>
    <cellStyle name="Comma 13 23" xfId="135" xr:uid="{00000000-0005-0000-0000-0000B7120000}"/>
    <cellStyle name="Comma 13 24" xfId="136" xr:uid="{00000000-0005-0000-0000-0000B8120000}"/>
    <cellStyle name="Comma 13 25" xfId="137" xr:uid="{00000000-0005-0000-0000-0000B9120000}"/>
    <cellStyle name="Comma 13 26" xfId="138" xr:uid="{00000000-0005-0000-0000-0000BA120000}"/>
    <cellStyle name="Comma 13 27" xfId="139" xr:uid="{00000000-0005-0000-0000-0000BB120000}"/>
    <cellStyle name="Comma 13 28" xfId="2135" xr:uid="{00000000-0005-0000-0000-0000BC120000}"/>
    <cellStyle name="Comma 13 29" xfId="4594" xr:uid="{00000000-0005-0000-0000-0000BD120000}"/>
    <cellStyle name="Comma 13 3" xfId="21929" xr:uid="{00000000-0005-0000-0000-0000BE120000}"/>
    <cellStyle name="Comma 13 3 10" xfId="21930" xr:uid="{00000000-0005-0000-0000-0000BF120000}"/>
    <cellStyle name="Comma 13 3 10 2" xfId="2212" xr:uid="{00000000-0005-0000-0000-0000C0120000}"/>
    <cellStyle name="Comma 13 3 10 3" xfId="4671" xr:uid="{00000000-0005-0000-0000-0000C1120000}"/>
    <cellStyle name="Comma 13 3 10 4" xfId="7164" xr:uid="{00000000-0005-0000-0000-0000C2120000}"/>
    <cellStyle name="Comma 13 3 10 5" xfId="9612" xr:uid="{00000000-0005-0000-0000-0000C3120000}"/>
    <cellStyle name="Comma 13 3 10 6" xfId="12064" xr:uid="{00000000-0005-0000-0000-0000C4120000}"/>
    <cellStyle name="Comma 13 3 10 7" xfId="14516" xr:uid="{00000000-0005-0000-0000-0000C5120000}"/>
    <cellStyle name="Comma 13 3 10 8" xfId="16969" xr:uid="{00000000-0005-0000-0000-0000C6120000}"/>
    <cellStyle name="Comma 13 3 10 9" xfId="19417" xr:uid="{00000000-0005-0000-0000-0000C7120000}"/>
    <cellStyle name="Comma 13 3 11" xfId="2211" xr:uid="{00000000-0005-0000-0000-0000C8120000}"/>
    <cellStyle name="Comma 13 3 12" xfId="4670" xr:uid="{00000000-0005-0000-0000-0000C9120000}"/>
    <cellStyle name="Comma 13 3 13" xfId="7163" xr:uid="{00000000-0005-0000-0000-0000CA120000}"/>
    <cellStyle name="Comma 13 3 14" xfId="9611" xr:uid="{00000000-0005-0000-0000-0000CB120000}"/>
    <cellStyle name="Comma 13 3 15" xfId="12063" xr:uid="{00000000-0005-0000-0000-0000CC120000}"/>
    <cellStyle name="Comma 13 3 16" xfId="14515" xr:uid="{00000000-0005-0000-0000-0000CD120000}"/>
    <cellStyle name="Comma 13 3 17" xfId="16968" xr:uid="{00000000-0005-0000-0000-0000CE120000}"/>
    <cellStyle name="Comma 13 3 18" xfId="19416" xr:uid="{00000000-0005-0000-0000-0000CF120000}"/>
    <cellStyle name="Comma 13 3 2" xfId="21931" xr:uid="{00000000-0005-0000-0000-0000D0120000}"/>
    <cellStyle name="Comma 13 3 2 10" xfId="2213" xr:uid="{00000000-0005-0000-0000-0000D1120000}"/>
    <cellStyle name="Comma 13 3 2 11" xfId="4672" xr:uid="{00000000-0005-0000-0000-0000D2120000}"/>
    <cellStyle name="Comma 13 3 2 12" xfId="7165" xr:uid="{00000000-0005-0000-0000-0000D3120000}"/>
    <cellStyle name="Comma 13 3 2 13" xfId="9613" xr:uid="{00000000-0005-0000-0000-0000D4120000}"/>
    <cellStyle name="Comma 13 3 2 14" xfId="12065" xr:uid="{00000000-0005-0000-0000-0000D5120000}"/>
    <cellStyle name="Comma 13 3 2 15" xfId="14517" xr:uid="{00000000-0005-0000-0000-0000D6120000}"/>
    <cellStyle name="Comma 13 3 2 16" xfId="16970" xr:uid="{00000000-0005-0000-0000-0000D7120000}"/>
    <cellStyle name="Comma 13 3 2 17" xfId="19418" xr:uid="{00000000-0005-0000-0000-0000D8120000}"/>
    <cellStyle name="Comma 13 3 2 2" xfId="21932" xr:uid="{00000000-0005-0000-0000-0000D9120000}"/>
    <cellStyle name="Comma 13 3 2 2 10" xfId="4673" xr:uid="{00000000-0005-0000-0000-0000DA120000}"/>
    <cellStyle name="Comma 13 3 2 2 11" xfId="7166" xr:uid="{00000000-0005-0000-0000-0000DB120000}"/>
    <cellStyle name="Comma 13 3 2 2 12" xfId="9614" xr:uid="{00000000-0005-0000-0000-0000DC120000}"/>
    <cellStyle name="Comma 13 3 2 2 13" xfId="12066" xr:uid="{00000000-0005-0000-0000-0000DD120000}"/>
    <cellStyle name="Comma 13 3 2 2 14" xfId="14518" xr:uid="{00000000-0005-0000-0000-0000DE120000}"/>
    <cellStyle name="Comma 13 3 2 2 15" xfId="16971" xr:uid="{00000000-0005-0000-0000-0000DF120000}"/>
    <cellStyle name="Comma 13 3 2 2 16" xfId="19419" xr:uid="{00000000-0005-0000-0000-0000E0120000}"/>
    <cellStyle name="Comma 13 3 2 2 2" xfId="21933" xr:uid="{00000000-0005-0000-0000-0000E1120000}"/>
    <cellStyle name="Comma 13 3 2 2 2 10" xfId="19420" xr:uid="{00000000-0005-0000-0000-0000E2120000}"/>
    <cellStyle name="Comma 13 3 2 2 2 2" xfId="21934" xr:uid="{00000000-0005-0000-0000-0000E3120000}"/>
    <cellStyle name="Comma 13 3 2 2 2 2 2" xfId="2216" xr:uid="{00000000-0005-0000-0000-0000E4120000}"/>
    <cellStyle name="Comma 13 3 2 2 2 2 3" xfId="4675" xr:uid="{00000000-0005-0000-0000-0000E5120000}"/>
    <cellStyle name="Comma 13 3 2 2 2 2 4" xfId="7168" xr:uid="{00000000-0005-0000-0000-0000E6120000}"/>
    <cellStyle name="Comma 13 3 2 2 2 2 5" xfId="9616" xr:uid="{00000000-0005-0000-0000-0000E7120000}"/>
    <cellStyle name="Comma 13 3 2 2 2 2 6" xfId="12068" xr:uid="{00000000-0005-0000-0000-0000E8120000}"/>
    <cellStyle name="Comma 13 3 2 2 2 2 7" xfId="14520" xr:uid="{00000000-0005-0000-0000-0000E9120000}"/>
    <cellStyle name="Comma 13 3 2 2 2 2 8" xfId="16973" xr:uid="{00000000-0005-0000-0000-0000EA120000}"/>
    <cellStyle name="Comma 13 3 2 2 2 2 9" xfId="19421" xr:uid="{00000000-0005-0000-0000-0000EB120000}"/>
    <cellStyle name="Comma 13 3 2 2 2 3" xfId="2215" xr:uid="{00000000-0005-0000-0000-0000EC120000}"/>
    <cellStyle name="Comma 13 3 2 2 2 4" xfId="4674" xr:uid="{00000000-0005-0000-0000-0000ED120000}"/>
    <cellStyle name="Comma 13 3 2 2 2 5" xfId="7167" xr:uid="{00000000-0005-0000-0000-0000EE120000}"/>
    <cellStyle name="Comma 13 3 2 2 2 6" xfId="9615" xr:uid="{00000000-0005-0000-0000-0000EF120000}"/>
    <cellStyle name="Comma 13 3 2 2 2 7" xfId="12067" xr:uid="{00000000-0005-0000-0000-0000F0120000}"/>
    <cellStyle name="Comma 13 3 2 2 2 8" xfId="14519" xr:uid="{00000000-0005-0000-0000-0000F1120000}"/>
    <cellStyle name="Comma 13 3 2 2 2 9" xfId="16972" xr:uid="{00000000-0005-0000-0000-0000F2120000}"/>
    <cellStyle name="Comma 13 3 2 2 3" xfId="21935" xr:uid="{00000000-0005-0000-0000-0000F3120000}"/>
    <cellStyle name="Comma 13 3 2 2 3 2" xfId="2217" xr:uid="{00000000-0005-0000-0000-0000F4120000}"/>
    <cellStyle name="Comma 13 3 2 2 3 3" xfId="4676" xr:uid="{00000000-0005-0000-0000-0000F5120000}"/>
    <cellStyle name="Comma 13 3 2 2 3 4" xfId="7169" xr:uid="{00000000-0005-0000-0000-0000F6120000}"/>
    <cellStyle name="Comma 13 3 2 2 3 5" xfId="9617" xr:uid="{00000000-0005-0000-0000-0000F7120000}"/>
    <cellStyle name="Comma 13 3 2 2 3 6" xfId="12069" xr:uid="{00000000-0005-0000-0000-0000F8120000}"/>
    <cellStyle name="Comma 13 3 2 2 3 7" xfId="14521" xr:uid="{00000000-0005-0000-0000-0000F9120000}"/>
    <cellStyle name="Comma 13 3 2 2 3 8" xfId="16974" xr:uid="{00000000-0005-0000-0000-0000FA120000}"/>
    <cellStyle name="Comma 13 3 2 2 3 9" xfId="19422" xr:uid="{00000000-0005-0000-0000-0000FB120000}"/>
    <cellStyle name="Comma 13 3 2 2 4" xfId="21936" xr:uid="{00000000-0005-0000-0000-0000FC120000}"/>
    <cellStyle name="Comma 13 3 2 2 4 2" xfId="2218" xr:uid="{00000000-0005-0000-0000-0000FD120000}"/>
    <cellStyle name="Comma 13 3 2 2 4 3" xfId="4677" xr:uid="{00000000-0005-0000-0000-0000FE120000}"/>
    <cellStyle name="Comma 13 3 2 2 4 4" xfId="7170" xr:uid="{00000000-0005-0000-0000-0000FF120000}"/>
    <cellStyle name="Comma 13 3 2 2 4 5" xfId="9618" xr:uid="{00000000-0005-0000-0000-000000130000}"/>
    <cellStyle name="Comma 13 3 2 2 4 6" xfId="12070" xr:uid="{00000000-0005-0000-0000-000001130000}"/>
    <cellStyle name="Comma 13 3 2 2 4 7" xfId="14522" xr:uid="{00000000-0005-0000-0000-000002130000}"/>
    <cellStyle name="Comma 13 3 2 2 4 8" xfId="16975" xr:uid="{00000000-0005-0000-0000-000003130000}"/>
    <cellStyle name="Comma 13 3 2 2 4 9" xfId="19423" xr:uid="{00000000-0005-0000-0000-000004130000}"/>
    <cellStyle name="Comma 13 3 2 2 5" xfId="21937" xr:uid="{00000000-0005-0000-0000-000005130000}"/>
    <cellStyle name="Comma 13 3 2 2 5 2" xfId="2219" xr:uid="{00000000-0005-0000-0000-000006130000}"/>
    <cellStyle name="Comma 13 3 2 2 5 3" xfId="4678" xr:uid="{00000000-0005-0000-0000-000007130000}"/>
    <cellStyle name="Comma 13 3 2 2 5 4" xfId="7171" xr:uid="{00000000-0005-0000-0000-000008130000}"/>
    <cellStyle name="Comma 13 3 2 2 5 5" xfId="9619" xr:uid="{00000000-0005-0000-0000-000009130000}"/>
    <cellStyle name="Comma 13 3 2 2 5 6" xfId="12071" xr:uid="{00000000-0005-0000-0000-00000A130000}"/>
    <cellStyle name="Comma 13 3 2 2 5 7" xfId="14523" xr:uid="{00000000-0005-0000-0000-00000B130000}"/>
    <cellStyle name="Comma 13 3 2 2 5 8" xfId="16976" xr:uid="{00000000-0005-0000-0000-00000C130000}"/>
    <cellStyle name="Comma 13 3 2 2 5 9" xfId="19424" xr:uid="{00000000-0005-0000-0000-00000D130000}"/>
    <cellStyle name="Comma 13 3 2 2 6" xfId="21938" xr:uid="{00000000-0005-0000-0000-00000E130000}"/>
    <cellStyle name="Comma 13 3 2 2 6 2" xfId="2220" xr:uid="{00000000-0005-0000-0000-00000F130000}"/>
    <cellStyle name="Comma 13 3 2 2 6 3" xfId="4679" xr:uid="{00000000-0005-0000-0000-000010130000}"/>
    <cellStyle name="Comma 13 3 2 2 6 4" xfId="7172" xr:uid="{00000000-0005-0000-0000-000011130000}"/>
    <cellStyle name="Comma 13 3 2 2 6 5" xfId="9620" xr:uid="{00000000-0005-0000-0000-000012130000}"/>
    <cellStyle name="Comma 13 3 2 2 6 6" xfId="12072" xr:uid="{00000000-0005-0000-0000-000013130000}"/>
    <cellStyle name="Comma 13 3 2 2 6 7" xfId="14524" xr:uid="{00000000-0005-0000-0000-000014130000}"/>
    <cellStyle name="Comma 13 3 2 2 6 8" xfId="16977" xr:uid="{00000000-0005-0000-0000-000015130000}"/>
    <cellStyle name="Comma 13 3 2 2 6 9" xfId="19425" xr:uid="{00000000-0005-0000-0000-000016130000}"/>
    <cellStyle name="Comma 13 3 2 2 7" xfId="21939" xr:uid="{00000000-0005-0000-0000-000017130000}"/>
    <cellStyle name="Comma 13 3 2 2 7 2" xfId="2221" xr:uid="{00000000-0005-0000-0000-000018130000}"/>
    <cellStyle name="Comma 13 3 2 2 7 3" xfId="4680" xr:uid="{00000000-0005-0000-0000-000019130000}"/>
    <cellStyle name="Comma 13 3 2 2 7 4" xfId="7173" xr:uid="{00000000-0005-0000-0000-00001A130000}"/>
    <cellStyle name="Comma 13 3 2 2 7 5" xfId="9621" xr:uid="{00000000-0005-0000-0000-00001B130000}"/>
    <cellStyle name="Comma 13 3 2 2 7 6" xfId="12073" xr:uid="{00000000-0005-0000-0000-00001C130000}"/>
    <cellStyle name="Comma 13 3 2 2 7 7" xfId="14525" xr:uid="{00000000-0005-0000-0000-00001D130000}"/>
    <cellStyle name="Comma 13 3 2 2 7 8" xfId="16978" xr:uid="{00000000-0005-0000-0000-00001E130000}"/>
    <cellStyle name="Comma 13 3 2 2 7 9" xfId="19426" xr:uid="{00000000-0005-0000-0000-00001F130000}"/>
    <cellStyle name="Comma 13 3 2 2 8" xfId="21940" xr:uid="{00000000-0005-0000-0000-000020130000}"/>
    <cellStyle name="Comma 13 3 2 2 8 2" xfId="2222" xr:uid="{00000000-0005-0000-0000-000021130000}"/>
    <cellStyle name="Comma 13 3 2 2 8 3" xfId="4681" xr:uid="{00000000-0005-0000-0000-000022130000}"/>
    <cellStyle name="Comma 13 3 2 2 8 4" xfId="7174" xr:uid="{00000000-0005-0000-0000-000023130000}"/>
    <cellStyle name="Comma 13 3 2 2 8 5" xfId="9622" xr:uid="{00000000-0005-0000-0000-000024130000}"/>
    <cellStyle name="Comma 13 3 2 2 8 6" xfId="12074" xr:uid="{00000000-0005-0000-0000-000025130000}"/>
    <cellStyle name="Comma 13 3 2 2 8 7" xfId="14526" xr:uid="{00000000-0005-0000-0000-000026130000}"/>
    <cellStyle name="Comma 13 3 2 2 8 8" xfId="16979" xr:uid="{00000000-0005-0000-0000-000027130000}"/>
    <cellStyle name="Comma 13 3 2 2 8 9" xfId="19427" xr:uid="{00000000-0005-0000-0000-000028130000}"/>
    <cellStyle name="Comma 13 3 2 2 9" xfId="2214" xr:uid="{00000000-0005-0000-0000-000029130000}"/>
    <cellStyle name="Comma 13 3 2 3" xfId="21941" xr:uid="{00000000-0005-0000-0000-00002A130000}"/>
    <cellStyle name="Comma 13 3 2 3 10" xfId="19428" xr:uid="{00000000-0005-0000-0000-00002B130000}"/>
    <cellStyle name="Comma 13 3 2 3 2" xfId="21942" xr:uid="{00000000-0005-0000-0000-00002C130000}"/>
    <cellStyle name="Comma 13 3 2 3 2 2" xfId="2224" xr:uid="{00000000-0005-0000-0000-00002D130000}"/>
    <cellStyle name="Comma 13 3 2 3 2 3" xfId="4683" xr:uid="{00000000-0005-0000-0000-00002E130000}"/>
    <cellStyle name="Comma 13 3 2 3 2 4" xfId="7176" xr:uid="{00000000-0005-0000-0000-00002F130000}"/>
    <cellStyle name="Comma 13 3 2 3 2 5" xfId="9624" xr:uid="{00000000-0005-0000-0000-000030130000}"/>
    <cellStyle name="Comma 13 3 2 3 2 6" xfId="12076" xr:uid="{00000000-0005-0000-0000-000031130000}"/>
    <cellStyle name="Comma 13 3 2 3 2 7" xfId="14528" xr:uid="{00000000-0005-0000-0000-000032130000}"/>
    <cellStyle name="Comma 13 3 2 3 2 8" xfId="16981" xr:uid="{00000000-0005-0000-0000-000033130000}"/>
    <cellStyle name="Comma 13 3 2 3 2 9" xfId="19429" xr:uid="{00000000-0005-0000-0000-000034130000}"/>
    <cellStyle name="Comma 13 3 2 3 3" xfId="2223" xr:uid="{00000000-0005-0000-0000-000035130000}"/>
    <cellStyle name="Comma 13 3 2 3 4" xfId="4682" xr:uid="{00000000-0005-0000-0000-000036130000}"/>
    <cellStyle name="Comma 13 3 2 3 5" xfId="7175" xr:uid="{00000000-0005-0000-0000-000037130000}"/>
    <cellStyle name="Comma 13 3 2 3 6" xfId="9623" xr:uid="{00000000-0005-0000-0000-000038130000}"/>
    <cellStyle name="Comma 13 3 2 3 7" xfId="12075" xr:uid="{00000000-0005-0000-0000-000039130000}"/>
    <cellStyle name="Comma 13 3 2 3 8" xfId="14527" xr:uid="{00000000-0005-0000-0000-00003A130000}"/>
    <cellStyle name="Comma 13 3 2 3 9" xfId="16980" xr:uid="{00000000-0005-0000-0000-00003B130000}"/>
    <cellStyle name="Comma 13 3 2 4" xfId="21943" xr:uid="{00000000-0005-0000-0000-00003C130000}"/>
    <cellStyle name="Comma 13 3 2 4 2" xfId="2225" xr:uid="{00000000-0005-0000-0000-00003D130000}"/>
    <cellStyle name="Comma 13 3 2 4 3" xfId="4684" xr:uid="{00000000-0005-0000-0000-00003E130000}"/>
    <cellStyle name="Comma 13 3 2 4 4" xfId="7177" xr:uid="{00000000-0005-0000-0000-00003F130000}"/>
    <cellStyle name="Comma 13 3 2 4 5" xfId="9625" xr:uid="{00000000-0005-0000-0000-000040130000}"/>
    <cellStyle name="Comma 13 3 2 4 6" xfId="12077" xr:uid="{00000000-0005-0000-0000-000041130000}"/>
    <cellStyle name="Comma 13 3 2 4 7" xfId="14529" xr:uid="{00000000-0005-0000-0000-000042130000}"/>
    <cellStyle name="Comma 13 3 2 4 8" xfId="16982" xr:uid="{00000000-0005-0000-0000-000043130000}"/>
    <cellStyle name="Comma 13 3 2 4 9" xfId="19430" xr:uid="{00000000-0005-0000-0000-000044130000}"/>
    <cellStyle name="Comma 13 3 2 5" xfId="21944" xr:uid="{00000000-0005-0000-0000-000045130000}"/>
    <cellStyle name="Comma 13 3 2 5 2" xfId="2226" xr:uid="{00000000-0005-0000-0000-000046130000}"/>
    <cellStyle name="Comma 13 3 2 5 3" xfId="4685" xr:uid="{00000000-0005-0000-0000-000047130000}"/>
    <cellStyle name="Comma 13 3 2 5 4" xfId="7178" xr:uid="{00000000-0005-0000-0000-000048130000}"/>
    <cellStyle name="Comma 13 3 2 5 5" xfId="9626" xr:uid="{00000000-0005-0000-0000-000049130000}"/>
    <cellStyle name="Comma 13 3 2 5 6" xfId="12078" xr:uid="{00000000-0005-0000-0000-00004A130000}"/>
    <cellStyle name="Comma 13 3 2 5 7" xfId="14530" xr:uid="{00000000-0005-0000-0000-00004B130000}"/>
    <cellStyle name="Comma 13 3 2 5 8" xfId="16983" xr:uid="{00000000-0005-0000-0000-00004C130000}"/>
    <cellStyle name="Comma 13 3 2 5 9" xfId="19431" xr:uid="{00000000-0005-0000-0000-00004D130000}"/>
    <cellStyle name="Comma 13 3 2 6" xfId="21945" xr:uid="{00000000-0005-0000-0000-00004E130000}"/>
    <cellStyle name="Comma 13 3 2 6 2" xfId="2227" xr:uid="{00000000-0005-0000-0000-00004F130000}"/>
    <cellStyle name="Comma 13 3 2 6 3" xfId="4686" xr:uid="{00000000-0005-0000-0000-000050130000}"/>
    <cellStyle name="Comma 13 3 2 6 4" xfId="7179" xr:uid="{00000000-0005-0000-0000-000051130000}"/>
    <cellStyle name="Comma 13 3 2 6 5" xfId="9627" xr:uid="{00000000-0005-0000-0000-000052130000}"/>
    <cellStyle name="Comma 13 3 2 6 6" xfId="12079" xr:uid="{00000000-0005-0000-0000-000053130000}"/>
    <cellStyle name="Comma 13 3 2 6 7" xfId="14531" xr:uid="{00000000-0005-0000-0000-000054130000}"/>
    <cellStyle name="Comma 13 3 2 6 8" xfId="16984" xr:uid="{00000000-0005-0000-0000-000055130000}"/>
    <cellStyle name="Comma 13 3 2 6 9" xfId="19432" xr:uid="{00000000-0005-0000-0000-000056130000}"/>
    <cellStyle name="Comma 13 3 2 7" xfId="21946" xr:uid="{00000000-0005-0000-0000-000057130000}"/>
    <cellStyle name="Comma 13 3 2 7 2" xfId="2228" xr:uid="{00000000-0005-0000-0000-000058130000}"/>
    <cellStyle name="Comma 13 3 2 7 3" xfId="4687" xr:uid="{00000000-0005-0000-0000-000059130000}"/>
    <cellStyle name="Comma 13 3 2 7 4" xfId="7180" xr:uid="{00000000-0005-0000-0000-00005A130000}"/>
    <cellStyle name="Comma 13 3 2 7 5" xfId="9628" xr:uid="{00000000-0005-0000-0000-00005B130000}"/>
    <cellStyle name="Comma 13 3 2 7 6" xfId="12080" xr:uid="{00000000-0005-0000-0000-00005C130000}"/>
    <cellStyle name="Comma 13 3 2 7 7" xfId="14532" xr:uid="{00000000-0005-0000-0000-00005D130000}"/>
    <cellStyle name="Comma 13 3 2 7 8" xfId="16985" xr:uid="{00000000-0005-0000-0000-00005E130000}"/>
    <cellStyle name="Comma 13 3 2 7 9" xfId="19433" xr:uid="{00000000-0005-0000-0000-00005F130000}"/>
    <cellStyle name="Comma 13 3 2 8" xfId="21947" xr:uid="{00000000-0005-0000-0000-000060130000}"/>
    <cellStyle name="Comma 13 3 2 8 2" xfId="2229" xr:uid="{00000000-0005-0000-0000-000061130000}"/>
    <cellStyle name="Comma 13 3 2 8 3" xfId="4688" xr:uid="{00000000-0005-0000-0000-000062130000}"/>
    <cellStyle name="Comma 13 3 2 8 4" xfId="7181" xr:uid="{00000000-0005-0000-0000-000063130000}"/>
    <cellStyle name="Comma 13 3 2 8 5" xfId="9629" xr:uid="{00000000-0005-0000-0000-000064130000}"/>
    <cellStyle name="Comma 13 3 2 8 6" xfId="12081" xr:uid="{00000000-0005-0000-0000-000065130000}"/>
    <cellStyle name="Comma 13 3 2 8 7" xfId="14533" xr:uid="{00000000-0005-0000-0000-000066130000}"/>
    <cellStyle name="Comma 13 3 2 8 8" xfId="16986" xr:uid="{00000000-0005-0000-0000-000067130000}"/>
    <cellStyle name="Comma 13 3 2 8 9" xfId="19434" xr:uid="{00000000-0005-0000-0000-000068130000}"/>
    <cellStyle name="Comma 13 3 2 9" xfId="21948" xr:uid="{00000000-0005-0000-0000-000069130000}"/>
    <cellStyle name="Comma 13 3 2 9 2" xfId="2230" xr:uid="{00000000-0005-0000-0000-00006A130000}"/>
    <cellStyle name="Comma 13 3 2 9 3" xfId="4689" xr:uid="{00000000-0005-0000-0000-00006B130000}"/>
    <cellStyle name="Comma 13 3 2 9 4" xfId="7182" xr:uid="{00000000-0005-0000-0000-00006C130000}"/>
    <cellStyle name="Comma 13 3 2 9 5" xfId="9630" xr:uid="{00000000-0005-0000-0000-00006D130000}"/>
    <cellStyle name="Comma 13 3 2 9 6" xfId="12082" xr:uid="{00000000-0005-0000-0000-00006E130000}"/>
    <cellStyle name="Comma 13 3 2 9 7" xfId="14534" xr:uid="{00000000-0005-0000-0000-00006F130000}"/>
    <cellStyle name="Comma 13 3 2 9 8" xfId="16987" xr:uid="{00000000-0005-0000-0000-000070130000}"/>
    <cellStyle name="Comma 13 3 2 9 9" xfId="19435" xr:uid="{00000000-0005-0000-0000-000071130000}"/>
    <cellStyle name="Comma 13 3 3" xfId="21949" xr:uid="{00000000-0005-0000-0000-000072130000}"/>
    <cellStyle name="Comma 13 3 3 10" xfId="4690" xr:uid="{00000000-0005-0000-0000-000073130000}"/>
    <cellStyle name="Comma 13 3 3 11" xfId="7183" xr:uid="{00000000-0005-0000-0000-000074130000}"/>
    <cellStyle name="Comma 13 3 3 12" xfId="9631" xr:uid="{00000000-0005-0000-0000-000075130000}"/>
    <cellStyle name="Comma 13 3 3 13" xfId="12083" xr:uid="{00000000-0005-0000-0000-000076130000}"/>
    <cellStyle name="Comma 13 3 3 14" xfId="14535" xr:uid="{00000000-0005-0000-0000-000077130000}"/>
    <cellStyle name="Comma 13 3 3 15" xfId="16988" xr:uid="{00000000-0005-0000-0000-000078130000}"/>
    <cellStyle name="Comma 13 3 3 16" xfId="19436" xr:uid="{00000000-0005-0000-0000-000079130000}"/>
    <cellStyle name="Comma 13 3 3 2" xfId="21950" xr:uid="{00000000-0005-0000-0000-00007A130000}"/>
    <cellStyle name="Comma 13 3 3 2 10" xfId="19437" xr:uid="{00000000-0005-0000-0000-00007B130000}"/>
    <cellStyle name="Comma 13 3 3 2 2" xfId="21951" xr:uid="{00000000-0005-0000-0000-00007C130000}"/>
    <cellStyle name="Comma 13 3 3 2 2 2" xfId="2233" xr:uid="{00000000-0005-0000-0000-00007D130000}"/>
    <cellStyle name="Comma 13 3 3 2 2 3" xfId="4692" xr:uid="{00000000-0005-0000-0000-00007E130000}"/>
    <cellStyle name="Comma 13 3 3 2 2 4" xfId="7185" xr:uid="{00000000-0005-0000-0000-00007F130000}"/>
    <cellStyle name="Comma 13 3 3 2 2 5" xfId="9633" xr:uid="{00000000-0005-0000-0000-000080130000}"/>
    <cellStyle name="Comma 13 3 3 2 2 6" xfId="12085" xr:uid="{00000000-0005-0000-0000-000081130000}"/>
    <cellStyle name="Comma 13 3 3 2 2 7" xfId="14537" xr:uid="{00000000-0005-0000-0000-000082130000}"/>
    <cellStyle name="Comma 13 3 3 2 2 8" xfId="16990" xr:uid="{00000000-0005-0000-0000-000083130000}"/>
    <cellStyle name="Comma 13 3 3 2 2 9" xfId="19438" xr:uid="{00000000-0005-0000-0000-000084130000}"/>
    <cellStyle name="Comma 13 3 3 2 3" xfId="2232" xr:uid="{00000000-0005-0000-0000-000085130000}"/>
    <cellStyle name="Comma 13 3 3 2 4" xfId="4691" xr:uid="{00000000-0005-0000-0000-000086130000}"/>
    <cellStyle name="Comma 13 3 3 2 5" xfId="7184" xr:uid="{00000000-0005-0000-0000-000087130000}"/>
    <cellStyle name="Comma 13 3 3 2 6" xfId="9632" xr:uid="{00000000-0005-0000-0000-000088130000}"/>
    <cellStyle name="Comma 13 3 3 2 7" xfId="12084" xr:uid="{00000000-0005-0000-0000-000089130000}"/>
    <cellStyle name="Comma 13 3 3 2 8" xfId="14536" xr:uid="{00000000-0005-0000-0000-00008A130000}"/>
    <cellStyle name="Comma 13 3 3 2 9" xfId="16989" xr:uid="{00000000-0005-0000-0000-00008B130000}"/>
    <cellStyle name="Comma 13 3 3 3" xfId="21952" xr:uid="{00000000-0005-0000-0000-00008C130000}"/>
    <cellStyle name="Comma 13 3 3 3 2" xfId="2234" xr:uid="{00000000-0005-0000-0000-00008D130000}"/>
    <cellStyle name="Comma 13 3 3 3 3" xfId="4693" xr:uid="{00000000-0005-0000-0000-00008E130000}"/>
    <cellStyle name="Comma 13 3 3 3 4" xfId="7186" xr:uid="{00000000-0005-0000-0000-00008F130000}"/>
    <cellStyle name="Comma 13 3 3 3 5" xfId="9634" xr:uid="{00000000-0005-0000-0000-000090130000}"/>
    <cellStyle name="Comma 13 3 3 3 6" xfId="12086" xr:uid="{00000000-0005-0000-0000-000091130000}"/>
    <cellStyle name="Comma 13 3 3 3 7" xfId="14538" xr:uid="{00000000-0005-0000-0000-000092130000}"/>
    <cellStyle name="Comma 13 3 3 3 8" xfId="16991" xr:uid="{00000000-0005-0000-0000-000093130000}"/>
    <cellStyle name="Comma 13 3 3 3 9" xfId="19439" xr:uid="{00000000-0005-0000-0000-000094130000}"/>
    <cellStyle name="Comma 13 3 3 4" xfId="21953" xr:uid="{00000000-0005-0000-0000-000095130000}"/>
    <cellStyle name="Comma 13 3 3 4 2" xfId="2235" xr:uid="{00000000-0005-0000-0000-000096130000}"/>
    <cellStyle name="Comma 13 3 3 4 3" xfId="4694" xr:uid="{00000000-0005-0000-0000-000097130000}"/>
    <cellStyle name="Comma 13 3 3 4 4" xfId="7187" xr:uid="{00000000-0005-0000-0000-000098130000}"/>
    <cellStyle name="Comma 13 3 3 4 5" xfId="9635" xr:uid="{00000000-0005-0000-0000-000099130000}"/>
    <cellStyle name="Comma 13 3 3 4 6" xfId="12087" xr:uid="{00000000-0005-0000-0000-00009A130000}"/>
    <cellStyle name="Comma 13 3 3 4 7" xfId="14539" xr:uid="{00000000-0005-0000-0000-00009B130000}"/>
    <cellStyle name="Comma 13 3 3 4 8" xfId="16992" xr:uid="{00000000-0005-0000-0000-00009C130000}"/>
    <cellStyle name="Comma 13 3 3 4 9" xfId="19440" xr:uid="{00000000-0005-0000-0000-00009D130000}"/>
    <cellStyle name="Comma 13 3 3 5" xfId="21954" xr:uid="{00000000-0005-0000-0000-00009E130000}"/>
    <cellStyle name="Comma 13 3 3 5 2" xfId="2236" xr:uid="{00000000-0005-0000-0000-00009F130000}"/>
    <cellStyle name="Comma 13 3 3 5 3" xfId="4695" xr:uid="{00000000-0005-0000-0000-0000A0130000}"/>
    <cellStyle name="Comma 13 3 3 5 4" xfId="7188" xr:uid="{00000000-0005-0000-0000-0000A1130000}"/>
    <cellStyle name="Comma 13 3 3 5 5" xfId="9636" xr:uid="{00000000-0005-0000-0000-0000A2130000}"/>
    <cellStyle name="Comma 13 3 3 5 6" xfId="12088" xr:uid="{00000000-0005-0000-0000-0000A3130000}"/>
    <cellStyle name="Comma 13 3 3 5 7" xfId="14540" xr:uid="{00000000-0005-0000-0000-0000A4130000}"/>
    <cellStyle name="Comma 13 3 3 5 8" xfId="16993" xr:uid="{00000000-0005-0000-0000-0000A5130000}"/>
    <cellStyle name="Comma 13 3 3 5 9" xfId="19441" xr:uid="{00000000-0005-0000-0000-0000A6130000}"/>
    <cellStyle name="Comma 13 3 3 6" xfId="21955" xr:uid="{00000000-0005-0000-0000-0000A7130000}"/>
    <cellStyle name="Comma 13 3 3 6 2" xfId="2237" xr:uid="{00000000-0005-0000-0000-0000A8130000}"/>
    <cellStyle name="Comma 13 3 3 6 3" xfId="4696" xr:uid="{00000000-0005-0000-0000-0000A9130000}"/>
    <cellStyle name="Comma 13 3 3 6 4" xfId="7189" xr:uid="{00000000-0005-0000-0000-0000AA130000}"/>
    <cellStyle name="Comma 13 3 3 6 5" xfId="9637" xr:uid="{00000000-0005-0000-0000-0000AB130000}"/>
    <cellStyle name="Comma 13 3 3 6 6" xfId="12089" xr:uid="{00000000-0005-0000-0000-0000AC130000}"/>
    <cellStyle name="Comma 13 3 3 6 7" xfId="14541" xr:uid="{00000000-0005-0000-0000-0000AD130000}"/>
    <cellStyle name="Comma 13 3 3 6 8" xfId="16994" xr:uid="{00000000-0005-0000-0000-0000AE130000}"/>
    <cellStyle name="Comma 13 3 3 6 9" xfId="19442" xr:uid="{00000000-0005-0000-0000-0000AF130000}"/>
    <cellStyle name="Comma 13 3 3 7" xfId="21956" xr:uid="{00000000-0005-0000-0000-0000B0130000}"/>
    <cellStyle name="Comma 13 3 3 7 2" xfId="2238" xr:uid="{00000000-0005-0000-0000-0000B1130000}"/>
    <cellStyle name="Comma 13 3 3 7 3" xfId="4697" xr:uid="{00000000-0005-0000-0000-0000B2130000}"/>
    <cellStyle name="Comma 13 3 3 7 4" xfId="7190" xr:uid="{00000000-0005-0000-0000-0000B3130000}"/>
    <cellStyle name="Comma 13 3 3 7 5" xfId="9638" xr:uid="{00000000-0005-0000-0000-0000B4130000}"/>
    <cellStyle name="Comma 13 3 3 7 6" xfId="12090" xr:uid="{00000000-0005-0000-0000-0000B5130000}"/>
    <cellStyle name="Comma 13 3 3 7 7" xfId="14542" xr:uid="{00000000-0005-0000-0000-0000B6130000}"/>
    <cellStyle name="Comma 13 3 3 7 8" xfId="16995" xr:uid="{00000000-0005-0000-0000-0000B7130000}"/>
    <cellStyle name="Comma 13 3 3 7 9" xfId="19443" xr:uid="{00000000-0005-0000-0000-0000B8130000}"/>
    <cellStyle name="Comma 13 3 3 8" xfId="21957" xr:uid="{00000000-0005-0000-0000-0000B9130000}"/>
    <cellStyle name="Comma 13 3 3 8 2" xfId="2239" xr:uid="{00000000-0005-0000-0000-0000BA130000}"/>
    <cellStyle name="Comma 13 3 3 8 3" xfId="4698" xr:uid="{00000000-0005-0000-0000-0000BB130000}"/>
    <cellStyle name="Comma 13 3 3 8 4" xfId="7191" xr:uid="{00000000-0005-0000-0000-0000BC130000}"/>
    <cellStyle name="Comma 13 3 3 8 5" xfId="9639" xr:uid="{00000000-0005-0000-0000-0000BD130000}"/>
    <cellStyle name="Comma 13 3 3 8 6" xfId="12091" xr:uid="{00000000-0005-0000-0000-0000BE130000}"/>
    <cellStyle name="Comma 13 3 3 8 7" xfId="14543" xr:uid="{00000000-0005-0000-0000-0000BF130000}"/>
    <cellStyle name="Comma 13 3 3 8 8" xfId="16996" xr:uid="{00000000-0005-0000-0000-0000C0130000}"/>
    <cellStyle name="Comma 13 3 3 8 9" xfId="19444" xr:uid="{00000000-0005-0000-0000-0000C1130000}"/>
    <cellStyle name="Comma 13 3 3 9" xfId="2231" xr:uid="{00000000-0005-0000-0000-0000C2130000}"/>
    <cellStyle name="Comma 13 3 4" xfId="21958" xr:uid="{00000000-0005-0000-0000-0000C3130000}"/>
    <cellStyle name="Comma 13 3 4 10" xfId="19445" xr:uid="{00000000-0005-0000-0000-0000C4130000}"/>
    <cellStyle name="Comma 13 3 4 2" xfId="21959" xr:uid="{00000000-0005-0000-0000-0000C5130000}"/>
    <cellStyle name="Comma 13 3 4 2 2" xfId="2241" xr:uid="{00000000-0005-0000-0000-0000C6130000}"/>
    <cellStyle name="Comma 13 3 4 2 3" xfId="4700" xr:uid="{00000000-0005-0000-0000-0000C7130000}"/>
    <cellStyle name="Comma 13 3 4 2 4" xfId="7193" xr:uid="{00000000-0005-0000-0000-0000C8130000}"/>
    <cellStyle name="Comma 13 3 4 2 5" xfId="9641" xr:uid="{00000000-0005-0000-0000-0000C9130000}"/>
    <cellStyle name="Comma 13 3 4 2 6" xfId="12093" xr:uid="{00000000-0005-0000-0000-0000CA130000}"/>
    <cellStyle name="Comma 13 3 4 2 7" xfId="14545" xr:uid="{00000000-0005-0000-0000-0000CB130000}"/>
    <cellStyle name="Comma 13 3 4 2 8" xfId="16998" xr:uid="{00000000-0005-0000-0000-0000CC130000}"/>
    <cellStyle name="Comma 13 3 4 2 9" xfId="19446" xr:uid="{00000000-0005-0000-0000-0000CD130000}"/>
    <cellStyle name="Comma 13 3 4 3" xfId="2240" xr:uid="{00000000-0005-0000-0000-0000CE130000}"/>
    <cellStyle name="Comma 13 3 4 4" xfId="4699" xr:uid="{00000000-0005-0000-0000-0000CF130000}"/>
    <cellStyle name="Comma 13 3 4 5" xfId="7192" xr:uid="{00000000-0005-0000-0000-0000D0130000}"/>
    <cellStyle name="Comma 13 3 4 6" xfId="9640" xr:uid="{00000000-0005-0000-0000-0000D1130000}"/>
    <cellStyle name="Comma 13 3 4 7" xfId="12092" xr:uid="{00000000-0005-0000-0000-0000D2130000}"/>
    <cellStyle name="Comma 13 3 4 8" xfId="14544" xr:uid="{00000000-0005-0000-0000-0000D3130000}"/>
    <cellStyle name="Comma 13 3 4 9" xfId="16997" xr:uid="{00000000-0005-0000-0000-0000D4130000}"/>
    <cellStyle name="Comma 13 3 5" xfId="21960" xr:uid="{00000000-0005-0000-0000-0000D5130000}"/>
    <cellStyle name="Comma 13 3 5 2" xfId="2242" xr:uid="{00000000-0005-0000-0000-0000D6130000}"/>
    <cellStyle name="Comma 13 3 5 3" xfId="4701" xr:uid="{00000000-0005-0000-0000-0000D7130000}"/>
    <cellStyle name="Comma 13 3 5 4" xfId="7194" xr:uid="{00000000-0005-0000-0000-0000D8130000}"/>
    <cellStyle name="Comma 13 3 5 5" xfId="9642" xr:uid="{00000000-0005-0000-0000-0000D9130000}"/>
    <cellStyle name="Comma 13 3 5 6" xfId="12094" xr:uid="{00000000-0005-0000-0000-0000DA130000}"/>
    <cellStyle name="Comma 13 3 5 7" xfId="14546" xr:uid="{00000000-0005-0000-0000-0000DB130000}"/>
    <cellStyle name="Comma 13 3 5 8" xfId="16999" xr:uid="{00000000-0005-0000-0000-0000DC130000}"/>
    <cellStyle name="Comma 13 3 5 9" xfId="19447" xr:uid="{00000000-0005-0000-0000-0000DD130000}"/>
    <cellStyle name="Comma 13 3 6" xfId="21961" xr:uid="{00000000-0005-0000-0000-0000DE130000}"/>
    <cellStyle name="Comma 13 3 6 2" xfId="2243" xr:uid="{00000000-0005-0000-0000-0000DF130000}"/>
    <cellStyle name="Comma 13 3 6 3" xfId="4702" xr:uid="{00000000-0005-0000-0000-0000E0130000}"/>
    <cellStyle name="Comma 13 3 6 4" xfId="7195" xr:uid="{00000000-0005-0000-0000-0000E1130000}"/>
    <cellStyle name="Comma 13 3 6 5" xfId="9643" xr:uid="{00000000-0005-0000-0000-0000E2130000}"/>
    <cellStyle name="Comma 13 3 6 6" xfId="12095" xr:uid="{00000000-0005-0000-0000-0000E3130000}"/>
    <cellStyle name="Comma 13 3 6 7" xfId="14547" xr:uid="{00000000-0005-0000-0000-0000E4130000}"/>
    <cellStyle name="Comma 13 3 6 8" xfId="17000" xr:uid="{00000000-0005-0000-0000-0000E5130000}"/>
    <cellStyle name="Comma 13 3 6 9" xfId="19448" xr:uid="{00000000-0005-0000-0000-0000E6130000}"/>
    <cellStyle name="Comma 13 3 7" xfId="21962" xr:uid="{00000000-0005-0000-0000-0000E7130000}"/>
    <cellStyle name="Comma 13 3 7 2" xfId="2244" xr:uid="{00000000-0005-0000-0000-0000E8130000}"/>
    <cellStyle name="Comma 13 3 7 3" xfId="4703" xr:uid="{00000000-0005-0000-0000-0000E9130000}"/>
    <cellStyle name="Comma 13 3 7 4" xfId="7196" xr:uid="{00000000-0005-0000-0000-0000EA130000}"/>
    <cellStyle name="Comma 13 3 7 5" xfId="9644" xr:uid="{00000000-0005-0000-0000-0000EB130000}"/>
    <cellStyle name="Comma 13 3 7 6" xfId="12096" xr:uid="{00000000-0005-0000-0000-0000EC130000}"/>
    <cellStyle name="Comma 13 3 7 7" xfId="14548" xr:uid="{00000000-0005-0000-0000-0000ED130000}"/>
    <cellStyle name="Comma 13 3 7 8" xfId="17001" xr:uid="{00000000-0005-0000-0000-0000EE130000}"/>
    <cellStyle name="Comma 13 3 7 9" xfId="19449" xr:uid="{00000000-0005-0000-0000-0000EF130000}"/>
    <cellStyle name="Comma 13 3 8" xfId="21963" xr:uid="{00000000-0005-0000-0000-0000F0130000}"/>
    <cellStyle name="Comma 13 3 8 2" xfId="2245" xr:uid="{00000000-0005-0000-0000-0000F1130000}"/>
    <cellStyle name="Comma 13 3 8 3" xfId="4704" xr:uid="{00000000-0005-0000-0000-0000F2130000}"/>
    <cellStyle name="Comma 13 3 8 4" xfId="7197" xr:uid="{00000000-0005-0000-0000-0000F3130000}"/>
    <cellStyle name="Comma 13 3 8 5" xfId="9645" xr:uid="{00000000-0005-0000-0000-0000F4130000}"/>
    <cellStyle name="Comma 13 3 8 6" xfId="12097" xr:uid="{00000000-0005-0000-0000-0000F5130000}"/>
    <cellStyle name="Comma 13 3 8 7" xfId="14549" xr:uid="{00000000-0005-0000-0000-0000F6130000}"/>
    <cellStyle name="Comma 13 3 8 8" xfId="17002" xr:uid="{00000000-0005-0000-0000-0000F7130000}"/>
    <cellStyle name="Comma 13 3 8 9" xfId="19450" xr:uid="{00000000-0005-0000-0000-0000F8130000}"/>
    <cellStyle name="Comma 13 3 9" xfId="21964" xr:uid="{00000000-0005-0000-0000-0000F9130000}"/>
    <cellStyle name="Comma 13 3 9 2" xfId="2246" xr:uid="{00000000-0005-0000-0000-0000FA130000}"/>
    <cellStyle name="Comma 13 3 9 3" xfId="4705" xr:uid="{00000000-0005-0000-0000-0000FB130000}"/>
    <cellStyle name="Comma 13 3 9 4" xfId="7198" xr:uid="{00000000-0005-0000-0000-0000FC130000}"/>
    <cellStyle name="Comma 13 3 9 5" xfId="9646" xr:uid="{00000000-0005-0000-0000-0000FD130000}"/>
    <cellStyle name="Comma 13 3 9 6" xfId="12098" xr:uid="{00000000-0005-0000-0000-0000FE130000}"/>
    <cellStyle name="Comma 13 3 9 7" xfId="14550" xr:uid="{00000000-0005-0000-0000-0000FF130000}"/>
    <cellStyle name="Comma 13 3 9 8" xfId="17003" xr:uid="{00000000-0005-0000-0000-000000140000}"/>
    <cellStyle name="Comma 13 3 9 9" xfId="19451" xr:uid="{00000000-0005-0000-0000-000001140000}"/>
    <cellStyle name="Comma 13 30" xfId="7087" xr:uid="{00000000-0005-0000-0000-000002140000}"/>
    <cellStyle name="Comma 13 31" xfId="9535" xr:uid="{00000000-0005-0000-0000-000003140000}"/>
    <cellStyle name="Comma 13 32" xfId="11987" xr:uid="{00000000-0005-0000-0000-000004140000}"/>
    <cellStyle name="Comma 13 33" xfId="14439" xr:uid="{00000000-0005-0000-0000-000005140000}"/>
    <cellStyle name="Comma 13 34" xfId="16892" xr:uid="{00000000-0005-0000-0000-000006140000}"/>
    <cellStyle name="Comma 13 35" xfId="19340" xr:uid="{00000000-0005-0000-0000-000007140000}"/>
    <cellStyle name="Comma 13 4" xfId="21965" xr:uid="{00000000-0005-0000-0000-000008140000}"/>
    <cellStyle name="Comma 13 4 10" xfId="2247" xr:uid="{00000000-0005-0000-0000-000009140000}"/>
    <cellStyle name="Comma 13 4 11" xfId="4706" xr:uid="{00000000-0005-0000-0000-00000A140000}"/>
    <cellStyle name="Comma 13 4 12" xfId="7199" xr:uid="{00000000-0005-0000-0000-00000B140000}"/>
    <cellStyle name="Comma 13 4 13" xfId="9647" xr:uid="{00000000-0005-0000-0000-00000C140000}"/>
    <cellStyle name="Comma 13 4 14" xfId="12099" xr:uid="{00000000-0005-0000-0000-00000D140000}"/>
    <cellStyle name="Comma 13 4 15" xfId="14551" xr:uid="{00000000-0005-0000-0000-00000E140000}"/>
    <cellStyle name="Comma 13 4 16" xfId="17004" xr:uid="{00000000-0005-0000-0000-00000F140000}"/>
    <cellStyle name="Comma 13 4 17" xfId="19452" xr:uid="{00000000-0005-0000-0000-000010140000}"/>
    <cellStyle name="Comma 13 4 2" xfId="21966" xr:uid="{00000000-0005-0000-0000-000011140000}"/>
    <cellStyle name="Comma 13 4 2 10" xfId="4707" xr:uid="{00000000-0005-0000-0000-000012140000}"/>
    <cellStyle name="Comma 13 4 2 11" xfId="7200" xr:uid="{00000000-0005-0000-0000-000013140000}"/>
    <cellStyle name="Comma 13 4 2 12" xfId="9648" xr:uid="{00000000-0005-0000-0000-000014140000}"/>
    <cellStyle name="Comma 13 4 2 13" xfId="12100" xr:uid="{00000000-0005-0000-0000-000015140000}"/>
    <cellStyle name="Comma 13 4 2 14" xfId="14552" xr:uid="{00000000-0005-0000-0000-000016140000}"/>
    <cellStyle name="Comma 13 4 2 15" xfId="17005" xr:uid="{00000000-0005-0000-0000-000017140000}"/>
    <cellStyle name="Comma 13 4 2 16" xfId="19453" xr:uid="{00000000-0005-0000-0000-000018140000}"/>
    <cellStyle name="Comma 13 4 2 2" xfId="21967" xr:uid="{00000000-0005-0000-0000-000019140000}"/>
    <cellStyle name="Comma 13 4 2 2 10" xfId="19454" xr:uid="{00000000-0005-0000-0000-00001A140000}"/>
    <cellStyle name="Comma 13 4 2 2 2" xfId="21968" xr:uid="{00000000-0005-0000-0000-00001B140000}"/>
    <cellStyle name="Comma 13 4 2 2 2 2" xfId="2250" xr:uid="{00000000-0005-0000-0000-00001C140000}"/>
    <cellStyle name="Comma 13 4 2 2 2 3" xfId="4709" xr:uid="{00000000-0005-0000-0000-00001D140000}"/>
    <cellStyle name="Comma 13 4 2 2 2 4" xfId="7202" xr:uid="{00000000-0005-0000-0000-00001E140000}"/>
    <cellStyle name="Comma 13 4 2 2 2 5" xfId="9650" xr:uid="{00000000-0005-0000-0000-00001F140000}"/>
    <cellStyle name="Comma 13 4 2 2 2 6" xfId="12102" xr:uid="{00000000-0005-0000-0000-000020140000}"/>
    <cellStyle name="Comma 13 4 2 2 2 7" xfId="14554" xr:uid="{00000000-0005-0000-0000-000021140000}"/>
    <cellStyle name="Comma 13 4 2 2 2 8" xfId="17007" xr:uid="{00000000-0005-0000-0000-000022140000}"/>
    <cellStyle name="Comma 13 4 2 2 2 9" xfId="19455" xr:uid="{00000000-0005-0000-0000-000023140000}"/>
    <cellStyle name="Comma 13 4 2 2 3" xfId="2249" xr:uid="{00000000-0005-0000-0000-000024140000}"/>
    <cellStyle name="Comma 13 4 2 2 4" xfId="4708" xr:uid="{00000000-0005-0000-0000-000025140000}"/>
    <cellStyle name="Comma 13 4 2 2 5" xfId="7201" xr:uid="{00000000-0005-0000-0000-000026140000}"/>
    <cellStyle name="Comma 13 4 2 2 6" xfId="9649" xr:uid="{00000000-0005-0000-0000-000027140000}"/>
    <cellStyle name="Comma 13 4 2 2 7" xfId="12101" xr:uid="{00000000-0005-0000-0000-000028140000}"/>
    <cellStyle name="Comma 13 4 2 2 8" xfId="14553" xr:uid="{00000000-0005-0000-0000-000029140000}"/>
    <cellStyle name="Comma 13 4 2 2 9" xfId="17006" xr:uid="{00000000-0005-0000-0000-00002A140000}"/>
    <cellStyle name="Comma 13 4 2 3" xfId="21969" xr:uid="{00000000-0005-0000-0000-00002B140000}"/>
    <cellStyle name="Comma 13 4 2 3 2" xfId="2251" xr:uid="{00000000-0005-0000-0000-00002C140000}"/>
    <cellStyle name="Comma 13 4 2 3 3" xfId="4710" xr:uid="{00000000-0005-0000-0000-00002D140000}"/>
    <cellStyle name="Comma 13 4 2 3 4" xfId="7203" xr:uid="{00000000-0005-0000-0000-00002E140000}"/>
    <cellStyle name="Comma 13 4 2 3 5" xfId="9651" xr:uid="{00000000-0005-0000-0000-00002F140000}"/>
    <cellStyle name="Comma 13 4 2 3 6" xfId="12103" xr:uid="{00000000-0005-0000-0000-000030140000}"/>
    <cellStyle name="Comma 13 4 2 3 7" xfId="14555" xr:uid="{00000000-0005-0000-0000-000031140000}"/>
    <cellStyle name="Comma 13 4 2 3 8" xfId="17008" xr:uid="{00000000-0005-0000-0000-000032140000}"/>
    <cellStyle name="Comma 13 4 2 3 9" xfId="19456" xr:uid="{00000000-0005-0000-0000-000033140000}"/>
    <cellStyle name="Comma 13 4 2 4" xfId="21970" xr:uid="{00000000-0005-0000-0000-000034140000}"/>
    <cellStyle name="Comma 13 4 2 4 2" xfId="2252" xr:uid="{00000000-0005-0000-0000-000035140000}"/>
    <cellStyle name="Comma 13 4 2 4 3" xfId="4711" xr:uid="{00000000-0005-0000-0000-000036140000}"/>
    <cellStyle name="Comma 13 4 2 4 4" xfId="7204" xr:uid="{00000000-0005-0000-0000-000037140000}"/>
    <cellStyle name="Comma 13 4 2 4 5" xfId="9652" xr:uid="{00000000-0005-0000-0000-000038140000}"/>
    <cellStyle name="Comma 13 4 2 4 6" xfId="12104" xr:uid="{00000000-0005-0000-0000-000039140000}"/>
    <cellStyle name="Comma 13 4 2 4 7" xfId="14556" xr:uid="{00000000-0005-0000-0000-00003A140000}"/>
    <cellStyle name="Comma 13 4 2 4 8" xfId="17009" xr:uid="{00000000-0005-0000-0000-00003B140000}"/>
    <cellStyle name="Comma 13 4 2 4 9" xfId="19457" xr:uid="{00000000-0005-0000-0000-00003C140000}"/>
    <cellStyle name="Comma 13 4 2 5" xfId="21971" xr:uid="{00000000-0005-0000-0000-00003D140000}"/>
    <cellStyle name="Comma 13 4 2 5 2" xfId="2253" xr:uid="{00000000-0005-0000-0000-00003E140000}"/>
    <cellStyle name="Comma 13 4 2 5 3" xfId="4712" xr:uid="{00000000-0005-0000-0000-00003F140000}"/>
    <cellStyle name="Comma 13 4 2 5 4" xfId="7205" xr:uid="{00000000-0005-0000-0000-000040140000}"/>
    <cellStyle name="Comma 13 4 2 5 5" xfId="9653" xr:uid="{00000000-0005-0000-0000-000041140000}"/>
    <cellStyle name="Comma 13 4 2 5 6" xfId="12105" xr:uid="{00000000-0005-0000-0000-000042140000}"/>
    <cellStyle name="Comma 13 4 2 5 7" xfId="14557" xr:uid="{00000000-0005-0000-0000-000043140000}"/>
    <cellStyle name="Comma 13 4 2 5 8" xfId="17010" xr:uid="{00000000-0005-0000-0000-000044140000}"/>
    <cellStyle name="Comma 13 4 2 5 9" xfId="19458" xr:uid="{00000000-0005-0000-0000-000045140000}"/>
    <cellStyle name="Comma 13 4 2 6" xfId="21972" xr:uid="{00000000-0005-0000-0000-000046140000}"/>
    <cellStyle name="Comma 13 4 2 6 2" xfId="2254" xr:uid="{00000000-0005-0000-0000-000047140000}"/>
    <cellStyle name="Comma 13 4 2 6 3" xfId="4713" xr:uid="{00000000-0005-0000-0000-000048140000}"/>
    <cellStyle name="Comma 13 4 2 6 4" xfId="7206" xr:uid="{00000000-0005-0000-0000-000049140000}"/>
    <cellStyle name="Comma 13 4 2 6 5" xfId="9654" xr:uid="{00000000-0005-0000-0000-00004A140000}"/>
    <cellStyle name="Comma 13 4 2 6 6" xfId="12106" xr:uid="{00000000-0005-0000-0000-00004B140000}"/>
    <cellStyle name="Comma 13 4 2 6 7" xfId="14558" xr:uid="{00000000-0005-0000-0000-00004C140000}"/>
    <cellStyle name="Comma 13 4 2 6 8" xfId="17011" xr:uid="{00000000-0005-0000-0000-00004D140000}"/>
    <cellStyle name="Comma 13 4 2 6 9" xfId="19459" xr:uid="{00000000-0005-0000-0000-00004E140000}"/>
    <cellStyle name="Comma 13 4 2 7" xfId="21973" xr:uid="{00000000-0005-0000-0000-00004F140000}"/>
    <cellStyle name="Comma 13 4 2 7 2" xfId="2255" xr:uid="{00000000-0005-0000-0000-000050140000}"/>
    <cellStyle name="Comma 13 4 2 7 3" xfId="4714" xr:uid="{00000000-0005-0000-0000-000051140000}"/>
    <cellStyle name="Comma 13 4 2 7 4" xfId="7207" xr:uid="{00000000-0005-0000-0000-000052140000}"/>
    <cellStyle name="Comma 13 4 2 7 5" xfId="9655" xr:uid="{00000000-0005-0000-0000-000053140000}"/>
    <cellStyle name="Comma 13 4 2 7 6" xfId="12107" xr:uid="{00000000-0005-0000-0000-000054140000}"/>
    <cellStyle name="Comma 13 4 2 7 7" xfId="14559" xr:uid="{00000000-0005-0000-0000-000055140000}"/>
    <cellStyle name="Comma 13 4 2 7 8" xfId="17012" xr:uid="{00000000-0005-0000-0000-000056140000}"/>
    <cellStyle name="Comma 13 4 2 7 9" xfId="19460" xr:uid="{00000000-0005-0000-0000-000057140000}"/>
    <cellStyle name="Comma 13 4 2 8" xfId="21974" xr:uid="{00000000-0005-0000-0000-000058140000}"/>
    <cellStyle name="Comma 13 4 2 8 2" xfId="2256" xr:uid="{00000000-0005-0000-0000-000059140000}"/>
    <cellStyle name="Comma 13 4 2 8 3" xfId="4715" xr:uid="{00000000-0005-0000-0000-00005A140000}"/>
    <cellStyle name="Comma 13 4 2 8 4" xfId="7208" xr:uid="{00000000-0005-0000-0000-00005B140000}"/>
    <cellStyle name="Comma 13 4 2 8 5" xfId="9656" xr:uid="{00000000-0005-0000-0000-00005C140000}"/>
    <cellStyle name="Comma 13 4 2 8 6" xfId="12108" xr:uid="{00000000-0005-0000-0000-00005D140000}"/>
    <cellStyle name="Comma 13 4 2 8 7" xfId="14560" xr:uid="{00000000-0005-0000-0000-00005E140000}"/>
    <cellStyle name="Comma 13 4 2 8 8" xfId="17013" xr:uid="{00000000-0005-0000-0000-00005F140000}"/>
    <cellStyle name="Comma 13 4 2 8 9" xfId="19461" xr:uid="{00000000-0005-0000-0000-000060140000}"/>
    <cellStyle name="Comma 13 4 2 9" xfId="2248" xr:uid="{00000000-0005-0000-0000-000061140000}"/>
    <cellStyle name="Comma 13 4 3" xfId="21975" xr:uid="{00000000-0005-0000-0000-000062140000}"/>
    <cellStyle name="Comma 13 4 3 10" xfId="19462" xr:uid="{00000000-0005-0000-0000-000063140000}"/>
    <cellStyle name="Comma 13 4 3 2" xfId="21976" xr:uid="{00000000-0005-0000-0000-000064140000}"/>
    <cellStyle name="Comma 13 4 3 2 2" xfId="2258" xr:uid="{00000000-0005-0000-0000-000065140000}"/>
    <cellStyle name="Comma 13 4 3 2 3" xfId="4717" xr:uid="{00000000-0005-0000-0000-000066140000}"/>
    <cellStyle name="Comma 13 4 3 2 4" xfId="7210" xr:uid="{00000000-0005-0000-0000-000067140000}"/>
    <cellStyle name="Comma 13 4 3 2 5" xfId="9658" xr:uid="{00000000-0005-0000-0000-000068140000}"/>
    <cellStyle name="Comma 13 4 3 2 6" xfId="12110" xr:uid="{00000000-0005-0000-0000-000069140000}"/>
    <cellStyle name="Comma 13 4 3 2 7" xfId="14562" xr:uid="{00000000-0005-0000-0000-00006A140000}"/>
    <cellStyle name="Comma 13 4 3 2 8" xfId="17015" xr:uid="{00000000-0005-0000-0000-00006B140000}"/>
    <cellStyle name="Comma 13 4 3 2 9" xfId="19463" xr:uid="{00000000-0005-0000-0000-00006C140000}"/>
    <cellStyle name="Comma 13 4 3 3" xfId="2257" xr:uid="{00000000-0005-0000-0000-00006D140000}"/>
    <cellStyle name="Comma 13 4 3 4" xfId="4716" xr:uid="{00000000-0005-0000-0000-00006E140000}"/>
    <cellStyle name="Comma 13 4 3 5" xfId="7209" xr:uid="{00000000-0005-0000-0000-00006F140000}"/>
    <cellStyle name="Comma 13 4 3 6" xfId="9657" xr:uid="{00000000-0005-0000-0000-000070140000}"/>
    <cellStyle name="Comma 13 4 3 7" xfId="12109" xr:uid="{00000000-0005-0000-0000-000071140000}"/>
    <cellStyle name="Comma 13 4 3 8" xfId="14561" xr:uid="{00000000-0005-0000-0000-000072140000}"/>
    <cellStyle name="Comma 13 4 3 9" xfId="17014" xr:uid="{00000000-0005-0000-0000-000073140000}"/>
    <cellStyle name="Comma 13 4 4" xfId="21977" xr:uid="{00000000-0005-0000-0000-000074140000}"/>
    <cellStyle name="Comma 13 4 4 2" xfId="2259" xr:uid="{00000000-0005-0000-0000-000075140000}"/>
    <cellStyle name="Comma 13 4 4 3" xfId="4718" xr:uid="{00000000-0005-0000-0000-000076140000}"/>
    <cellStyle name="Comma 13 4 4 4" xfId="7211" xr:uid="{00000000-0005-0000-0000-000077140000}"/>
    <cellStyle name="Comma 13 4 4 5" xfId="9659" xr:uid="{00000000-0005-0000-0000-000078140000}"/>
    <cellStyle name="Comma 13 4 4 6" xfId="12111" xr:uid="{00000000-0005-0000-0000-000079140000}"/>
    <cellStyle name="Comma 13 4 4 7" xfId="14563" xr:uid="{00000000-0005-0000-0000-00007A140000}"/>
    <cellStyle name="Comma 13 4 4 8" xfId="17016" xr:uid="{00000000-0005-0000-0000-00007B140000}"/>
    <cellStyle name="Comma 13 4 4 9" xfId="19464" xr:uid="{00000000-0005-0000-0000-00007C140000}"/>
    <cellStyle name="Comma 13 4 5" xfId="21978" xr:uid="{00000000-0005-0000-0000-00007D140000}"/>
    <cellStyle name="Comma 13 4 5 2" xfId="2260" xr:uid="{00000000-0005-0000-0000-00007E140000}"/>
    <cellStyle name="Comma 13 4 5 3" xfId="4719" xr:uid="{00000000-0005-0000-0000-00007F140000}"/>
    <cellStyle name="Comma 13 4 5 4" xfId="7212" xr:uid="{00000000-0005-0000-0000-000080140000}"/>
    <cellStyle name="Comma 13 4 5 5" xfId="9660" xr:uid="{00000000-0005-0000-0000-000081140000}"/>
    <cellStyle name="Comma 13 4 5 6" xfId="12112" xr:uid="{00000000-0005-0000-0000-000082140000}"/>
    <cellStyle name="Comma 13 4 5 7" xfId="14564" xr:uid="{00000000-0005-0000-0000-000083140000}"/>
    <cellStyle name="Comma 13 4 5 8" xfId="17017" xr:uid="{00000000-0005-0000-0000-000084140000}"/>
    <cellStyle name="Comma 13 4 5 9" xfId="19465" xr:uid="{00000000-0005-0000-0000-000085140000}"/>
    <cellStyle name="Comma 13 4 6" xfId="21979" xr:uid="{00000000-0005-0000-0000-000086140000}"/>
    <cellStyle name="Comma 13 4 6 2" xfId="2261" xr:uid="{00000000-0005-0000-0000-000087140000}"/>
    <cellStyle name="Comma 13 4 6 3" xfId="4720" xr:uid="{00000000-0005-0000-0000-000088140000}"/>
    <cellStyle name="Comma 13 4 6 4" xfId="7213" xr:uid="{00000000-0005-0000-0000-000089140000}"/>
    <cellStyle name="Comma 13 4 6 5" xfId="9661" xr:uid="{00000000-0005-0000-0000-00008A140000}"/>
    <cellStyle name="Comma 13 4 6 6" xfId="12113" xr:uid="{00000000-0005-0000-0000-00008B140000}"/>
    <cellStyle name="Comma 13 4 6 7" xfId="14565" xr:uid="{00000000-0005-0000-0000-00008C140000}"/>
    <cellStyle name="Comma 13 4 6 8" xfId="17018" xr:uid="{00000000-0005-0000-0000-00008D140000}"/>
    <cellStyle name="Comma 13 4 6 9" xfId="19466" xr:uid="{00000000-0005-0000-0000-00008E140000}"/>
    <cellStyle name="Comma 13 4 7" xfId="21980" xr:uid="{00000000-0005-0000-0000-00008F140000}"/>
    <cellStyle name="Comma 13 4 7 2" xfId="2262" xr:uid="{00000000-0005-0000-0000-000090140000}"/>
    <cellStyle name="Comma 13 4 7 3" xfId="4721" xr:uid="{00000000-0005-0000-0000-000091140000}"/>
    <cellStyle name="Comma 13 4 7 4" xfId="7214" xr:uid="{00000000-0005-0000-0000-000092140000}"/>
    <cellStyle name="Comma 13 4 7 5" xfId="9662" xr:uid="{00000000-0005-0000-0000-000093140000}"/>
    <cellStyle name="Comma 13 4 7 6" xfId="12114" xr:uid="{00000000-0005-0000-0000-000094140000}"/>
    <cellStyle name="Comma 13 4 7 7" xfId="14566" xr:uid="{00000000-0005-0000-0000-000095140000}"/>
    <cellStyle name="Comma 13 4 7 8" xfId="17019" xr:uid="{00000000-0005-0000-0000-000096140000}"/>
    <cellStyle name="Comma 13 4 7 9" xfId="19467" xr:uid="{00000000-0005-0000-0000-000097140000}"/>
    <cellStyle name="Comma 13 4 8" xfId="21981" xr:uid="{00000000-0005-0000-0000-000098140000}"/>
    <cellStyle name="Comma 13 4 8 2" xfId="2263" xr:uid="{00000000-0005-0000-0000-000099140000}"/>
    <cellStyle name="Comma 13 4 8 3" xfId="4722" xr:uid="{00000000-0005-0000-0000-00009A140000}"/>
    <cellStyle name="Comma 13 4 8 4" xfId="7215" xr:uid="{00000000-0005-0000-0000-00009B140000}"/>
    <cellStyle name="Comma 13 4 8 5" xfId="9663" xr:uid="{00000000-0005-0000-0000-00009C140000}"/>
    <cellStyle name="Comma 13 4 8 6" xfId="12115" xr:uid="{00000000-0005-0000-0000-00009D140000}"/>
    <cellStyle name="Comma 13 4 8 7" xfId="14567" xr:uid="{00000000-0005-0000-0000-00009E140000}"/>
    <cellStyle name="Comma 13 4 8 8" xfId="17020" xr:uid="{00000000-0005-0000-0000-00009F140000}"/>
    <cellStyle name="Comma 13 4 8 9" xfId="19468" xr:uid="{00000000-0005-0000-0000-0000A0140000}"/>
    <cellStyle name="Comma 13 4 9" xfId="21982" xr:uid="{00000000-0005-0000-0000-0000A1140000}"/>
    <cellStyle name="Comma 13 4 9 2" xfId="2264" xr:uid="{00000000-0005-0000-0000-0000A2140000}"/>
    <cellStyle name="Comma 13 4 9 3" xfId="4723" xr:uid="{00000000-0005-0000-0000-0000A3140000}"/>
    <cellStyle name="Comma 13 4 9 4" xfId="7216" xr:uid="{00000000-0005-0000-0000-0000A4140000}"/>
    <cellStyle name="Comma 13 4 9 5" xfId="9664" xr:uid="{00000000-0005-0000-0000-0000A5140000}"/>
    <cellStyle name="Comma 13 4 9 6" xfId="12116" xr:uid="{00000000-0005-0000-0000-0000A6140000}"/>
    <cellStyle name="Comma 13 4 9 7" xfId="14568" xr:uid="{00000000-0005-0000-0000-0000A7140000}"/>
    <cellStyle name="Comma 13 4 9 8" xfId="17021" xr:uid="{00000000-0005-0000-0000-0000A8140000}"/>
    <cellStyle name="Comma 13 4 9 9" xfId="19469" xr:uid="{00000000-0005-0000-0000-0000A9140000}"/>
    <cellStyle name="Comma 13 5" xfId="21983" xr:uid="{00000000-0005-0000-0000-0000AA140000}"/>
    <cellStyle name="Comma 13 5 10" xfId="4724" xr:uid="{00000000-0005-0000-0000-0000AB140000}"/>
    <cellStyle name="Comma 13 5 11" xfId="7217" xr:uid="{00000000-0005-0000-0000-0000AC140000}"/>
    <cellStyle name="Comma 13 5 12" xfId="9665" xr:uid="{00000000-0005-0000-0000-0000AD140000}"/>
    <cellStyle name="Comma 13 5 13" xfId="12117" xr:uid="{00000000-0005-0000-0000-0000AE140000}"/>
    <cellStyle name="Comma 13 5 14" xfId="14569" xr:uid="{00000000-0005-0000-0000-0000AF140000}"/>
    <cellStyle name="Comma 13 5 15" xfId="17022" xr:uid="{00000000-0005-0000-0000-0000B0140000}"/>
    <cellStyle name="Comma 13 5 16" xfId="19470" xr:uid="{00000000-0005-0000-0000-0000B1140000}"/>
    <cellStyle name="Comma 13 5 2" xfId="21984" xr:uid="{00000000-0005-0000-0000-0000B2140000}"/>
    <cellStyle name="Comma 13 5 2 10" xfId="19471" xr:uid="{00000000-0005-0000-0000-0000B3140000}"/>
    <cellStyle name="Comma 13 5 2 2" xfId="21985" xr:uid="{00000000-0005-0000-0000-0000B4140000}"/>
    <cellStyle name="Comma 13 5 2 2 2" xfId="2267" xr:uid="{00000000-0005-0000-0000-0000B5140000}"/>
    <cellStyle name="Comma 13 5 2 2 3" xfId="4726" xr:uid="{00000000-0005-0000-0000-0000B6140000}"/>
    <cellStyle name="Comma 13 5 2 2 4" xfId="7219" xr:uid="{00000000-0005-0000-0000-0000B7140000}"/>
    <cellStyle name="Comma 13 5 2 2 5" xfId="9667" xr:uid="{00000000-0005-0000-0000-0000B8140000}"/>
    <cellStyle name="Comma 13 5 2 2 6" xfId="12119" xr:uid="{00000000-0005-0000-0000-0000B9140000}"/>
    <cellStyle name="Comma 13 5 2 2 7" xfId="14571" xr:uid="{00000000-0005-0000-0000-0000BA140000}"/>
    <cellStyle name="Comma 13 5 2 2 8" xfId="17024" xr:uid="{00000000-0005-0000-0000-0000BB140000}"/>
    <cellStyle name="Comma 13 5 2 2 9" xfId="19472" xr:uid="{00000000-0005-0000-0000-0000BC140000}"/>
    <cellStyle name="Comma 13 5 2 3" xfId="2266" xr:uid="{00000000-0005-0000-0000-0000BD140000}"/>
    <cellStyle name="Comma 13 5 2 4" xfId="4725" xr:uid="{00000000-0005-0000-0000-0000BE140000}"/>
    <cellStyle name="Comma 13 5 2 5" xfId="7218" xr:uid="{00000000-0005-0000-0000-0000BF140000}"/>
    <cellStyle name="Comma 13 5 2 6" xfId="9666" xr:uid="{00000000-0005-0000-0000-0000C0140000}"/>
    <cellStyle name="Comma 13 5 2 7" xfId="12118" xr:uid="{00000000-0005-0000-0000-0000C1140000}"/>
    <cellStyle name="Comma 13 5 2 8" xfId="14570" xr:uid="{00000000-0005-0000-0000-0000C2140000}"/>
    <cellStyle name="Comma 13 5 2 9" xfId="17023" xr:uid="{00000000-0005-0000-0000-0000C3140000}"/>
    <cellStyle name="Comma 13 5 3" xfId="21986" xr:uid="{00000000-0005-0000-0000-0000C4140000}"/>
    <cellStyle name="Comma 13 5 3 2" xfId="2268" xr:uid="{00000000-0005-0000-0000-0000C5140000}"/>
    <cellStyle name="Comma 13 5 3 3" xfId="4727" xr:uid="{00000000-0005-0000-0000-0000C6140000}"/>
    <cellStyle name="Comma 13 5 3 4" xfId="7220" xr:uid="{00000000-0005-0000-0000-0000C7140000}"/>
    <cellStyle name="Comma 13 5 3 5" xfId="9668" xr:uid="{00000000-0005-0000-0000-0000C8140000}"/>
    <cellStyle name="Comma 13 5 3 6" xfId="12120" xr:uid="{00000000-0005-0000-0000-0000C9140000}"/>
    <cellStyle name="Comma 13 5 3 7" xfId="14572" xr:uid="{00000000-0005-0000-0000-0000CA140000}"/>
    <cellStyle name="Comma 13 5 3 8" xfId="17025" xr:uid="{00000000-0005-0000-0000-0000CB140000}"/>
    <cellStyle name="Comma 13 5 3 9" xfId="19473" xr:uid="{00000000-0005-0000-0000-0000CC140000}"/>
    <cellStyle name="Comma 13 5 4" xfId="21987" xr:uid="{00000000-0005-0000-0000-0000CD140000}"/>
    <cellStyle name="Comma 13 5 4 2" xfId="2269" xr:uid="{00000000-0005-0000-0000-0000CE140000}"/>
    <cellStyle name="Comma 13 5 4 3" xfId="4728" xr:uid="{00000000-0005-0000-0000-0000CF140000}"/>
    <cellStyle name="Comma 13 5 4 4" xfId="7221" xr:uid="{00000000-0005-0000-0000-0000D0140000}"/>
    <cellStyle name="Comma 13 5 4 5" xfId="9669" xr:uid="{00000000-0005-0000-0000-0000D1140000}"/>
    <cellStyle name="Comma 13 5 4 6" xfId="12121" xr:uid="{00000000-0005-0000-0000-0000D2140000}"/>
    <cellStyle name="Comma 13 5 4 7" xfId="14573" xr:uid="{00000000-0005-0000-0000-0000D3140000}"/>
    <cellStyle name="Comma 13 5 4 8" xfId="17026" xr:uid="{00000000-0005-0000-0000-0000D4140000}"/>
    <cellStyle name="Comma 13 5 4 9" xfId="19474" xr:uid="{00000000-0005-0000-0000-0000D5140000}"/>
    <cellStyle name="Comma 13 5 5" xfId="21988" xr:uid="{00000000-0005-0000-0000-0000D6140000}"/>
    <cellStyle name="Comma 13 5 5 2" xfId="2270" xr:uid="{00000000-0005-0000-0000-0000D7140000}"/>
    <cellStyle name="Comma 13 5 5 3" xfId="4729" xr:uid="{00000000-0005-0000-0000-0000D8140000}"/>
    <cellStyle name="Comma 13 5 5 4" xfId="7222" xr:uid="{00000000-0005-0000-0000-0000D9140000}"/>
    <cellStyle name="Comma 13 5 5 5" xfId="9670" xr:uid="{00000000-0005-0000-0000-0000DA140000}"/>
    <cellStyle name="Comma 13 5 5 6" xfId="12122" xr:uid="{00000000-0005-0000-0000-0000DB140000}"/>
    <cellStyle name="Comma 13 5 5 7" xfId="14574" xr:uid="{00000000-0005-0000-0000-0000DC140000}"/>
    <cellStyle name="Comma 13 5 5 8" xfId="17027" xr:uid="{00000000-0005-0000-0000-0000DD140000}"/>
    <cellStyle name="Comma 13 5 5 9" xfId="19475" xr:uid="{00000000-0005-0000-0000-0000DE140000}"/>
    <cellStyle name="Comma 13 5 6" xfId="21989" xr:uid="{00000000-0005-0000-0000-0000DF140000}"/>
    <cellStyle name="Comma 13 5 6 2" xfId="2271" xr:uid="{00000000-0005-0000-0000-0000E0140000}"/>
    <cellStyle name="Comma 13 5 6 3" xfId="4730" xr:uid="{00000000-0005-0000-0000-0000E1140000}"/>
    <cellStyle name="Comma 13 5 6 4" xfId="7223" xr:uid="{00000000-0005-0000-0000-0000E2140000}"/>
    <cellStyle name="Comma 13 5 6 5" xfId="9671" xr:uid="{00000000-0005-0000-0000-0000E3140000}"/>
    <cellStyle name="Comma 13 5 6 6" xfId="12123" xr:uid="{00000000-0005-0000-0000-0000E4140000}"/>
    <cellStyle name="Comma 13 5 6 7" xfId="14575" xr:uid="{00000000-0005-0000-0000-0000E5140000}"/>
    <cellStyle name="Comma 13 5 6 8" xfId="17028" xr:uid="{00000000-0005-0000-0000-0000E6140000}"/>
    <cellStyle name="Comma 13 5 6 9" xfId="19476" xr:uid="{00000000-0005-0000-0000-0000E7140000}"/>
    <cellStyle name="Comma 13 5 7" xfId="21990" xr:uid="{00000000-0005-0000-0000-0000E8140000}"/>
    <cellStyle name="Comma 13 5 7 2" xfId="2272" xr:uid="{00000000-0005-0000-0000-0000E9140000}"/>
    <cellStyle name="Comma 13 5 7 3" xfId="4731" xr:uid="{00000000-0005-0000-0000-0000EA140000}"/>
    <cellStyle name="Comma 13 5 7 4" xfId="7224" xr:uid="{00000000-0005-0000-0000-0000EB140000}"/>
    <cellStyle name="Comma 13 5 7 5" xfId="9672" xr:uid="{00000000-0005-0000-0000-0000EC140000}"/>
    <cellStyle name="Comma 13 5 7 6" xfId="12124" xr:uid="{00000000-0005-0000-0000-0000ED140000}"/>
    <cellStyle name="Comma 13 5 7 7" xfId="14576" xr:uid="{00000000-0005-0000-0000-0000EE140000}"/>
    <cellStyle name="Comma 13 5 7 8" xfId="17029" xr:uid="{00000000-0005-0000-0000-0000EF140000}"/>
    <cellStyle name="Comma 13 5 7 9" xfId="19477" xr:uid="{00000000-0005-0000-0000-0000F0140000}"/>
    <cellStyle name="Comma 13 5 8" xfId="21991" xr:uid="{00000000-0005-0000-0000-0000F1140000}"/>
    <cellStyle name="Comma 13 5 8 2" xfId="2273" xr:uid="{00000000-0005-0000-0000-0000F2140000}"/>
    <cellStyle name="Comma 13 5 8 3" xfId="4732" xr:uid="{00000000-0005-0000-0000-0000F3140000}"/>
    <cellStyle name="Comma 13 5 8 4" xfId="7225" xr:uid="{00000000-0005-0000-0000-0000F4140000}"/>
    <cellStyle name="Comma 13 5 8 5" xfId="9673" xr:uid="{00000000-0005-0000-0000-0000F5140000}"/>
    <cellStyle name="Comma 13 5 8 6" xfId="12125" xr:uid="{00000000-0005-0000-0000-0000F6140000}"/>
    <cellStyle name="Comma 13 5 8 7" xfId="14577" xr:uid="{00000000-0005-0000-0000-0000F7140000}"/>
    <cellStyle name="Comma 13 5 8 8" xfId="17030" xr:uid="{00000000-0005-0000-0000-0000F8140000}"/>
    <cellStyle name="Comma 13 5 8 9" xfId="19478" xr:uid="{00000000-0005-0000-0000-0000F9140000}"/>
    <cellStyle name="Comma 13 5 9" xfId="2265" xr:uid="{00000000-0005-0000-0000-0000FA140000}"/>
    <cellStyle name="Comma 13 6" xfId="140" xr:uid="{00000000-0005-0000-0000-0000FB140000}"/>
    <cellStyle name="Comma 13 6 10" xfId="19479" xr:uid="{00000000-0005-0000-0000-0000FC140000}"/>
    <cellStyle name="Comma 13 6 2" xfId="21992" xr:uid="{00000000-0005-0000-0000-0000FD140000}"/>
    <cellStyle name="Comma 13 6 2 2" xfId="2275" xr:uid="{00000000-0005-0000-0000-0000FE140000}"/>
    <cellStyle name="Comma 13 6 2 3" xfId="4734" xr:uid="{00000000-0005-0000-0000-0000FF140000}"/>
    <cellStyle name="Comma 13 6 2 4" xfId="7227" xr:uid="{00000000-0005-0000-0000-000000150000}"/>
    <cellStyle name="Comma 13 6 2 5" xfId="9675" xr:uid="{00000000-0005-0000-0000-000001150000}"/>
    <cellStyle name="Comma 13 6 2 6" xfId="12127" xr:uid="{00000000-0005-0000-0000-000002150000}"/>
    <cellStyle name="Comma 13 6 2 7" xfId="14579" xr:uid="{00000000-0005-0000-0000-000003150000}"/>
    <cellStyle name="Comma 13 6 2 8" xfId="17032" xr:uid="{00000000-0005-0000-0000-000004150000}"/>
    <cellStyle name="Comma 13 6 2 9" xfId="19480" xr:uid="{00000000-0005-0000-0000-000005150000}"/>
    <cellStyle name="Comma 13 6 3" xfId="2274" xr:uid="{00000000-0005-0000-0000-000006150000}"/>
    <cellStyle name="Comma 13 6 4" xfId="4733" xr:uid="{00000000-0005-0000-0000-000007150000}"/>
    <cellStyle name="Comma 13 6 5" xfId="7226" xr:uid="{00000000-0005-0000-0000-000008150000}"/>
    <cellStyle name="Comma 13 6 6" xfId="9674" xr:uid="{00000000-0005-0000-0000-000009150000}"/>
    <cellStyle name="Comma 13 6 7" xfId="12126" xr:uid="{00000000-0005-0000-0000-00000A150000}"/>
    <cellStyle name="Comma 13 6 8" xfId="14578" xr:uid="{00000000-0005-0000-0000-00000B150000}"/>
    <cellStyle name="Comma 13 6 9" xfId="17031" xr:uid="{00000000-0005-0000-0000-00000C150000}"/>
    <cellStyle name="Comma 13 7" xfId="141" xr:uid="{00000000-0005-0000-0000-00000D150000}"/>
    <cellStyle name="Comma 13 7 2" xfId="2276" xr:uid="{00000000-0005-0000-0000-00000E150000}"/>
    <cellStyle name="Comma 13 7 3" xfId="4735" xr:uid="{00000000-0005-0000-0000-00000F150000}"/>
    <cellStyle name="Comma 13 7 4" xfId="7228" xr:uid="{00000000-0005-0000-0000-000010150000}"/>
    <cellStyle name="Comma 13 7 5" xfId="9676" xr:uid="{00000000-0005-0000-0000-000011150000}"/>
    <cellStyle name="Comma 13 7 6" xfId="12128" xr:uid="{00000000-0005-0000-0000-000012150000}"/>
    <cellStyle name="Comma 13 7 7" xfId="14580" xr:uid="{00000000-0005-0000-0000-000013150000}"/>
    <cellStyle name="Comma 13 7 8" xfId="17033" xr:uid="{00000000-0005-0000-0000-000014150000}"/>
    <cellStyle name="Comma 13 7 9" xfId="19481" xr:uid="{00000000-0005-0000-0000-000015150000}"/>
    <cellStyle name="Comma 13 8" xfId="142" xr:uid="{00000000-0005-0000-0000-000016150000}"/>
    <cellStyle name="Comma 13 8 2" xfId="2277" xr:uid="{00000000-0005-0000-0000-000017150000}"/>
    <cellStyle name="Comma 13 8 3" xfId="4736" xr:uid="{00000000-0005-0000-0000-000018150000}"/>
    <cellStyle name="Comma 13 8 4" xfId="7229" xr:uid="{00000000-0005-0000-0000-000019150000}"/>
    <cellStyle name="Comma 13 8 5" xfId="9677" xr:uid="{00000000-0005-0000-0000-00001A150000}"/>
    <cellStyle name="Comma 13 8 6" xfId="12129" xr:uid="{00000000-0005-0000-0000-00001B150000}"/>
    <cellStyle name="Comma 13 8 7" xfId="14581" xr:uid="{00000000-0005-0000-0000-00001C150000}"/>
    <cellStyle name="Comma 13 8 8" xfId="17034" xr:uid="{00000000-0005-0000-0000-00001D150000}"/>
    <cellStyle name="Comma 13 8 9" xfId="19482" xr:uid="{00000000-0005-0000-0000-00001E150000}"/>
    <cellStyle name="Comma 13 9" xfId="143" xr:uid="{00000000-0005-0000-0000-00001F150000}"/>
    <cellStyle name="Comma 13 9 2" xfId="2278" xr:uid="{00000000-0005-0000-0000-000020150000}"/>
    <cellStyle name="Comma 13 9 3" xfId="4737" xr:uid="{00000000-0005-0000-0000-000021150000}"/>
    <cellStyle name="Comma 13 9 4" xfId="7230" xr:uid="{00000000-0005-0000-0000-000022150000}"/>
    <cellStyle name="Comma 13 9 5" xfId="9678" xr:uid="{00000000-0005-0000-0000-000023150000}"/>
    <cellStyle name="Comma 13 9 6" xfId="12130" xr:uid="{00000000-0005-0000-0000-000024150000}"/>
    <cellStyle name="Comma 13 9 7" xfId="14582" xr:uid="{00000000-0005-0000-0000-000025150000}"/>
    <cellStyle name="Comma 13 9 8" xfId="17035" xr:uid="{00000000-0005-0000-0000-000026150000}"/>
    <cellStyle name="Comma 13 9 9" xfId="19483" xr:uid="{00000000-0005-0000-0000-000027150000}"/>
    <cellStyle name="Comma 14" xfId="21993" xr:uid="{00000000-0005-0000-0000-000028150000}"/>
    <cellStyle name="Comma 14 10" xfId="144" xr:uid="{00000000-0005-0000-0000-000029150000}"/>
    <cellStyle name="Comma 14 10 2" xfId="2280" xr:uid="{00000000-0005-0000-0000-00002A150000}"/>
    <cellStyle name="Comma 14 10 3" xfId="4739" xr:uid="{00000000-0005-0000-0000-00002B150000}"/>
    <cellStyle name="Comma 14 10 4" xfId="7232" xr:uid="{00000000-0005-0000-0000-00002C150000}"/>
    <cellStyle name="Comma 14 10 5" xfId="9680" xr:uid="{00000000-0005-0000-0000-00002D150000}"/>
    <cellStyle name="Comma 14 10 6" xfId="12132" xr:uid="{00000000-0005-0000-0000-00002E150000}"/>
    <cellStyle name="Comma 14 10 7" xfId="14584" xr:uid="{00000000-0005-0000-0000-00002F150000}"/>
    <cellStyle name="Comma 14 10 8" xfId="17037" xr:uid="{00000000-0005-0000-0000-000030150000}"/>
    <cellStyle name="Comma 14 10 9" xfId="19485" xr:uid="{00000000-0005-0000-0000-000031150000}"/>
    <cellStyle name="Comma 14 11" xfId="145" xr:uid="{00000000-0005-0000-0000-000032150000}"/>
    <cellStyle name="Comma 14 11 2" xfId="2281" xr:uid="{00000000-0005-0000-0000-000033150000}"/>
    <cellStyle name="Comma 14 11 3" xfId="4740" xr:uid="{00000000-0005-0000-0000-000034150000}"/>
    <cellStyle name="Comma 14 11 4" xfId="7233" xr:uid="{00000000-0005-0000-0000-000035150000}"/>
    <cellStyle name="Comma 14 11 5" xfId="9681" xr:uid="{00000000-0005-0000-0000-000036150000}"/>
    <cellStyle name="Comma 14 11 6" xfId="12133" xr:uid="{00000000-0005-0000-0000-000037150000}"/>
    <cellStyle name="Comma 14 11 7" xfId="14585" xr:uid="{00000000-0005-0000-0000-000038150000}"/>
    <cellStyle name="Comma 14 11 8" xfId="17038" xr:uid="{00000000-0005-0000-0000-000039150000}"/>
    <cellStyle name="Comma 14 11 9" xfId="19486" xr:uid="{00000000-0005-0000-0000-00003A150000}"/>
    <cellStyle name="Comma 14 12" xfId="146" xr:uid="{00000000-0005-0000-0000-00003B150000}"/>
    <cellStyle name="Comma 14 12 2" xfId="2282" xr:uid="{00000000-0005-0000-0000-00003C150000}"/>
    <cellStyle name="Comma 14 12 3" xfId="4741" xr:uid="{00000000-0005-0000-0000-00003D150000}"/>
    <cellStyle name="Comma 14 12 4" xfId="7234" xr:uid="{00000000-0005-0000-0000-00003E150000}"/>
    <cellStyle name="Comma 14 12 5" xfId="9682" xr:uid="{00000000-0005-0000-0000-00003F150000}"/>
    <cellStyle name="Comma 14 12 6" xfId="12134" xr:uid="{00000000-0005-0000-0000-000040150000}"/>
    <cellStyle name="Comma 14 12 7" xfId="14586" xr:uid="{00000000-0005-0000-0000-000041150000}"/>
    <cellStyle name="Comma 14 12 8" xfId="17039" xr:uid="{00000000-0005-0000-0000-000042150000}"/>
    <cellStyle name="Comma 14 12 9" xfId="19487" xr:uid="{00000000-0005-0000-0000-000043150000}"/>
    <cellStyle name="Comma 14 13" xfId="147" xr:uid="{00000000-0005-0000-0000-000044150000}"/>
    <cellStyle name="Comma 14 14" xfId="148" xr:uid="{00000000-0005-0000-0000-000045150000}"/>
    <cellStyle name="Comma 14 15" xfId="149" xr:uid="{00000000-0005-0000-0000-000046150000}"/>
    <cellStyle name="Comma 14 16" xfId="150" xr:uid="{00000000-0005-0000-0000-000047150000}"/>
    <cellStyle name="Comma 14 17" xfId="151" xr:uid="{00000000-0005-0000-0000-000048150000}"/>
    <cellStyle name="Comma 14 18" xfId="152" xr:uid="{00000000-0005-0000-0000-000049150000}"/>
    <cellStyle name="Comma 14 19" xfId="153" xr:uid="{00000000-0005-0000-0000-00004A150000}"/>
    <cellStyle name="Comma 14 2" xfId="21994" xr:uid="{00000000-0005-0000-0000-00004B150000}"/>
    <cellStyle name="Comma 14 2 10" xfId="21995" xr:uid="{00000000-0005-0000-0000-00004C150000}"/>
    <cellStyle name="Comma 14 2 10 2" xfId="2284" xr:uid="{00000000-0005-0000-0000-00004D150000}"/>
    <cellStyle name="Comma 14 2 10 3" xfId="4743" xr:uid="{00000000-0005-0000-0000-00004E150000}"/>
    <cellStyle name="Comma 14 2 10 4" xfId="7236" xr:uid="{00000000-0005-0000-0000-00004F150000}"/>
    <cellStyle name="Comma 14 2 10 5" xfId="9684" xr:uid="{00000000-0005-0000-0000-000050150000}"/>
    <cellStyle name="Comma 14 2 10 6" xfId="12136" xr:uid="{00000000-0005-0000-0000-000051150000}"/>
    <cellStyle name="Comma 14 2 10 7" xfId="14588" xr:uid="{00000000-0005-0000-0000-000052150000}"/>
    <cellStyle name="Comma 14 2 10 8" xfId="17041" xr:uid="{00000000-0005-0000-0000-000053150000}"/>
    <cellStyle name="Comma 14 2 10 9" xfId="19489" xr:uid="{00000000-0005-0000-0000-000054150000}"/>
    <cellStyle name="Comma 14 2 11" xfId="21996" xr:uid="{00000000-0005-0000-0000-000055150000}"/>
    <cellStyle name="Comma 14 2 11 2" xfId="2285" xr:uid="{00000000-0005-0000-0000-000056150000}"/>
    <cellStyle name="Comma 14 2 11 3" xfId="4744" xr:uid="{00000000-0005-0000-0000-000057150000}"/>
    <cellStyle name="Comma 14 2 11 4" xfId="7237" xr:uid="{00000000-0005-0000-0000-000058150000}"/>
    <cellStyle name="Comma 14 2 11 5" xfId="9685" xr:uid="{00000000-0005-0000-0000-000059150000}"/>
    <cellStyle name="Comma 14 2 11 6" xfId="12137" xr:uid="{00000000-0005-0000-0000-00005A150000}"/>
    <cellStyle name="Comma 14 2 11 7" xfId="14589" xr:uid="{00000000-0005-0000-0000-00005B150000}"/>
    <cellStyle name="Comma 14 2 11 8" xfId="17042" xr:uid="{00000000-0005-0000-0000-00005C150000}"/>
    <cellStyle name="Comma 14 2 11 9" xfId="19490" xr:uid="{00000000-0005-0000-0000-00005D150000}"/>
    <cellStyle name="Comma 14 2 12" xfId="2283" xr:uid="{00000000-0005-0000-0000-00005E150000}"/>
    <cellStyle name="Comma 14 2 13" xfId="4742" xr:uid="{00000000-0005-0000-0000-00005F150000}"/>
    <cellStyle name="Comma 14 2 14" xfId="7235" xr:uid="{00000000-0005-0000-0000-000060150000}"/>
    <cellStyle name="Comma 14 2 15" xfId="9683" xr:uid="{00000000-0005-0000-0000-000061150000}"/>
    <cellStyle name="Comma 14 2 16" xfId="12135" xr:uid="{00000000-0005-0000-0000-000062150000}"/>
    <cellStyle name="Comma 14 2 17" xfId="14587" xr:uid="{00000000-0005-0000-0000-000063150000}"/>
    <cellStyle name="Comma 14 2 18" xfId="17040" xr:uid="{00000000-0005-0000-0000-000064150000}"/>
    <cellStyle name="Comma 14 2 19" xfId="19488" xr:uid="{00000000-0005-0000-0000-000065150000}"/>
    <cellStyle name="Comma 14 2 2" xfId="21997" xr:uid="{00000000-0005-0000-0000-000066150000}"/>
    <cellStyle name="Comma 14 2 2 10" xfId="21998" xr:uid="{00000000-0005-0000-0000-000067150000}"/>
    <cellStyle name="Comma 14 2 2 10 2" xfId="2287" xr:uid="{00000000-0005-0000-0000-000068150000}"/>
    <cellStyle name="Comma 14 2 2 10 3" xfId="4746" xr:uid="{00000000-0005-0000-0000-000069150000}"/>
    <cellStyle name="Comma 14 2 2 10 4" xfId="7239" xr:uid="{00000000-0005-0000-0000-00006A150000}"/>
    <cellStyle name="Comma 14 2 2 10 5" xfId="9687" xr:uid="{00000000-0005-0000-0000-00006B150000}"/>
    <cellStyle name="Comma 14 2 2 10 6" xfId="12139" xr:uid="{00000000-0005-0000-0000-00006C150000}"/>
    <cellStyle name="Comma 14 2 2 10 7" xfId="14591" xr:uid="{00000000-0005-0000-0000-00006D150000}"/>
    <cellStyle name="Comma 14 2 2 10 8" xfId="17044" xr:uid="{00000000-0005-0000-0000-00006E150000}"/>
    <cellStyle name="Comma 14 2 2 10 9" xfId="19492" xr:uid="{00000000-0005-0000-0000-00006F150000}"/>
    <cellStyle name="Comma 14 2 2 11" xfId="2286" xr:uid="{00000000-0005-0000-0000-000070150000}"/>
    <cellStyle name="Comma 14 2 2 12" xfId="4745" xr:uid="{00000000-0005-0000-0000-000071150000}"/>
    <cellStyle name="Comma 14 2 2 13" xfId="7238" xr:uid="{00000000-0005-0000-0000-000072150000}"/>
    <cellStyle name="Comma 14 2 2 14" xfId="9686" xr:uid="{00000000-0005-0000-0000-000073150000}"/>
    <cellStyle name="Comma 14 2 2 15" xfId="12138" xr:uid="{00000000-0005-0000-0000-000074150000}"/>
    <cellStyle name="Comma 14 2 2 16" xfId="14590" xr:uid="{00000000-0005-0000-0000-000075150000}"/>
    <cellStyle name="Comma 14 2 2 17" xfId="17043" xr:uid="{00000000-0005-0000-0000-000076150000}"/>
    <cellStyle name="Comma 14 2 2 18" xfId="19491" xr:uid="{00000000-0005-0000-0000-000077150000}"/>
    <cellStyle name="Comma 14 2 2 2" xfId="21999" xr:uid="{00000000-0005-0000-0000-000078150000}"/>
    <cellStyle name="Comma 14 2 2 2 10" xfId="2288" xr:uid="{00000000-0005-0000-0000-000079150000}"/>
    <cellStyle name="Comma 14 2 2 2 11" xfId="4747" xr:uid="{00000000-0005-0000-0000-00007A150000}"/>
    <cellStyle name="Comma 14 2 2 2 12" xfId="7240" xr:uid="{00000000-0005-0000-0000-00007B150000}"/>
    <cellStyle name="Comma 14 2 2 2 13" xfId="9688" xr:uid="{00000000-0005-0000-0000-00007C150000}"/>
    <cellStyle name="Comma 14 2 2 2 14" xfId="12140" xr:uid="{00000000-0005-0000-0000-00007D150000}"/>
    <cellStyle name="Comma 14 2 2 2 15" xfId="14592" xr:uid="{00000000-0005-0000-0000-00007E150000}"/>
    <cellStyle name="Comma 14 2 2 2 16" xfId="17045" xr:uid="{00000000-0005-0000-0000-00007F150000}"/>
    <cellStyle name="Comma 14 2 2 2 17" xfId="19493" xr:uid="{00000000-0005-0000-0000-000080150000}"/>
    <cellStyle name="Comma 14 2 2 2 2" xfId="22000" xr:uid="{00000000-0005-0000-0000-000081150000}"/>
    <cellStyle name="Comma 14 2 2 2 2 10" xfId="4748" xr:uid="{00000000-0005-0000-0000-000082150000}"/>
    <cellStyle name="Comma 14 2 2 2 2 11" xfId="7241" xr:uid="{00000000-0005-0000-0000-000083150000}"/>
    <cellStyle name="Comma 14 2 2 2 2 12" xfId="9689" xr:uid="{00000000-0005-0000-0000-000084150000}"/>
    <cellStyle name="Comma 14 2 2 2 2 13" xfId="12141" xr:uid="{00000000-0005-0000-0000-000085150000}"/>
    <cellStyle name="Comma 14 2 2 2 2 14" xfId="14593" xr:uid="{00000000-0005-0000-0000-000086150000}"/>
    <cellStyle name="Comma 14 2 2 2 2 15" xfId="17046" xr:uid="{00000000-0005-0000-0000-000087150000}"/>
    <cellStyle name="Comma 14 2 2 2 2 16" xfId="19494" xr:uid="{00000000-0005-0000-0000-000088150000}"/>
    <cellStyle name="Comma 14 2 2 2 2 2" xfId="22001" xr:uid="{00000000-0005-0000-0000-000089150000}"/>
    <cellStyle name="Comma 14 2 2 2 2 2 10" xfId="19495" xr:uid="{00000000-0005-0000-0000-00008A150000}"/>
    <cellStyle name="Comma 14 2 2 2 2 2 2" xfId="22002" xr:uid="{00000000-0005-0000-0000-00008B150000}"/>
    <cellStyle name="Comma 14 2 2 2 2 2 2 2" xfId="2291" xr:uid="{00000000-0005-0000-0000-00008C150000}"/>
    <cellStyle name="Comma 14 2 2 2 2 2 2 3" xfId="4750" xr:uid="{00000000-0005-0000-0000-00008D150000}"/>
    <cellStyle name="Comma 14 2 2 2 2 2 2 4" xfId="7243" xr:uid="{00000000-0005-0000-0000-00008E150000}"/>
    <cellStyle name="Comma 14 2 2 2 2 2 2 5" xfId="9691" xr:uid="{00000000-0005-0000-0000-00008F150000}"/>
    <cellStyle name="Comma 14 2 2 2 2 2 2 6" xfId="12143" xr:uid="{00000000-0005-0000-0000-000090150000}"/>
    <cellStyle name="Comma 14 2 2 2 2 2 2 7" xfId="14595" xr:uid="{00000000-0005-0000-0000-000091150000}"/>
    <cellStyle name="Comma 14 2 2 2 2 2 2 8" xfId="17048" xr:uid="{00000000-0005-0000-0000-000092150000}"/>
    <cellStyle name="Comma 14 2 2 2 2 2 2 9" xfId="19496" xr:uid="{00000000-0005-0000-0000-000093150000}"/>
    <cellStyle name="Comma 14 2 2 2 2 2 3" xfId="2290" xr:uid="{00000000-0005-0000-0000-000094150000}"/>
    <cellStyle name="Comma 14 2 2 2 2 2 4" xfId="4749" xr:uid="{00000000-0005-0000-0000-000095150000}"/>
    <cellStyle name="Comma 14 2 2 2 2 2 5" xfId="7242" xr:uid="{00000000-0005-0000-0000-000096150000}"/>
    <cellStyle name="Comma 14 2 2 2 2 2 6" xfId="9690" xr:uid="{00000000-0005-0000-0000-000097150000}"/>
    <cellStyle name="Comma 14 2 2 2 2 2 7" xfId="12142" xr:uid="{00000000-0005-0000-0000-000098150000}"/>
    <cellStyle name="Comma 14 2 2 2 2 2 8" xfId="14594" xr:uid="{00000000-0005-0000-0000-000099150000}"/>
    <cellStyle name="Comma 14 2 2 2 2 2 9" xfId="17047" xr:uid="{00000000-0005-0000-0000-00009A150000}"/>
    <cellStyle name="Comma 14 2 2 2 2 3" xfId="22003" xr:uid="{00000000-0005-0000-0000-00009B150000}"/>
    <cellStyle name="Comma 14 2 2 2 2 3 2" xfId="2292" xr:uid="{00000000-0005-0000-0000-00009C150000}"/>
    <cellStyle name="Comma 14 2 2 2 2 3 3" xfId="4751" xr:uid="{00000000-0005-0000-0000-00009D150000}"/>
    <cellStyle name="Comma 14 2 2 2 2 3 4" xfId="7244" xr:uid="{00000000-0005-0000-0000-00009E150000}"/>
    <cellStyle name="Comma 14 2 2 2 2 3 5" xfId="9692" xr:uid="{00000000-0005-0000-0000-00009F150000}"/>
    <cellStyle name="Comma 14 2 2 2 2 3 6" xfId="12144" xr:uid="{00000000-0005-0000-0000-0000A0150000}"/>
    <cellStyle name="Comma 14 2 2 2 2 3 7" xfId="14596" xr:uid="{00000000-0005-0000-0000-0000A1150000}"/>
    <cellStyle name="Comma 14 2 2 2 2 3 8" xfId="17049" xr:uid="{00000000-0005-0000-0000-0000A2150000}"/>
    <cellStyle name="Comma 14 2 2 2 2 3 9" xfId="19497" xr:uid="{00000000-0005-0000-0000-0000A3150000}"/>
    <cellStyle name="Comma 14 2 2 2 2 4" xfId="22004" xr:uid="{00000000-0005-0000-0000-0000A4150000}"/>
    <cellStyle name="Comma 14 2 2 2 2 4 2" xfId="2293" xr:uid="{00000000-0005-0000-0000-0000A5150000}"/>
    <cellStyle name="Comma 14 2 2 2 2 4 3" xfId="4752" xr:uid="{00000000-0005-0000-0000-0000A6150000}"/>
    <cellStyle name="Comma 14 2 2 2 2 4 4" xfId="7245" xr:uid="{00000000-0005-0000-0000-0000A7150000}"/>
    <cellStyle name="Comma 14 2 2 2 2 4 5" xfId="9693" xr:uid="{00000000-0005-0000-0000-0000A8150000}"/>
    <cellStyle name="Comma 14 2 2 2 2 4 6" xfId="12145" xr:uid="{00000000-0005-0000-0000-0000A9150000}"/>
    <cellStyle name="Comma 14 2 2 2 2 4 7" xfId="14597" xr:uid="{00000000-0005-0000-0000-0000AA150000}"/>
    <cellStyle name="Comma 14 2 2 2 2 4 8" xfId="17050" xr:uid="{00000000-0005-0000-0000-0000AB150000}"/>
    <cellStyle name="Comma 14 2 2 2 2 4 9" xfId="19498" xr:uid="{00000000-0005-0000-0000-0000AC150000}"/>
    <cellStyle name="Comma 14 2 2 2 2 5" xfId="22005" xr:uid="{00000000-0005-0000-0000-0000AD150000}"/>
    <cellStyle name="Comma 14 2 2 2 2 5 2" xfId="2294" xr:uid="{00000000-0005-0000-0000-0000AE150000}"/>
    <cellStyle name="Comma 14 2 2 2 2 5 3" xfId="4753" xr:uid="{00000000-0005-0000-0000-0000AF150000}"/>
    <cellStyle name="Comma 14 2 2 2 2 5 4" xfId="7246" xr:uid="{00000000-0005-0000-0000-0000B0150000}"/>
    <cellStyle name="Comma 14 2 2 2 2 5 5" xfId="9694" xr:uid="{00000000-0005-0000-0000-0000B1150000}"/>
    <cellStyle name="Comma 14 2 2 2 2 5 6" xfId="12146" xr:uid="{00000000-0005-0000-0000-0000B2150000}"/>
    <cellStyle name="Comma 14 2 2 2 2 5 7" xfId="14598" xr:uid="{00000000-0005-0000-0000-0000B3150000}"/>
    <cellStyle name="Comma 14 2 2 2 2 5 8" xfId="17051" xr:uid="{00000000-0005-0000-0000-0000B4150000}"/>
    <cellStyle name="Comma 14 2 2 2 2 5 9" xfId="19499" xr:uid="{00000000-0005-0000-0000-0000B5150000}"/>
    <cellStyle name="Comma 14 2 2 2 2 6" xfId="22006" xr:uid="{00000000-0005-0000-0000-0000B6150000}"/>
    <cellStyle name="Comma 14 2 2 2 2 6 2" xfId="2295" xr:uid="{00000000-0005-0000-0000-0000B7150000}"/>
    <cellStyle name="Comma 14 2 2 2 2 6 3" xfId="4754" xr:uid="{00000000-0005-0000-0000-0000B8150000}"/>
    <cellStyle name="Comma 14 2 2 2 2 6 4" xfId="7247" xr:uid="{00000000-0005-0000-0000-0000B9150000}"/>
    <cellStyle name="Comma 14 2 2 2 2 6 5" xfId="9695" xr:uid="{00000000-0005-0000-0000-0000BA150000}"/>
    <cellStyle name="Comma 14 2 2 2 2 6 6" xfId="12147" xr:uid="{00000000-0005-0000-0000-0000BB150000}"/>
    <cellStyle name="Comma 14 2 2 2 2 6 7" xfId="14599" xr:uid="{00000000-0005-0000-0000-0000BC150000}"/>
    <cellStyle name="Comma 14 2 2 2 2 6 8" xfId="17052" xr:uid="{00000000-0005-0000-0000-0000BD150000}"/>
    <cellStyle name="Comma 14 2 2 2 2 6 9" xfId="19500" xr:uid="{00000000-0005-0000-0000-0000BE150000}"/>
    <cellStyle name="Comma 14 2 2 2 2 7" xfId="22007" xr:uid="{00000000-0005-0000-0000-0000BF150000}"/>
    <cellStyle name="Comma 14 2 2 2 2 7 2" xfId="2296" xr:uid="{00000000-0005-0000-0000-0000C0150000}"/>
    <cellStyle name="Comma 14 2 2 2 2 7 3" xfId="4755" xr:uid="{00000000-0005-0000-0000-0000C1150000}"/>
    <cellStyle name="Comma 14 2 2 2 2 7 4" xfId="7248" xr:uid="{00000000-0005-0000-0000-0000C2150000}"/>
    <cellStyle name="Comma 14 2 2 2 2 7 5" xfId="9696" xr:uid="{00000000-0005-0000-0000-0000C3150000}"/>
    <cellStyle name="Comma 14 2 2 2 2 7 6" xfId="12148" xr:uid="{00000000-0005-0000-0000-0000C4150000}"/>
    <cellStyle name="Comma 14 2 2 2 2 7 7" xfId="14600" xr:uid="{00000000-0005-0000-0000-0000C5150000}"/>
    <cellStyle name="Comma 14 2 2 2 2 7 8" xfId="17053" xr:uid="{00000000-0005-0000-0000-0000C6150000}"/>
    <cellStyle name="Comma 14 2 2 2 2 7 9" xfId="19501" xr:uid="{00000000-0005-0000-0000-0000C7150000}"/>
    <cellStyle name="Comma 14 2 2 2 2 8" xfId="22008" xr:uid="{00000000-0005-0000-0000-0000C8150000}"/>
    <cellStyle name="Comma 14 2 2 2 2 8 2" xfId="2297" xr:uid="{00000000-0005-0000-0000-0000C9150000}"/>
    <cellStyle name="Comma 14 2 2 2 2 8 3" xfId="4756" xr:uid="{00000000-0005-0000-0000-0000CA150000}"/>
    <cellStyle name="Comma 14 2 2 2 2 8 4" xfId="7249" xr:uid="{00000000-0005-0000-0000-0000CB150000}"/>
    <cellStyle name="Comma 14 2 2 2 2 8 5" xfId="9697" xr:uid="{00000000-0005-0000-0000-0000CC150000}"/>
    <cellStyle name="Comma 14 2 2 2 2 8 6" xfId="12149" xr:uid="{00000000-0005-0000-0000-0000CD150000}"/>
    <cellStyle name="Comma 14 2 2 2 2 8 7" xfId="14601" xr:uid="{00000000-0005-0000-0000-0000CE150000}"/>
    <cellStyle name="Comma 14 2 2 2 2 8 8" xfId="17054" xr:uid="{00000000-0005-0000-0000-0000CF150000}"/>
    <cellStyle name="Comma 14 2 2 2 2 8 9" xfId="19502" xr:uid="{00000000-0005-0000-0000-0000D0150000}"/>
    <cellStyle name="Comma 14 2 2 2 2 9" xfId="2289" xr:uid="{00000000-0005-0000-0000-0000D1150000}"/>
    <cellStyle name="Comma 14 2 2 2 3" xfId="22009" xr:uid="{00000000-0005-0000-0000-0000D2150000}"/>
    <cellStyle name="Comma 14 2 2 2 3 10" xfId="19503" xr:uid="{00000000-0005-0000-0000-0000D3150000}"/>
    <cellStyle name="Comma 14 2 2 2 3 2" xfId="22010" xr:uid="{00000000-0005-0000-0000-0000D4150000}"/>
    <cellStyle name="Comma 14 2 2 2 3 2 2" xfId="2299" xr:uid="{00000000-0005-0000-0000-0000D5150000}"/>
    <cellStyle name="Comma 14 2 2 2 3 2 3" xfId="4758" xr:uid="{00000000-0005-0000-0000-0000D6150000}"/>
    <cellStyle name="Comma 14 2 2 2 3 2 4" xfId="7251" xr:uid="{00000000-0005-0000-0000-0000D7150000}"/>
    <cellStyle name="Comma 14 2 2 2 3 2 5" xfId="9699" xr:uid="{00000000-0005-0000-0000-0000D8150000}"/>
    <cellStyle name="Comma 14 2 2 2 3 2 6" xfId="12151" xr:uid="{00000000-0005-0000-0000-0000D9150000}"/>
    <cellStyle name="Comma 14 2 2 2 3 2 7" xfId="14603" xr:uid="{00000000-0005-0000-0000-0000DA150000}"/>
    <cellStyle name="Comma 14 2 2 2 3 2 8" xfId="17056" xr:uid="{00000000-0005-0000-0000-0000DB150000}"/>
    <cellStyle name="Comma 14 2 2 2 3 2 9" xfId="19504" xr:uid="{00000000-0005-0000-0000-0000DC150000}"/>
    <cellStyle name="Comma 14 2 2 2 3 3" xfId="2298" xr:uid="{00000000-0005-0000-0000-0000DD150000}"/>
    <cellStyle name="Comma 14 2 2 2 3 4" xfId="4757" xr:uid="{00000000-0005-0000-0000-0000DE150000}"/>
    <cellStyle name="Comma 14 2 2 2 3 5" xfId="7250" xr:uid="{00000000-0005-0000-0000-0000DF150000}"/>
    <cellStyle name="Comma 14 2 2 2 3 6" xfId="9698" xr:uid="{00000000-0005-0000-0000-0000E0150000}"/>
    <cellStyle name="Comma 14 2 2 2 3 7" xfId="12150" xr:uid="{00000000-0005-0000-0000-0000E1150000}"/>
    <cellStyle name="Comma 14 2 2 2 3 8" xfId="14602" xr:uid="{00000000-0005-0000-0000-0000E2150000}"/>
    <cellStyle name="Comma 14 2 2 2 3 9" xfId="17055" xr:uid="{00000000-0005-0000-0000-0000E3150000}"/>
    <cellStyle name="Comma 14 2 2 2 4" xfId="22011" xr:uid="{00000000-0005-0000-0000-0000E4150000}"/>
    <cellStyle name="Comma 14 2 2 2 4 2" xfId="2300" xr:uid="{00000000-0005-0000-0000-0000E5150000}"/>
    <cellStyle name="Comma 14 2 2 2 4 3" xfId="4759" xr:uid="{00000000-0005-0000-0000-0000E6150000}"/>
    <cellStyle name="Comma 14 2 2 2 4 4" xfId="7252" xr:uid="{00000000-0005-0000-0000-0000E7150000}"/>
    <cellStyle name="Comma 14 2 2 2 4 5" xfId="9700" xr:uid="{00000000-0005-0000-0000-0000E8150000}"/>
    <cellStyle name="Comma 14 2 2 2 4 6" xfId="12152" xr:uid="{00000000-0005-0000-0000-0000E9150000}"/>
    <cellStyle name="Comma 14 2 2 2 4 7" xfId="14604" xr:uid="{00000000-0005-0000-0000-0000EA150000}"/>
    <cellStyle name="Comma 14 2 2 2 4 8" xfId="17057" xr:uid="{00000000-0005-0000-0000-0000EB150000}"/>
    <cellStyle name="Comma 14 2 2 2 4 9" xfId="19505" xr:uid="{00000000-0005-0000-0000-0000EC150000}"/>
    <cellStyle name="Comma 14 2 2 2 5" xfId="22012" xr:uid="{00000000-0005-0000-0000-0000ED150000}"/>
    <cellStyle name="Comma 14 2 2 2 5 2" xfId="2301" xr:uid="{00000000-0005-0000-0000-0000EE150000}"/>
    <cellStyle name="Comma 14 2 2 2 5 3" xfId="4760" xr:uid="{00000000-0005-0000-0000-0000EF150000}"/>
    <cellStyle name="Comma 14 2 2 2 5 4" xfId="7253" xr:uid="{00000000-0005-0000-0000-0000F0150000}"/>
    <cellStyle name="Comma 14 2 2 2 5 5" xfId="9701" xr:uid="{00000000-0005-0000-0000-0000F1150000}"/>
    <cellStyle name="Comma 14 2 2 2 5 6" xfId="12153" xr:uid="{00000000-0005-0000-0000-0000F2150000}"/>
    <cellStyle name="Comma 14 2 2 2 5 7" xfId="14605" xr:uid="{00000000-0005-0000-0000-0000F3150000}"/>
    <cellStyle name="Comma 14 2 2 2 5 8" xfId="17058" xr:uid="{00000000-0005-0000-0000-0000F4150000}"/>
    <cellStyle name="Comma 14 2 2 2 5 9" xfId="19506" xr:uid="{00000000-0005-0000-0000-0000F5150000}"/>
    <cellStyle name="Comma 14 2 2 2 6" xfId="22013" xr:uid="{00000000-0005-0000-0000-0000F6150000}"/>
    <cellStyle name="Comma 14 2 2 2 6 2" xfId="2302" xr:uid="{00000000-0005-0000-0000-0000F7150000}"/>
    <cellStyle name="Comma 14 2 2 2 6 3" xfId="4761" xr:uid="{00000000-0005-0000-0000-0000F8150000}"/>
    <cellStyle name="Comma 14 2 2 2 6 4" xfId="7254" xr:uid="{00000000-0005-0000-0000-0000F9150000}"/>
    <cellStyle name="Comma 14 2 2 2 6 5" xfId="9702" xr:uid="{00000000-0005-0000-0000-0000FA150000}"/>
    <cellStyle name="Comma 14 2 2 2 6 6" xfId="12154" xr:uid="{00000000-0005-0000-0000-0000FB150000}"/>
    <cellStyle name="Comma 14 2 2 2 6 7" xfId="14606" xr:uid="{00000000-0005-0000-0000-0000FC150000}"/>
    <cellStyle name="Comma 14 2 2 2 6 8" xfId="17059" xr:uid="{00000000-0005-0000-0000-0000FD150000}"/>
    <cellStyle name="Comma 14 2 2 2 6 9" xfId="19507" xr:uid="{00000000-0005-0000-0000-0000FE150000}"/>
    <cellStyle name="Comma 14 2 2 2 7" xfId="22014" xr:uid="{00000000-0005-0000-0000-0000FF150000}"/>
    <cellStyle name="Comma 14 2 2 2 7 2" xfId="2303" xr:uid="{00000000-0005-0000-0000-000000160000}"/>
    <cellStyle name="Comma 14 2 2 2 7 3" xfId="4762" xr:uid="{00000000-0005-0000-0000-000001160000}"/>
    <cellStyle name="Comma 14 2 2 2 7 4" xfId="7255" xr:uid="{00000000-0005-0000-0000-000002160000}"/>
    <cellStyle name="Comma 14 2 2 2 7 5" xfId="9703" xr:uid="{00000000-0005-0000-0000-000003160000}"/>
    <cellStyle name="Comma 14 2 2 2 7 6" xfId="12155" xr:uid="{00000000-0005-0000-0000-000004160000}"/>
    <cellStyle name="Comma 14 2 2 2 7 7" xfId="14607" xr:uid="{00000000-0005-0000-0000-000005160000}"/>
    <cellStyle name="Comma 14 2 2 2 7 8" xfId="17060" xr:uid="{00000000-0005-0000-0000-000006160000}"/>
    <cellStyle name="Comma 14 2 2 2 7 9" xfId="19508" xr:uid="{00000000-0005-0000-0000-000007160000}"/>
    <cellStyle name="Comma 14 2 2 2 8" xfId="22015" xr:uid="{00000000-0005-0000-0000-000008160000}"/>
    <cellStyle name="Comma 14 2 2 2 8 2" xfId="2304" xr:uid="{00000000-0005-0000-0000-000009160000}"/>
    <cellStyle name="Comma 14 2 2 2 8 3" xfId="4763" xr:uid="{00000000-0005-0000-0000-00000A160000}"/>
    <cellStyle name="Comma 14 2 2 2 8 4" xfId="7256" xr:uid="{00000000-0005-0000-0000-00000B160000}"/>
    <cellStyle name="Comma 14 2 2 2 8 5" xfId="9704" xr:uid="{00000000-0005-0000-0000-00000C160000}"/>
    <cellStyle name="Comma 14 2 2 2 8 6" xfId="12156" xr:uid="{00000000-0005-0000-0000-00000D160000}"/>
    <cellStyle name="Comma 14 2 2 2 8 7" xfId="14608" xr:uid="{00000000-0005-0000-0000-00000E160000}"/>
    <cellStyle name="Comma 14 2 2 2 8 8" xfId="17061" xr:uid="{00000000-0005-0000-0000-00000F160000}"/>
    <cellStyle name="Comma 14 2 2 2 8 9" xfId="19509" xr:uid="{00000000-0005-0000-0000-000010160000}"/>
    <cellStyle name="Comma 14 2 2 2 9" xfId="22016" xr:uid="{00000000-0005-0000-0000-000011160000}"/>
    <cellStyle name="Comma 14 2 2 2 9 2" xfId="2305" xr:uid="{00000000-0005-0000-0000-000012160000}"/>
    <cellStyle name="Comma 14 2 2 2 9 3" xfId="4764" xr:uid="{00000000-0005-0000-0000-000013160000}"/>
    <cellStyle name="Comma 14 2 2 2 9 4" xfId="7257" xr:uid="{00000000-0005-0000-0000-000014160000}"/>
    <cellStyle name="Comma 14 2 2 2 9 5" xfId="9705" xr:uid="{00000000-0005-0000-0000-000015160000}"/>
    <cellStyle name="Comma 14 2 2 2 9 6" xfId="12157" xr:uid="{00000000-0005-0000-0000-000016160000}"/>
    <cellStyle name="Comma 14 2 2 2 9 7" xfId="14609" xr:uid="{00000000-0005-0000-0000-000017160000}"/>
    <cellStyle name="Comma 14 2 2 2 9 8" xfId="17062" xr:uid="{00000000-0005-0000-0000-000018160000}"/>
    <cellStyle name="Comma 14 2 2 2 9 9" xfId="19510" xr:uid="{00000000-0005-0000-0000-000019160000}"/>
    <cellStyle name="Comma 14 2 2 3" xfId="22017" xr:uid="{00000000-0005-0000-0000-00001A160000}"/>
    <cellStyle name="Comma 14 2 2 3 10" xfId="4765" xr:uid="{00000000-0005-0000-0000-00001B160000}"/>
    <cellStyle name="Comma 14 2 2 3 11" xfId="7258" xr:uid="{00000000-0005-0000-0000-00001C160000}"/>
    <cellStyle name="Comma 14 2 2 3 12" xfId="9706" xr:uid="{00000000-0005-0000-0000-00001D160000}"/>
    <cellStyle name="Comma 14 2 2 3 13" xfId="12158" xr:uid="{00000000-0005-0000-0000-00001E160000}"/>
    <cellStyle name="Comma 14 2 2 3 14" xfId="14610" xr:uid="{00000000-0005-0000-0000-00001F160000}"/>
    <cellStyle name="Comma 14 2 2 3 15" xfId="17063" xr:uid="{00000000-0005-0000-0000-000020160000}"/>
    <cellStyle name="Comma 14 2 2 3 16" xfId="19511" xr:uid="{00000000-0005-0000-0000-000021160000}"/>
    <cellStyle name="Comma 14 2 2 3 2" xfId="22018" xr:uid="{00000000-0005-0000-0000-000022160000}"/>
    <cellStyle name="Comma 14 2 2 3 2 10" xfId="19512" xr:uid="{00000000-0005-0000-0000-000023160000}"/>
    <cellStyle name="Comma 14 2 2 3 2 2" xfId="22019" xr:uid="{00000000-0005-0000-0000-000024160000}"/>
    <cellStyle name="Comma 14 2 2 3 2 2 2" xfId="2308" xr:uid="{00000000-0005-0000-0000-000025160000}"/>
    <cellStyle name="Comma 14 2 2 3 2 2 3" xfId="4767" xr:uid="{00000000-0005-0000-0000-000026160000}"/>
    <cellStyle name="Comma 14 2 2 3 2 2 4" xfId="7260" xr:uid="{00000000-0005-0000-0000-000027160000}"/>
    <cellStyle name="Comma 14 2 2 3 2 2 5" xfId="9708" xr:uid="{00000000-0005-0000-0000-000028160000}"/>
    <cellStyle name="Comma 14 2 2 3 2 2 6" xfId="12160" xr:uid="{00000000-0005-0000-0000-000029160000}"/>
    <cellStyle name="Comma 14 2 2 3 2 2 7" xfId="14612" xr:uid="{00000000-0005-0000-0000-00002A160000}"/>
    <cellStyle name="Comma 14 2 2 3 2 2 8" xfId="17065" xr:uid="{00000000-0005-0000-0000-00002B160000}"/>
    <cellStyle name="Comma 14 2 2 3 2 2 9" xfId="19513" xr:uid="{00000000-0005-0000-0000-00002C160000}"/>
    <cellStyle name="Comma 14 2 2 3 2 3" xfId="2307" xr:uid="{00000000-0005-0000-0000-00002D160000}"/>
    <cellStyle name="Comma 14 2 2 3 2 4" xfId="4766" xr:uid="{00000000-0005-0000-0000-00002E160000}"/>
    <cellStyle name="Comma 14 2 2 3 2 5" xfId="7259" xr:uid="{00000000-0005-0000-0000-00002F160000}"/>
    <cellStyle name="Comma 14 2 2 3 2 6" xfId="9707" xr:uid="{00000000-0005-0000-0000-000030160000}"/>
    <cellStyle name="Comma 14 2 2 3 2 7" xfId="12159" xr:uid="{00000000-0005-0000-0000-000031160000}"/>
    <cellStyle name="Comma 14 2 2 3 2 8" xfId="14611" xr:uid="{00000000-0005-0000-0000-000032160000}"/>
    <cellStyle name="Comma 14 2 2 3 2 9" xfId="17064" xr:uid="{00000000-0005-0000-0000-000033160000}"/>
    <cellStyle name="Comma 14 2 2 3 3" xfId="22020" xr:uid="{00000000-0005-0000-0000-000034160000}"/>
    <cellStyle name="Comma 14 2 2 3 3 2" xfId="2309" xr:uid="{00000000-0005-0000-0000-000035160000}"/>
    <cellStyle name="Comma 14 2 2 3 3 3" xfId="4768" xr:uid="{00000000-0005-0000-0000-000036160000}"/>
    <cellStyle name="Comma 14 2 2 3 3 4" xfId="7261" xr:uid="{00000000-0005-0000-0000-000037160000}"/>
    <cellStyle name="Comma 14 2 2 3 3 5" xfId="9709" xr:uid="{00000000-0005-0000-0000-000038160000}"/>
    <cellStyle name="Comma 14 2 2 3 3 6" xfId="12161" xr:uid="{00000000-0005-0000-0000-000039160000}"/>
    <cellStyle name="Comma 14 2 2 3 3 7" xfId="14613" xr:uid="{00000000-0005-0000-0000-00003A160000}"/>
    <cellStyle name="Comma 14 2 2 3 3 8" xfId="17066" xr:uid="{00000000-0005-0000-0000-00003B160000}"/>
    <cellStyle name="Comma 14 2 2 3 3 9" xfId="19514" xr:uid="{00000000-0005-0000-0000-00003C160000}"/>
    <cellStyle name="Comma 14 2 2 3 4" xfId="22021" xr:uid="{00000000-0005-0000-0000-00003D160000}"/>
    <cellStyle name="Comma 14 2 2 3 4 2" xfId="2310" xr:uid="{00000000-0005-0000-0000-00003E160000}"/>
    <cellStyle name="Comma 14 2 2 3 4 3" xfId="4769" xr:uid="{00000000-0005-0000-0000-00003F160000}"/>
    <cellStyle name="Comma 14 2 2 3 4 4" xfId="7262" xr:uid="{00000000-0005-0000-0000-000040160000}"/>
    <cellStyle name="Comma 14 2 2 3 4 5" xfId="9710" xr:uid="{00000000-0005-0000-0000-000041160000}"/>
    <cellStyle name="Comma 14 2 2 3 4 6" xfId="12162" xr:uid="{00000000-0005-0000-0000-000042160000}"/>
    <cellStyle name="Comma 14 2 2 3 4 7" xfId="14614" xr:uid="{00000000-0005-0000-0000-000043160000}"/>
    <cellStyle name="Comma 14 2 2 3 4 8" xfId="17067" xr:uid="{00000000-0005-0000-0000-000044160000}"/>
    <cellStyle name="Comma 14 2 2 3 4 9" xfId="19515" xr:uid="{00000000-0005-0000-0000-000045160000}"/>
    <cellStyle name="Comma 14 2 2 3 5" xfId="22022" xr:uid="{00000000-0005-0000-0000-000046160000}"/>
    <cellStyle name="Comma 14 2 2 3 5 2" xfId="2311" xr:uid="{00000000-0005-0000-0000-000047160000}"/>
    <cellStyle name="Comma 14 2 2 3 5 3" xfId="4770" xr:uid="{00000000-0005-0000-0000-000048160000}"/>
    <cellStyle name="Comma 14 2 2 3 5 4" xfId="7263" xr:uid="{00000000-0005-0000-0000-000049160000}"/>
    <cellStyle name="Comma 14 2 2 3 5 5" xfId="9711" xr:uid="{00000000-0005-0000-0000-00004A160000}"/>
    <cellStyle name="Comma 14 2 2 3 5 6" xfId="12163" xr:uid="{00000000-0005-0000-0000-00004B160000}"/>
    <cellStyle name="Comma 14 2 2 3 5 7" xfId="14615" xr:uid="{00000000-0005-0000-0000-00004C160000}"/>
    <cellStyle name="Comma 14 2 2 3 5 8" xfId="17068" xr:uid="{00000000-0005-0000-0000-00004D160000}"/>
    <cellStyle name="Comma 14 2 2 3 5 9" xfId="19516" xr:uid="{00000000-0005-0000-0000-00004E160000}"/>
    <cellStyle name="Comma 14 2 2 3 6" xfId="22023" xr:uid="{00000000-0005-0000-0000-00004F160000}"/>
    <cellStyle name="Comma 14 2 2 3 6 2" xfId="2312" xr:uid="{00000000-0005-0000-0000-000050160000}"/>
    <cellStyle name="Comma 14 2 2 3 6 3" xfId="4771" xr:uid="{00000000-0005-0000-0000-000051160000}"/>
    <cellStyle name="Comma 14 2 2 3 6 4" xfId="7264" xr:uid="{00000000-0005-0000-0000-000052160000}"/>
    <cellStyle name="Comma 14 2 2 3 6 5" xfId="9712" xr:uid="{00000000-0005-0000-0000-000053160000}"/>
    <cellStyle name="Comma 14 2 2 3 6 6" xfId="12164" xr:uid="{00000000-0005-0000-0000-000054160000}"/>
    <cellStyle name="Comma 14 2 2 3 6 7" xfId="14616" xr:uid="{00000000-0005-0000-0000-000055160000}"/>
    <cellStyle name="Comma 14 2 2 3 6 8" xfId="17069" xr:uid="{00000000-0005-0000-0000-000056160000}"/>
    <cellStyle name="Comma 14 2 2 3 6 9" xfId="19517" xr:uid="{00000000-0005-0000-0000-000057160000}"/>
    <cellStyle name="Comma 14 2 2 3 7" xfId="22024" xr:uid="{00000000-0005-0000-0000-000058160000}"/>
    <cellStyle name="Comma 14 2 2 3 7 2" xfId="2313" xr:uid="{00000000-0005-0000-0000-000059160000}"/>
    <cellStyle name="Comma 14 2 2 3 7 3" xfId="4772" xr:uid="{00000000-0005-0000-0000-00005A160000}"/>
    <cellStyle name="Comma 14 2 2 3 7 4" xfId="7265" xr:uid="{00000000-0005-0000-0000-00005B160000}"/>
    <cellStyle name="Comma 14 2 2 3 7 5" xfId="9713" xr:uid="{00000000-0005-0000-0000-00005C160000}"/>
    <cellStyle name="Comma 14 2 2 3 7 6" xfId="12165" xr:uid="{00000000-0005-0000-0000-00005D160000}"/>
    <cellStyle name="Comma 14 2 2 3 7 7" xfId="14617" xr:uid="{00000000-0005-0000-0000-00005E160000}"/>
    <cellStyle name="Comma 14 2 2 3 7 8" xfId="17070" xr:uid="{00000000-0005-0000-0000-00005F160000}"/>
    <cellStyle name="Comma 14 2 2 3 7 9" xfId="19518" xr:uid="{00000000-0005-0000-0000-000060160000}"/>
    <cellStyle name="Comma 14 2 2 3 8" xfId="22025" xr:uid="{00000000-0005-0000-0000-000061160000}"/>
    <cellStyle name="Comma 14 2 2 3 8 2" xfId="2314" xr:uid="{00000000-0005-0000-0000-000062160000}"/>
    <cellStyle name="Comma 14 2 2 3 8 3" xfId="4773" xr:uid="{00000000-0005-0000-0000-000063160000}"/>
    <cellStyle name="Comma 14 2 2 3 8 4" xfId="7266" xr:uid="{00000000-0005-0000-0000-000064160000}"/>
    <cellStyle name="Comma 14 2 2 3 8 5" xfId="9714" xr:uid="{00000000-0005-0000-0000-000065160000}"/>
    <cellStyle name="Comma 14 2 2 3 8 6" xfId="12166" xr:uid="{00000000-0005-0000-0000-000066160000}"/>
    <cellStyle name="Comma 14 2 2 3 8 7" xfId="14618" xr:uid="{00000000-0005-0000-0000-000067160000}"/>
    <cellStyle name="Comma 14 2 2 3 8 8" xfId="17071" xr:uid="{00000000-0005-0000-0000-000068160000}"/>
    <cellStyle name="Comma 14 2 2 3 8 9" xfId="19519" xr:uid="{00000000-0005-0000-0000-000069160000}"/>
    <cellStyle name="Comma 14 2 2 3 9" xfId="2306" xr:uid="{00000000-0005-0000-0000-00006A160000}"/>
    <cellStyle name="Comma 14 2 2 4" xfId="22026" xr:uid="{00000000-0005-0000-0000-00006B160000}"/>
    <cellStyle name="Comma 14 2 2 4 10" xfId="19520" xr:uid="{00000000-0005-0000-0000-00006C160000}"/>
    <cellStyle name="Comma 14 2 2 4 2" xfId="22027" xr:uid="{00000000-0005-0000-0000-00006D160000}"/>
    <cellStyle name="Comma 14 2 2 4 2 2" xfId="2316" xr:uid="{00000000-0005-0000-0000-00006E160000}"/>
    <cellStyle name="Comma 14 2 2 4 2 3" xfId="4775" xr:uid="{00000000-0005-0000-0000-00006F160000}"/>
    <cellStyle name="Comma 14 2 2 4 2 4" xfId="7268" xr:uid="{00000000-0005-0000-0000-000070160000}"/>
    <cellStyle name="Comma 14 2 2 4 2 5" xfId="9716" xr:uid="{00000000-0005-0000-0000-000071160000}"/>
    <cellStyle name="Comma 14 2 2 4 2 6" xfId="12168" xr:uid="{00000000-0005-0000-0000-000072160000}"/>
    <cellStyle name="Comma 14 2 2 4 2 7" xfId="14620" xr:uid="{00000000-0005-0000-0000-000073160000}"/>
    <cellStyle name="Comma 14 2 2 4 2 8" xfId="17073" xr:uid="{00000000-0005-0000-0000-000074160000}"/>
    <cellStyle name="Comma 14 2 2 4 2 9" xfId="19521" xr:uid="{00000000-0005-0000-0000-000075160000}"/>
    <cellStyle name="Comma 14 2 2 4 3" xfId="2315" xr:uid="{00000000-0005-0000-0000-000076160000}"/>
    <cellStyle name="Comma 14 2 2 4 4" xfId="4774" xr:uid="{00000000-0005-0000-0000-000077160000}"/>
    <cellStyle name="Comma 14 2 2 4 5" xfId="7267" xr:uid="{00000000-0005-0000-0000-000078160000}"/>
    <cellStyle name="Comma 14 2 2 4 6" xfId="9715" xr:uid="{00000000-0005-0000-0000-000079160000}"/>
    <cellStyle name="Comma 14 2 2 4 7" xfId="12167" xr:uid="{00000000-0005-0000-0000-00007A160000}"/>
    <cellStyle name="Comma 14 2 2 4 8" xfId="14619" xr:uid="{00000000-0005-0000-0000-00007B160000}"/>
    <cellStyle name="Comma 14 2 2 4 9" xfId="17072" xr:uid="{00000000-0005-0000-0000-00007C160000}"/>
    <cellStyle name="Comma 14 2 2 5" xfId="22028" xr:uid="{00000000-0005-0000-0000-00007D160000}"/>
    <cellStyle name="Comma 14 2 2 5 2" xfId="2317" xr:uid="{00000000-0005-0000-0000-00007E160000}"/>
    <cellStyle name="Comma 14 2 2 5 3" xfId="4776" xr:uid="{00000000-0005-0000-0000-00007F160000}"/>
    <cellStyle name="Comma 14 2 2 5 4" xfId="7269" xr:uid="{00000000-0005-0000-0000-000080160000}"/>
    <cellStyle name="Comma 14 2 2 5 5" xfId="9717" xr:uid="{00000000-0005-0000-0000-000081160000}"/>
    <cellStyle name="Comma 14 2 2 5 6" xfId="12169" xr:uid="{00000000-0005-0000-0000-000082160000}"/>
    <cellStyle name="Comma 14 2 2 5 7" xfId="14621" xr:uid="{00000000-0005-0000-0000-000083160000}"/>
    <cellStyle name="Comma 14 2 2 5 8" xfId="17074" xr:uid="{00000000-0005-0000-0000-000084160000}"/>
    <cellStyle name="Comma 14 2 2 5 9" xfId="19522" xr:uid="{00000000-0005-0000-0000-000085160000}"/>
    <cellStyle name="Comma 14 2 2 6" xfId="22029" xr:uid="{00000000-0005-0000-0000-000086160000}"/>
    <cellStyle name="Comma 14 2 2 6 2" xfId="2318" xr:uid="{00000000-0005-0000-0000-000087160000}"/>
    <cellStyle name="Comma 14 2 2 6 3" xfId="4777" xr:uid="{00000000-0005-0000-0000-000088160000}"/>
    <cellStyle name="Comma 14 2 2 6 4" xfId="7270" xr:uid="{00000000-0005-0000-0000-000089160000}"/>
    <cellStyle name="Comma 14 2 2 6 5" xfId="9718" xr:uid="{00000000-0005-0000-0000-00008A160000}"/>
    <cellStyle name="Comma 14 2 2 6 6" xfId="12170" xr:uid="{00000000-0005-0000-0000-00008B160000}"/>
    <cellStyle name="Comma 14 2 2 6 7" xfId="14622" xr:uid="{00000000-0005-0000-0000-00008C160000}"/>
    <cellStyle name="Comma 14 2 2 6 8" xfId="17075" xr:uid="{00000000-0005-0000-0000-00008D160000}"/>
    <cellStyle name="Comma 14 2 2 6 9" xfId="19523" xr:uid="{00000000-0005-0000-0000-00008E160000}"/>
    <cellStyle name="Comma 14 2 2 7" xfId="22030" xr:uid="{00000000-0005-0000-0000-00008F160000}"/>
    <cellStyle name="Comma 14 2 2 7 2" xfId="2319" xr:uid="{00000000-0005-0000-0000-000090160000}"/>
    <cellStyle name="Comma 14 2 2 7 3" xfId="4778" xr:uid="{00000000-0005-0000-0000-000091160000}"/>
    <cellStyle name="Comma 14 2 2 7 4" xfId="7271" xr:uid="{00000000-0005-0000-0000-000092160000}"/>
    <cellStyle name="Comma 14 2 2 7 5" xfId="9719" xr:uid="{00000000-0005-0000-0000-000093160000}"/>
    <cellStyle name="Comma 14 2 2 7 6" xfId="12171" xr:uid="{00000000-0005-0000-0000-000094160000}"/>
    <cellStyle name="Comma 14 2 2 7 7" xfId="14623" xr:uid="{00000000-0005-0000-0000-000095160000}"/>
    <cellStyle name="Comma 14 2 2 7 8" xfId="17076" xr:uid="{00000000-0005-0000-0000-000096160000}"/>
    <cellStyle name="Comma 14 2 2 7 9" xfId="19524" xr:uid="{00000000-0005-0000-0000-000097160000}"/>
    <cellStyle name="Comma 14 2 2 8" xfId="22031" xr:uid="{00000000-0005-0000-0000-000098160000}"/>
    <cellStyle name="Comma 14 2 2 8 2" xfId="2320" xr:uid="{00000000-0005-0000-0000-000099160000}"/>
    <cellStyle name="Comma 14 2 2 8 3" xfId="4779" xr:uid="{00000000-0005-0000-0000-00009A160000}"/>
    <cellStyle name="Comma 14 2 2 8 4" xfId="7272" xr:uid="{00000000-0005-0000-0000-00009B160000}"/>
    <cellStyle name="Comma 14 2 2 8 5" xfId="9720" xr:uid="{00000000-0005-0000-0000-00009C160000}"/>
    <cellStyle name="Comma 14 2 2 8 6" xfId="12172" xr:uid="{00000000-0005-0000-0000-00009D160000}"/>
    <cellStyle name="Comma 14 2 2 8 7" xfId="14624" xr:uid="{00000000-0005-0000-0000-00009E160000}"/>
    <cellStyle name="Comma 14 2 2 8 8" xfId="17077" xr:uid="{00000000-0005-0000-0000-00009F160000}"/>
    <cellStyle name="Comma 14 2 2 8 9" xfId="19525" xr:uid="{00000000-0005-0000-0000-0000A0160000}"/>
    <cellStyle name="Comma 14 2 2 9" xfId="22032" xr:uid="{00000000-0005-0000-0000-0000A1160000}"/>
    <cellStyle name="Comma 14 2 2 9 2" xfId="2321" xr:uid="{00000000-0005-0000-0000-0000A2160000}"/>
    <cellStyle name="Comma 14 2 2 9 3" xfId="4780" xr:uid="{00000000-0005-0000-0000-0000A3160000}"/>
    <cellStyle name="Comma 14 2 2 9 4" xfId="7273" xr:uid="{00000000-0005-0000-0000-0000A4160000}"/>
    <cellStyle name="Comma 14 2 2 9 5" xfId="9721" xr:uid="{00000000-0005-0000-0000-0000A5160000}"/>
    <cellStyle name="Comma 14 2 2 9 6" xfId="12173" xr:uid="{00000000-0005-0000-0000-0000A6160000}"/>
    <cellStyle name="Comma 14 2 2 9 7" xfId="14625" xr:uid="{00000000-0005-0000-0000-0000A7160000}"/>
    <cellStyle name="Comma 14 2 2 9 8" xfId="17078" xr:uid="{00000000-0005-0000-0000-0000A8160000}"/>
    <cellStyle name="Comma 14 2 2 9 9" xfId="19526" xr:uid="{00000000-0005-0000-0000-0000A9160000}"/>
    <cellStyle name="Comma 14 2 3" xfId="22033" xr:uid="{00000000-0005-0000-0000-0000AA160000}"/>
    <cellStyle name="Comma 14 2 3 10" xfId="2322" xr:uid="{00000000-0005-0000-0000-0000AB160000}"/>
    <cellStyle name="Comma 14 2 3 11" xfId="4781" xr:uid="{00000000-0005-0000-0000-0000AC160000}"/>
    <cellStyle name="Comma 14 2 3 12" xfId="7274" xr:uid="{00000000-0005-0000-0000-0000AD160000}"/>
    <cellStyle name="Comma 14 2 3 13" xfId="9722" xr:uid="{00000000-0005-0000-0000-0000AE160000}"/>
    <cellStyle name="Comma 14 2 3 14" xfId="12174" xr:uid="{00000000-0005-0000-0000-0000AF160000}"/>
    <cellStyle name="Comma 14 2 3 15" xfId="14626" xr:uid="{00000000-0005-0000-0000-0000B0160000}"/>
    <cellStyle name="Comma 14 2 3 16" xfId="17079" xr:uid="{00000000-0005-0000-0000-0000B1160000}"/>
    <cellStyle name="Comma 14 2 3 17" xfId="19527" xr:uid="{00000000-0005-0000-0000-0000B2160000}"/>
    <cellStyle name="Comma 14 2 3 2" xfId="22034" xr:uid="{00000000-0005-0000-0000-0000B3160000}"/>
    <cellStyle name="Comma 14 2 3 2 10" xfId="4782" xr:uid="{00000000-0005-0000-0000-0000B4160000}"/>
    <cellStyle name="Comma 14 2 3 2 11" xfId="7275" xr:uid="{00000000-0005-0000-0000-0000B5160000}"/>
    <cellStyle name="Comma 14 2 3 2 12" xfId="9723" xr:uid="{00000000-0005-0000-0000-0000B6160000}"/>
    <cellStyle name="Comma 14 2 3 2 13" xfId="12175" xr:uid="{00000000-0005-0000-0000-0000B7160000}"/>
    <cellStyle name="Comma 14 2 3 2 14" xfId="14627" xr:uid="{00000000-0005-0000-0000-0000B8160000}"/>
    <cellStyle name="Comma 14 2 3 2 15" xfId="17080" xr:uid="{00000000-0005-0000-0000-0000B9160000}"/>
    <cellStyle name="Comma 14 2 3 2 16" xfId="19528" xr:uid="{00000000-0005-0000-0000-0000BA160000}"/>
    <cellStyle name="Comma 14 2 3 2 2" xfId="22035" xr:uid="{00000000-0005-0000-0000-0000BB160000}"/>
    <cellStyle name="Comma 14 2 3 2 2 10" xfId="19529" xr:uid="{00000000-0005-0000-0000-0000BC160000}"/>
    <cellStyle name="Comma 14 2 3 2 2 2" xfId="22036" xr:uid="{00000000-0005-0000-0000-0000BD160000}"/>
    <cellStyle name="Comma 14 2 3 2 2 2 2" xfId="2325" xr:uid="{00000000-0005-0000-0000-0000BE160000}"/>
    <cellStyle name="Comma 14 2 3 2 2 2 3" xfId="4784" xr:uid="{00000000-0005-0000-0000-0000BF160000}"/>
    <cellStyle name="Comma 14 2 3 2 2 2 4" xfId="7277" xr:uid="{00000000-0005-0000-0000-0000C0160000}"/>
    <cellStyle name="Comma 14 2 3 2 2 2 5" xfId="9725" xr:uid="{00000000-0005-0000-0000-0000C1160000}"/>
    <cellStyle name="Comma 14 2 3 2 2 2 6" xfId="12177" xr:uid="{00000000-0005-0000-0000-0000C2160000}"/>
    <cellStyle name="Comma 14 2 3 2 2 2 7" xfId="14629" xr:uid="{00000000-0005-0000-0000-0000C3160000}"/>
    <cellStyle name="Comma 14 2 3 2 2 2 8" xfId="17082" xr:uid="{00000000-0005-0000-0000-0000C4160000}"/>
    <cellStyle name="Comma 14 2 3 2 2 2 9" xfId="19530" xr:uid="{00000000-0005-0000-0000-0000C5160000}"/>
    <cellStyle name="Comma 14 2 3 2 2 3" xfId="2324" xr:uid="{00000000-0005-0000-0000-0000C6160000}"/>
    <cellStyle name="Comma 14 2 3 2 2 4" xfId="4783" xr:uid="{00000000-0005-0000-0000-0000C7160000}"/>
    <cellStyle name="Comma 14 2 3 2 2 5" xfId="7276" xr:uid="{00000000-0005-0000-0000-0000C8160000}"/>
    <cellStyle name="Comma 14 2 3 2 2 6" xfId="9724" xr:uid="{00000000-0005-0000-0000-0000C9160000}"/>
    <cellStyle name="Comma 14 2 3 2 2 7" xfId="12176" xr:uid="{00000000-0005-0000-0000-0000CA160000}"/>
    <cellStyle name="Comma 14 2 3 2 2 8" xfId="14628" xr:uid="{00000000-0005-0000-0000-0000CB160000}"/>
    <cellStyle name="Comma 14 2 3 2 2 9" xfId="17081" xr:uid="{00000000-0005-0000-0000-0000CC160000}"/>
    <cellStyle name="Comma 14 2 3 2 3" xfId="22037" xr:uid="{00000000-0005-0000-0000-0000CD160000}"/>
    <cellStyle name="Comma 14 2 3 2 3 2" xfId="2326" xr:uid="{00000000-0005-0000-0000-0000CE160000}"/>
    <cellStyle name="Comma 14 2 3 2 3 3" xfId="4785" xr:uid="{00000000-0005-0000-0000-0000CF160000}"/>
    <cellStyle name="Comma 14 2 3 2 3 4" xfId="7278" xr:uid="{00000000-0005-0000-0000-0000D0160000}"/>
    <cellStyle name="Comma 14 2 3 2 3 5" xfId="9726" xr:uid="{00000000-0005-0000-0000-0000D1160000}"/>
    <cellStyle name="Comma 14 2 3 2 3 6" xfId="12178" xr:uid="{00000000-0005-0000-0000-0000D2160000}"/>
    <cellStyle name="Comma 14 2 3 2 3 7" xfId="14630" xr:uid="{00000000-0005-0000-0000-0000D3160000}"/>
    <cellStyle name="Comma 14 2 3 2 3 8" xfId="17083" xr:uid="{00000000-0005-0000-0000-0000D4160000}"/>
    <cellStyle name="Comma 14 2 3 2 3 9" xfId="19531" xr:uid="{00000000-0005-0000-0000-0000D5160000}"/>
    <cellStyle name="Comma 14 2 3 2 4" xfId="22038" xr:uid="{00000000-0005-0000-0000-0000D6160000}"/>
    <cellStyle name="Comma 14 2 3 2 4 2" xfId="2327" xr:uid="{00000000-0005-0000-0000-0000D7160000}"/>
    <cellStyle name="Comma 14 2 3 2 4 3" xfId="4786" xr:uid="{00000000-0005-0000-0000-0000D8160000}"/>
    <cellStyle name="Comma 14 2 3 2 4 4" xfId="7279" xr:uid="{00000000-0005-0000-0000-0000D9160000}"/>
    <cellStyle name="Comma 14 2 3 2 4 5" xfId="9727" xr:uid="{00000000-0005-0000-0000-0000DA160000}"/>
    <cellStyle name="Comma 14 2 3 2 4 6" xfId="12179" xr:uid="{00000000-0005-0000-0000-0000DB160000}"/>
    <cellStyle name="Comma 14 2 3 2 4 7" xfId="14631" xr:uid="{00000000-0005-0000-0000-0000DC160000}"/>
    <cellStyle name="Comma 14 2 3 2 4 8" xfId="17084" xr:uid="{00000000-0005-0000-0000-0000DD160000}"/>
    <cellStyle name="Comma 14 2 3 2 4 9" xfId="19532" xr:uid="{00000000-0005-0000-0000-0000DE160000}"/>
    <cellStyle name="Comma 14 2 3 2 5" xfId="22039" xr:uid="{00000000-0005-0000-0000-0000DF160000}"/>
    <cellStyle name="Comma 14 2 3 2 5 2" xfId="2328" xr:uid="{00000000-0005-0000-0000-0000E0160000}"/>
    <cellStyle name="Comma 14 2 3 2 5 3" xfId="4787" xr:uid="{00000000-0005-0000-0000-0000E1160000}"/>
    <cellStyle name="Comma 14 2 3 2 5 4" xfId="7280" xr:uid="{00000000-0005-0000-0000-0000E2160000}"/>
    <cellStyle name="Comma 14 2 3 2 5 5" xfId="9728" xr:uid="{00000000-0005-0000-0000-0000E3160000}"/>
    <cellStyle name="Comma 14 2 3 2 5 6" xfId="12180" xr:uid="{00000000-0005-0000-0000-0000E4160000}"/>
    <cellStyle name="Comma 14 2 3 2 5 7" xfId="14632" xr:uid="{00000000-0005-0000-0000-0000E5160000}"/>
    <cellStyle name="Comma 14 2 3 2 5 8" xfId="17085" xr:uid="{00000000-0005-0000-0000-0000E6160000}"/>
    <cellStyle name="Comma 14 2 3 2 5 9" xfId="19533" xr:uid="{00000000-0005-0000-0000-0000E7160000}"/>
    <cellStyle name="Comma 14 2 3 2 6" xfId="22040" xr:uid="{00000000-0005-0000-0000-0000E8160000}"/>
    <cellStyle name="Comma 14 2 3 2 6 2" xfId="2329" xr:uid="{00000000-0005-0000-0000-0000E9160000}"/>
    <cellStyle name="Comma 14 2 3 2 6 3" xfId="4788" xr:uid="{00000000-0005-0000-0000-0000EA160000}"/>
    <cellStyle name="Comma 14 2 3 2 6 4" xfId="7281" xr:uid="{00000000-0005-0000-0000-0000EB160000}"/>
    <cellStyle name="Comma 14 2 3 2 6 5" xfId="9729" xr:uid="{00000000-0005-0000-0000-0000EC160000}"/>
    <cellStyle name="Comma 14 2 3 2 6 6" xfId="12181" xr:uid="{00000000-0005-0000-0000-0000ED160000}"/>
    <cellStyle name="Comma 14 2 3 2 6 7" xfId="14633" xr:uid="{00000000-0005-0000-0000-0000EE160000}"/>
    <cellStyle name="Comma 14 2 3 2 6 8" xfId="17086" xr:uid="{00000000-0005-0000-0000-0000EF160000}"/>
    <cellStyle name="Comma 14 2 3 2 6 9" xfId="19534" xr:uid="{00000000-0005-0000-0000-0000F0160000}"/>
    <cellStyle name="Comma 14 2 3 2 7" xfId="22041" xr:uid="{00000000-0005-0000-0000-0000F1160000}"/>
    <cellStyle name="Comma 14 2 3 2 7 2" xfId="2330" xr:uid="{00000000-0005-0000-0000-0000F2160000}"/>
    <cellStyle name="Comma 14 2 3 2 7 3" xfId="4789" xr:uid="{00000000-0005-0000-0000-0000F3160000}"/>
    <cellStyle name="Comma 14 2 3 2 7 4" xfId="7282" xr:uid="{00000000-0005-0000-0000-0000F4160000}"/>
    <cellStyle name="Comma 14 2 3 2 7 5" xfId="9730" xr:uid="{00000000-0005-0000-0000-0000F5160000}"/>
    <cellStyle name="Comma 14 2 3 2 7 6" xfId="12182" xr:uid="{00000000-0005-0000-0000-0000F6160000}"/>
    <cellStyle name="Comma 14 2 3 2 7 7" xfId="14634" xr:uid="{00000000-0005-0000-0000-0000F7160000}"/>
    <cellStyle name="Comma 14 2 3 2 7 8" xfId="17087" xr:uid="{00000000-0005-0000-0000-0000F8160000}"/>
    <cellStyle name="Comma 14 2 3 2 7 9" xfId="19535" xr:uid="{00000000-0005-0000-0000-0000F9160000}"/>
    <cellStyle name="Comma 14 2 3 2 8" xfId="22042" xr:uid="{00000000-0005-0000-0000-0000FA160000}"/>
    <cellStyle name="Comma 14 2 3 2 8 2" xfId="2331" xr:uid="{00000000-0005-0000-0000-0000FB160000}"/>
    <cellStyle name="Comma 14 2 3 2 8 3" xfId="4790" xr:uid="{00000000-0005-0000-0000-0000FC160000}"/>
    <cellStyle name="Comma 14 2 3 2 8 4" xfId="7283" xr:uid="{00000000-0005-0000-0000-0000FD160000}"/>
    <cellStyle name="Comma 14 2 3 2 8 5" xfId="9731" xr:uid="{00000000-0005-0000-0000-0000FE160000}"/>
    <cellStyle name="Comma 14 2 3 2 8 6" xfId="12183" xr:uid="{00000000-0005-0000-0000-0000FF160000}"/>
    <cellStyle name="Comma 14 2 3 2 8 7" xfId="14635" xr:uid="{00000000-0005-0000-0000-000000170000}"/>
    <cellStyle name="Comma 14 2 3 2 8 8" xfId="17088" xr:uid="{00000000-0005-0000-0000-000001170000}"/>
    <cellStyle name="Comma 14 2 3 2 8 9" xfId="19536" xr:uid="{00000000-0005-0000-0000-000002170000}"/>
    <cellStyle name="Comma 14 2 3 2 9" xfId="2323" xr:uid="{00000000-0005-0000-0000-000003170000}"/>
    <cellStyle name="Comma 14 2 3 3" xfId="22043" xr:uid="{00000000-0005-0000-0000-000004170000}"/>
    <cellStyle name="Comma 14 2 3 3 10" xfId="19537" xr:uid="{00000000-0005-0000-0000-000005170000}"/>
    <cellStyle name="Comma 14 2 3 3 2" xfId="22044" xr:uid="{00000000-0005-0000-0000-000006170000}"/>
    <cellStyle name="Comma 14 2 3 3 2 2" xfId="2333" xr:uid="{00000000-0005-0000-0000-000007170000}"/>
    <cellStyle name="Comma 14 2 3 3 2 3" xfId="4792" xr:uid="{00000000-0005-0000-0000-000008170000}"/>
    <cellStyle name="Comma 14 2 3 3 2 4" xfId="7285" xr:uid="{00000000-0005-0000-0000-000009170000}"/>
    <cellStyle name="Comma 14 2 3 3 2 5" xfId="9733" xr:uid="{00000000-0005-0000-0000-00000A170000}"/>
    <cellStyle name="Comma 14 2 3 3 2 6" xfId="12185" xr:uid="{00000000-0005-0000-0000-00000B170000}"/>
    <cellStyle name="Comma 14 2 3 3 2 7" xfId="14637" xr:uid="{00000000-0005-0000-0000-00000C170000}"/>
    <cellStyle name="Comma 14 2 3 3 2 8" xfId="17090" xr:uid="{00000000-0005-0000-0000-00000D170000}"/>
    <cellStyle name="Comma 14 2 3 3 2 9" xfId="19538" xr:uid="{00000000-0005-0000-0000-00000E170000}"/>
    <cellStyle name="Comma 14 2 3 3 3" xfId="2332" xr:uid="{00000000-0005-0000-0000-00000F170000}"/>
    <cellStyle name="Comma 14 2 3 3 4" xfId="4791" xr:uid="{00000000-0005-0000-0000-000010170000}"/>
    <cellStyle name="Comma 14 2 3 3 5" xfId="7284" xr:uid="{00000000-0005-0000-0000-000011170000}"/>
    <cellStyle name="Comma 14 2 3 3 6" xfId="9732" xr:uid="{00000000-0005-0000-0000-000012170000}"/>
    <cellStyle name="Comma 14 2 3 3 7" xfId="12184" xr:uid="{00000000-0005-0000-0000-000013170000}"/>
    <cellStyle name="Comma 14 2 3 3 8" xfId="14636" xr:uid="{00000000-0005-0000-0000-000014170000}"/>
    <cellStyle name="Comma 14 2 3 3 9" xfId="17089" xr:uid="{00000000-0005-0000-0000-000015170000}"/>
    <cellStyle name="Comma 14 2 3 4" xfId="22045" xr:uid="{00000000-0005-0000-0000-000016170000}"/>
    <cellStyle name="Comma 14 2 3 4 2" xfId="2334" xr:uid="{00000000-0005-0000-0000-000017170000}"/>
    <cellStyle name="Comma 14 2 3 4 3" xfId="4793" xr:uid="{00000000-0005-0000-0000-000018170000}"/>
    <cellStyle name="Comma 14 2 3 4 4" xfId="7286" xr:uid="{00000000-0005-0000-0000-000019170000}"/>
    <cellStyle name="Comma 14 2 3 4 5" xfId="9734" xr:uid="{00000000-0005-0000-0000-00001A170000}"/>
    <cellStyle name="Comma 14 2 3 4 6" xfId="12186" xr:uid="{00000000-0005-0000-0000-00001B170000}"/>
    <cellStyle name="Comma 14 2 3 4 7" xfId="14638" xr:uid="{00000000-0005-0000-0000-00001C170000}"/>
    <cellStyle name="Comma 14 2 3 4 8" xfId="17091" xr:uid="{00000000-0005-0000-0000-00001D170000}"/>
    <cellStyle name="Comma 14 2 3 4 9" xfId="19539" xr:uid="{00000000-0005-0000-0000-00001E170000}"/>
    <cellStyle name="Comma 14 2 3 5" xfId="22046" xr:uid="{00000000-0005-0000-0000-00001F170000}"/>
    <cellStyle name="Comma 14 2 3 5 2" xfId="2335" xr:uid="{00000000-0005-0000-0000-000020170000}"/>
    <cellStyle name="Comma 14 2 3 5 3" xfId="4794" xr:uid="{00000000-0005-0000-0000-000021170000}"/>
    <cellStyle name="Comma 14 2 3 5 4" xfId="7287" xr:uid="{00000000-0005-0000-0000-000022170000}"/>
    <cellStyle name="Comma 14 2 3 5 5" xfId="9735" xr:uid="{00000000-0005-0000-0000-000023170000}"/>
    <cellStyle name="Comma 14 2 3 5 6" xfId="12187" xr:uid="{00000000-0005-0000-0000-000024170000}"/>
    <cellStyle name="Comma 14 2 3 5 7" xfId="14639" xr:uid="{00000000-0005-0000-0000-000025170000}"/>
    <cellStyle name="Comma 14 2 3 5 8" xfId="17092" xr:uid="{00000000-0005-0000-0000-000026170000}"/>
    <cellStyle name="Comma 14 2 3 5 9" xfId="19540" xr:uid="{00000000-0005-0000-0000-000027170000}"/>
    <cellStyle name="Comma 14 2 3 6" xfId="22047" xr:uid="{00000000-0005-0000-0000-000028170000}"/>
    <cellStyle name="Comma 14 2 3 6 2" xfId="2336" xr:uid="{00000000-0005-0000-0000-000029170000}"/>
    <cellStyle name="Comma 14 2 3 6 3" xfId="4795" xr:uid="{00000000-0005-0000-0000-00002A170000}"/>
    <cellStyle name="Comma 14 2 3 6 4" xfId="7288" xr:uid="{00000000-0005-0000-0000-00002B170000}"/>
    <cellStyle name="Comma 14 2 3 6 5" xfId="9736" xr:uid="{00000000-0005-0000-0000-00002C170000}"/>
    <cellStyle name="Comma 14 2 3 6 6" xfId="12188" xr:uid="{00000000-0005-0000-0000-00002D170000}"/>
    <cellStyle name="Comma 14 2 3 6 7" xfId="14640" xr:uid="{00000000-0005-0000-0000-00002E170000}"/>
    <cellStyle name="Comma 14 2 3 6 8" xfId="17093" xr:uid="{00000000-0005-0000-0000-00002F170000}"/>
    <cellStyle name="Comma 14 2 3 6 9" xfId="19541" xr:uid="{00000000-0005-0000-0000-000030170000}"/>
    <cellStyle name="Comma 14 2 3 7" xfId="22048" xr:uid="{00000000-0005-0000-0000-000031170000}"/>
    <cellStyle name="Comma 14 2 3 7 2" xfId="2337" xr:uid="{00000000-0005-0000-0000-000032170000}"/>
    <cellStyle name="Comma 14 2 3 7 3" xfId="4796" xr:uid="{00000000-0005-0000-0000-000033170000}"/>
    <cellStyle name="Comma 14 2 3 7 4" xfId="7289" xr:uid="{00000000-0005-0000-0000-000034170000}"/>
    <cellStyle name="Comma 14 2 3 7 5" xfId="9737" xr:uid="{00000000-0005-0000-0000-000035170000}"/>
    <cellStyle name="Comma 14 2 3 7 6" xfId="12189" xr:uid="{00000000-0005-0000-0000-000036170000}"/>
    <cellStyle name="Comma 14 2 3 7 7" xfId="14641" xr:uid="{00000000-0005-0000-0000-000037170000}"/>
    <cellStyle name="Comma 14 2 3 7 8" xfId="17094" xr:uid="{00000000-0005-0000-0000-000038170000}"/>
    <cellStyle name="Comma 14 2 3 7 9" xfId="19542" xr:uid="{00000000-0005-0000-0000-000039170000}"/>
    <cellStyle name="Comma 14 2 3 8" xfId="22049" xr:uid="{00000000-0005-0000-0000-00003A170000}"/>
    <cellStyle name="Comma 14 2 3 8 2" xfId="2338" xr:uid="{00000000-0005-0000-0000-00003B170000}"/>
    <cellStyle name="Comma 14 2 3 8 3" xfId="4797" xr:uid="{00000000-0005-0000-0000-00003C170000}"/>
    <cellStyle name="Comma 14 2 3 8 4" xfId="7290" xr:uid="{00000000-0005-0000-0000-00003D170000}"/>
    <cellStyle name="Comma 14 2 3 8 5" xfId="9738" xr:uid="{00000000-0005-0000-0000-00003E170000}"/>
    <cellStyle name="Comma 14 2 3 8 6" xfId="12190" xr:uid="{00000000-0005-0000-0000-00003F170000}"/>
    <cellStyle name="Comma 14 2 3 8 7" xfId="14642" xr:uid="{00000000-0005-0000-0000-000040170000}"/>
    <cellStyle name="Comma 14 2 3 8 8" xfId="17095" xr:uid="{00000000-0005-0000-0000-000041170000}"/>
    <cellStyle name="Comma 14 2 3 8 9" xfId="19543" xr:uid="{00000000-0005-0000-0000-000042170000}"/>
    <cellStyle name="Comma 14 2 3 9" xfId="22050" xr:uid="{00000000-0005-0000-0000-000043170000}"/>
    <cellStyle name="Comma 14 2 3 9 2" xfId="2339" xr:uid="{00000000-0005-0000-0000-000044170000}"/>
    <cellStyle name="Comma 14 2 3 9 3" xfId="4798" xr:uid="{00000000-0005-0000-0000-000045170000}"/>
    <cellStyle name="Comma 14 2 3 9 4" xfId="7291" xr:uid="{00000000-0005-0000-0000-000046170000}"/>
    <cellStyle name="Comma 14 2 3 9 5" xfId="9739" xr:uid="{00000000-0005-0000-0000-000047170000}"/>
    <cellStyle name="Comma 14 2 3 9 6" xfId="12191" xr:uid="{00000000-0005-0000-0000-000048170000}"/>
    <cellStyle name="Comma 14 2 3 9 7" xfId="14643" xr:uid="{00000000-0005-0000-0000-000049170000}"/>
    <cellStyle name="Comma 14 2 3 9 8" xfId="17096" xr:uid="{00000000-0005-0000-0000-00004A170000}"/>
    <cellStyle name="Comma 14 2 3 9 9" xfId="19544" xr:uid="{00000000-0005-0000-0000-00004B170000}"/>
    <cellStyle name="Comma 14 2 4" xfId="22051" xr:uid="{00000000-0005-0000-0000-00004C170000}"/>
    <cellStyle name="Comma 14 2 4 10" xfId="4799" xr:uid="{00000000-0005-0000-0000-00004D170000}"/>
    <cellStyle name="Comma 14 2 4 11" xfId="7292" xr:uid="{00000000-0005-0000-0000-00004E170000}"/>
    <cellStyle name="Comma 14 2 4 12" xfId="9740" xr:uid="{00000000-0005-0000-0000-00004F170000}"/>
    <cellStyle name="Comma 14 2 4 13" xfId="12192" xr:uid="{00000000-0005-0000-0000-000050170000}"/>
    <cellStyle name="Comma 14 2 4 14" xfId="14644" xr:uid="{00000000-0005-0000-0000-000051170000}"/>
    <cellStyle name="Comma 14 2 4 15" xfId="17097" xr:uid="{00000000-0005-0000-0000-000052170000}"/>
    <cellStyle name="Comma 14 2 4 16" xfId="19545" xr:uid="{00000000-0005-0000-0000-000053170000}"/>
    <cellStyle name="Comma 14 2 4 2" xfId="22052" xr:uid="{00000000-0005-0000-0000-000054170000}"/>
    <cellStyle name="Comma 14 2 4 2 10" xfId="19546" xr:uid="{00000000-0005-0000-0000-000055170000}"/>
    <cellStyle name="Comma 14 2 4 2 2" xfId="22053" xr:uid="{00000000-0005-0000-0000-000056170000}"/>
    <cellStyle name="Comma 14 2 4 2 2 2" xfId="2342" xr:uid="{00000000-0005-0000-0000-000057170000}"/>
    <cellStyle name="Comma 14 2 4 2 2 3" xfId="4801" xr:uid="{00000000-0005-0000-0000-000058170000}"/>
    <cellStyle name="Comma 14 2 4 2 2 4" xfId="7294" xr:uid="{00000000-0005-0000-0000-000059170000}"/>
    <cellStyle name="Comma 14 2 4 2 2 5" xfId="9742" xr:uid="{00000000-0005-0000-0000-00005A170000}"/>
    <cellStyle name="Comma 14 2 4 2 2 6" xfId="12194" xr:uid="{00000000-0005-0000-0000-00005B170000}"/>
    <cellStyle name="Comma 14 2 4 2 2 7" xfId="14646" xr:uid="{00000000-0005-0000-0000-00005C170000}"/>
    <cellStyle name="Comma 14 2 4 2 2 8" xfId="17099" xr:uid="{00000000-0005-0000-0000-00005D170000}"/>
    <cellStyle name="Comma 14 2 4 2 2 9" xfId="19547" xr:uid="{00000000-0005-0000-0000-00005E170000}"/>
    <cellStyle name="Comma 14 2 4 2 3" xfId="2341" xr:uid="{00000000-0005-0000-0000-00005F170000}"/>
    <cellStyle name="Comma 14 2 4 2 4" xfId="4800" xr:uid="{00000000-0005-0000-0000-000060170000}"/>
    <cellStyle name="Comma 14 2 4 2 5" xfId="7293" xr:uid="{00000000-0005-0000-0000-000061170000}"/>
    <cellStyle name="Comma 14 2 4 2 6" xfId="9741" xr:uid="{00000000-0005-0000-0000-000062170000}"/>
    <cellStyle name="Comma 14 2 4 2 7" xfId="12193" xr:uid="{00000000-0005-0000-0000-000063170000}"/>
    <cellStyle name="Comma 14 2 4 2 8" xfId="14645" xr:uid="{00000000-0005-0000-0000-000064170000}"/>
    <cellStyle name="Comma 14 2 4 2 9" xfId="17098" xr:uid="{00000000-0005-0000-0000-000065170000}"/>
    <cellStyle name="Comma 14 2 4 3" xfId="22054" xr:uid="{00000000-0005-0000-0000-000066170000}"/>
    <cellStyle name="Comma 14 2 4 3 2" xfId="2343" xr:uid="{00000000-0005-0000-0000-000067170000}"/>
    <cellStyle name="Comma 14 2 4 3 3" xfId="4802" xr:uid="{00000000-0005-0000-0000-000068170000}"/>
    <cellStyle name="Comma 14 2 4 3 4" xfId="7295" xr:uid="{00000000-0005-0000-0000-000069170000}"/>
    <cellStyle name="Comma 14 2 4 3 5" xfId="9743" xr:uid="{00000000-0005-0000-0000-00006A170000}"/>
    <cellStyle name="Comma 14 2 4 3 6" xfId="12195" xr:uid="{00000000-0005-0000-0000-00006B170000}"/>
    <cellStyle name="Comma 14 2 4 3 7" xfId="14647" xr:uid="{00000000-0005-0000-0000-00006C170000}"/>
    <cellStyle name="Comma 14 2 4 3 8" xfId="17100" xr:uid="{00000000-0005-0000-0000-00006D170000}"/>
    <cellStyle name="Comma 14 2 4 3 9" xfId="19548" xr:uid="{00000000-0005-0000-0000-00006E170000}"/>
    <cellStyle name="Comma 14 2 4 4" xfId="22055" xr:uid="{00000000-0005-0000-0000-00006F170000}"/>
    <cellStyle name="Comma 14 2 4 4 2" xfId="2344" xr:uid="{00000000-0005-0000-0000-000070170000}"/>
    <cellStyle name="Comma 14 2 4 4 3" xfId="4803" xr:uid="{00000000-0005-0000-0000-000071170000}"/>
    <cellStyle name="Comma 14 2 4 4 4" xfId="7296" xr:uid="{00000000-0005-0000-0000-000072170000}"/>
    <cellStyle name="Comma 14 2 4 4 5" xfId="9744" xr:uid="{00000000-0005-0000-0000-000073170000}"/>
    <cellStyle name="Comma 14 2 4 4 6" xfId="12196" xr:uid="{00000000-0005-0000-0000-000074170000}"/>
    <cellStyle name="Comma 14 2 4 4 7" xfId="14648" xr:uid="{00000000-0005-0000-0000-000075170000}"/>
    <cellStyle name="Comma 14 2 4 4 8" xfId="17101" xr:uid="{00000000-0005-0000-0000-000076170000}"/>
    <cellStyle name="Comma 14 2 4 4 9" xfId="19549" xr:uid="{00000000-0005-0000-0000-000077170000}"/>
    <cellStyle name="Comma 14 2 4 5" xfId="22056" xr:uid="{00000000-0005-0000-0000-000078170000}"/>
    <cellStyle name="Comma 14 2 4 5 2" xfId="2345" xr:uid="{00000000-0005-0000-0000-000079170000}"/>
    <cellStyle name="Comma 14 2 4 5 3" xfId="4804" xr:uid="{00000000-0005-0000-0000-00007A170000}"/>
    <cellStyle name="Comma 14 2 4 5 4" xfId="7297" xr:uid="{00000000-0005-0000-0000-00007B170000}"/>
    <cellStyle name="Comma 14 2 4 5 5" xfId="9745" xr:uid="{00000000-0005-0000-0000-00007C170000}"/>
    <cellStyle name="Comma 14 2 4 5 6" xfId="12197" xr:uid="{00000000-0005-0000-0000-00007D170000}"/>
    <cellStyle name="Comma 14 2 4 5 7" xfId="14649" xr:uid="{00000000-0005-0000-0000-00007E170000}"/>
    <cellStyle name="Comma 14 2 4 5 8" xfId="17102" xr:uid="{00000000-0005-0000-0000-00007F170000}"/>
    <cellStyle name="Comma 14 2 4 5 9" xfId="19550" xr:uid="{00000000-0005-0000-0000-000080170000}"/>
    <cellStyle name="Comma 14 2 4 6" xfId="22057" xr:uid="{00000000-0005-0000-0000-000081170000}"/>
    <cellStyle name="Comma 14 2 4 6 2" xfId="2346" xr:uid="{00000000-0005-0000-0000-000082170000}"/>
    <cellStyle name="Comma 14 2 4 6 3" xfId="4805" xr:uid="{00000000-0005-0000-0000-000083170000}"/>
    <cellStyle name="Comma 14 2 4 6 4" xfId="7298" xr:uid="{00000000-0005-0000-0000-000084170000}"/>
    <cellStyle name="Comma 14 2 4 6 5" xfId="9746" xr:uid="{00000000-0005-0000-0000-000085170000}"/>
    <cellStyle name="Comma 14 2 4 6 6" xfId="12198" xr:uid="{00000000-0005-0000-0000-000086170000}"/>
    <cellStyle name="Comma 14 2 4 6 7" xfId="14650" xr:uid="{00000000-0005-0000-0000-000087170000}"/>
    <cellStyle name="Comma 14 2 4 6 8" xfId="17103" xr:uid="{00000000-0005-0000-0000-000088170000}"/>
    <cellStyle name="Comma 14 2 4 6 9" xfId="19551" xr:uid="{00000000-0005-0000-0000-000089170000}"/>
    <cellStyle name="Comma 14 2 4 7" xfId="22058" xr:uid="{00000000-0005-0000-0000-00008A170000}"/>
    <cellStyle name="Comma 14 2 4 7 2" xfId="2347" xr:uid="{00000000-0005-0000-0000-00008B170000}"/>
    <cellStyle name="Comma 14 2 4 7 3" xfId="4806" xr:uid="{00000000-0005-0000-0000-00008C170000}"/>
    <cellStyle name="Comma 14 2 4 7 4" xfId="7299" xr:uid="{00000000-0005-0000-0000-00008D170000}"/>
    <cellStyle name="Comma 14 2 4 7 5" xfId="9747" xr:uid="{00000000-0005-0000-0000-00008E170000}"/>
    <cellStyle name="Comma 14 2 4 7 6" xfId="12199" xr:uid="{00000000-0005-0000-0000-00008F170000}"/>
    <cellStyle name="Comma 14 2 4 7 7" xfId="14651" xr:uid="{00000000-0005-0000-0000-000090170000}"/>
    <cellStyle name="Comma 14 2 4 7 8" xfId="17104" xr:uid="{00000000-0005-0000-0000-000091170000}"/>
    <cellStyle name="Comma 14 2 4 7 9" xfId="19552" xr:uid="{00000000-0005-0000-0000-000092170000}"/>
    <cellStyle name="Comma 14 2 4 8" xfId="22059" xr:uid="{00000000-0005-0000-0000-000093170000}"/>
    <cellStyle name="Comma 14 2 4 8 2" xfId="2348" xr:uid="{00000000-0005-0000-0000-000094170000}"/>
    <cellStyle name="Comma 14 2 4 8 3" xfId="4807" xr:uid="{00000000-0005-0000-0000-000095170000}"/>
    <cellStyle name="Comma 14 2 4 8 4" xfId="7300" xr:uid="{00000000-0005-0000-0000-000096170000}"/>
    <cellStyle name="Comma 14 2 4 8 5" xfId="9748" xr:uid="{00000000-0005-0000-0000-000097170000}"/>
    <cellStyle name="Comma 14 2 4 8 6" xfId="12200" xr:uid="{00000000-0005-0000-0000-000098170000}"/>
    <cellStyle name="Comma 14 2 4 8 7" xfId="14652" xr:uid="{00000000-0005-0000-0000-000099170000}"/>
    <cellStyle name="Comma 14 2 4 8 8" xfId="17105" xr:uid="{00000000-0005-0000-0000-00009A170000}"/>
    <cellStyle name="Comma 14 2 4 8 9" xfId="19553" xr:uid="{00000000-0005-0000-0000-00009B170000}"/>
    <cellStyle name="Comma 14 2 4 9" xfId="2340" xr:uid="{00000000-0005-0000-0000-00009C170000}"/>
    <cellStyle name="Comma 14 2 5" xfId="22060" xr:uid="{00000000-0005-0000-0000-00009D170000}"/>
    <cellStyle name="Comma 14 2 5 10" xfId="19554" xr:uid="{00000000-0005-0000-0000-00009E170000}"/>
    <cellStyle name="Comma 14 2 5 2" xfId="22061" xr:uid="{00000000-0005-0000-0000-00009F170000}"/>
    <cellStyle name="Comma 14 2 5 2 2" xfId="2350" xr:uid="{00000000-0005-0000-0000-0000A0170000}"/>
    <cellStyle name="Comma 14 2 5 2 3" xfId="4809" xr:uid="{00000000-0005-0000-0000-0000A1170000}"/>
    <cellStyle name="Comma 14 2 5 2 4" xfId="7302" xr:uid="{00000000-0005-0000-0000-0000A2170000}"/>
    <cellStyle name="Comma 14 2 5 2 5" xfId="9750" xr:uid="{00000000-0005-0000-0000-0000A3170000}"/>
    <cellStyle name="Comma 14 2 5 2 6" xfId="12202" xr:uid="{00000000-0005-0000-0000-0000A4170000}"/>
    <cellStyle name="Comma 14 2 5 2 7" xfId="14654" xr:uid="{00000000-0005-0000-0000-0000A5170000}"/>
    <cellStyle name="Comma 14 2 5 2 8" xfId="17107" xr:uid="{00000000-0005-0000-0000-0000A6170000}"/>
    <cellStyle name="Comma 14 2 5 2 9" xfId="19555" xr:uid="{00000000-0005-0000-0000-0000A7170000}"/>
    <cellStyle name="Comma 14 2 5 3" xfId="2349" xr:uid="{00000000-0005-0000-0000-0000A8170000}"/>
    <cellStyle name="Comma 14 2 5 4" xfId="4808" xr:uid="{00000000-0005-0000-0000-0000A9170000}"/>
    <cellStyle name="Comma 14 2 5 5" xfId="7301" xr:uid="{00000000-0005-0000-0000-0000AA170000}"/>
    <cellStyle name="Comma 14 2 5 6" xfId="9749" xr:uid="{00000000-0005-0000-0000-0000AB170000}"/>
    <cellStyle name="Comma 14 2 5 7" xfId="12201" xr:uid="{00000000-0005-0000-0000-0000AC170000}"/>
    <cellStyle name="Comma 14 2 5 8" xfId="14653" xr:uid="{00000000-0005-0000-0000-0000AD170000}"/>
    <cellStyle name="Comma 14 2 5 9" xfId="17106" xr:uid="{00000000-0005-0000-0000-0000AE170000}"/>
    <cellStyle name="Comma 14 2 6" xfId="22062" xr:uid="{00000000-0005-0000-0000-0000AF170000}"/>
    <cellStyle name="Comma 14 2 6 2" xfId="2351" xr:uid="{00000000-0005-0000-0000-0000B0170000}"/>
    <cellStyle name="Comma 14 2 6 3" xfId="4810" xr:uid="{00000000-0005-0000-0000-0000B1170000}"/>
    <cellStyle name="Comma 14 2 6 4" xfId="7303" xr:uid="{00000000-0005-0000-0000-0000B2170000}"/>
    <cellStyle name="Comma 14 2 6 5" xfId="9751" xr:uid="{00000000-0005-0000-0000-0000B3170000}"/>
    <cellStyle name="Comma 14 2 6 6" xfId="12203" xr:uid="{00000000-0005-0000-0000-0000B4170000}"/>
    <cellStyle name="Comma 14 2 6 7" xfId="14655" xr:uid="{00000000-0005-0000-0000-0000B5170000}"/>
    <cellStyle name="Comma 14 2 6 8" xfId="17108" xr:uid="{00000000-0005-0000-0000-0000B6170000}"/>
    <cellStyle name="Comma 14 2 6 9" xfId="19556" xr:uid="{00000000-0005-0000-0000-0000B7170000}"/>
    <cellStyle name="Comma 14 2 7" xfId="22063" xr:uid="{00000000-0005-0000-0000-0000B8170000}"/>
    <cellStyle name="Comma 14 2 7 2" xfId="2352" xr:uid="{00000000-0005-0000-0000-0000B9170000}"/>
    <cellStyle name="Comma 14 2 7 3" xfId="4811" xr:uid="{00000000-0005-0000-0000-0000BA170000}"/>
    <cellStyle name="Comma 14 2 7 4" xfId="7304" xr:uid="{00000000-0005-0000-0000-0000BB170000}"/>
    <cellStyle name="Comma 14 2 7 5" xfId="9752" xr:uid="{00000000-0005-0000-0000-0000BC170000}"/>
    <cellStyle name="Comma 14 2 7 6" xfId="12204" xr:uid="{00000000-0005-0000-0000-0000BD170000}"/>
    <cellStyle name="Comma 14 2 7 7" xfId="14656" xr:uid="{00000000-0005-0000-0000-0000BE170000}"/>
    <cellStyle name="Comma 14 2 7 8" xfId="17109" xr:uid="{00000000-0005-0000-0000-0000BF170000}"/>
    <cellStyle name="Comma 14 2 7 9" xfId="19557" xr:uid="{00000000-0005-0000-0000-0000C0170000}"/>
    <cellStyle name="Comma 14 2 8" xfId="22064" xr:uid="{00000000-0005-0000-0000-0000C1170000}"/>
    <cellStyle name="Comma 14 2 8 2" xfId="2353" xr:uid="{00000000-0005-0000-0000-0000C2170000}"/>
    <cellStyle name="Comma 14 2 8 3" xfId="4812" xr:uid="{00000000-0005-0000-0000-0000C3170000}"/>
    <cellStyle name="Comma 14 2 8 4" xfId="7305" xr:uid="{00000000-0005-0000-0000-0000C4170000}"/>
    <cellStyle name="Comma 14 2 8 5" xfId="9753" xr:uid="{00000000-0005-0000-0000-0000C5170000}"/>
    <cellStyle name="Comma 14 2 8 6" xfId="12205" xr:uid="{00000000-0005-0000-0000-0000C6170000}"/>
    <cellStyle name="Comma 14 2 8 7" xfId="14657" xr:uid="{00000000-0005-0000-0000-0000C7170000}"/>
    <cellStyle name="Comma 14 2 8 8" xfId="17110" xr:uid="{00000000-0005-0000-0000-0000C8170000}"/>
    <cellStyle name="Comma 14 2 8 9" xfId="19558" xr:uid="{00000000-0005-0000-0000-0000C9170000}"/>
    <cellStyle name="Comma 14 2 9" xfId="22065" xr:uid="{00000000-0005-0000-0000-0000CA170000}"/>
    <cellStyle name="Comma 14 2 9 2" xfId="2354" xr:uid="{00000000-0005-0000-0000-0000CB170000}"/>
    <cellStyle name="Comma 14 2 9 3" xfId="4813" xr:uid="{00000000-0005-0000-0000-0000CC170000}"/>
    <cellStyle name="Comma 14 2 9 4" xfId="7306" xr:uid="{00000000-0005-0000-0000-0000CD170000}"/>
    <cellStyle name="Comma 14 2 9 5" xfId="9754" xr:uid="{00000000-0005-0000-0000-0000CE170000}"/>
    <cellStyle name="Comma 14 2 9 6" xfId="12206" xr:uid="{00000000-0005-0000-0000-0000CF170000}"/>
    <cellStyle name="Comma 14 2 9 7" xfId="14658" xr:uid="{00000000-0005-0000-0000-0000D0170000}"/>
    <cellStyle name="Comma 14 2 9 8" xfId="17111" xr:uid="{00000000-0005-0000-0000-0000D1170000}"/>
    <cellStyle name="Comma 14 2 9 9" xfId="19559" xr:uid="{00000000-0005-0000-0000-0000D2170000}"/>
    <cellStyle name="Comma 14 20" xfId="154" xr:uid="{00000000-0005-0000-0000-0000D3170000}"/>
    <cellStyle name="Comma 14 21" xfId="155" xr:uid="{00000000-0005-0000-0000-0000D4170000}"/>
    <cellStyle name="Comma 14 22" xfId="156" xr:uid="{00000000-0005-0000-0000-0000D5170000}"/>
    <cellStyle name="Comma 14 23" xfId="157" xr:uid="{00000000-0005-0000-0000-0000D6170000}"/>
    <cellStyle name="Comma 14 24" xfId="158" xr:uid="{00000000-0005-0000-0000-0000D7170000}"/>
    <cellStyle name="Comma 14 25" xfId="159" xr:uid="{00000000-0005-0000-0000-0000D8170000}"/>
    <cellStyle name="Comma 14 26" xfId="160" xr:uid="{00000000-0005-0000-0000-0000D9170000}"/>
    <cellStyle name="Comma 14 27" xfId="161" xr:uid="{00000000-0005-0000-0000-0000DA170000}"/>
    <cellStyle name="Comma 14 28" xfId="2279" xr:uid="{00000000-0005-0000-0000-0000DB170000}"/>
    <cellStyle name="Comma 14 29" xfId="4738" xr:uid="{00000000-0005-0000-0000-0000DC170000}"/>
    <cellStyle name="Comma 14 3" xfId="22066" xr:uid="{00000000-0005-0000-0000-0000DD170000}"/>
    <cellStyle name="Comma 14 3 10" xfId="22067" xr:uid="{00000000-0005-0000-0000-0000DE170000}"/>
    <cellStyle name="Comma 14 3 10 2" xfId="2356" xr:uid="{00000000-0005-0000-0000-0000DF170000}"/>
    <cellStyle name="Comma 14 3 10 3" xfId="4815" xr:uid="{00000000-0005-0000-0000-0000E0170000}"/>
    <cellStyle name="Comma 14 3 10 4" xfId="7308" xr:uid="{00000000-0005-0000-0000-0000E1170000}"/>
    <cellStyle name="Comma 14 3 10 5" xfId="9756" xr:uid="{00000000-0005-0000-0000-0000E2170000}"/>
    <cellStyle name="Comma 14 3 10 6" xfId="12208" xr:uid="{00000000-0005-0000-0000-0000E3170000}"/>
    <cellStyle name="Comma 14 3 10 7" xfId="14660" xr:uid="{00000000-0005-0000-0000-0000E4170000}"/>
    <cellStyle name="Comma 14 3 10 8" xfId="17113" xr:uid="{00000000-0005-0000-0000-0000E5170000}"/>
    <cellStyle name="Comma 14 3 10 9" xfId="19561" xr:uid="{00000000-0005-0000-0000-0000E6170000}"/>
    <cellStyle name="Comma 14 3 11" xfId="2355" xr:uid="{00000000-0005-0000-0000-0000E7170000}"/>
    <cellStyle name="Comma 14 3 12" xfId="4814" xr:uid="{00000000-0005-0000-0000-0000E8170000}"/>
    <cellStyle name="Comma 14 3 13" xfId="7307" xr:uid="{00000000-0005-0000-0000-0000E9170000}"/>
    <cellStyle name="Comma 14 3 14" xfId="9755" xr:uid="{00000000-0005-0000-0000-0000EA170000}"/>
    <cellStyle name="Comma 14 3 15" xfId="12207" xr:uid="{00000000-0005-0000-0000-0000EB170000}"/>
    <cellStyle name="Comma 14 3 16" xfId="14659" xr:uid="{00000000-0005-0000-0000-0000EC170000}"/>
    <cellStyle name="Comma 14 3 17" xfId="17112" xr:uid="{00000000-0005-0000-0000-0000ED170000}"/>
    <cellStyle name="Comma 14 3 18" xfId="19560" xr:uid="{00000000-0005-0000-0000-0000EE170000}"/>
    <cellStyle name="Comma 14 3 2" xfId="22068" xr:uid="{00000000-0005-0000-0000-0000EF170000}"/>
    <cellStyle name="Comma 14 3 2 10" xfId="2357" xr:uid="{00000000-0005-0000-0000-0000F0170000}"/>
    <cellStyle name="Comma 14 3 2 11" xfId="4816" xr:uid="{00000000-0005-0000-0000-0000F1170000}"/>
    <cellStyle name="Comma 14 3 2 12" xfId="7309" xr:uid="{00000000-0005-0000-0000-0000F2170000}"/>
    <cellStyle name="Comma 14 3 2 13" xfId="9757" xr:uid="{00000000-0005-0000-0000-0000F3170000}"/>
    <cellStyle name="Comma 14 3 2 14" xfId="12209" xr:uid="{00000000-0005-0000-0000-0000F4170000}"/>
    <cellStyle name="Comma 14 3 2 15" xfId="14661" xr:uid="{00000000-0005-0000-0000-0000F5170000}"/>
    <cellStyle name="Comma 14 3 2 16" xfId="17114" xr:uid="{00000000-0005-0000-0000-0000F6170000}"/>
    <cellStyle name="Comma 14 3 2 17" xfId="19562" xr:uid="{00000000-0005-0000-0000-0000F7170000}"/>
    <cellStyle name="Comma 14 3 2 2" xfId="22069" xr:uid="{00000000-0005-0000-0000-0000F8170000}"/>
    <cellStyle name="Comma 14 3 2 2 10" xfId="4817" xr:uid="{00000000-0005-0000-0000-0000F9170000}"/>
    <cellStyle name="Comma 14 3 2 2 11" xfId="7310" xr:uid="{00000000-0005-0000-0000-0000FA170000}"/>
    <cellStyle name="Comma 14 3 2 2 12" xfId="9758" xr:uid="{00000000-0005-0000-0000-0000FB170000}"/>
    <cellStyle name="Comma 14 3 2 2 13" xfId="12210" xr:uid="{00000000-0005-0000-0000-0000FC170000}"/>
    <cellStyle name="Comma 14 3 2 2 14" xfId="14662" xr:uid="{00000000-0005-0000-0000-0000FD170000}"/>
    <cellStyle name="Comma 14 3 2 2 15" xfId="17115" xr:uid="{00000000-0005-0000-0000-0000FE170000}"/>
    <cellStyle name="Comma 14 3 2 2 16" xfId="19563" xr:uid="{00000000-0005-0000-0000-0000FF170000}"/>
    <cellStyle name="Comma 14 3 2 2 2" xfId="22070" xr:uid="{00000000-0005-0000-0000-000000180000}"/>
    <cellStyle name="Comma 14 3 2 2 2 10" xfId="19564" xr:uid="{00000000-0005-0000-0000-000001180000}"/>
    <cellStyle name="Comma 14 3 2 2 2 2" xfId="22071" xr:uid="{00000000-0005-0000-0000-000002180000}"/>
    <cellStyle name="Comma 14 3 2 2 2 2 2" xfId="2360" xr:uid="{00000000-0005-0000-0000-000003180000}"/>
    <cellStyle name="Comma 14 3 2 2 2 2 3" xfId="4819" xr:uid="{00000000-0005-0000-0000-000004180000}"/>
    <cellStyle name="Comma 14 3 2 2 2 2 4" xfId="7312" xr:uid="{00000000-0005-0000-0000-000005180000}"/>
    <cellStyle name="Comma 14 3 2 2 2 2 5" xfId="9760" xr:uid="{00000000-0005-0000-0000-000006180000}"/>
    <cellStyle name="Comma 14 3 2 2 2 2 6" xfId="12212" xr:uid="{00000000-0005-0000-0000-000007180000}"/>
    <cellStyle name="Comma 14 3 2 2 2 2 7" xfId="14664" xr:uid="{00000000-0005-0000-0000-000008180000}"/>
    <cellStyle name="Comma 14 3 2 2 2 2 8" xfId="17117" xr:uid="{00000000-0005-0000-0000-000009180000}"/>
    <cellStyle name="Comma 14 3 2 2 2 2 9" xfId="19565" xr:uid="{00000000-0005-0000-0000-00000A180000}"/>
    <cellStyle name="Comma 14 3 2 2 2 3" xfId="2359" xr:uid="{00000000-0005-0000-0000-00000B180000}"/>
    <cellStyle name="Comma 14 3 2 2 2 4" xfId="4818" xr:uid="{00000000-0005-0000-0000-00000C180000}"/>
    <cellStyle name="Comma 14 3 2 2 2 5" xfId="7311" xr:uid="{00000000-0005-0000-0000-00000D180000}"/>
    <cellStyle name="Comma 14 3 2 2 2 6" xfId="9759" xr:uid="{00000000-0005-0000-0000-00000E180000}"/>
    <cellStyle name="Comma 14 3 2 2 2 7" xfId="12211" xr:uid="{00000000-0005-0000-0000-00000F180000}"/>
    <cellStyle name="Comma 14 3 2 2 2 8" xfId="14663" xr:uid="{00000000-0005-0000-0000-000010180000}"/>
    <cellStyle name="Comma 14 3 2 2 2 9" xfId="17116" xr:uid="{00000000-0005-0000-0000-000011180000}"/>
    <cellStyle name="Comma 14 3 2 2 3" xfId="22072" xr:uid="{00000000-0005-0000-0000-000012180000}"/>
    <cellStyle name="Comma 14 3 2 2 3 2" xfId="2361" xr:uid="{00000000-0005-0000-0000-000013180000}"/>
    <cellStyle name="Comma 14 3 2 2 3 3" xfId="4820" xr:uid="{00000000-0005-0000-0000-000014180000}"/>
    <cellStyle name="Comma 14 3 2 2 3 4" xfId="7313" xr:uid="{00000000-0005-0000-0000-000015180000}"/>
    <cellStyle name="Comma 14 3 2 2 3 5" xfId="9761" xr:uid="{00000000-0005-0000-0000-000016180000}"/>
    <cellStyle name="Comma 14 3 2 2 3 6" xfId="12213" xr:uid="{00000000-0005-0000-0000-000017180000}"/>
    <cellStyle name="Comma 14 3 2 2 3 7" xfId="14665" xr:uid="{00000000-0005-0000-0000-000018180000}"/>
    <cellStyle name="Comma 14 3 2 2 3 8" xfId="17118" xr:uid="{00000000-0005-0000-0000-000019180000}"/>
    <cellStyle name="Comma 14 3 2 2 3 9" xfId="19566" xr:uid="{00000000-0005-0000-0000-00001A180000}"/>
    <cellStyle name="Comma 14 3 2 2 4" xfId="22073" xr:uid="{00000000-0005-0000-0000-00001B180000}"/>
    <cellStyle name="Comma 14 3 2 2 4 2" xfId="2362" xr:uid="{00000000-0005-0000-0000-00001C180000}"/>
    <cellStyle name="Comma 14 3 2 2 4 3" xfId="4821" xr:uid="{00000000-0005-0000-0000-00001D180000}"/>
    <cellStyle name="Comma 14 3 2 2 4 4" xfId="7314" xr:uid="{00000000-0005-0000-0000-00001E180000}"/>
    <cellStyle name="Comma 14 3 2 2 4 5" xfId="9762" xr:uid="{00000000-0005-0000-0000-00001F180000}"/>
    <cellStyle name="Comma 14 3 2 2 4 6" xfId="12214" xr:uid="{00000000-0005-0000-0000-000020180000}"/>
    <cellStyle name="Comma 14 3 2 2 4 7" xfId="14666" xr:uid="{00000000-0005-0000-0000-000021180000}"/>
    <cellStyle name="Comma 14 3 2 2 4 8" xfId="17119" xr:uid="{00000000-0005-0000-0000-000022180000}"/>
    <cellStyle name="Comma 14 3 2 2 4 9" xfId="19567" xr:uid="{00000000-0005-0000-0000-000023180000}"/>
    <cellStyle name="Comma 14 3 2 2 5" xfId="22074" xr:uid="{00000000-0005-0000-0000-000024180000}"/>
    <cellStyle name="Comma 14 3 2 2 5 2" xfId="2363" xr:uid="{00000000-0005-0000-0000-000025180000}"/>
    <cellStyle name="Comma 14 3 2 2 5 3" xfId="4822" xr:uid="{00000000-0005-0000-0000-000026180000}"/>
    <cellStyle name="Comma 14 3 2 2 5 4" xfId="7315" xr:uid="{00000000-0005-0000-0000-000027180000}"/>
    <cellStyle name="Comma 14 3 2 2 5 5" xfId="9763" xr:uid="{00000000-0005-0000-0000-000028180000}"/>
    <cellStyle name="Comma 14 3 2 2 5 6" xfId="12215" xr:uid="{00000000-0005-0000-0000-000029180000}"/>
    <cellStyle name="Comma 14 3 2 2 5 7" xfId="14667" xr:uid="{00000000-0005-0000-0000-00002A180000}"/>
    <cellStyle name="Comma 14 3 2 2 5 8" xfId="17120" xr:uid="{00000000-0005-0000-0000-00002B180000}"/>
    <cellStyle name="Comma 14 3 2 2 5 9" xfId="19568" xr:uid="{00000000-0005-0000-0000-00002C180000}"/>
    <cellStyle name="Comma 14 3 2 2 6" xfId="22075" xr:uid="{00000000-0005-0000-0000-00002D180000}"/>
    <cellStyle name="Comma 14 3 2 2 6 2" xfId="2364" xr:uid="{00000000-0005-0000-0000-00002E180000}"/>
    <cellStyle name="Comma 14 3 2 2 6 3" xfId="4823" xr:uid="{00000000-0005-0000-0000-00002F180000}"/>
    <cellStyle name="Comma 14 3 2 2 6 4" xfId="7316" xr:uid="{00000000-0005-0000-0000-000030180000}"/>
    <cellStyle name="Comma 14 3 2 2 6 5" xfId="9764" xr:uid="{00000000-0005-0000-0000-000031180000}"/>
    <cellStyle name="Comma 14 3 2 2 6 6" xfId="12216" xr:uid="{00000000-0005-0000-0000-000032180000}"/>
    <cellStyle name="Comma 14 3 2 2 6 7" xfId="14668" xr:uid="{00000000-0005-0000-0000-000033180000}"/>
    <cellStyle name="Comma 14 3 2 2 6 8" xfId="17121" xr:uid="{00000000-0005-0000-0000-000034180000}"/>
    <cellStyle name="Comma 14 3 2 2 6 9" xfId="19569" xr:uid="{00000000-0005-0000-0000-000035180000}"/>
    <cellStyle name="Comma 14 3 2 2 7" xfId="22076" xr:uid="{00000000-0005-0000-0000-000036180000}"/>
    <cellStyle name="Comma 14 3 2 2 7 2" xfId="2365" xr:uid="{00000000-0005-0000-0000-000037180000}"/>
    <cellStyle name="Comma 14 3 2 2 7 3" xfId="4824" xr:uid="{00000000-0005-0000-0000-000038180000}"/>
    <cellStyle name="Comma 14 3 2 2 7 4" xfId="7317" xr:uid="{00000000-0005-0000-0000-000039180000}"/>
    <cellStyle name="Comma 14 3 2 2 7 5" xfId="9765" xr:uid="{00000000-0005-0000-0000-00003A180000}"/>
    <cellStyle name="Comma 14 3 2 2 7 6" xfId="12217" xr:uid="{00000000-0005-0000-0000-00003B180000}"/>
    <cellStyle name="Comma 14 3 2 2 7 7" xfId="14669" xr:uid="{00000000-0005-0000-0000-00003C180000}"/>
    <cellStyle name="Comma 14 3 2 2 7 8" xfId="17122" xr:uid="{00000000-0005-0000-0000-00003D180000}"/>
    <cellStyle name="Comma 14 3 2 2 7 9" xfId="19570" xr:uid="{00000000-0005-0000-0000-00003E180000}"/>
    <cellStyle name="Comma 14 3 2 2 8" xfId="22077" xr:uid="{00000000-0005-0000-0000-00003F180000}"/>
    <cellStyle name="Comma 14 3 2 2 8 2" xfId="2366" xr:uid="{00000000-0005-0000-0000-000040180000}"/>
    <cellStyle name="Comma 14 3 2 2 8 3" xfId="4825" xr:uid="{00000000-0005-0000-0000-000041180000}"/>
    <cellStyle name="Comma 14 3 2 2 8 4" xfId="7318" xr:uid="{00000000-0005-0000-0000-000042180000}"/>
    <cellStyle name="Comma 14 3 2 2 8 5" xfId="9766" xr:uid="{00000000-0005-0000-0000-000043180000}"/>
    <cellStyle name="Comma 14 3 2 2 8 6" xfId="12218" xr:uid="{00000000-0005-0000-0000-000044180000}"/>
    <cellStyle name="Comma 14 3 2 2 8 7" xfId="14670" xr:uid="{00000000-0005-0000-0000-000045180000}"/>
    <cellStyle name="Comma 14 3 2 2 8 8" xfId="17123" xr:uid="{00000000-0005-0000-0000-000046180000}"/>
    <cellStyle name="Comma 14 3 2 2 8 9" xfId="19571" xr:uid="{00000000-0005-0000-0000-000047180000}"/>
    <cellStyle name="Comma 14 3 2 2 9" xfId="2358" xr:uid="{00000000-0005-0000-0000-000048180000}"/>
    <cellStyle name="Comma 14 3 2 3" xfId="22078" xr:uid="{00000000-0005-0000-0000-000049180000}"/>
    <cellStyle name="Comma 14 3 2 3 10" xfId="19572" xr:uid="{00000000-0005-0000-0000-00004A180000}"/>
    <cellStyle name="Comma 14 3 2 3 2" xfId="22079" xr:uid="{00000000-0005-0000-0000-00004B180000}"/>
    <cellStyle name="Comma 14 3 2 3 2 2" xfId="2368" xr:uid="{00000000-0005-0000-0000-00004C180000}"/>
    <cellStyle name="Comma 14 3 2 3 2 3" xfId="4827" xr:uid="{00000000-0005-0000-0000-00004D180000}"/>
    <cellStyle name="Comma 14 3 2 3 2 4" xfId="7320" xr:uid="{00000000-0005-0000-0000-00004E180000}"/>
    <cellStyle name="Comma 14 3 2 3 2 5" xfId="9768" xr:uid="{00000000-0005-0000-0000-00004F180000}"/>
    <cellStyle name="Comma 14 3 2 3 2 6" xfId="12220" xr:uid="{00000000-0005-0000-0000-000050180000}"/>
    <cellStyle name="Comma 14 3 2 3 2 7" xfId="14672" xr:uid="{00000000-0005-0000-0000-000051180000}"/>
    <cellStyle name="Comma 14 3 2 3 2 8" xfId="17125" xr:uid="{00000000-0005-0000-0000-000052180000}"/>
    <cellStyle name="Comma 14 3 2 3 2 9" xfId="19573" xr:uid="{00000000-0005-0000-0000-000053180000}"/>
    <cellStyle name="Comma 14 3 2 3 3" xfId="2367" xr:uid="{00000000-0005-0000-0000-000054180000}"/>
    <cellStyle name="Comma 14 3 2 3 4" xfId="4826" xr:uid="{00000000-0005-0000-0000-000055180000}"/>
    <cellStyle name="Comma 14 3 2 3 5" xfId="7319" xr:uid="{00000000-0005-0000-0000-000056180000}"/>
    <cellStyle name="Comma 14 3 2 3 6" xfId="9767" xr:uid="{00000000-0005-0000-0000-000057180000}"/>
    <cellStyle name="Comma 14 3 2 3 7" xfId="12219" xr:uid="{00000000-0005-0000-0000-000058180000}"/>
    <cellStyle name="Comma 14 3 2 3 8" xfId="14671" xr:uid="{00000000-0005-0000-0000-000059180000}"/>
    <cellStyle name="Comma 14 3 2 3 9" xfId="17124" xr:uid="{00000000-0005-0000-0000-00005A180000}"/>
    <cellStyle name="Comma 14 3 2 4" xfId="22080" xr:uid="{00000000-0005-0000-0000-00005B180000}"/>
    <cellStyle name="Comma 14 3 2 4 2" xfId="2369" xr:uid="{00000000-0005-0000-0000-00005C180000}"/>
    <cellStyle name="Comma 14 3 2 4 3" xfId="4828" xr:uid="{00000000-0005-0000-0000-00005D180000}"/>
    <cellStyle name="Comma 14 3 2 4 4" xfId="7321" xr:uid="{00000000-0005-0000-0000-00005E180000}"/>
    <cellStyle name="Comma 14 3 2 4 5" xfId="9769" xr:uid="{00000000-0005-0000-0000-00005F180000}"/>
    <cellStyle name="Comma 14 3 2 4 6" xfId="12221" xr:uid="{00000000-0005-0000-0000-000060180000}"/>
    <cellStyle name="Comma 14 3 2 4 7" xfId="14673" xr:uid="{00000000-0005-0000-0000-000061180000}"/>
    <cellStyle name="Comma 14 3 2 4 8" xfId="17126" xr:uid="{00000000-0005-0000-0000-000062180000}"/>
    <cellStyle name="Comma 14 3 2 4 9" xfId="19574" xr:uid="{00000000-0005-0000-0000-000063180000}"/>
    <cellStyle name="Comma 14 3 2 5" xfId="22081" xr:uid="{00000000-0005-0000-0000-000064180000}"/>
    <cellStyle name="Comma 14 3 2 5 2" xfId="2370" xr:uid="{00000000-0005-0000-0000-000065180000}"/>
    <cellStyle name="Comma 14 3 2 5 3" xfId="4829" xr:uid="{00000000-0005-0000-0000-000066180000}"/>
    <cellStyle name="Comma 14 3 2 5 4" xfId="7322" xr:uid="{00000000-0005-0000-0000-000067180000}"/>
    <cellStyle name="Comma 14 3 2 5 5" xfId="9770" xr:uid="{00000000-0005-0000-0000-000068180000}"/>
    <cellStyle name="Comma 14 3 2 5 6" xfId="12222" xr:uid="{00000000-0005-0000-0000-000069180000}"/>
    <cellStyle name="Comma 14 3 2 5 7" xfId="14674" xr:uid="{00000000-0005-0000-0000-00006A180000}"/>
    <cellStyle name="Comma 14 3 2 5 8" xfId="17127" xr:uid="{00000000-0005-0000-0000-00006B180000}"/>
    <cellStyle name="Comma 14 3 2 5 9" xfId="19575" xr:uid="{00000000-0005-0000-0000-00006C180000}"/>
    <cellStyle name="Comma 14 3 2 6" xfId="22082" xr:uid="{00000000-0005-0000-0000-00006D180000}"/>
    <cellStyle name="Comma 14 3 2 6 2" xfId="2371" xr:uid="{00000000-0005-0000-0000-00006E180000}"/>
    <cellStyle name="Comma 14 3 2 6 3" xfId="4830" xr:uid="{00000000-0005-0000-0000-00006F180000}"/>
    <cellStyle name="Comma 14 3 2 6 4" xfId="7323" xr:uid="{00000000-0005-0000-0000-000070180000}"/>
    <cellStyle name="Comma 14 3 2 6 5" xfId="9771" xr:uid="{00000000-0005-0000-0000-000071180000}"/>
    <cellStyle name="Comma 14 3 2 6 6" xfId="12223" xr:uid="{00000000-0005-0000-0000-000072180000}"/>
    <cellStyle name="Comma 14 3 2 6 7" xfId="14675" xr:uid="{00000000-0005-0000-0000-000073180000}"/>
    <cellStyle name="Comma 14 3 2 6 8" xfId="17128" xr:uid="{00000000-0005-0000-0000-000074180000}"/>
    <cellStyle name="Comma 14 3 2 6 9" xfId="19576" xr:uid="{00000000-0005-0000-0000-000075180000}"/>
    <cellStyle name="Comma 14 3 2 7" xfId="22083" xr:uid="{00000000-0005-0000-0000-000076180000}"/>
    <cellStyle name="Comma 14 3 2 7 2" xfId="2372" xr:uid="{00000000-0005-0000-0000-000077180000}"/>
    <cellStyle name="Comma 14 3 2 7 3" xfId="4831" xr:uid="{00000000-0005-0000-0000-000078180000}"/>
    <cellStyle name="Comma 14 3 2 7 4" xfId="7324" xr:uid="{00000000-0005-0000-0000-000079180000}"/>
    <cellStyle name="Comma 14 3 2 7 5" xfId="9772" xr:uid="{00000000-0005-0000-0000-00007A180000}"/>
    <cellStyle name="Comma 14 3 2 7 6" xfId="12224" xr:uid="{00000000-0005-0000-0000-00007B180000}"/>
    <cellStyle name="Comma 14 3 2 7 7" xfId="14676" xr:uid="{00000000-0005-0000-0000-00007C180000}"/>
    <cellStyle name="Comma 14 3 2 7 8" xfId="17129" xr:uid="{00000000-0005-0000-0000-00007D180000}"/>
    <cellStyle name="Comma 14 3 2 7 9" xfId="19577" xr:uid="{00000000-0005-0000-0000-00007E180000}"/>
    <cellStyle name="Comma 14 3 2 8" xfId="22084" xr:uid="{00000000-0005-0000-0000-00007F180000}"/>
    <cellStyle name="Comma 14 3 2 8 2" xfId="2373" xr:uid="{00000000-0005-0000-0000-000080180000}"/>
    <cellStyle name="Comma 14 3 2 8 3" xfId="4832" xr:uid="{00000000-0005-0000-0000-000081180000}"/>
    <cellStyle name="Comma 14 3 2 8 4" xfId="7325" xr:uid="{00000000-0005-0000-0000-000082180000}"/>
    <cellStyle name="Comma 14 3 2 8 5" xfId="9773" xr:uid="{00000000-0005-0000-0000-000083180000}"/>
    <cellStyle name="Comma 14 3 2 8 6" xfId="12225" xr:uid="{00000000-0005-0000-0000-000084180000}"/>
    <cellStyle name="Comma 14 3 2 8 7" xfId="14677" xr:uid="{00000000-0005-0000-0000-000085180000}"/>
    <cellStyle name="Comma 14 3 2 8 8" xfId="17130" xr:uid="{00000000-0005-0000-0000-000086180000}"/>
    <cellStyle name="Comma 14 3 2 8 9" xfId="19578" xr:uid="{00000000-0005-0000-0000-000087180000}"/>
    <cellStyle name="Comma 14 3 2 9" xfId="22085" xr:uid="{00000000-0005-0000-0000-000088180000}"/>
    <cellStyle name="Comma 14 3 2 9 2" xfId="2374" xr:uid="{00000000-0005-0000-0000-000089180000}"/>
    <cellStyle name="Comma 14 3 2 9 3" xfId="4833" xr:uid="{00000000-0005-0000-0000-00008A180000}"/>
    <cellStyle name="Comma 14 3 2 9 4" xfId="7326" xr:uid="{00000000-0005-0000-0000-00008B180000}"/>
    <cellStyle name="Comma 14 3 2 9 5" xfId="9774" xr:uid="{00000000-0005-0000-0000-00008C180000}"/>
    <cellStyle name="Comma 14 3 2 9 6" xfId="12226" xr:uid="{00000000-0005-0000-0000-00008D180000}"/>
    <cellStyle name="Comma 14 3 2 9 7" xfId="14678" xr:uid="{00000000-0005-0000-0000-00008E180000}"/>
    <cellStyle name="Comma 14 3 2 9 8" xfId="17131" xr:uid="{00000000-0005-0000-0000-00008F180000}"/>
    <cellStyle name="Comma 14 3 2 9 9" xfId="19579" xr:uid="{00000000-0005-0000-0000-000090180000}"/>
    <cellStyle name="Comma 14 3 3" xfId="22086" xr:uid="{00000000-0005-0000-0000-000091180000}"/>
    <cellStyle name="Comma 14 3 3 10" xfId="4834" xr:uid="{00000000-0005-0000-0000-000092180000}"/>
    <cellStyle name="Comma 14 3 3 11" xfId="7327" xr:uid="{00000000-0005-0000-0000-000093180000}"/>
    <cellStyle name="Comma 14 3 3 12" xfId="9775" xr:uid="{00000000-0005-0000-0000-000094180000}"/>
    <cellStyle name="Comma 14 3 3 13" xfId="12227" xr:uid="{00000000-0005-0000-0000-000095180000}"/>
    <cellStyle name="Comma 14 3 3 14" xfId="14679" xr:uid="{00000000-0005-0000-0000-000096180000}"/>
    <cellStyle name="Comma 14 3 3 15" xfId="17132" xr:uid="{00000000-0005-0000-0000-000097180000}"/>
    <cellStyle name="Comma 14 3 3 16" xfId="19580" xr:uid="{00000000-0005-0000-0000-000098180000}"/>
    <cellStyle name="Comma 14 3 3 2" xfId="22087" xr:uid="{00000000-0005-0000-0000-000099180000}"/>
    <cellStyle name="Comma 14 3 3 2 10" xfId="19581" xr:uid="{00000000-0005-0000-0000-00009A180000}"/>
    <cellStyle name="Comma 14 3 3 2 2" xfId="22088" xr:uid="{00000000-0005-0000-0000-00009B180000}"/>
    <cellStyle name="Comma 14 3 3 2 2 2" xfId="2377" xr:uid="{00000000-0005-0000-0000-00009C180000}"/>
    <cellStyle name="Comma 14 3 3 2 2 3" xfId="4836" xr:uid="{00000000-0005-0000-0000-00009D180000}"/>
    <cellStyle name="Comma 14 3 3 2 2 4" xfId="7329" xr:uid="{00000000-0005-0000-0000-00009E180000}"/>
    <cellStyle name="Comma 14 3 3 2 2 5" xfId="9777" xr:uid="{00000000-0005-0000-0000-00009F180000}"/>
    <cellStyle name="Comma 14 3 3 2 2 6" xfId="12229" xr:uid="{00000000-0005-0000-0000-0000A0180000}"/>
    <cellStyle name="Comma 14 3 3 2 2 7" xfId="14681" xr:uid="{00000000-0005-0000-0000-0000A1180000}"/>
    <cellStyle name="Comma 14 3 3 2 2 8" xfId="17134" xr:uid="{00000000-0005-0000-0000-0000A2180000}"/>
    <cellStyle name="Comma 14 3 3 2 2 9" xfId="19582" xr:uid="{00000000-0005-0000-0000-0000A3180000}"/>
    <cellStyle name="Comma 14 3 3 2 3" xfId="2376" xr:uid="{00000000-0005-0000-0000-0000A4180000}"/>
    <cellStyle name="Comma 14 3 3 2 4" xfId="4835" xr:uid="{00000000-0005-0000-0000-0000A5180000}"/>
    <cellStyle name="Comma 14 3 3 2 5" xfId="7328" xr:uid="{00000000-0005-0000-0000-0000A6180000}"/>
    <cellStyle name="Comma 14 3 3 2 6" xfId="9776" xr:uid="{00000000-0005-0000-0000-0000A7180000}"/>
    <cellStyle name="Comma 14 3 3 2 7" xfId="12228" xr:uid="{00000000-0005-0000-0000-0000A8180000}"/>
    <cellStyle name="Comma 14 3 3 2 8" xfId="14680" xr:uid="{00000000-0005-0000-0000-0000A9180000}"/>
    <cellStyle name="Comma 14 3 3 2 9" xfId="17133" xr:uid="{00000000-0005-0000-0000-0000AA180000}"/>
    <cellStyle name="Comma 14 3 3 3" xfId="22089" xr:uid="{00000000-0005-0000-0000-0000AB180000}"/>
    <cellStyle name="Comma 14 3 3 3 2" xfId="2378" xr:uid="{00000000-0005-0000-0000-0000AC180000}"/>
    <cellStyle name="Comma 14 3 3 3 3" xfId="4837" xr:uid="{00000000-0005-0000-0000-0000AD180000}"/>
    <cellStyle name="Comma 14 3 3 3 4" xfId="7330" xr:uid="{00000000-0005-0000-0000-0000AE180000}"/>
    <cellStyle name="Comma 14 3 3 3 5" xfId="9778" xr:uid="{00000000-0005-0000-0000-0000AF180000}"/>
    <cellStyle name="Comma 14 3 3 3 6" xfId="12230" xr:uid="{00000000-0005-0000-0000-0000B0180000}"/>
    <cellStyle name="Comma 14 3 3 3 7" xfId="14682" xr:uid="{00000000-0005-0000-0000-0000B1180000}"/>
    <cellStyle name="Comma 14 3 3 3 8" xfId="17135" xr:uid="{00000000-0005-0000-0000-0000B2180000}"/>
    <cellStyle name="Comma 14 3 3 3 9" xfId="19583" xr:uid="{00000000-0005-0000-0000-0000B3180000}"/>
    <cellStyle name="Comma 14 3 3 4" xfId="22090" xr:uid="{00000000-0005-0000-0000-0000B4180000}"/>
    <cellStyle name="Comma 14 3 3 4 2" xfId="2379" xr:uid="{00000000-0005-0000-0000-0000B5180000}"/>
    <cellStyle name="Comma 14 3 3 4 3" xfId="4838" xr:uid="{00000000-0005-0000-0000-0000B6180000}"/>
    <cellStyle name="Comma 14 3 3 4 4" xfId="7331" xr:uid="{00000000-0005-0000-0000-0000B7180000}"/>
    <cellStyle name="Comma 14 3 3 4 5" xfId="9779" xr:uid="{00000000-0005-0000-0000-0000B8180000}"/>
    <cellStyle name="Comma 14 3 3 4 6" xfId="12231" xr:uid="{00000000-0005-0000-0000-0000B9180000}"/>
    <cellStyle name="Comma 14 3 3 4 7" xfId="14683" xr:uid="{00000000-0005-0000-0000-0000BA180000}"/>
    <cellStyle name="Comma 14 3 3 4 8" xfId="17136" xr:uid="{00000000-0005-0000-0000-0000BB180000}"/>
    <cellStyle name="Comma 14 3 3 4 9" xfId="19584" xr:uid="{00000000-0005-0000-0000-0000BC180000}"/>
    <cellStyle name="Comma 14 3 3 5" xfId="22091" xr:uid="{00000000-0005-0000-0000-0000BD180000}"/>
    <cellStyle name="Comma 14 3 3 5 2" xfId="2380" xr:uid="{00000000-0005-0000-0000-0000BE180000}"/>
    <cellStyle name="Comma 14 3 3 5 3" xfId="4839" xr:uid="{00000000-0005-0000-0000-0000BF180000}"/>
    <cellStyle name="Comma 14 3 3 5 4" xfId="7332" xr:uid="{00000000-0005-0000-0000-0000C0180000}"/>
    <cellStyle name="Comma 14 3 3 5 5" xfId="9780" xr:uid="{00000000-0005-0000-0000-0000C1180000}"/>
    <cellStyle name="Comma 14 3 3 5 6" xfId="12232" xr:uid="{00000000-0005-0000-0000-0000C2180000}"/>
    <cellStyle name="Comma 14 3 3 5 7" xfId="14684" xr:uid="{00000000-0005-0000-0000-0000C3180000}"/>
    <cellStyle name="Comma 14 3 3 5 8" xfId="17137" xr:uid="{00000000-0005-0000-0000-0000C4180000}"/>
    <cellStyle name="Comma 14 3 3 5 9" xfId="19585" xr:uid="{00000000-0005-0000-0000-0000C5180000}"/>
    <cellStyle name="Comma 14 3 3 6" xfId="22092" xr:uid="{00000000-0005-0000-0000-0000C6180000}"/>
    <cellStyle name="Comma 14 3 3 6 2" xfId="2381" xr:uid="{00000000-0005-0000-0000-0000C7180000}"/>
    <cellStyle name="Comma 14 3 3 6 3" xfId="4840" xr:uid="{00000000-0005-0000-0000-0000C8180000}"/>
    <cellStyle name="Comma 14 3 3 6 4" xfId="7333" xr:uid="{00000000-0005-0000-0000-0000C9180000}"/>
    <cellStyle name="Comma 14 3 3 6 5" xfId="9781" xr:uid="{00000000-0005-0000-0000-0000CA180000}"/>
    <cellStyle name="Comma 14 3 3 6 6" xfId="12233" xr:uid="{00000000-0005-0000-0000-0000CB180000}"/>
    <cellStyle name="Comma 14 3 3 6 7" xfId="14685" xr:uid="{00000000-0005-0000-0000-0000CC180000}"/>
    <cellStyle name="Comma 14 3 3 6 8" xfId="17138" xr:uid="{00000000-0005-0000-0000-0000CD180000}"/>
    <cellStyle name="Comma 14 3 3 6 9" xfId="19586" xr:uid="{00000000-0005-0000-0000-0000CE180000}"/>
    <cellStyle name="Comma 14 3 3 7" xfId="22093" xr:uid="{00000000-0005-0000-0000-0000CF180000}"/>
    <cellStyle name="Comma 14 3 3 7 2" xfId="2382" xr:uid="{00000000-0005-0000-0000-0000D0180000}"/>
    <cellStyle name="Comma 14 3 3 7 3" xfId="4841" xr:uid="{00000000-0005-0000-0000-0000D1180000}"/>
    <cellStyle name="Comma 14 3 3 7 4" xfId="7334" xr:uid="{00000000-0005-0000-0000-0000D2180000}"/>
    <cellStyle name="Comma 14 3 3 7 5" xfId="9782" xr:uid="{00000000-0005-0000-0000-0000D3180000}"/>
    <cellStyle name="Comma 14 3 3 7 6" xfId="12234" xr:uid="{00000000-0005-0000-0000-0000D4180000}"/>
    <cellStyle name="Comma 14 3 3 7 7" xfId="14686" xr:uid="{00000000-0005-0000-0000-0000D5180000}"/>
    <cellStyle name="Comma 14 3 3 7 8" xfId="17139" xr:uid="{00000000-0005-0000-0000-0000D6180000}"/>
    <cellStyle name="Comma 14 3 3 7 9" xfId="19587" xr:uid="{00000000-0005-0000-0000-0000D7180000}"/>
    <cellStyle name="Comma 14 3 3 8" xfId="22094" xr:uid="{00000000-0005-0000-0000-0000D8180000}"/>
    <cellStyle name="Comma 14 3 3 8 2" xfId="2383" xr:uid="{00000000-0005-0000-0000-0000D9180000}"/>
    <cellStyle name="Comma 14 3 3 8 3" xfId="4842" xr:uid="{00000000-0005-0000-0000-0000DA180000}"/>
    <cellStyle name="Comma 14 3 3 8 4" xfId="7335" xr:uid="{00000000-0005-0000-0000-0000DB180000}"/>
    <cellStyle name="Comma 14 3 3 8 5" xfId="9783" xr:uid="{00000000-0005-0000-0000-0000DC180000}"/>
    <cellStyle name="Comma 14 3 3 8 6" xfId="12235" xr:uid="{00000000-0005-0000-0000-0000DD180000}"/>
    <cellStyle name="Comma 14 3 3 8 7" xfId="14687" xr:uid="{00000000-0005-0000-0000-0000DE180000}"/>
    <cellStyle name="Comma 14 3 3 8 8" xfId="17140" xr:uid="{00000000-0005-0000-0000-0000DF180000}"/>
    <cellStyle name="Comma 14 3 3 8 9" xfId="19588" xr:uid="{00000000-0005-0000-0000-0000E0180000}"/>
    <cellStyle name="Comma 14 3 3 9" xfId="2375" xr:uid="{00000000-0005-0000-0000-0000E1180000}"/>
    <cellStyle name="Comma 14 3 4" xfId="22095" xr:uid="{00000000-0005-0000-0000-0000E2180000}"/>
    <cellStyle name="Comma 14 3 4 10" xfId="19589" xr:uid="{00000000-0005-0000-0000-0000E3180000}"/>
    <cellStyle name="Comma 14 3 4 2" xfId="22096" xr:uid="{00000000-0005-0000-0000-0000E4180000}"/>
    <cellStyle name="Comma 14 3 4 2 2" xfId="2385" xr:uid="{00000000-0005-0000-0000-0000E5180000}"/>
    <cellStyle name="Comma 14 3 4 2 3" xfId="4844" xr:uid="{00000000-0005-0000-0000-0000E6180000}"/>
    <cellStyle name="Comma 14 3 4 2 4" xfId="7337" xr:uid="{00000000-0005-0000-0000-0000E7180000}"/>
    <cellStyle name="Comma 14 3 4 2 5" xfId="9785" xr:uid="{00000000-0005-0000-0000-0000E8180000}"/>
    <cellStyle name="Comma 14 3 4 2 6" xfId="12237" xr:uid="{00000000-0005-0000-0000-0000E9180000}"/>
    <cellStyle name="Comma 14 3 4 2 7" xfId="14689" xr:uid="{00000000-0005-0000-0000-0000EA180000}"/>
    <cellStyle name="Comma 14 3 4 2 8" xfId="17142" xr:uid="{00000000-0005-0000-0000-0000EB180000}"/>
    <cellStyle name="Comma 14 3 4 2 9" xfId="19590" xr:uid="{00000000-0005-0000-0000-0000EC180000}"/>
    <cellStyle name="Comma 14 3 4 3" xfId="2384" xr:uid="{00000000-0005-0000-0000-0000ED180000}"/>
    <cellStyle name="Comma 14 3 4 4" xfId="4843" xr:uid="{00000000-0005-0000-0000-0000EE180000}"/>
    <cellStyle name="Comma 14 3 4 5" xfId="7336" xr:uid="{00000000-0005-0000-0000-0000EF180000}"/>
    <cellStyle name="Comma 14 3 4 6" xfId="9784" xr:uid="{00000000-0005-0000-0000-0000F0180000}"/>
    <cellStyle name="Comma 14 3 4 7" xfId="12236" xr:uid="{00000000-0005-0000-0000-0000F1180000}"/>
    <cellStyle name="Comma 14 3 4 8" xfId="14688" xr:uid="{00000000-0005-0000-0000-0000F2180000}"/>
    <cellStyle name="Comma 14 3 4 9" xfId="17141" xr:uid="{00000000-0005-0000-0000-0000F3180000}"/>
    <cellStyle name="Comma 14 3 5" xfId="22097" xr:uid="{00000000-0005-0000-0000-0000F4180000}"/>
    <cellStyle name="Comma 14 3 5 2" xfId="2386" xr:uid="{00000000-0005-0000-0000-0000F5180000}"/>
    <cellStyle name="Comma 14 3 5 3" xfId="4845" xr:uid="{00000000-0005-0000-0000-0000F6180000}"/>
    <cellStyle name="Comma 14 3 5 4" xfId="7338" xr:uid="{00000000-0005-0000-0000-0000F7180000}"/>
    <cellStyle name="Comma 14 3 5 5" xfId="9786" xr:uid="{00000000-0005-0000-0000-0000F8180000}"/>
    <cellStyle name="Comma 14 3 5 6" xfId="12238" xr:uid="{00000000-0005-0000-0000-0000F9180000}"/>
    <cellStyle name="Comma 14 3 5 7" xfId="14690" xr:uid="{00000000-0005-0000-0000-0000FA180000}"/>
    <cellStyle name="Comma 14 3 5 8" xfId="17143" xr:uid="{00000000-0005-0000-0000-0000FB180000}"/>
    <cellStyle name="Comma 14 3 5 9" xfId="19591" xr:uid="{00000000-0005-0000-0000-0000FC180000}"/>
    <cellStyle name="Comma 14 3 6" xfId="22098" xr:uid="{00000000-0005-0000-0000-0000FD180000}"/>
    <cellStyle name="Comma 14 3 6 2" xfId="2387" xr:uid="{00000000-0005-0000-0000-0000FE180000}"/>
    <cellStyle name="Comma 14 3 6 3" xfId="4846" xr:uid="{00000000-0005-0000-0000-0000FF180000}"/>
    <cellStyle name="Comma 14 3 6 4" xfId="7339" xr:uid="{00000000-0005-0000-0000-000000190000}"/>
    <cellStyle name="Comma 14 3 6 5" xfId="9787" xr:uid="{00000000-0005-0000-0000-000001190000}"/>
    <cellStyle name="Comma 14 3 6 6" xfId="12239" xr:uid="{00000000-0005-0000-0000-000002190000}"/>
    <cellStyle name="Comma 14 3 6 7" xfId="14691" xr:uid="{00000000-0005-0000-0000-000003190000}"/>
    <cellStyle name="Comma 14 3 6 8" xfId="17144" xr:uid="{00000000-0005-0000-0000-000004190000}"/>
    <cellStyle name="Comma 14 3 6 9" xfId="19592" xr:uid="{00000000-0005-0000-0000-000005190000}"/>
    <cellStyle name="Comma 14 3 7" xfId="22099" xr:uid="{00000000-0005-0000-0000-000006190000}"/>
    <cellStyle name="Comma 14 3 7 2" xfId="2388" xr:uid="{00000000-0005-0000-0000-000007190000}"/>
    <cellStyle name="Comma 14 3 7 3" xfId="4847" xr:uid="{00000000-0005-0000-0000-000008190000}"/>
    <cellStyle name="Comma 14 3 7 4" xfId="7340" xr:uid="{00000000-0005-0000-0000-000009190000}"/>
    <cellStyle name="Comma 14 3 7 5" xfId="9788" xr:uid="{00000000-0005-0000-0000-00000A190000}"/>
    <cellStyle name="Comma 14 3 7 6" xfId="12240" xr:uid="{00000000-0005-0000-0000-00000B190000}"/>
    <cellStyle name="Comma 14 3 7 7" xfId="14692" xr:uid="{00000000-0005-0000-0000-00000C190000}"/>
    <cellStyle name="Comma 14 3 7 8" xfId="17145" xr:uid="{00000000-0005-0000-0000-00000D190000}"/>
    <cellStyle name="Comma 14 3 7 9" xfId="19593" xr:uid="{00000000-0005-0000-0000-00000E190000}"/>
    <cellStyle name="Comma 14 3 8" xfId="22100" xr:uid="{00000000-0005-0000-0000-00000F190000}"/>
    <cellStyle name="Comma 14 3 8 2" xfId="2389" xr:uid="{00000000-0005-0000-0000-000010190000}"/>
    <cellStyle name="Comma 14 3 8 3" xfId="4848" xr:uid="{00000000-0005-0000-0000-000011190000}"/>
    <cellStyle name="Comma 14 3 8 4" xfId="7341" xr:uid="{00000000-0005-0000-0000-000012190000}"/>
    <cellStyle name="Comma 14 3 8 5" xfId="9789" xr:uid="{00000000-0005-0000-0000-000013190000}"/>
    <cellStyle name="Comma 14 3 8 6" xfId="12241" xr:uid="{00000000-0005-0000-0000-000014190000}"/>
    <cellStyle name="Comma 14 3 8 7" xfId="14693" xr:uid="{00000000-0005-0000-0000-000015190000}"/>
    <cellStyle name="Comma 14 3 8 8" xfId="17146" xr:uid="{00000000-0005-0000-0000-000016190000}"/>
    <cellStyle name="Comma 14 3 8 9" xfId="19594" xr:uid="{00000000-0005-0000-0000-000017190000}"/>
    <cellStyle name="Comma 14 3 9" xfId="22101" xr:uid="{00000000-0005-0000-0000-000018190000}"/>
    <cellStyle name="Comma 14 3 9 2" xfId="2390" xr:uid="{00000000-0005-0000-0000-000019190000}"/>
    <cellStyle name="Comma 14 3 9 3" xfId="4849" xr:uid="{00000000-0005-0000-0000-00001A190000}"/>
    <cellStyle name="Comma 14 3 9 4" xfId="7342" xr:uid="{00000000-0005-0000-0000-00001B190000}"/>
    <cellStyle name="Comma 14 3 9 5" xfId="9790" xr:uid="{00000000-0005-0000-0000-00001C190000}"/>
    <cellStyle name="Comma 14 3 9 6" xfId="12242" xr:uid="{00000000-0005-0000-0000-00001D190000}"/>
    <cellStyle name="Comma 14 3 9 7" xfId="14694" xr:uid="{00000000-0005-0000-0000-00001E190000}"/>
    <cellStyle name="Comma 14 3 9 8" xfId="17147" xr:uid="{00000000-0005-0000-0000-00001F190000}"/>
    <cellStyle name="Comma 14 3 9 9" xfId="19595" xr:uid="{00000000-0005-0000-0000-000020190000}"/>
    <cellStyle name="Comma 14 30" xfId="7231" xr:uid="{00000000-0005-0000-0000-000021190000}"/>
    <cellStyle name="Comma 14 31" xfId="9679" xr:uid="{00000000-0005-0000-0000-000022190000}"/>
    <cellStyle name="Comma 14 32" xfId="12131" xr:uid="{00000000-0005-0000-0000-000023190000}"/>
    <cellStyle name="Comma 14 33" xfId="14583" xr:uid="{00000000-0005-0000-0000-000024190000}"/>
    <cellStyle name="Comma 14 34" xfId="17036" xr:uid="{00000000-0005-0000-0000-000025190000}"/>
    <cellStyle name="Comma 14 35" xfId="19484" xr:uid="{00000000-0005-0000-0000-000026190000}"/>
    <cellStyle name="Comma 14 4" xfId="22102" xr:uid="{00000000-0005-0000-0000-000027190000}"/>
    <cellStyle name="Comma 14 4 10" xfId="2391" xr:uid="{00000000-0005-0000-0000-000028190000}"/>
    <cellStyle name="Comma 14 4 11" xfId="4850" xr:uid="{00000000-0005-0000-0000-000029190000}"/>
    <cellStyle name="Comma 14 4 12" xfId="7343" xr:uid="{00000000-0005-0000-0000-00002A190000}"/>
    <cellStyle name="Comma 14 4 13" xfId="9791" xr:uid="{00000000-0005-0000-0000-00002B190000}"/>
    <cellStyle name="Comma 14 4 14" xfId="12243" xr:uid="{00000000-0005-0000-0000-00002C190000}"/>
    <cellStyle name="Comma 14 4 15" xfId="14695" xr:uid="{00000000-0005-0000-0000-00002D190000}"/>
    <cellStyle name="Comma 14 4 16" xfId="17148" xr:uid="{00000000-0005-0000-0000-00002E190000}"/>
    <cellStyle name="Comma 14 4 17" xfId="19596" xr:uid="{00000000-0005-0000-0000-00002F190000}"/>
    <cellStyle name="Comma 14 4 2" xfId="22103" xr:uid="{00000000-0005-0000-0000-000030190000}"/>
    <cellStyle name="Comma 14 4 2 10" xfId="4851" xr:uid="{00000000-0005-0000-0000-000031190000}"/>
    <cellStyle name="Comma 14 4 2 11" xfId="7344" xr:uid="{00000000-0005-0000-0000-000032190000}"/>
    <cellStyle name="Comma 14 4 2 12" xfId="9792" xr:uid="{00000000-0005-0000-0000-000033190000}"/>
    <cellStyle name="Comma 14 4 2 13" xfId="12244" xr:uid="{00000000-0005-0000-0000-000034190000}"/>
    <cellStyle name="Comma 14 4 2 14" xfId="14696" xr:uid="{00000000-0005-0000-0000-000035190000}"/>
    <cellStyle name="Comma 14 4 2 15" xfId="17149" xr:uid="{00000000-0005-0000-0000-000036190000}"/>
    <cellStyle name="Comma 14 4 2 16" xfId="19597" xr:uid="{00000000-0005-0000-0000-000037190000}"/>
    <cellStyle name="Comma 14 4 2 2" xfId="22104" xr:uid="{00000000-0005-0000-0000-000038190000}"/>
    <cellStyle name="Comma 14 4 2 2 10" xfId="19598" xr:uid="{00000000-0005-0000-0000-000039190000}"/>
    <cellStyle name="Comma 14 4 2 2 2" xfId="22105" xr:uid="{00000000-0005-0000-0000-00003A190000}"/>
    <cellStyle name="Comma 14 4 2 2 2 2" xfId="2394" xr:uid="{00000000-0005-0000-0000-00003B190000}"/>
    <cellStyle name="Comma 14 4 2 2 2 3" xfId="4853" xr:uid="{00000000-0005-0000-0000-00003C190000}"/>
    <cellStyle name="Comma 14 4 2 2 2 4" xfId="7346" xr:uid="{00000000-0005-0000-0000-00003D190000}"/>
    <cellStyle name="Comma 14 4 2 2 2 5" xfId="9794" xr:uid="{00000000-0005-0000-0000-00003E190000}"/>
    <cellStyle name="Comma 14 4 2 2 2 6" xfId="12246" xr:uid="{00000000-0005-0000-0000-00003F190000}"/>
    <cellStyle name="Comma 14 4 2 2 2 7" xfId="14698" xr:uid="{00000000-0005-0000-0000-000040190000}"/>
    <cellStyle name="Comma 14 4 2 2 2 8" xfId="17151" xr:uid="{00000000-0005-0000-0000-000041190000}"/>
    <cellStyle name="Comma 14 4 2 2 2 9" xfId="19599" xr:uid="{00000000-0005-0000-0000-000042190000}"/>
    <cellStyle name="Comma 14 4 2 2 3" xfId="2393" xr:uid="{00000000-0005-0000-0000-000043190000}"/>
    <cellStyle name="Comma 14 4 2 2 4" xfId="4852" xr:uid="{00000000-0005-0000-0000-000044190000}"/>
    <cellStyle name="Comma 14 4 2 2 5" xfId="7345" xr:uid="{00000000-0005-0000-0000-000045190000}"/>
    <cellStyle name="Comma 14 4 2 2 6" xfId="9793" xr:uid="{00000000-0005-0000-0000-000046190000}"/>
    <cellStyle name="Comma 14 4 2 2 7" xfId="12245" xr:uid="{00000000-0005-0000-0000-000047190000}"/>
    <cellStyle name="Comma 14 4 2 2 8" xfId="14697" xr:uid="{00000000-0005-0000-0000-000048190000}"/>
    <cellStyle name="Comma 14 4 2 2 9" xfId="17150" xr:uid="{00000000-0005-0000-0000-000049190000}"/>
    <cellStyle name="Comma 14 4 2 3" xfId="22106" xr:uid="{00000000-0005-0000-0000-00004A190000}"/>
    <cellStyle name="Comma 14 4 2 3 2" xfId="2395" xr:uid="{00000000-0005-0000-0000-00004B190000}"/>
    <cellStyle name="Comma 14 4 2 3 3" xfId="4854" xr:uid="{00000000-0005-0000-0000-00004C190000}"/>
    <cellStyle name="Comma 14 4 2 3 4" xfId="7347" xr:uid="{00000000-0005-0000-0000-00004D190000}"/>
    <cellStyle name="Comma 14 4 2 3 5" xfId="9795" xr:uid="{00000000-0005-0000-0000-00004E190000}"/>
    <cellStyle name="Comma 14 4 2 3 6" xfId="12247" xr:uid="{00000000-0005-0000-0000-00004F190000}"/>
    <cellStyle name="Comma 14 4 2 3 7" xfId="14699" xr:uid="{00000000-0005-0000-0000-000050190000}"/>
    <cellStyle name="Comma 14 4 2 3 8" xfId="17152" xr:uid="{00000000-0005-0000-0000-000051190000}"/>
    <cellStyle name="Comma 14 4 2 3 9" xfId="19600" xr:uid="{00000000-0005-0000-0000-000052190000}"/>
    <cellStyle name="Comma 14 4 2 4" xfId="22107" xr:uid="{00000000-0005-0000-0000-000053190000}"/>
    <cellStyle name="Comma 14 4 2 4 2" xfId="2396" xr:uid="{00000000-0005-0000-0000-000054190000}"/>
    <cellStyle name="Comma 14 4 2 4 3" xfId="4855" xr:uid="{00000000-0005-0000-0000-000055190000}"/>
    <cellStyle name="Comma 14 4 2 4 4" xfId="7348" xr:uid="{00000000-0005-0000-0000-000056190000}"/>
    <cellStyle name="Comma 14 4 2 4 5" xfId="9796" xr:uid="{00000000-0005-0000-0000-000057190000}"/>
    <cellStyle name="Comma 14 4 2 4 6" xfId="12248" xr:uid="{00000000-0005-0000-0000-000058190000}"/>
    <cellStyle name="Comma 14 4 2 4 7" xfId="14700" xr:uid="{00000000-0005-0000-0000-000059190000}"/>
    <cellStyle name="Comma 14 4 2 4 8" xfId="17153" xr:uid="{00000000-0005-0000-0000-00005A190000}"/>
    <cellStyle name="Comma 14 4 2 4 9" xfId="19601" xr:uid="{00000000-0005-0000-0000-00005B190000}"/>
    <cellStyle name="Comma 14 4 2 5" xfId="22108" xr:uid="{00000000-0005-0000-0000-00005C190000}"/>
    <cellStyle name="Comma 14 4 2 5 2" xfId="2397" xr:uid="{00000000-0005-0000-0000-00005D190000}"/>
    <cellStyle name="Comma 14 4 2 5 3" xfId="4856" xr:uid="{00000000-0005-0000-0000-00005E190000}"/>
    <cellStyle name="Comma 14 4 2 5 4" xfId="7349" xr:uid="{00000000-0005-0000-0000-00005F190000}"/>
    <cellStyle name="Comma 14 4 2 5 5" xfId="9797" xr:uid="{00000000-0005-0000-0000-000060190000}"/>
    <cellStyle name="Comma 14 4 2 5 6" xfId="12249" xr:uid="{00000000-0005-0000-0000-000061190000}"/>
    <cellStyle name="Comma 14 4 2 5 7" xfId="14701" xr:uid="{00000000-0005-0000-0000-000062190000}"/>
    <cellStyle name="Comma 14 4 2 5 8" xfId="17154" xr:uid="{00000000-0005-0000-0000-000063190000}"/>
    <cellStyle name="Comma 14 4 2 5 9" xfId="19602" xr:uid="{00000000-0005-0000-0000-000064190000}"/>
    <cellStyle name="Comma 14 4 2 6" xfId="22109" xr:uid="{00000000-0005-0000-0000-000065190000}"/>
    <cellStyle name="Comma 14 4 2 6 2" xfId="2398" xr:uid="{00000000-0005-0000-0000-000066190000}"/>
    <cellStyle name="Comma 14 4 2 6 3" xfId="4857" xr:uid="{00000000-0005-0000-0000-000067190000}"/>
    <cellStyle name="Comma 14 4 2 6 4" xfId="7350" xr:uid="{00000000-0005-0000-0000-000068190000}"/>
    <cellStyle name="Comma 14 4 2 6 5" xfId="9798" xr:uid="{00000000-0005-0000-0000-000069190000}"/>
    <cellStyle name="Comma 14 4 2 6 6" xfId="12250" xr:uid="{00000000-0005-0000-0000-00006A190000}"/>
    <cellStyle name="Comma 14 4 2 6 7" xfId="14702" xr:uid="{00000000-0005-0000-0000-00006B190000}"/>
    <cellStyle name="Comma 14 4 2 6 8" xfId="17155" xr:uid="{00000000-0005-0000-0000-00006C190000}"/>
    <cellStyle name="Comma 14 4 2 6 9" xfId="19603" xr:uid="{00000000-0005-0000-0000-00006D190000}"/>
    <cellStyle name="Comma 14 4 2 7" xfId="22110" xr:uid="{00000000-0005-0000-0000-00006E190000}"/>
    <cellStyle name="Comma 14 4 2 7 2" xfId="2399" xr:uid="{00000000-0005-0000-0000-00006F190000}"/>
    <cellStyle name="Comma 14 4 2 7 3" xfId="4858" xr:uid="{00000000-0005-0000-0000-000070190000}"/>
    <cellStyle name="Comma 14 4 2 7 4" xfId="7351" xr:uid="{00000000-0005-0000-0000-000071190000}"/>
    <cellStyle name="Comma 14 4 2 7 5" xfId="9799" xr:uid="{00000000-0005-0000-0000-000072190000}"/>
    <cellStyle name="Comma 14 4 2 7 6" xfId="12251" xr:uid="{00000000-0005-0000-0000-000073190000}"/>
    <cellStyle name="Comma 14 4 2 7 7" xfId="14703" xr:uid="{00000000-0005-0000-0000-000074190000}"/>
    <cellStyle name="Comma 14 4 2 7 8" xfId="17156" xr:uid="{00000000-0005-0000-0000-000075190000}"/>
    <cellStyle name="Comma 14 4 2 7 9" xfId="19604" xr:uid="{00000000-0005-0000-0000-000076190000}"/>
    <cellStyle name="Comma 14 4 2 8" xfId="22111" xr:uid="{00000000-0005-0000-0000-000077190000}"/>
    <cellStyle name="Comma 14 4 2 8 2" xfId="2400" xr:uid="{00000000-0005-0000-0000-000078190000}"/>
    <cellStyle name="Comma 14 4 2 8 3" xfId="4859" xr:uid="{00000000-0005-0000-0000-000079190000}"/>
    <cellStyle name="Comma 14 4 2 8 4" xfId="7352" xr:uid="{00000000-0005-0000-0000-00007A190000}"/>
    <cellStyle name="Comma 14 4 2 8 5" xfId="9800" xr:uid="{00000000-0005-0000-0000-00007B190000}"/>
    <cellStyle name="Comma 14 4 2 8 6" xfId="12252" xr:uid="{00000000-0005-0000-0000-00007C190000}"/>
    <cellStyle name="Comma 14 4 2 8 7" xfId="14704" xr:uid="{00000000-0005-0000-0000-00007D190000}"/>
    <cellStyle name="Comma 14 4 2 8 8" xfId="17157" xr:uid="{00000000-0005-0000-0000-00007E190000}"/>
    <cellStyle name="Comma 14 4 2 8 9" xfId="19605" xr:uid="{00000000-0005-0000-0000-00007F190000}"/>
    <cellStyle name="Comma 14 4 2 9" xfId="2392" xr:uid="{00000000-0005-0000-0000-000080190000}"/>
    <cellStyle name="Comma 14 4 3" xfId="22112" xr:uid="{00000000-0005-0000-0000-000081190000}"/>
    <cellStyle name="Comma 14 4 3 10" xfId="19606" xr:uid="{00000000-0005-0000-0000-000082190000}"/>
    <cellStyle name="Comma 14 4 3 2" xfId="22113" xr:uid="{00000000-0005-0000-0000-000083190000}"/>
    <cellStyle name="Comma 14 4 3 2 2" xfId="2402" xr:uid="{00000000-0005-0000-0000-000084190000}"/>
    <cellStyle name="Comma 14 4 3 2 3" xfId="4861" xr:uid="{00000000-0005-0000-0000-000085190000}"/>
    <cellStyle name="Comma 14 4 3 2 4" xfId="7354" xr:uid="{00000000-0005-0000-0000-000086190000}"/>
    <cellStyle name="Comma 14 4 3 2 5" xfId="9802" xr:uid="{00000000-0005-0000-0000-000087190000}"/>
    <cellStyle name="Comma 14 4 3 2 6" xfId="12254" xr:uid="{00000000-0005-0000-0000-000088190000}"/>
    <cellStyle name="Comma 14 4 3 2 7" xfId="14706" xr:uid="{00000000-0005-0000-0000-000089190000}"/>
    <cellStyle name="Comma 14 4 3 2 8" xfId="17159" xr:uid="{00000000-0005-0000-0000-00008A190000}"/>
    <cellStyle name="Comma 14 4 3 2 9" xfId="19607" xr:uid="{00000000-0005-0000-0000-00008B190000}"/>
    <cellStyle name="Comma 14 4 3 3" xfId="2401" xr:uid="{00000000-0005-0000-0000-00008C190000}"/>
    <cellStyle name="Comma 14 4 3 4" xfId="4860" xr:uid="{00000000-0005-0000-0000-00008D190000}"/>
    <cellStyle name="Comma 14 4 3 5" xfId="7353" xr:uid="{00000000-0005-0000-0000-00008E190000}"/>
    <cellStyle name="Comma 14 4 3 6" xfId="9801" xr:uid="{00000000-0005-0000-0000-00008F190000}"/>
    <cellStyle name="Comma 14 4 3 7" xfId="12253" xr:uid="{00000000-0005-0000-0000-000090190000}"/>
    <cellStyle name="Comma 14 4 3 8" xfId="14705" xr:uid="{00000000-0005-0000-0000-000091190000}"/>
    <cellStyle name="Comma 14 4 3 9" xfId="17158" xr:uid="{00000000-0005-0000-0000-000092190000}"/>
    <cellStyle name="Comma 14 4 4" xfId="22114" xr:uid="{00000000-0005-0000-0000-000093190000}"/>
    <cellStyle name="Comma 14 4 4 2" xfId="2403" xr:uid="{00000000-0005-0000-0000-000094190000}"/>
    <cellStyle name="Comma 14 4 4 3" xfId="4862" xr:uid="{00000000-0005-0000-0000-000095190000}"/>
    <cellStyle name="Comma 14 4 4 4" xfId="7355" xr:uid="{00000000-0005-0000-0000-000096190000}"/>
    <cellStyle name="Comma 14 4 4 5" xfId="9803" xr:uid="{00000000-0005-0000-0000-000097190000}"/>
    <cellStyle name="Comma 14 4 4 6" xfId="12255" xr:uid="{00000000-0005-0000-0000-000098190000}"/>
    <cellStyle name="Comma 14 4 4 7" xfId="14707" xr:uid="{00000000-0005-0000-0000-000099190000}"/>
    <cellStyle name="Comma 14 4 4 8" xfId="17160" xr:uid="{00000000-0005-0000-0000-00009A190000}"/>
    <cellStyle name="Comma 14 4 4 9" xfId="19608" xr:uid="{00000000-0005-0000-0000-00009B190000}"/>
    <cellStyle name="Comma 14 4 5" xfId="22115" xr:uid="{00000000-0005-0000-0000-00009C190000}"/>
    <cellStyle name="Comma 14 4 5 2" xfId="2404" xr:uid="{00000000-0005-0000-0000-00009D190000}"/>
    <cellStyle name="Comma 14 4 5 3" xfId="4863" xr:uid="{00000000-0005-0000-0000-00009E190000}"/>
    <cellStyle name="Comma 14 4 5 4" xfId="7356" xr:uid="{00000000-0005-0000-0000-00009F190000}"/>
    <cellStyle name="Comma 14 4 5 5" xfId="9804" xr:uid="{00000000-0005-0000-0000-0000A0190000}"/>
    <cellStyle name="Comma 14 4 5 6" xfId="12256" xr:uid="{00000000-0005-0000-0000-0000A1190000}"/>
    <cellStyle name="Comma 14 4 5 7" xfId="14708" xr:uid="{00000000-0005-0000-0000-0000A2190000}"/>
    <cellStyle name="Comma 14 4 5 8" xfId="17161" xr:uid="{00000000-0005-0000-0000-0000A3190000}"/>
    <cellStyle name="Comma 14 4 5 9" xfId="19609" xr:uid="{00000000-0005-0000-0000-0000A4190000}"/>
    <cellStyle name="Comma 14 4 6" xfId="22116" xr:uid="{00000000-0005-0000-0000-0000A5190000}"/>
    <cellStyle name="Comma 14 4 6 2" xfId="2405" xr:uid="{00000000-0005-0000-0000-0000A6190000}"/>
    <cellStyle name="Comma 14 4 6 3" xfId="4864" xr:uid="{00000000-0005-0000-0000-0000A7190000}"/>
    <cellStyle name="Comma 14 4 6 4" xfId="7357" xr:uid="{00000000-0005-0000-0000-0000A8190000}"/>
    <cellStyle name="Comma 14 4 6 5" xfId="9805" xr:uid="{00000000-0005-0000-0000-0000A9190000}"/>
    <cellStyle name="Comma 14 4 6 6" xfId="12257" xr:uid="{00000000-0005-0000-0000-0000AA190000}"/>
    <cellStyle name="Comma 14 4 6 7" xfId="14709" xr:uid="{00000000-0005-0000-0000-0000AB190000}"/>
    <cellStyle name="Comma 14 4 6 8" xfId="17162" xr:uid="{00000000-0005-0000-0000-0000AC190000}"/>
    <cellStyle name="Comma 14 4 6 9" xfId="19610" xr:uid="{00000000-0005-0000-0000-0000AD190000}"/>
    <cellStyle name="Comma 14 4 7" xfId="22117" xr:uid="{00000000-0005-0000-0000-0000AE190000}"/>
    <cellStyle name="Comma 14 4 7 2" xfId="2406" xr:uid="{00000000-0005-0000-0000-0000AF190000}"/>
    <cellStyle name="Comma 14 4 7 3" xfId="4865" xr:uid="{00000000-0005-0000-0000-0000B0190000}"/>
    <cellStyle name="Comma 14 4 7 4" xfId="7358" xr:uid="{00000000-0005-0000-0000-0000B1190000}"/>
    <cellStyle name="Comma 14 4 7 5" xfId="9806" xr:uid="{00000000-0005-0000-0000-0000B2190000}"/>
    <cellStyle name="Comma 14 4 7 6" xfId="12258" xr:uid="{00000000-0005-0000-0000-0000B3190000}"/>
    <cellStyle name="Comma 14 4 7 7" xfId="14710" xr:uid="{00000000-0005-0000-0000-0000B4190000}"/>
    <cellStyle name="Comma 14 4 7 8" xfId="17163" xr:uid="{00000000-0005-0000-0000-0000B5190000}"/>
    <cellStyle name="Comma 14 4 7 9" xfId="19611" xr:uid="{00000000-0005-0000-0000-0000B6190000}"/>
    <cellStyle name="Comma 14 4 8" xfId="22118" xr:uid="{00000000-0005-0000-0000-0000B7190000}"/>
    <cellStyle name="Comma 14 4 8 2" xfId="2407" xr:uid="{00000000-0005-0000-0000-0000B8190000}"/>
    <cellStyle name="Comma 14 4 8 3" xfId="4866" xr:uid="{00000000-0005-0000-0000-0000B9190000}"/>
    <cellStyle name="Comma 14 4 8 4" xfId="7359" xr:uid="{00000000-0005-0000-0000-0000BA190000}"/>
    <cellStyle name="Comma 14 4 8 5" xfId="9807" xr:uid="{00000000-0005-0000-0000-0000BB190000}"/>
    <cellStyle name="Comma 14 4 8 6" xfId="12259" xr:uid="{00000000-0005-0000-0000-0000BC190000}"/>
    <cellStyle name="Comma 14 4 8 7" xfId="14711" xr:uid="{00000000-0005-0000-0000-0000BD190000}"/>
    <cellStyle name="Comma 14 4 8 8" xfId="17164" xr:uid="{00000000-0005-0000-0000-0000BE190000}"/>
    <cellStyle name="Comma 14 4 8 9" xfId="19612" xr:uid="{00000000-0005-0000-0000-0000BF190000}"/>
    <cellStyle name="Comma 14 4 9" xfId="22119" xr:uid="{00000000-0005-0000-0000-0000C0190000}"/>
    <cellStyle name="Comma 14 4 9 2" xfId="2408" xr:uid="{00000000-0005-0000-0000-0000C1190000}"/>
    <cellStyle name="Comma 14 4 9 3" xfId="4867" xr:uid="{00000000-0005-0000-0000-0000C2190000}"/>
    <cellStyle name="Comma 14 4 9 4" xfId="7360" xr:uid="{00000000-0005-0000-0000-0000C3190000}"/>
    <cellStyle name="Comma 14 4 9 5" xfId="9808" xr:uid="{00000000-0005-0000-0000-0000C4190000}"/>
    <cellStyle name="Comma 14 4 9 6" xfId="12260" xr:uid="{00000000-0005-0000-0000-0000C5190000}"/>
    <cellStyle name="Comma 14 4 9 7" xfId="14712" xr:uid="{00000000-0005-0000-0000-0000C6190000}"/>
    <cellStyle name="Comma 14 4 9 8" xfId="17165" xr:uid="{00000000-0005-0000-0000-0000C7190000}"/>
    <cellStyle name="Comma 14 4 9 9" xfId="19613" xr:uid="{00000000-0005-0000-0000-0000C8190000}"/>
    <cellStyle name="Comma 14 5" xfId="22120" xr:uid="{00000000-0005-0000-0000-0000C9190000}"/>
    <cellStyle name="Comma 14 5 10" xfId="4868" xr:uid="{00000000-0005-0000-0000-0000CA190000}"/>
    <cellStyle name="Comma 14 5 11" xfId="7361" xr:uid="{00000000-0005-0000-0000-0000CB190000}"/>
    <cellStyle name="Comma 14 5 12" xfId="9809" xr:uid="{00000000-0005-0000-0000-0000CC190000}"/>
    <cellStyle name="Comma 14 5 13" xfId="12261" xr:uid="{00000000-0005-0000-0000-0000CD190000}"/>
    <cellStyle name="Comma 14 5 14" xfId="14713" xr:uid="{00000000-0005-0000-0000-0000CE190000}"/>
    <cellStyle name="Comma 14 5 15" xfId="17166" xr:uid="{00000000-0005-0000-0000-0000CF190000}"/>
    <cellStyle name="Comma 14 5 16" xfId="19614" xr:uid="{00000000-0005-0000-0000-0000D0190000}"/>
    <cellStyle name="Comma 14 5 2" xfId="22121" xr:uid="{00000000-0005-0000-0000-0000D1190000}"/>
    <cellStyle name="Comma 14 5 2 10" xfId="19615" xr:uid="{00000000-0005-0000-0000-0000D2190000}"/>
    <cellStyle name="Comma 14 5 2 2" xfId="22122" xr:uid="{00000000-0005-0000-0000-0000D3190000}"/>
    <cellStyle name="Comma 14 5 2 2 2" xfId="2411" xr:uid="{00000000-0005-0000-0000-0000D4190000}"/>
    <cellStyle name="Comma 14 5 2 2 3" xfId="4870" xr:uid="{00000000-0005-0000-0000-0000D5190000}"/>
    <cellStyle name="Comma 14 5 2 2 4" xfId="7363" xr:uid="{00000000-0005-0000-0000-0000D6190000}"/>
    <cellStyle name="Comma 14 5 2 2 5" xfId="9811" xr:uid="{00000000-0005-0000-0000-0000D7190000}"/>
    <cellStyle name="Comma 14 5 2 2 6" xfId="12263" xr:uid="{00000000-0005-0000-0000-0000D8190000}"/>
    <cellStyle name="Comma 14 5 2 2 7" xfId="14715" xr:uid="{00000000-0005-0000-0000-0000D9190000}"/>
    <cellStyle name="Comma 14 5 2 2 8" xfId="17168" xr:uid="{00000000-0005-0000-0000-0000DA190000}"/>
    <cellStyle name="Comma 14 5 2 2 9" xfId="19616" xr:uid="{00000000-0005-0000-0000-0000DB190000}"/>
    <cellStyle name="Comma 14 5 2 3" xfId="2410" xr:uid="{00000000-0005-0000-0000-0000DC190000}"/>
    <cellStyle name="Comma 14 5 2 4" xfId="4869" xr:uid="{00000000-0005-0000-0000-0000DD190000}"/>
    <cellStyle name="Comma 14 5 2 5" xfId="7362" xr:uid="{00000000-0005-0000-0000-0000DE190000}"/>
    <cellStyle name="Comma 14 5 2 6" xfId="9810" xr:uid="{00000000-0005-0000-0000-0000DF190000}"/>
    <cellStyle name="Comma 14 5 2 7" xfId="12262" xr:uid="{00000000-0005-0000-0000-0000E0190000}"/>
    <cellStyle name="Comma 14 5 2 8" xfId="14714" xr:uid="{00000000-0005-0000-0000-0000E1190000}"/>
    <cellStyle name="Comma 14 5 2 9" xfId="17167" xr:uid="{00000000-0005-0000-0000-0000E2190000}"/>
    <cellStyle name="Comma 14 5 3" xfId="22123" xr:uid="{00000000-0005-0000-0000-0000E3190000}"/>
    <cellStyle name="Comma 14 5 3 2" xfId="2412" xr:uid="{00000000-0005-0000-0000-0000E4190000}"/>
    <cellStyle name="Comma 14 5 3 3" xfId="4871" xr:uid="{00000000-0005-0000-0000-0000E5190000}"/>
    <cellStyle name="Comma 14 5 3 4" xfId="7364" xr:uid="{00000000-0005-0000-0000-0000E6190000}"/>
    <cellStyle name="Comma 14 5 3 5" xfId="9812" xr:uid="{00000000-0005-0000-0000-0000E7190000}"/>
    <cellStyle name="Comma 14 5 3 6" xfId="12264" xr:uid="{00000000-0005-0000-0000-0000E8190000}"/>
    <cellStyle name="Comma 14 5 3 7" xfId="14716" xr:uid="{00000000-0005-0000-0000-0000E9190000}"/>
    <cellStyle name="Comma 14 5 3 8" xfId="17169" xr:uid="{00000000-0005-0000-0000-0000EA190000}"/>
    <cellStyle name="Comma 14 5 3 9" xfId="19617" xr:uid="{00000000-0005-0000-0000-0000EB190000}"/>
    <cellStyle name="Comma 14 5 4" xfId="22124" xr:uid="{00000000-0005-0000-0000-0000EC190000}"/>
    <cellStyle name="Comma 14 5 4 2" xfId="2413" xr:uid="{00000000-0005-0000-0000-0000ED190000}"/>
    <cellStyle name="Comma 14 5 4 3" xfId="4872" xr:uid="{00000000-0005-0000-0000-0000EE190000}"/>
    <cellStyle name="Comma 14 5 4 4" xfId="7365" xr:uid="{00000000-0005-0000-0000-0000EF190000}"/>
    <cellStyle name="Comma 14 5 4 5" xfId="9813" xr:uid="{00000000-0005-0000-0000-0000F0190000}"/>
    <cellStyle name="Comma 14 5 4 6" xfId="12265" xr:uid="{00000000-0005-0000-0000-0000F1190000}"/>
    <cellStyle name="Comma 14 5 4 7" xfId="14717" xr:uid="{00000000-0005-0000-0000-0000F2190000}"/>
    <cellStyle name="Comma 14 5 4 8" xfId="17170" xr:uid="{00000000-0005-0000-0000-0000F3190000}"/>
    <cellStyle name="Comma 14 5 4 9" xfId="19618" xr:uid="{00000000-0005-0000-0000-0000F4190000}"/>
    <cellStyle name="Comma 14 5 5" xfId="22125" xr:uid="{00000000-0005-0000-0000-0000F5190000}"/>
    <cellStyle name="Comma 14 5 5 2" xfId="2414" xr:uid="{00000000-0005-0000-0000-0000F6190000}"/>
    <cellStyle name="Comma 14 5 5 3" xfId="4873" xr:uid="{00000000-0005-0000-0000-0000F7190000}"/>
    <cellStyle name="Comma 14 5 5 4" xfId="7366" xr:uid="{00000000-0005-0000-0000-0000F8190000}"/>
    <cellStyle name="Comma 14 5 5 5" xfId="9814" xr:uid="{00000000-0005-0000-0000-0000F9190000}"/>
    <cellStyle name="Comma 14 5 5 6" xfId="12266" xr:uid="{00000000-0005-0000-0000-0000FA190000}"/>
    <cellStyle name="Comma 14 5 5 7" xfId="14718" xr:uid="{00000000-0005-0000-0000-0000FB190000}"/>
    <cellStyle name="Comma 14 5 5 8" xfId="17171" xr:uid="{00000000-0005-0000-0000-0000FC190000}"/>
    <cellStyle name="Comma 14 5 5 9" xfId="19619" xr:uid="{00000000-0005-0000-0000-0000FD190000}"/>
    <cellStyle name="Comma 14 5 6" xfId="22126" xr:uid="{00000000-0005-0000-0000-0000FE190000}"/>
    <cellStyle name="Comma 14 5 6 2" xfId="2415" xr:uid="{00000000-0005-0000-0000-0000FF190000}"/>
    <cellStyle name="Comma 14 5 6 3" xfId="4874" xr:uid="{00000000-0005-0000-0000-0000001A0000}"/>
    <cellStyle name="Comma 14 5 6 4" xfId="7367" xr:uid="{00000000-0005-0000-0000-0000011A0000}"/>
    <cellStyle name="Comma 14 5 6 5" xfId="9815" xr:uid="{00000000-0005-0000-0000-0000021A0000}"/>
    <cellStyle name="Comma 14 5 6 6" xfId="12267" xr:uid="{00000000-0005-0000-0000-0000031A0000}"/>
    <cellStyle name="Comma 14 5 6 7" xfId="14719" xr:uid="{00000000-0005-0000-0000-0000041A0000}"/>
    <cellStyle name="Comma 14 5 6 8" xfId="17172" xr:uid="{00000000-0005-0000-0000-0000051A0000}"/>
    <cellStyle name="Comma 14 5 6 9" xfId="19620" xr:uid="{00000000-0005-0000-0000-0000061A0000}"/>
    <cellStyle name="Comma 14 5 7" xfId="22127" xr:uid="{00000000-0005-0000-0000-0000071A0000}"/>
    <cellStyle name="Comma 14 5 7 2" xfId="2416" xr:uid="{00000000-0005-0000-0000-0000081A0000}"/>
    <cellStyle name="Comma 14 5 7 3" xfId="4875" xr:uid="{00000000-0005-0000-0000-0000091A0000}"/>
    <cellStyle name="Comma 14 5 7 4" xfId="7368" xr:uid="{00000000-0005-0000-0000-00000A1A0000}"/>
    <cellStyle name="Comma 14 5 7 5" xfId="9816" xr:uid="{00000000-0005-0000-0000-00000B1A0000}"/>
    <cellStyle name="Comma 14 5 7 6" xfId="12268" xr:uid="{00000000-0005-0000-0000-00000C1A0000}"/>
    <cellStyle name="Comma 14 5 7 7" xfId="14720" xr:uid="{00000000-0005-0000-0000-00000D1A0000}"/>
    <cellStyle name="Comma 14 5 7 8" xfId="17173" xr:uid="{00000000-0005-0000-0000-00000E1A0000}"/>
    <cellStyle name="Comma 14 5 7 9" xfId="19621" xr:uid="{00000000-0005-0000-0000-00000F1A0000}"/>
    <cellStyle name="Comma 14 5 8" xfId="22128" xr:uid="{00000000-0005-0000-0000-0000101A0000}"/>
    <cellStyle name="Comma 14 5 8 2" xfId="2417" xr:uid="{00000000-0005-0000-0000-0000111A0000}"/>
    <cellStyle name="Comma 14 5 8 3" xfId="4876" xr:uid="{00000000-0005-0000-0000-0000121A0000}"/>
    <cellStyle name="Comma 14 5 8 4" xfId="7369" xr:uid="{00000000-0005-0000-0000-0000131A0000}"/>
    <cellStyle name="Comma 14 5 8 5" xfId="9817" xr:uid="{00000000-0005-0000-0000-0000141A0000}"/>
    <cellStyle name="Comma 14 5 8 6" xfId="12269" xr:uid="{00000000-0005-0000-0000-0000151A0000}"/>
    <cellStyle name="Comma 14 5 8 7" xfId="14721" xr:uid="{00000000-0005-0000-0000-0000161A0000}"/>
    <cellStyle name="Comma 14 5 8 8" xfId="17174" xr:uid="{00000000-0005-0000-0000-0000171A0000}"/>
    <cellStyle name="Comma 14 5 8 9" xfId="19622" xr:uid="{00000000-0005-0000-0000-0000181A0000}"/>
    <cellStyle name="Comma 14 5 9" xfId="2409" xr:uid="{00000000-0005-0000-0000-0000191A0000}"/>
    <cellStyle name="Comma 14 6" xfId="162" xr:uid="{00000000-0005-0000-0000-00001A1A0000}"/>
    <cellStyle name="Comma 14 6 10" xfId="19623" xr:uid="{00000000-0005-0000-0000-00001B1A0000}"/>
    <cellStyle name="Comma 14 6 2" xfId="22129" xr:uid="{00000000-0005-0000-0000-00001C1A0000}"/>
    <cellStyle name="Comma 14 6 2 2" xfId="2419" xr:uid="{00000000-0005-0000-0000-00001D1A0000}"/>
    <cellStyle name="Comma 14 6 2 3" xfId="4878" xr:uid="{00000000-0005-0000-0000-00001E1A0000}"/>
    <cellStyle name="Comma 14 6 2 4" xfId="7371" xr:uid="{00000000-0005-0000-0000-00001F1A0000}"/>
    <cellStyle name="Comma 14 6 2 5" xfId="9819" xr:uid="{00000000-0005-0000-0000-0000201A0000}"/>
    <cellStyle name="Comma 14 6 2 6" xfId="12271" xr:uid="{00000000-0005-0000-0000-0000211A0000}"/>
    <cellStyle name="Comma 14 6 2 7" xfId="14723" xr:uid="{00000000-0005-0000-0000-0000221A0000}"/>
    <cellStyle name="Comma 14 6 2 8" xfId="17176" xr:uid="{00000000-0005-0000-0000-0000231A0000}"/>
    <cellStyle name="Comma 14 6 2 9" xfId="19624" xr:uid="{00000000-0005-0000-0000-0000241A0000}"/>
    <cellStyle name="Comma 14 6 3" xfId="2418" xr:uid="{00000000-0005-0000-0000-0000251A0000}"/>
    <cellStyle name="Comma 14 6 4" xfId="4877" xr:uid="{00000000-0005-0000-0000-0000261A0000}"/>
    <cellStyle name="Comma 14 6 5" xfId="7370" xr:uid="{00000000-0005-0000-0000-0000271A0000}"/>
    <cellStyle name="Comma 14 6 6" xfId="9818" xr:uid="{00000000-0005-0000-0000-0000281A0000}"/>
    <cellStyle name="Comma 14 6 7" xfId="12270" xr:uid="{00000000-0005-0000-0000-0000291A0000}"/>
    <cellStyle name="Comma 14 6 8" xfId="14722" xr:uid="{00000000-0005-0000-0000-00002A1A0000}"/>
    <cellStyle name="Comma 14 6 9" xfId="17175" xr:uid="{00000000-0005-0000-0000-00002B1A0000}"/>
    <cellStyle name="Comma 14 7" xfId="163" xr:uid="{00000000-0005-0000-0000-00002C1A0000}"/>
    <cellStyle name="Comma 14 7 2" xfId="2420" xr:uid="{00000000-0005-0000-0000-00002D1A0000}"/>
    <cellStyle name="Comma 14 7 3" xfId="4879" xr:uid="{00000000-0005-0000-0000-00002E1A0000}"/>
    <cellStyle name="Comma 14 7 4" xfId="7372" xr:uid="{00000000-0005-0000-0000-00002F1A0000}"/>
    <cellStyle name="Comma 14 7 5" xfId="9820" xr:uid="{00000000-0005-0000-0000-0000301A0000}"/>
    <cellStyle name="Comma 14 7 6" xfId="12272" xr:uid="{00000000-0005-0000-0000-0000311A0000}"/>
    <cellStyle name="Comma 14 7 7" xfId="14724" xr:uid="{00000000-0005-0000-0000-0000321A0000}"/>
    <cellStyle name="Comma 14 7 8" xfId="17177" xr:uid="{00000000-0005-0000-0000-0000331A0000}"/>
    <cellStyle name="Comma 14 7 9" xfId="19625" xr:uid="{00000000-0005-0000-0000-0000341A0000}"/>
    <cellStyle name="Comma 14 8" xfId="164" xr:uid="{00000000-0005-0000-0000-0000351A0000}"/>
    <cellStyle name="Comma 14 8 2" xfId="2421" xr:uid="{00000000-0005-0000-0000-0000361A0000}"/>
    <cellStyle name="Comma 14 8 3" xfId="4880" xr:uid="{00000000-0005-0000-0000-0000371A0000}"/>
    <cellStyle name="Comma 14 8 4" xfId="7373" xr:uid="{00000000-0005-0000-0000-0000381A0000}"/>
    <cellStyle name="Comma 14 8 5" xfId="9821" xr:uid="{00000000-0005-0000-0000-0000391A0000}"/>
    <cellStyle name="Comma 14 8 6" xfId="12273" xr:uid="{00000000-0005-0000-0000-00003A1A0000}"/>
    <cellStyle name="Comma 14 8 7" xfId="14725" xr:uid="{00000000-0005-0000-0000-00003B1A0000}"/>
    <cellStyle name="Comma 14 8 8" xfId="17178" xr:uid="{00000000-0005-0000-0000-00003C1A0000}"/>
    <cellStyle name="Comma 14 8 9" xfId="19626" xr:uid="{00000000-0005-0000-0000-00003D1A0000}"/>
    <cellStyle name="Comma 14 9" xfId="165" xr:uid="{00000000-0005-0000-0000-00003E1A0000}"/>
    <cellStyle name="Comma 14 9 2" xfId="2422" xr:uid="{00000000-0005-0000-0000-00003F1A0000}"/>
    <cellStyle name="Comma 14 9 3" xfId="4881" xr:uid="{00000000-0005-0000-0000-0000401A0000}"/>
    <cellStyle name="Comma 14 9 4" xfId="7374" xr:uid="{00000000-0005-0000-0000-0000411A0000}"/>
    <cellStyle name="Comma 14 9 5" xfId="9822" xr:uid="{00000000-0005-0000-0000-0000421A0000}"/>
    <cellStyle name="Comma 14 9 6" xfId="12274" xr:uid="{00000000-0005-0000-0000-0000431A0000}"/>
    <cellStyle name="Comma 14 9 7" xfId="14726" xr:uid="{00000000-0005-0000-0000-0000441A0000}"/>
    <cellStyle name="Comma 14 9 8" xfId="17179" xr:uid="{00000000-0005-0000-0000-0000451A0000}"/>
    <cellStyle name="Comma 14 9 9" xfId="19627" xr:uid="{00000000-0005-0000-0000-0000461A0000}"/>
    <cellStyle name="Comma 15" xfId="22130" xr:uid="{00000000-0005-0000-0000-0000471A0000}"/>
    <cellStyle name="Comma 15 10" xfId="166" xr:uid="{00000000-0005-0000-0000-0000481A0000}"/>
    <cellStyle name="Comma 15 10 2" xfId="2424" xr:uid="{00000000-0005-0000-0000-0000491A0000}"/>
    <cellStyle name="Comma 15 10 3" xfId="4883" xr:uid="{00000000-0005-0000-0000-00004A1A0000}"/>
    <cellStyle name="Comma 15 10 4" xfId="7376" xr:uid="{00000000-0005-0000-0000-00004B1A0000}"/>
    <cellStyle name="Comma 15 10 5" xfId="9824" xr:uid="{00000000-0005-0000-0000-00004C1A0000}"/>
    <cellStyle name="Comma 15 10 6" xfId="12276" xr:uid="{00000000-0005-0000-0000-00004D1A0000}"/>
    <cellStyle name="Comma 15 10 7" xfId="14728" xr:uid="{00000000-0005-0000-0000-00004E1A0000}"/>
    <cellStyle name="Comma 15 10 8" xfId="17181" xr:uid="{00000000-0005-0000-0000-00004F1A0000}"/>
    <cellStyle name="Comma 15 10 9" xfId="19629" xr:uid="{00000000-0005-0000-0000-0000501A0000}"/>
    <cellStyle name="Comma 15 11" xfId="167" xr:uid="{00000000-0005-0000-0000-0000511A0000}"/>
    <cellStyle name="Comma 15 11 2" xfId="2425" xr:uid="{00000000-0005-0000-0000-0000521A0000}"/>
    <cellStyle name="Comma 15 11 3" xfId="4884" xr:uid="{00000000-0005-0000-0000-0000531A0000}"/>
    <cellStyle name="Comma 15 11 4" xfId="7377" xr:uid="{00000000-0005-0000-0000-0000541A0000}"/>
    <cellStyle name="Comma 15 11 5" xfId="9825" xr:uid="{00000000-0005-0000-0000-0000551A0000}"/>
    <cellStyle name="Comma 15 11 6" xfId="12277" xr:uid="{00000000-0005-0000-0000-0000561A0000}"/>
    <cellStyle name="Comma 15 11 7" xfId="14729" xr:uid="{00000000-0005-0000-0000-0000571A0000}"/>
    <cellStyle name="Comma 15 11 8" xfId="17182" xr:uid="{00000000-0005-0000-0000-0000581A0000}"/>
    <cellStyle name="Comma 15 11 9" xfId="19630" xr:uid="{00000000-0005-0000-0000-0000591A0000}"/>
    <cellStyle name="Comma 15 12" xfId="168" xr:uid="{00000000-0005-0000-0000-00005A1A0000}"/>
    <cellStyle name="Comma 15 12 2" xfId="2426" xr:uid="{00000000-0005-0000-0000-00005B1A0000}"/>
    <cellStyle name="Comma 15 12 3" xfId="4885" xr:uid="{00000000-0005-0000-0000-00005C1A0000}"/>
    <cellStyle name="Comma 15 12 4" xfId="7378" xr:uid="{00000000-0005-0000-0000-00005D1A0000}"/>
    <cellStyle name="Comma 15 12 5" xfId="9826" xr:uid="{00000000-0005-0000-0000-00005E1A0000}"/>
    <cellStyle name="Comma 15 12 6" xfId="12278" xr:uid="{00000000-0005-0000-0000-00005F1A0000}"/>
    <cellStyle name="Comma 15 12 7" xfId="14730" xr:uid="{00000000-0005-0000-0000-0000601A0000}"/>
    <cellStyle name="Comma 15 12 8" xfId="17183" xr:uid="{00000000-0005-0000-0000-0000611A0000}"/>
    <cellStyle name="Comma 15 12 9" xfId="19631" xr:uid="{00000000-0005-0000-0000-0000621A0000}"/>
    <cellStyle name="Comma 15 13" xfId="169" xr:uid="{00000000-0005-0000-0000-0000631A0000}"/>
    <cellStyle name="Comma 15 14" xfId="170" xr:uid="{00000000-0005-0000-0000-0000641A0000}"/>
    <cellStyle name="Comma 15 15" xfId="171" xr:uid="{00000000-0005-0000-0000-0000651A0000}"/>
    <cellStyle name="Comma 15 16" xfId="172" xr:uid="{00000000-0005-0000-0000-0000661A0000}"/>
    <cellStyle name="Comma 15 17" xfId="173" xr:uid="{00000000-0005-0000-0000-0000671A0000}"/>
    <cellStyle name="Comma 15 18" xfId="174" xr:uid="{00000000-0005-0000-0000-0000681A0000}"/>
    <cellStyle name="Comma 15 19" xfId="175" xr:uid="{00000000-0005-0000-0000-0000691A0000}"/>
    <cellStyle name="Comma 15 2" xfId="22131" xr:uid="{00000000-0005-0000-0000-00006A1A0000}"/>
    <cellStyle name="Comma 15 2 10" xfId="22132" xr:uid="{00000000-0005-0000-0000-00006B1A0000}"/>
    <cellStyle name="Comma 15 2 10 2" xfId="2428" xr:uid="{00000000-0005-0000-0000-00006C1A0000}"/>
    <cellStyle name="Comma 15 2 10 3" xfId="4887" xr:uid="{00000000-0005-0000-0000-00006D1A0000}"/>
    <cellStyle name="Comma 15 2 10 4" xfId="7380" xr:uid="{00000000-0005-0000-0000-00006E1A0000}"/>
    <cellStyle name="Comma 15 2 10 5" xfId="9828" xr:uid="{00000000-0005-0000-0000-00006F1A0000}"/>
    <cellStyle name="Comma 15 2 10 6" xfId="12280" xr:uid="{00000000-0005-0000-0000-0000701A0000}"/>
    <cellStyle name="Comma 15 2 10 7" xfId="14732" xr:uid="{00000000-0005-0000-0000-0000711A0000}"/>
    <cellStyle name="Comma 15 2 10 8" xfId="17185" xr:uid="{00000000-0005-0000-0000-0000721A0000}"/>
    <cellStyle name="Comma 15 2 10 9" xfId="19633" xr:uid="{00000000-0005-0000-0000-0000731A0000}"/>
    <cellStyle name="Comma 15 2 11" xfId="22133" xr:uid="{00000000-0005-0000-0000-0000741A0000}"/>
    <cellStyle name="Comma 15 2 11 2" xfId="2429" xr:uid="{00000000-0005-0000-0000-0000751A0000}"/>
    <cellStyle name="Comma 15 2 11 3" xfId="4888" xr:uid="{00000000-0005-0000-0000-0000761A0000}"/>
    <cellStyle name="Comma 15 2 11 4" xfId="7381" xr:uid="{00000000-0005-0000-0000-0000771A0000}"/>
    <cellStyle name="Comma 15 2 11 5" xfId="9829" xr:uid="{00000000-0005-0000-0000-0000781A0000}"/>
    <cellStyle name="Comma 15 2 11 6" xfId="12281" xr:uid="{00000000-0005-0000-0000-0000791A0000}"/>
    <cellStyle name="Comma 15 2 11 7" xfId="14733" xr:uid="{00000000-0005-0000-0000-00007A1A0000}"/>
    <cellStyle name="Comma 15 2 11 8" xfId="17186" xr:uid="{00000000-0005-0000-0000-00007B1A0000}"/>
    <cellStyle name="Comma 15 2 11 9" xfId="19634" xr:uid="{00000000-0005-0000-0000-00007C1A0000}"/>
    <cellStyle name="Comma 15 2 12" xfId="2427" xr:uid="{00000000-0005-0000-0000-00007D1A0000}"/>
    <cellStyle name="Comma 15 2 13" xfId="4886" xr:uid="{00000000-0005-0000-0000-00007E1A0000}"/>
    <cellStyle name="Comma 15 2 14" xfId="7379" xr:uid="{00000000-0005-0000-0000-00007F1A0000}"/>
    <cellStyle name="Comma 15 2 15" xfId="9827" xr:uid="{00000000-0005-0000-0000-0000801A0000}"/>
    <cellStyle name="Comma 15 2 16" xfId="12279" xr:uid="{00000000-0005-0000-0000-0000811A0000}"/>
    <cellStyle name="Comma 15 2 17" xfId="14731" xr:uid="{00000000-0005-0000-0000-0000821A0000}"/>
    <cellStyle name="Comma 15 2 18" xfId="17184" xr:uid="{00000000-0005-0000-0000-0000831A0000}"/>
    <cellStyle name="Comma 15 2 19" xfId="19632" xr:uid="{00000000-0005-0000-0000-0000841A0000}"/>
    <cellStyle name="Comma 15 2 2" xfId="22134" xr:uid="{00000000-0005-0000-0000-0000851A0000}"/>
    <cellStyle name="Comma 15 2 2 10" xfId="22135" xr:uid="{00000000-0005-0000-0000-0000861A0000}"/>
    <cellStyle name="Comma 15 2 2 10 2" xfId="2431" xr:uid="{00000000-0005-0000-0000-0000871A0000}"/>
    <cellStyle name="Comma 15 2 2 10 3" xfId="4890" xr:uid="{00000000-0005-0000-0000-0000881A0000}"/>
    <cellStyle name="Comma 15 2 2 10 4" xfId="7383" xr:uid="{00000000-0005-0000-0000-0000891A0000}"/>
    <cellStyle name="Comma 15 2 2 10 5" xfId="9831" xr:uid="{00000000-0005-0000-0000-00008A1A0000}"/>
    <cellStyle name="Comma 15 2 2 10 6" xfId="12283" xr:uid="{00000000-0005-0000-0000-00008B1A0000}"/>
    <cellStyle name="Comma 15 2 2 10 7" xfId="14735" xr:uid="{00000000-0005-0000-0000-00008C1A0000}"/>
    <cellStyle name="Comma 15 2 2 10 8" xfId="17188" xr:uid="{00000000-0005-0000-0000-00008D1A0000}"/>
    <cellStyle name="Comma 15 2 2 10 9" xfId="19636" xr:uid="{00000000-0005-0000-0000-00008E1A0000}"/>
    <cellStyle name="Comma 15 2 2 11" xfId="2430" xr:uid="{00000000-0005-0000-0000-00008F1A0000}"/>
    <cellStyle name="Comma 15 2 2 12" xfId="4889" xr:uid="{00000000-0005-0000-0000-0000901A0000}"/>
    <cellStyle name="Comma 15 2 2 13" xfId="7382" xr:uid="{00000000-0005-0000-0000-0000911A0000}"/>
    <cellStyle name="Comma 15 2 2 14" xfId="9830" xr:uid="{00000000-0005-0000-0000-0000921A0000}"/>
    <cellStyle name="Comma 15 2 2 15" xfId="12282" xr:uid="{00000000-0005-0000-0000-0000931A0000}"/>
    <cellStyle name="Comma 15 2 2 16" xfId="14734" xr:uid="{00000000-0005-0000-0000-0000941A0000}"/>
    <cellStyle name="Comma 15 2 2 17" xfId="17187" xr:uid="{00000000-0005-0000-0000-0000951A0000}"/>
    <cellStyle name="Comma 15 2 2 18" xfId="19635" xr:uid="{00000000-0005-0000-0000-0000961A0000}"/>
    <cellStyle name="Comma 15 2 2 2" xfId="22136" xr:uid="{00000000-0005-0000-0000-0000971A0000}"/>
    <cellStyle name="Comma 15 2 2 2 10" xfId="2432" xr:uid="{00000000-0005-0000-0000-0000981A0000}"/>
    <cellStyle name="Comma 15 2 2 2 11" xfId="4891" xr:uid="{00000000-0005-0000-0000-0000991A0000}"/>
    <cellStyle name="Comma 15 2 2 2 12" xfId="7384" xr:uid="{00000000-0005-0000-0000-00009A1A0000}"/>
    <cellStyle name="Comma 15 2 2 2 13" xfId="9832" xr:uid="{00000000-0005-0000-0000-00009B1A0000}"/>
    <cellStyle name="Comma 15 2 2 2 14" xfId="12284" xr:uid="{00000000-0005-0000-0000-00009C1A0000}"/>
    <cellStyle name="Comma 15 2 2 2 15" xfId="14736" xr:uid="{00000000-0005-0000-0000-00009D1A0000}"/>
    <cellStyle name="Comma 15 2 2 2 16" xfId="17189" xr:uid="{00000000-0005-0000-0000-00009E1A0000}"/>
    <cellStyle name="Comma 15 2 2 2 17" xfId="19637" xr:uid="{00000000-0005-0000-0000-00009F1A0000}"/>
    <cellStyle name="Comma 15 2 2 2 2" xfId="22137" xr:uid="{00000000-0005-0000-0000-0000A01A0000}"/>
    <cellStyle name="Comma 15 2 2 2 2 10" xfId="4892" xr:uid="{00000000-0005-0000-0000-0000A11A0000}"/>
    <cellStyle name="Comma 15 2 2 2 2 11" xfId="7385" xr:uid="{00000000-0005-0000-0000-0000A21A0000}"/>
    <cellStyle name="Comma 15 2 2 2 2 12" xfId="9833" xr:uid="{00000000-0005-0000-0000-0000A31A0000}"/>
    <cellStyle name="Comma 15 2 2 2 2 13" xfId="12285" xr:uid="{00000000-0005-0000-0000-0000A41A0000}"/>
    <cellStyle name="Comma 15 2 2 2 2 14" xfId="14737" xr:uid="{00000000-0005-0000-0000-0000A51A0000}"/>
    <cellStyle name="Comma 15 2 2 2 2 15" xfId="17190" xr:uid="{00000000-0005-0000-0000-0000A61A0000}"/>
    <cellStyle name="Comma 15 2 2 2 2 16" xfId="19638" xr:uid="{00000000-0005-0000-0000-0000A71A0000}"/>
    <cellStyle name="Comma 15 2 2 2 2 2" xfId="22138" xr:uid="{00000000-0005-0000-0000-0000A81A0000}"/>
    <cellStyle name="Comma 15 2 2 2 2 2 10" xfId="19639" xr:uid="{00000000-0005-0000-0000-0000A91A0000}"/>
    <cellStyle name="Comma 15 2 2 2 2 2 2" xfId="22139" xr:uid="{00000000-0005-0000-0000-0000AA1A0000}"/>
    <cellStyle name="Comma 15 2 2 2 2 2 2 2" xfId="2435" xr:uid="{00000000-0005-0000-0000-0000AB1A0000}"/>
    <cellStyle name="Comma 15 2 2 2 2 2 2 3" xfId="4894" xr:uid="{00000000-0005-0000-0000-0000AC1A0000}"/>
    <cellStyle name="Comma 15 2 2 2 2 2 2 4" xfId="7387" xr:uid="{00000000-0005-0000-0000-0000AD1A0000}"/>
    <cellStyle name="Comma 15 2 2 2 2 2 2 5" xfId="9835" xr:uid="{00000000-0005-0000-0000-0000AE1A0000}"/>
    <cellStyle name="Comma 15 2 2 2 2 2 2 6" xfId="12287" xr:uid="{00000000-0005-0000-0000-0000AF1A0000}"/>
    <cellStyle name="Comma 15 2 2 2 2 2 2 7" xfId="14739" xr:uid="{00000000-0005-0000-0000-0000B01A0000}"/>
    <cellStyle name="Comma 15 2 2 2 2 2 2 8" xfId="17192" xr:uid="{00000000-0005-0000-0000-0000B11A0000}"/>
    <cellStyle name="Comma 15 2 2 2 2 2 2 9" xfId="19640" xr:uid="{00000000-0005-0000-0000-0000B21A0000}"/>
    <cellStyle name="Comma 15 2 2 2 2 2 3" xfId="2434" xr:uid="{00000000-0005-0000-0000-0000B31A0000}"/>
    <cellStyle name="Comma 15 2 2 2 2 2 4" xfId="4893" xr:uid="{00000000-0005-0000-0000-0000B41A0000}"/>
    <cellStyle name="Comma 15 2 2 2 2 2 5" xfId="7386" xr:uid="{00000000-0005-0000-0000-0000B51A0000}"/>
    <cellStyle name="Comma 15 2 2 2 2 2 6" xfId="9834" xr:uid="{00000000-0005-0000-0000-0000B61A0000}"/>
    <cellStyle name="Comma 15 2 2 2 2 2 7" xfId="12286" xr:uid="{00000000-0005-0000-0000-0000B71A0000}"/>
    <cellStyle name="Comma 15 2 2 2 2 2 8" xfId="14738" xr:uid="{00000000-0005-0000-0000-0000B81A0000}"/>
    <cellStyle name="Comma 15 2 2 2 2 2 9" xfId="17191" xr:uid="{00000000-0005-0000-0000-0000B91A0000}"/>
    <cellStyle name="Comma 15 2 2 2 2 3" xfId="22140" xr:uid="{00000000-0005-0000-0000-0000BA1A0000}"/>
    <cellStyle name="Comma 15 2 2 2 2 3 2" xfId="2436" xr:uid="{00000000-0005-0000-0000-0000BB1A0000}"/>
    <cellStyle name="Comma 15 2 2 2 2 3 3" xfId="4895" xr:uid="{00000000-0005-0000-0000-0000BC1A0000}"/>
    <cellStyle name="Comma 15 2 2 2 2 3 4" xfId="7388" xr:uid="{00000000-0005-0000-0000-0000BD1A0000}"/>
    <cellStyle name="Comma 15 2 2 2 2 3 5" xfId="9836" xr:uid="{00000000-0005-0000-0000-0000BE1A0000}"/>
    <cellStyle name="Comma 15 2 2 2 2 3 6" xfId="12288" xr:uid="{00000000-0005-0000-0000-0000BF1A0000}"/>
    <cellStyle name="Comma 15 2 2 2 2 3 7" xfId="14740" xr:uid="{00000000-0005-0000-0000-0000C01A0000}"/>
    <cellStyle name="Comma 15 2 2 2 2 3 8" xfId="17193" xr:uid="{00000000-0005-0000-0000-0000C11A0000}"/>
    <cellStyle name="Comma 15 2 2 2 2 3 9" xfId="19641" xr:uid="{00000000-0005-0000-0000-0000C21A0000}"/>
    <cellStyle name="Comma 15 2 2 2 2 4" xfId="22141" xr:uid="{00000000-0005-0000-0000-0000C31A0000}"/>
    <cellStyle name="Comma 15 2 2 2 2 4 2" xfId="2437" xr:uid="{00000000-0005-0000-0000-0000C41A0000}"/>
    <cellStyle name="Comma 15 2 2 2 2 4 3" xfId="4896" xr:uid="{00000000-0005-0000-0000-0000C51A0000}"/>
    <cellStyle name="Comma 15 2 2 2 2 4 4" xfId="7389" xr:uid="{00000000-0005-0000-0000-0000C61A0000}"/>
    <cellStyle name="Comma 15 2 2 2 2 4 5" xfId="9837" xr:uid="{00000000-0005-0000-0000-0000C71A0000}"/>
    <cellStyle name="Comma 15 2 2 2 2 4 6" xfId="12289" xr:uid="{00000000-0005-0000-0000-0000C81A0000}"/>
    <cellStyle name="Comma 15 2 2 2 2 4 7" xfId="14741" xr:uid="{00000000-0005-0000-0000-0000C91A0000}"/>
    <cellStyle name="Comma 15 2 2 2 2 4 8" xfId="17194" xr:uid="{00000000-0005-0000-0000-0000CA1A0000}"/>
    <cellStyle name="Comma 15 2 2 2 2 4 9" xfId="19642" xr:uid="{00000000-0005-0000-0000-0000CB1A0000}"/>
    <cellStyle name="Comma 15 2 2 2 2 5" xfId="22142" xr:uid="{00000000-0005-0000-0000-0000CC1A0000}"/>
    <cellStyle name="Comma 15 2 2 2 2 5 2" xfId="2438" xr:uid="{00000000-0005-0000-0000-0000CD1A0000}"/>
    <cellStyle name="Comma 15 2 2 2 2 5 3" xfId="4897" xr:uid="{00000000-0005-0000-0000-0000CE1A0000}"/>
    <cellStyle name="Comma 15 2 2 2 2 5 4" xfId="7390" xr:uid="{00000000-0005-0000-0000-0000CF1A0000}"/>
    <cellStyle name="Comma 15 2 2 2 2 5 5" xfId="9838" xr:uid="{00000000-0005-0000-0000-0000D01A0000}"/>
    <cellStyle name="Comma 15 2 2 2 2 5 6" xfId="12290" xr:uid="{00000000-0005-0000-0000-0000D11A0000}"/>
    <cellStyle name="Comma 15 2 2 2 2 5 7" xfId="14742" xr:uid="{00000000-0005-0000-0000-0000D21A0000}"/>
    <cellStyle name="Comma 15 2 2 2 2 5 8" xfId="17195" xr:uid="{00000000-0005-0000-0000-0000D31A0000}"/>
    <cellStyle name="Comma 15 2 2 2 2 5 9" xfId="19643" xr:uid="{00000000-0005-0000-0000-0000D41A0000}"/>
    <cellStyle name="Comma 15 2 2 2 2 6" xfId="22143" xr:uid="{00000000-0005-0000-0000-0000D51A0000}"/>
    <cellStyle name="Comma 15 2 2 2 2 6 2" xfId="2439" xr:uid="{00000000-0005-0000-0000-0000D61A0000}"/>
    <cellStyle name="Comma 15 2 2 2 2 6 3" xfId="4898" xr:uid="{00000000-0005-0000-0000-0000D71A0000}"/>
    <cellStyle name="Comma 15 2 2 2 2 6 4" xfId="7391" xr:uid="{00000000-0005-0000-0000-0000D81A0000}"/>
    <cellStyle name="Comma 15 2 2 2 2 6 5" xfId="9839" xr:uid="{00000000-0005-0000-0000-0000D91A0000}"/>
    <cellStyle name="Comma 15 2 2 2 2 6 6" xfId="12291" xr:uid="{00000000-0005-0000-0000-0000DA1A0000}"/>
    <cellStyle name="Comma 15 2 2 2 2 6 7" xfId="14743" xr:uid="{00000000-0005-0000-0000-0000DB1A0000}"/>
    <cellStyle name="Comma 15 2 2 2 2 6 8" xfId="17196" xr:uid="{00000000-0005-0000-0000-0000DC1A0000}"/>
    <cellStyle name="Comma 15 2 2 2 2 6 9" xfId="19644" xr:uid="{00000000-0005-0000-0000-0000DD1A0000}"/>
    <cellStyle name="Comma 15 2 2 2 2 7" xfId="22144" xr:uid="{00000000-0005-0000-0000-0000DE1A0000}"/>
    <cellStyle name="Comma 15 2 2 2 2 7 2" xfId="2440" xr:uid="{00000000-0005-0000-0000-0000DF1A0000}"/>
    <cellStyle name="Comma 15 2 2 2 2 7 3" xfId="4899" xr:uid="{00000000-0005-0000-0000-0000E01A0000}"/>
    <cellStyle name="Comma 15 2 2 2 2 7 4" xfId="7392" xr:uid="{00000000-0005-0000-0000-0000E11A0000}"/>
    <cellStyle name="Comma 15 2 2 2 2 7 5" xfId="9840" xr:uid="{00000000-0005-0000-0000-0000E21A0000}"/>
    <cellStyle name="Comma 15 2 2 2 2 7 6" xfId="12292" xr:uid="{00000000-0005-0000-0000-0000E31A0000}"/>
    <cellStyle name="Comma 15 2 2 2 2 7 7" xfId="14744" xr:uid="{00000000-0005-0000-0000-0000E41A0000}"/>
    <cellStyle name="Comma 15 2 2 2 2 7 8" xfId="17197" xr:uid="{00000000-0005-0000-0000-0000E51A0000}"/>
    <cellStyle name="Comma 15 2 2 2 2 7 9" xfId="19645" xr:uid="{00000000-0005-0000-0000-0000E61A0000}"/>
    <cellStyle name="Comma 15 2 2 2 2 8" xfId="22145" xr:uid="{00000000-0005-0000-0000-0000E71A0000}"/>
    <cellStyle name="Comma 15 2 2 2 2 8 2" xfId="2441" xr:uid="{00000000-0005-0000-0000-0000E81A0000}"/>
    <cellStyle name="Comma 15 2 2 2 2 8 3" xfId="4900" xr:uid="{00000000-0005-0000-0000-0000E91A0000}"/>
    <cellStyle name="Comma 15 2 2 2 2 8 4" xfId="7393" xr:uid="{00000000-0005-0000-0000-0000EA1A0000}"/>
    <cellStyle name="Comma 15 2 2 2 2 8 5" xfId="9841" xr:uid="{00000000-0005-0000-0000-0000EB1A0000}"/>
    <cellStyle name="Comma 15 2 2 2 2 8 6" xfId="12293" xr:uid="{00000000-0005-0000-0000-0000EC1A0000}"/>
    <cellStyle name="Comma 15 2 2 2 2 8 7" xfId="14745" xr:uid="{00000000-0005-0000-0000-0000ED1A0000}"/>
    <cellStyle name="Comma 15 2 2 2 2 8 8" xfId="17198" xr:uid="{00000000-0005-0000-0000-0000EE1A0000}"/>
    <cellStyle name="Comma 15 2 2 2 2 8 9" xfId="19646" xr:uid="{00000000-0005-0000-0000-0000EF1A0000}"/>
    <cellStyle name="Comma 15 2 2 2 2 9" xfId="2433" xr:uid="{00000000-0005-0000-0000-0000F01A0000}"/>
    <cellStyle name="Comma 15 2 2 2 3" xfId="22146" xr:uid="{00000000-0005-0000-0000-0000F11A0000}"/>
    <cellStyle name="Comma 15 2 2 2 3 10" xfId="19647" xr:uid="{00000000-0005-0000-0000-0000F21A0000}"/>
    <cellStyle name="Comma 15 2 2 2 3 2" xfId="22147" xr:uid="{00000000-0005-0000-0000-0000F31A0000}"/>
    <cellStyle name="Comma 15 2 2 2 3 2 2" xfId="2443" xr:uid="{00000000-0005-0000-0000-0000F41A0000}"/>
    <cellStyle name="Comma 15 2 2 2 3 2 3" xfId="4902" xr:uid="{00000000-0005-0000-0000-0000F51A0000}"/>
    <cellStyle name="Comma 15 2 2 2 3 2 4" xfId="7395" xr:uid="{00000000-0005-0000-0000-0000F61A0000}"/>
    <cellStyle name="Comma 15 2 2 2 3 2 5" xfId="9843" xr:uid="{00000000-0005-0000-0000-0000F71A0000}"/>
    <cellStyle name="Comma 15 2 2 2 3 2 6" xfId="12295" xr:uid="{00000000-0005-0000-0000-0000F81A0000}"/>
    <cellStyle name="Comma 15 2 2 2 3 2 7" xfId="14747" xr:uid="{00000000-0005-0000-0000-0000F91A0000}"/>
    <cellStyle name="Comma 15 2 2 2 3 2 8" xfId="17200" xr:uid="{00000000-0005-0000-0000-0000FA1A0000}"/>
    <cellStyle name="Comma 15 2 2 2 3 2 9" xfId="19648" xr:uid="{00000000-0005-0000-0000-0000FB1A0000}"/>
    <cellStyle name="Comma 15 2 2 2 3 3" xfId="2442" xr:uid="{00000000-0005-0000-0000-0000FC1A0000}"/>
    <cellStyle name="Comma 15 2 2 2 3 4" xfId="4901" xr:uid="{00000000-0005-0000-0000-0000FD1A0000}"/>
    <cellStyle name="Comma 15 2 2 2 3 5" xfId="7394" xr:uid="{00000000-0005-0000-0000-0000FE1A0000}"/>
    <cellStyle name="Comma 15 2 2 2 3 6" xfId="9842" xr:uid="{00000000-0005-0000-0000-0000FF1A0000}"/>
    <cellStyle name="Comma 15 2 2 2 3 7" xfId="12294" xr:uid="{00000000-0005-0000-0000-0000001B0000}"/>
    <cellStyle name="Comma 15 2 2 2 3 8" xfId="14746" xr:uid="{00000000-0005-0000-0000-0000011B0000}"/>
    <cellStyle name="Comma 15 2 2 2 3 9" xfId="17199" xr:uid="{00000000-0005-0000-0000-0000021B0000}"/>
    <cellStyle name="Comma 15 2 2 2 4" xfId="22148" xr:uid="{00000000-0005-0000-0000-0000031B0000}"/>
    <cellStyle name="Comma 15 2 2 2 4 2" xfId="2444" xr:uid="{00000000-0005-0000-0000-0000041B0000}"/>
    <cellStyle name="Comma 15 2 2 2 4 3" xfId="4903" xr:uid="{00000000-0005-0000-0000-0000051B0000}"/>
    <cellStyle name="Comma 15 2 2 2 4 4" xfId="7396" xr:uid="{00000000-0005-0000-0000-0000061B0000}"/>
    <cellStyle name="Comma 15 2 2 2 4 5" xfId="9844" xr:uid="{00000000-0005-0000-0000-0000071B0000}"/>
    <cellStyle name="Comma 15 2 2 2 4 6" xfId="12296" xr:uid="{00000000-0005-0000-0000-0000081B0000}"/>
    <cellStyle name="Comma 15 2 2 2 4 7" xfId="14748" xr:uid="{00000000-0005-0000-0000-0000091B0000}"/>
    <cellStyle name="Comma 15 2 2 2 4 8" xfId="17201" xr:uid="{00000000-0005-0000-0000-00000A1B0000}"/>
    <cellStyle name="Comma 15 2 2 2 4 9" xfId="19649" xr:uid="{00000000-0005-0000-0000-00000B1B0000}"/>
    <cellStyle name="Comma 15 2 2 2 5" xfId="22149" xr:uid="{00000000-0005-0000-0000-00000C1B0000}"/>
    <cellStyle name="Comma 15 2 2 2 5 2" xfId="2445" xr:uid="{00000000-0005-0000-0000-00000D1B0000}"/>
    <cellStyle name="Comma 15 2 2 2 5 3" xfId="4904" xr:uid="{00000000-0005-0000-0000-00000E1B0000}"/>
    <cellStyle name="Comma 15 2 2 2 5 4" xfId="7397" xr:uid="{00000000-0005-0000-0000-00000F1B0000}"/>
    <cellStyle name="Comma 15 2 2 2 5 5" xfId="9845" xr:uid="{00000000-0005-0000-0000-0000101B0000}"/>
    <cellStyle name="Comma 15 2 2 2 5 6" xfId="12297" xr:uid="{00000000-0005-0000-0000-0000111B0000}"/>
    <cellStyle name="Comma 15 2 2 2 5 7" xfId="14749" xr:uid="{00000000-0005-0000-0000-0000121B0000}"/>
    <cellStyle name="Comma 15 2 2 2 5 8" xfId="17202" xr:uid="{00000000-0005-0000-0000-0000131B0000}"/>
    <cellStyle name="Comma 15 2 2 2 5 9" xfId="19650" xr:uid="{00000000-0005-0000-0000-0000141B0000}"/>
    <cellStyle name="Comma 15 2 2 2 6" xfId="22150" xr:uid="{00000000-0005-0000-0000-0000151B0000}"/>
    <cellStyle name="Comma 15 2 2 2 6 2" xfId="2446" xr:uid="{00000000-0005-0000-0000-0000161B0000}"/>
    <cellStyle name="Comma 15 2 2 2 6 3" xfId="4905" xr:uid="{00000000-0005-0000-0000-0000171B0000}"/>
    <cellStyle name="Comma 15 2 2 2 6 4" xfId="7398" xr:uid="{00000000-0005-0000-0000-0000181B0000}"/>
    <cellStyle name="Comma 15 2 2 2 6 5" xfId="9846" xr:uid="{00000000-0005-0000-0000-0000191B0000}"/>
    <cellStyle name="Comma 15 2 2 2 6 6" xfId="12298" xr:uid="{00000000-0005-0000-0000-00001A1B0000}"/>
    <cellStyle name="Comma 15 2 2 2 6 7" xfId="14750" xr:uid="{00000000-0005-0000-0000-00001B1B0000}"/>
    <cellStyle name="Comma 15 2 2 2 6 8" xfId="17203" xr:uid="{00000000-0005-0000-0000-00001C1B0000}"/>
    <cellStyle name="Comma 15 2 2 2 6 9" xfId="19651" xr:uid="{00000000-0005-0000-0000-00001D1B0000}"/>
    <cellStyle name="Comma 15 2 2 2 7" xfId="22151" xr:uid="{00000000-0005-0000-0000-00001E1B0000}"/>
    <cellStyle name="Comma 15 2 2 2 7 2" xfId="2447" xr:uid="{00000000-0005-0000-0000-00001F1B0000}"/>
    <cellStyle name="Comma 15 2 2 2 7 3" xfId="4906" xr:uid="{00000000-0005-0000-0000-0000201B0000}"/>
    <cellStyle name="Comma 15 2 2 2 7 4" xfId="7399" xr:uid="{00000000-0005-0000-0000-0000211B0000}"/>
    <cellStyle name="Comma 15 2 2 2 7 5" xfId="9847" xr:uid="{00000000-0005-0000-0000-0000221B0000}"/>
    <cellStyle name="Comma 15 2 2 2 7 6" xfId="12299" xr:uid="{00000000-0005-0000-0000-0000231B0000}"/>
    <cellStyle name="Comma 15 2 2 2 7 7" xfId="14751" xr:uid="{00000000-0005-0000-0000-0000241B0000}"/>
    <cellStyle name="Comma 15 2 2 2 7 8" xfId="17204" xr:uid="{00000000-0005-0000-0000-0000251B0000}"/>
    <cellStyle name="Comma 15 2 2 2 7 9" xfId="19652" xr:uid="{00000000-0005-0000-0000-0000261B0000}"/>
    <cellStyle name="Comma 15 2 2 2 8" xfId="22152" xr:uid="{00000000-0005-0000-0000-0000271B0000}"/>
    <cellStyle name="Comma 15 2 2 2 8 2" xfId="2448" xr:uid="{00000000-0005-0000-0000-0000281B0000}"/>
    <cellStyle name="Comma 15 2 2 2 8 3" xfId="4907" xr:uid="{00000000-0005-0000-0000-0000291B0000}"/>
    <cellStyle name="Comma 15 2 2 2 8 4" xfId="7400" xr:uid="{00000000-0005-0000-0000-00002A1B0000}"/>
    <cellStyle name="Comma 15 2 2 2 8 5" xfId="9848" xr:uid="{00000000-0005-0000-0000-00002B1B0000}"/>
    <cellStyle name="Comma 15 2 2 2 8 6" xfId="12300" xr:uid="{00000000-0005-0000-0000-00002C1B0000}"/>
    <cellStyle name="Comma 15 2 2 2 8 7" xfId="14752" xr:uid="{00000000-0005-0000-0000-00002D1B0000}"/>
    <cellStyle name="Comma 15 2 2 2 8 8" xfId="17205" xr:uid="{00000000-0005-0000-0000-00002E1B0000}"/>
    <cellStyle name="Comma 15 2 2 2 8 9" xfId="19653" xr:uid="{00000000-0005-0000-0000-00002F1B0000}"/>
    <cellStyle name="Comma 15 2 2 2 9" xfId="22153" xr:uid="{00000000-0005-0000-0000-0000301B0000}"/>
    <cellStyle name="Comma 15 2 2 2 9 2" xfId="2449" xr:uid="{00000000-0005-0000-0000-0000311B0000}"/>
    <cellStyle name="Comma 15 2 2 2 9 3" xfId="4908" xr:uid="{00000000-0005-0000-0000-0000321B0000}"/>
    <cellStyle name="Comma 15 2 2 2 9 4" xfId="7401" xr:uid="{00000000-0005-0000-0000-0000331B0000}"/>
    <cellStyle name="Comma 15 2 2 2 9 5" xfId="9849" xr:uid="{00000000-0005-0000-0000-0000341B0000}"/>
    <cellStyle name="Comma 15 2 2 2 9 6" xfId="12301" xr:uid="{00000000-0005-0000-0000-0000351B0000}"/>
    <cellStyle name="Comma 15 2 2 2 9 7" xfId="14753" xr:uid="{00000000-0005-0000-0000-0000361B0000}"/>
    <cellStyle name="Comma 15 2 2 2 9 8" xfId="17206" xr:uid="{00000000-0005-0000-0000-0000371B0000}"/>
    <cellStyle name="Comma 15 2 2 2 9 9" xfId="19654" xr:uid="{00000000-0005-0000-0000-0000381B0000}"/>
    <cellStyle name="Comma 15 2 2 3" xfId="22154" xr:uid="{00000000-0005-0000-0000-0000391B0000}"/>
    <cellStyle name="Comma 15 2 2 3 10" xfId="4909" xr:uid="{00000000-0005-0000-0000-00003A1B0000}"/>
    <cellStyle name="Comma 15 2 2 3 11" xfId="7402" xr:uid="{00000000-0005-0000-0000-00003B1B0000}"/>
    <cellStyle name="Comma 15 2 2 3 12" xfId="9850" xr:uid="{00000000-0005-0000-0000-00003C1B0000}"/>
    <cellStyle name="Comma 15 2 2 3 13" xfId="12302" xr:uid="{00000000-0005-0000-0000-00003D1B0000}"/>
    <cellStyle name="Comma 15 2 2 3 14" xfId="14754" xr:uid="{00000000-0005-0000-0000-00003E1B0000}"/>
    <cellStyle name="Comma 15 2 2 3 15" xfId="17207" xr:uid="{00000000-0005-0000-0000-00003F1B0000}"/>
    <cellStyle name="Comma 15 2 2 3 16" xfId="19655" xr:uid="{00000000-0005-0000-0000-0000401B0000}"/>
    <cellStyle name="Comma 15 2 2 3 2" xfId="22155" xr:uid="{00000000-0005-0000-0000-0000411B0000}"/>
    <cellStyle name="Comma 15 2 2 3 2 10" xfId="19656" xr:uid="{00000000-0005-0000-0000-0000421B0000}"/>
    <cellStyle name="Comma 15 2 2 3 2 2" xfId="22156" xr:uid="{00000000-0005-0000-0000-0000431B0000}"/>
    <cellStyle name="Comma 15 2 2 3 2 2 2" xfId="2452" xr:uid="{00000000-0005-0000-0000-0000441B0000}"/>
    <cellStyle name="Comma 15 2 2 3 2 2 3" xfId="4911" xr:uid="{00000000-0005-0000-0000-0000451B0000}"/>
    <cellStyle name="Comma 15 2 2 3 2 2 4" xfId="7404" xr:uid="{00000000-0005-0000-0000-0000461B0000}"/>
    <cellStyle name="Comma 15 2 2 3 2 2 5" xfId="9852" xr:uid="{00000000-0005-0000-0000-0000471B0000}"/>
    <cellStyle name="Comma 15 2 2 3 2 2 6" xfId="12304" xr:uid="{00000000-0005-0000-0000-0000481B0000}"/>
    <cellStyle name="Comma 15 2 2 3 2 2 7" xfId="14756" xr:uid="{00000000-0005-0000-0000-0000491B0000}"/>
    <cellStyle name="Comma 15 2 2 3 2 2 8" xfId="17209" xr:uid="{00000000-0005-0000-0000-00004A1B0000}"/>
    <cellStyle name="Comma 15 2 2 3 2 2 9" xfId="19657" xr:uid="{00000000-0005-0000-0000-00004B1B0000}"/>
    <cellStyle name="Comma 15 2 2 3 2 3" xfId="2451" xr:uid="{00000000-0005-0000-0000-00004C1B0000}"/>
    <cellStyle name="Comma 15 2 2 3 2 4" xfId="4910" xr:uid="{00000000-0005-0000-0000-00004D1B0000}"/>
    <cellStyle name="Comma 15 2 2 3 2 5" xfId="7403" xr:uid="{00000000-0005-0000-0000-00004E1B0000}"/>
    <cellStyle name="Comma 15 2 2 3 2 6" xfId="9851" xr:uid="{00000000-0005-0000-0000-00004F1B0000}"/>
    <cellStyle name="Comma 15 2 2 3 2 7" xfId="12303" xr:uid="{00000000-0005-0000-0000-0000501B0000}"/>
    <cellStyle name="Comma 15 2 2 3 2 8" xfId="14755" xr:uid="{00000000-0005-0000-0000-0000511B0000}"/>
    <cellStyle name="Comma 15 2 2 3 2 9" xfId="17208" xr:uid="{00000000-0005-0000-0000-0000521B0000}"/>
    <cellStyle name="Comma 15 2 2 3 3" xfId="22157" xr:uid="{00000000-0005-0000-0000-0000531B0000}"/>
    <cellStyle name="Comma 15 2 2 3 3 2" xfId="2453" xr:uid="{00000000-0005-0000-0000-0000541B0000}"/>
    <cellStyle name="Comma 15 2 2 3 3 3" xfId="4912" xr:uid="{00000000-0005-0000-0000-0000551B0000}"/>
    <cellStyle name="Comma 15 2 2 3 3 4" xfId="7405" xr:uid="{00000000-0005-0000-0000-0000561B0000}"/>
    <cellStyle name="Comma 15 2 2 3 3 5" xfId="9853" xr:uid="{00000000-0005-0000-0000-0000571B0000}"/>
    <cellStyle name="Comma 15 2 2 3 3 6" xfId="12305" xr:uid="{00000000-0005-0000-0000-0000581B0000}"/>
    <cellStyle name="Comma 15 2 2 3 3 7" xfId="14757" xr:uid="{00000000-0005-0000-0000-0000591B0000}"/>
    <cellStyle name="Comma 15 2 2 3 3 8" xfId="17210" xr:uid="{00000000-0005-0000-0000-00005A1B0000}"/>
    <cellStyle name="Comma 15 2 2 3 3 9" xfId="19658" xr:uid="{00000000-0005-0000-0000-00005B1B0000}"/>
    <cellStyle name="Comma 15 2 2 3 4" xfId="22158" xr:uid="{00000000-0005-0000-0000-00005C1B0000}"/>
    <cellStyle name="Comma 15 2 2 3 4 2" xfId="2454" xr:uid="{00000000-0005-0000-0000-00005D1B0000}"/>
    <cellStyle name="Comma 15 2 2 3 4 3" xfId="4913" xr:uid="{00000000-0005-0000-0000-00005E1B0000}"/>
    <cellStyle name="Comma 15 2 2 3 4 4" xfId="7406" xr:uid="{00000000-0005-0000-0000-00005F1B0000}"/>
    <cellStyle name="Comma 15 2 2 3 4 5" xfId="9854" xr:uid="{00000000-0005-0000-0000-0000601B0000}"/>
    <cellStyle name="Comma 15 2 2 3 4 6" xfId="12306" xr:uid="{00000000-0005-0000-0000-0000611B0000}"/>
    <cellStyle name="Comma 15 2 2 3 4 7" xfId="14758" xr:uid="{00000000-0005-0000-0000-0000621B0000}"/>
    <cellStyle name="Comma 15 2 2 3 4 8" xfId="17211" xr:uid="{00000000-0005-0000-0000-0000631B0000}"/>
    <cellStyle name="Comma 15 2 2 3 4 9" xfId="19659" xr:uid="{00000000-0005-0000-0000-0000641B0000}"/>
    <cellStyle name="Comma 15 2 2 3 5" xfId="22159" xr:uid="{00000000-0005-0000-0000-0000651B0000}"/>
    <cellStyle name="Comma 15 2 2 3 5 2" xfId="2455" xr:uid="{00000000-0005-0000-0000-0000661B0000}"/>
    <cellStyle name="Comma 15 2 2 3 5 3" xfId="4914" xr:uid="{00000000-0005-0000-0000-0000671B0000}"/>
    <cellStyle name="Comma 15 2 2 3 5 4" xfId="7407" xr:uid="{00000000-0005-0000-0000-0000681B0000}"/>
    <cellStyle name="Comma 15 2 2 3 5 5" xfId="9855" xr:uid="{00000000-0005-0000-0000-0000691B0000}"/>
    <cellStyle name="Comma 15 2 2 3 5 6" xfId="12307" xr:uid="{00000000-0005-0000-0000-00006A1B0000}"/>
    <cellStyle name="Comma 15 2 2 3 5 7" xfId="14759" xr:uid="{00000000-0005-0000-0000-00006B1B0000}"/>
    <cellStyle name="Comma 15 2 2 3 5 8" xfId="17212" xr:uid="{00000000-0005-0000-0000-00006C1B0000}"/>
    <cellStyle name="Comma 15 2 2 3 5 9" xfId="19660" xr:uid="{00000000-0005-0000-0000-00006D1B0000}"/>
    <cellStyle name="Comma 15 2 2 3 6" xfId="22160" xr:uid="{00000000-0005-0000-0000-00006E1B0000}"/>
    <cellStyle name="Comma 15 2 2 3 6 2" xfId="2456" xr:uid="{00000000-0005-0000-0000-00006F1B0000}"/>
    <cellStyle name="Comma 15 2 2 3 6 3" xfId="4915" xr:uid="{00000000-0005-0000-0000-0000701B0000}"/>
    <cellStyle name="Comma 15 2 2 3 6 4" xfId="7408" xr:uid="{00000000-0005-0000-0000-0000711B0000}"/>
    <cellStyle name="Comma 15 2 2 3 6 5" xfId="9856" xr:uid="{00000000-0005-0000-0000-0000721B0000}"/>
    <cellStyle name="Comma 15 2 2 3 6 6" xfId="12308" xr:uid="{00000000-0005-0000-0000-0000731B0000}"/>
    <cellStyle name="Comma 15 2 2 3 6 7" xfId="14760" xr:uid="{00000000-0005-0000-0000-0000741B0000}"/>
    <cellStyle name="Comma 15 2 2 3 6 8" xfId="17213" xr:uid="{00000000-0005-0000-0000-0000751B0000}"/>
    <cellStyle name="Comma 15 2 2 3 6 9" xfId="19661" xr:uid="{00000000-0005-0000-0000-0000761B0000}"/>
    <cellStyle name="Comma 15 2 2 3 7" xfId="22161" xr:uid="{00000000-0005-0000-0000-0000771B0000}"/>
    <cellStyle name="Comma 15 2 2 3 7 2" xfId="2457" xr:uid="{00000000-0005-0000-0000-0000781B0000}"/>
    <cellStyle name="Comma 15 2 2 3 7 3" xfId="4916" xr:uid="{00000000-0005-0000-0000-0000791B0000}"/>
    <cellStyle name="Comma 15 2 2 3 7 4" xfId="7409" xr:uid="{00000000-0005-0000-0000-00007A1B0000}"/>
    <cellStyle name="Comma 15 2 2 3 7 5" xfId="9857" xr:uid="{00000000-0005-0000-0000-00007B1B0000}"/>
    <cellStyle name="Comma 15 2 2 3 7 6" xfId="12309" xr:uid="{00000000-0005-0000-0000-00007C1B0000}"/>
    <cellStyle name="Comma 15 2 2 3 7 7" xfId="14761" xr:uid="{00000000-0005-0000-0000-00007D1B0000}"/>
    <cellStyle name="Comma 15 2 2 3 7 8" xfId="17214" xr:uid="{00000000-0005-0000-0000-00007E1B0000}"/>
    <cellStyle name="Comma 15 2 2 3 7 9" xfId="19662" xr:uid="{00000000-0005-0000-0000-00007F1B0000}"/>
    <cellStyle name="Comma 15 2 2 3 8" xfId="22162" xr:uid="{00000000-0005-0000-0000-0000801B0000}"/>
    <cellStyle name="Comma 15 2 2 3 8 2" xfId="2458" xr:uid="{00000000-0005-0000-0000-0000811B0000}"/>
    <cellStyle name="Comma 15 2 2 3 8 3" xfId="4917" xr:uid="{00000000-0005-0000-0000-0000821B0000}"/>
    <cellStyle name="Comma 15 2 2 3 8 4" xfId="7410" xr:uid="{00000000-0005-0000-0000-0000831B0000}"/>
    <cellStyle name="Comma 15 2 2 3 8 5" xfId="9858" xr:uid="{00000000-0005-0000-0000-0000841B0000}"/>
    <cellStyle name="Comma 15 2 2 3 8 6" xfId="12310" xr:uid="{00000000-0005-0000-0000-0000851B0000}"/>
    <cellStyle name="Comma 15 2 2 3 8 7" xfId="14762" xr:uid="{00000000-0005-0000-0000-0000861B0000}"/>
    <cellStyle name="Comma 15 2 2 3 8 8" xfId="17215" xr:uid="{00000000-0005-0000-0000-0000871B0000}"/>
    <cellStyle name="Comma 15 2 2 3 8 9" xfId="19663" xr:uid="{00000000-0005-0000-0000-0000881B0000}"/>
    <cellStyle name="Comma 15 2 2 3 9" xfId="2450" xr:uid="{00000000-0005-0000-0000-0000891B0000}"/>
    <cellStyle name="Comma 15 2 2 4" xfId="22163" xr:uid="{00000000-0005-0000-0000-00008A1B0000}"/>
    <cellStyle name="Comma 15 2 2 4 10" xfId="19664" xr:uid="{00000000-0005-0000-0000-00008B1B0000}"/>
    <cellStyle name="Comma 15 2 2 4 2" xfId="22164" xr:uid="{00000000-0005-0000-0000-00008C1B0000}"/>
    <cellStyle name="Comma 15 2 2 4 2 2" xfId="2460" xr:uid="{00000000-0005-0000-0000-00008D1B0000}"/>
    <cellStyle name="Comma 15 2 2 4 2 3" xfId="4919" xr:uid="{00000000-0005-0000-0000-00008E1B0000}"/>
    <cellStyle name="Comma 15 2 2 4 2 4" xfId="7412" xr:uid="{00000000-0005-0000-0000-00008F1B0000}"/>
    <cellStyle name="Comma 15 2 2 4 2 5" xfId="9860" xr:uid="{00000000-0005-0000-0000-0000901B0000}"/>
    <cellStyle name="Comma 15 2 2 4 2 6" xfId="12312" xr:uid="{00000000-0005-0000-0000-0000911B0000}"/>
    <cellStyle name="Comma 15 2 2 4 2 7" xfId="14764" xr:uid="{00000000-0005-0000-0000-0000921B0000}"/>
    <cellStyle name="Comma 15 2 2 4 2 8" xfId="17217" xr:uid="{00000000-0005-0000-0000-0000931B0000}"/>
    <cellStyle name="Comma 15 2 2 4 2 9" xfId="19665" xr:uid="{00000000-0005-0000-0000-0000941B0000}"/>
    <cellStyle name="Comma 15 2 2 4 3" xfId="2459" xr:uid="{00000000-0005-0000-0000-0000951B0000}"/>
    <cellStyle name="Comma 15 2 2 4 4" xfId="4918" xr:uid="{00000000-0005-0000-0000-0000961B0000}"/>
    <cellStyle name="Comma 15 2 2 4 5" xfId="7411" xr:uid="{00000000-0005-0000-0000-0000971B0000}"/>
    <cellStyle name="Comma 15 2 2 4 6" xfId="9859" xr:uid="{00000000-0005-0000-0000-0000981B0000}"/>
    <cellStyle name="Comma 15 2 2 4 7" xfId="12311" xr:uid="{00000000-0005-0000-0000-0000991B0000}"/>
    <cellStyle name="Comma 15 2 2 4 8" xfId="14763" xr:uid="{00000000-0005-0000-0000-00009A1B0000}"/>
    <cellStyle name="Comma 15 2 2 4 9" xfId="17216" xr:uid="{00000000-0005-0000-0000-00009B1B0000}"/>
    <cellStyle name="Comma 15 2 2 5" xfId="22165" xr:uid="{00000000-0005-0000-0000-00009C1B0000}"/>
    <cellStyle name="Comma 15 2 2 5 2" xfId="2461" xr:uid="{00000000-0005-0000-0000-00009D1B0000}"/>
    <cellStyle name="Comma 15 2 2 5 3" xfId="4920" xr:uid="{00000000-0005-0000-0000-00009E1B0000}"/>
    <cellStyle name="Comma 15 2 2 5 4" xfId="7413" xr:uid="{00000000-0005-0000-0000-00009F1B0000}"/>
    <cellStyle name="Comma 15 2 2 5 5" xfId="9861" xr:uid="{00000000-0005-0000-0000-0000A01B0000}"/>
    <cellStyle name="Comma 15 2 2 5 6" xfId="12313" xr:uid="{00000000-0005-0000-0000-0000A11B0000}"/>
    <cellStyle name="Comma 15 2 2 5 7" xfId="14765" xr:uid="{00000000-0005-0000-0000-0000A21B0000}"/>
    <cellStyle name="Comma 15 2 2 5 8" xfId="17218" xr:uid="{00000000-0005-0000-0000-0000A31B0000}"/>
    <cellStyle name="Comma 15 2 2 5 9" xfId="19666" xr:uid="{00000000-0005-0000-0000-0000A41B0000}"/>
    <cellStyle name="Comma 15 2 2 6" xfId="22166" xr:uid="{00000000-0005-0000-0000-0000A51B0000}"/>
    <cellStyle name="Comma 15 2 2 6 2" xfId="2462" xr:uid="{00000000-0005-0000-0000-0000A61B0000}"/>
    <cellStyle name="Comma 15 2 2 6 3" xfId="4921" xr:uid="{00000000-0005-0000-0000-0000A71B0000}"/>
    <cellStyle name="Comma 15 2 2 6 4" xfId="7414" xr:uid="{00000000-0005-0000-0000-0000A81B0000}"/>
    <cellStyle name="Comma 15 2 2 6 5" xfId="9862" xr:uid="{00000000-0005-0000-0000-0000A91B0000}"/>
    <cellStyle name="Comma 15 2 2 6 6" xfId="12314" xr:uid="{00000000-0005-0000-0000-0000AA1B0000}"/>
    <cellStyle name="Comma 15 2 2 6 7" xfId="14766" xr:uid="{00000000-0005-0000-0000-0000AB1B0000}"/>
    <cellStyle name="Comma 15 2 2 6 8" xfId="17219" xr:uid="{00000000-0005-0000-0000-0000AC1B0000}"/>
    <cellStyle name="Comma 15 2 2 6 9" xfId="19667" xr:uid="{00000000-0005-0000-0000-0000AD1B0000}"/>
    <cellStyle name="Comma 15 2 2 7" xfId="22167" xr:uid="{00000000-0005-0000-0000-0000AE1B0000}"/>
    <cellStyle name="Comma 15 2 2 7 2" xfId="2463" xr:uid="{00000000-0005-0000-0000-0000AF1B0000}"/>
    <cellStyle name="Comma 15 2 2 7 3" xfId="4922" xr:uid="{00000000-0005-0000-0000-0000B01B0000}"/>
    <cellStyle name="Comma 15 2 2 7 4" xfId="7415" xr:uid="{00000000-0005-0000-0000-0000B11B0000}"/>
    <cellStyle name="Comma 15 2 2 7 5" xfId="9863" xr:uid="{00000000-0005-0000-0000-0000B21B0000}"/>
    <cellStyle name="Comma 15 2 2 7 6" xfId="12315" xr:uid="{00000000-0005-0000-0000-0000B31B0000}"/>
    <cellStyle name="Comma 15 2 2 7 7" xfId="14767" xr:uid="{00000000-0005-0000-0000-0000B41B0000}"/>
    <cellStyle name="Comma 15 2 2 7 8" xfId="17220" xr:uid="{00000000-0005-0000-0000-0000B51B0000}"/>
    <cellStyle name="Comma 15 2 2 7 9" xfId="19668" xr:uid="{00000000-0005-0000-0000-0000B61B0000}"/>
    <cellStyle name="Comma 15 2 2 8" xfId="22168" xr:uid="{00000000-0005-0000-0000-0000B71B0000}"/>
    <cellStyle name="Comma 15 2 2 8 2" xfId="2464" xr:uid="{00000000-0005-0000-0000-0000B81B0000}"/>
    <cellStyle name="Comma 15 2 2 8 3" xfId="4923" xr:uid="{00000000-0005-0000-0000-0000B91B0000}"/>
    <cellStyle name="Comma 15 2 2 8 4" xfId="7416" xr:uid="{00000000-0005-0000-0000-0000BA1B0000}"/>
    <cellStyle name="Comma 15 2 2 8 5" xfId="9864" xr:uid="{00000000-0005-0000-0000-0000BB1B0000}"/>
    <cellStyle name="Comma 15 2 2 8 6" xfId="12316" xr:uid="{00000000-0005-0000-0000-0000BC1B0000}"/>
    <cellStyle name="Comma 15 2 2 8 7" xfId="14768" xr:uid="{00000000-0005-0000-0000-0000BD1B0000}"/>
    <cellStyle name="Comma 15 2 2 8 8" xfId="17221" xr:uid="{00000000-0005-0000-0000-0000BE1B0000}"/>
    <cellStyle name="Comma 15 2 2 8 9" xfId="19669" xr:uid="{00000000-0005-0000-0000-0000BF1B0000}"/>
    <cellStyle name="Comma 15 2 2 9" xfId="22169" xr:uid="{00000000-0005-0000-0000-0000C01B0000}"/>
    <cellStyle name="Comma 15 2 2 9 2" xfId="2465" xr:uid="{00000000-0005-0000-0000-0000C11B0000}"/>
    <cellStyle name="Comma 15 2 2 9 3" xfId="4924" xr:uid="{00000000-0005-0000-0000-0000C21B0000}"/>
    <cellStyle name="Comma 15 2 2 9 4" xfId="7417" xr:uid="{00000000-0005-0000-0000-0000C31B0000}"/>
    <cellStyle name="Comma 15 2 2 9 5" xfId="9865" xr:uid="{00000000-0005-0000-0000-0000C41B0000}"/>
    <cellStyle name="Comma 15 2 2 9 6" xfId="12317" xr:uid="{00000000-0005-0000-0000-0000C51B0000}"/>
    <cellStyle name="Comma 15 2 2 9 7" xfId="14769" xr:uid="{00000000-0005-0000-0000-0000C61B0000}"/>
    <cellStyle name="Comma 15 2 2 9 8" xfId="17222" xr:uid="{00000000-0005-0000-0000-0000C71B0000}"/>
    <cellStyle name="Comma 15 2 2 9 9" xfId="19670" xr:uid="{00000000-0005-0000-0000-0000C81B0000}"/>
    <cellStyle name="Comma 15 2 3" xfId="22170" xr:uid="{00000000-0005-0000-0000-0000C91B0000}"/>
    <cellStyle name="Comma 15 2 3 10" xfId="2466" xr:uid="{00000000-0005-0000-0000-0000CA1B0000}"/>
    <cellStyle name="Comma 15 2 3 11" xfId="4925" xr:uid="{00000000-0005-0000-0000-0000CB1B0000}"/>
    <cellStyle name="Comma 15 2 3 12" xfId="7418" xr:uid="{00000000-0005-0000-0000-0000CC1B0000}"/>
    <cellStyle name="Comma 15 2 3 13" xfId="9866" xr:uid="{00000000-0005-0000-0000-0000CD1B0000}"/>
    <cellStyle name="Comma 15 2 3 14" xfId="12318" xr:uid="{00000000-0005-0000-0000-0000CE1B0000}"/>
    <cellStyle name="Comma 15 2 3 15" xfId="14770" xr:uid="{00000000-0005-0000-0000-0000CF1B0000}"/>
    <cellStyle name="Comma 15 2 3 16" xfId="17223" xr:uid="{00000000-0005-0000-0000-0000D01B0000}"/>
    <cellStyle name="Comma 15 2 3 17" xfId="19671" xr:uid="{00000000-0005-0000-0000-0000D11B0000}"/>
    <cellStyle name="Comma 15 2 3 2" xfId="22171" xr:uid="{00000000-0005-0000-0000-0000D21B0000}"/>
    <cellStyle name="Comma 15 2 3 2 10" xfId="4926" xr:uid="{00000000-0005-0000-0000-0000D31B0000}"/>
    <cellStyle name="Comma 15 2 3 2 11" xfId="7419" xr:uid="{00000000-0005-0000-0000-0000D41B0000}"/>
    <cellStyle name="Comma 15 2 3 2 12" xfId="9867" xr:uid="{00000000-0005-0000-0000-0000D51B0000}"/>
    <cellStyle name="Comma 15 2 3 2 13" xfId="12319" xr:uid="{00000000-0005-0000-0000-0000D61B0000}"/>
    <cellStyle name="Comma 15 2 3 2 14" xfId="14771" xr:uid="{00000000-0005-0000-0000-0000D71B0000}"/>
    <cellStyle name="Comma 15 2 3 2 15" xfId="17224" xr:uid="{00000000-0005-0000-0000-0000D81B0000}"/>
    <cellStyle name="Comma 15 2 3 2 16" xfId="19672" xr:uid="{00000000-0005-0000-0000-0000D91B0000}"/>
    <cellStyle name="Comma 15 2 3 2 2" xfId="22172" xr:uid="{00000000-0005-0000-0000-0000DA1B0000}"/>
    <cellStyle name="Comma 15 2 3 2 2 10" xfId="19673" xr:uid="{00000000-0005-0000-0000-0000DB1B0000}"/>
    <cellStyle name="Comma 15 2 3 2 2 2" xfId="22173" xr:uid="{00000000-0005-0000-0000-0000DC1B0000}"/>
    <cellStyle name="Comma 15 2 3 2 2 2 2" xfId="2469" xr:uid="{00000000-0005-0000-0000-0000DD1B0000}"/>
    <cellStyle name="Comma 15 2 3 2 2 2 3" xfId="4928" xr:uid="{00000000-0005-0000-0000-0000DE1B0000}"/>
    <cellStyle name="Comma 15 2 3 2 2 2 4" xfId="7421" xr:uid="{00000000-0005-0000-0000-0000DF1B0000}"/>
    <cellStyle name="Comma 15 2 3 2 2 2 5" xfId="9869" xr:uid="{00000000-0005-0000-0000-0000E01B0000}"/>
    <cellStyle name="Comma 15 2 3 2 2 2 6" xfId="12321" xr:uid="{00000000-0005-0000-0000-0000E11B0000}"/>
    <cellStyle name="Comma 15 2 3 2 2 2 7" xfId="14773" xr:uid="{00000000-0005-0000-0000-0000E21B0000}"/>
    <cellStyle name="Comma 15 2 3 2 2 2 8" xfId="17226" xr:uid="{00000000-0005-0000-0000-0000E31B0000}"/>
    <cellStyle name="Comma 15 2 3 2 2 2 9" xfId="19674" xr:uid="{00000000-0005-0000-0000-0000E41B0000}"/>
    <cellStyle name="Comma 15 2 3 2 2 3" xfId="2468" xr:uid="{00000000-0005-0000-0000-0000E51B0000}"/>
    <cellStyle name="Comma 15 2 3 2 2 4" xfId="4927" xr:uid="{00000000-0005-0000-0000-0000E61B0000}"/>
    <cellStyle name="Comma 15 2 3 2 2 5" xfId="7420" xr:uid="{00000000-0005-0000-0000-0000E71B0000}"/>
    <cellStyle name="Comma 15 2 3 2 2 6" xfId="9868" xr:uid="{00000000-0005-0000-0000-0000E81B0000}"/>
    <cellStyle name="Comma 15 2 3 2 2 7" xfId="12320" xr:uid="{00000000-0005-0000-0000-0000E91B0000}"/>
    <cellStyle name="Comma 15 2 3 2 2 8" xfId="14772" xr:uid="{00000000-0005-0000-0000-0000EA1B0000}"/>
    <cellStyle name="Comma 15 2 3 2 2 9" xfId="17225" xr:uid="{00000000-0005-0000-0000-0000EB1B0000}"/>
    <cellStyle name="Comma 15 2 3 2 3" xfId="22174" xr:uid="{00000000-0005-0000-0000-0000EC1B0000}"/>
    <cellStyle name="Comma 15 2 3 2 3 2" xfId="2470" xr:uid="{00000000-0005-0000-0000-0000ED1B0000}"/>
    <cellStyle name="Comma 15 2 3 2 3 3" xfId="4929" xr:uid="{00000000-0005-0000-0000-0000EE1B0000}"/>
    <cellStyle name="Comma 15 2 3 2 3 4" xfId="7422" xr:uid="{00000000-0005-0000-0000-0000EF1B0000}"/>
    <cellStyle name="Comma 15 2 3 2 3 5" xfId="9870" xr:uid="{00000000-0005-0000-0000-0000F01B0000}"/>
    <cellStyle name="Comma 15 2 3 2 3 6" xfId="12322" xr:uid="{00000000-0005-0000-0000-0000F11B0000}"/>
    <cellStyle name="Comma 15 2 3 2 3 7" xfId="14774" xr:uid="{00000000-0005-0000-0000-0000F21B0000}"/>
    <cellStyle name="Comma 15 2 3 2 3 8" xfId="17227" xr:uid="{00000000-0005-0000-0000-0000F31B0000}"/>
    <cellStyle name="Comma 15 2 3 2 3 9" xfId="19675" xr:uid="{00000000-0005-0000-0000-0000F41B0000}"/>
    <cellStyle name="Comma 15 2 3 2 4" xfId="22175" xr:uid="{00000000-0005-0000-0000-0000F51B0000}"/>
    <cellStyle name="Comma 15 2 3 2 4 2" xfId="2471" xr:uid="{00000000-0005-0000-0000-0000F61B0000}"/>
    <cellStyle name="Comma 15 2 3 2 4 3" xfId="4930" xr:uid="{00000000-0005-0000-0000-0000F71B0000}"/>
    <cellStyle name="Comma 15 2 3 2 4 4" xfId="7423" xr:uid="{00000000-0005-0000-0000-0000F81B0000}"/>
    <cellStyle name="Comma 15 2 3 2 4 5" xfId="9871" xr:uid="{00000000-0005-0000-0000-0000F91B0000}"/>
    <cellStyle name="Comma 15 2 3 2 4 6" xfId="12323" xr:uid="{00000000-0005-0000-0000-0000FA1B0000}"/>
    <cellStyle name="Comma 15 2 3 2 4 7" xfId="14775" xr:uid="{00000000-0005-0000-0000-0000FB1B0000}"/>
    <cellStyle name="Comma 15 2 3 2 4 8" xfId="17228" xr:uid="{00000000-0005-0000-0000-0000FC1B0000}"/>
    <cellStyle name="Comma 15 2 3 2 4 9" xfId="19676" xr:uid="{00000000-0005-0000-0000-0000FD1B0000}"/>
    <cellStyle name="Comma 15 2 3 2 5" xfId="22176" xr:uid="{00000000-0005-0000-0000-0000FE1B0000}"/>
    <cellStyle name="Comma 15 2 3 2 5 2" xfId="2472" xr:uid="{00000000-0005-0000-0000-0000FF1B0000}"/>
    <cellStyle name="Comma 15 2 3 2 5 3" xfId="4931" xr:uid="{00000000-0005-0000-0000-0000001C0000}"/>
    <cellStyle name="Comma 15 2 3 2 5 4" xfId="7424" xr:uid="{00000000-0005-0000-0000-0000011C0000}"/>
    <cellStyle name="Comma 15 2 3 2 5 5" xfId="9872" xr:uid="{00000000-0005-0000-0000-0000021C0000}"/>
    <cellStyle name="Comma 15 2 3 2 5 6" xfId="12324" xr:uid="{00000000-0005-0000-0000-0000031C0000}"/>
    <cellStyle name="Comma 15 2 3 2 5 7" xfId="14776" xr:uid="{00000000-0005-0000-0000-0000041C0000}"/>
    <cellStyle name="Comma 15 2 3 2 5 8" xfId="17229" xr:uid="{00000000-0005-0000-0000-0000051C0000}"/>
    <cellStyle name="Comma 15 2 3 2 5 9" xfId="19677" xr:uid="{00000000-0005-0000-0000-0000061C0000}"/>
    <cellStyle name="Comma 15 2 3 2 6" xfId="22177" xr:uid="{00000000-0005-0000-0000-0000071C0000}"/>
    <cellStyle name="Comma 15 2 3 2 6 2" xfId="2473" xr:uid="{00000000-0005-0000-0000-0000081C0000}"/>
    <cellStyle name="Comma 15 2 3 2 6 3" xfId="4932" xr:uid="{00000000-0005-0000-0000-0000091C0000}"/>
    <cellStyle name="Comma 15 2 3 2 6 4" xfId="7425" xr:uid="{00000000-0005-0000-0000-00000A1C0000}"/>
    <cellStyle name="Comma 15 2 3 2 6 5" xfId="9873" xr:uid="{00000000-0005-0000-0000-00000B1C0000}"/>
    <cellStyle name="Comma 15 2 3 2 6 6" xfId="12325" xr:uid="{00000000-0005-0000-0000-00000C1C0000}"/>
    <cellStyle name="Comma 15 2 3 2 6 7" xfId="14777" xr:uid="{00000000-0005-0000-0000-00000D1C0000}"/>
    <cellStyle name="Comma 15 2 3 2 6 8" xfId="17230" xr:uid="{00000000-0005-0000-0000-00000E1C0000}"/>
    <cellStyle name="Comma 15 2 3 2 6 9" xfId="19678" xr:uid="{00000000-0005-0000-0000-00000F1C0000}"/>
    <cellStyle name="Comma 15 2 3 2 7" xfId="22178" xr:uid="{00000000-0005-0000-0000-0000101C0000}"/>
    <cellStyle name="Comma 15 2 3 2 7 2" xfId="2474" xr:uid="{00000000-0005-0000-0000-0000111C0000}"/>
    <cellStyle name="Comma 15 2 3 2 7 3" xfId="4933" xr:uid="{00000000-0005-0000-0000-0000121C0000}"/>
    <cellStyle name="Comma 15 2 3 2 7 4" xfId="7426" xr:uid="{00000000-0005-0000-0000-0000131C0000}"/>
    <cellStyle name="Comma 15 2 3 2 7 5" xfId="9874" xr:uid="{00000000-0005-0000-0000-0000141C0000}"/>
    <cellStyle name="Comma 15 2 3 2 7 6" xfId="12326" xr:uid="{00000000-0005-0000-0000-0000151C0000}"/>
    <cellStyle name="Comma 15 2 3 2 7 7" xfId="14778" xr:uid="{00000000-0005-0000-0000-0000161C0000}"/>
    <cellStyle name="Comma 15 2 3 2 7 8" xfId="17231" xr:uid="{00000000-0005-0000-0000-0000171C0000}"/>
    <cellStyle name="Comma 15 2 3 2 7 9" xfId="19679" xr:uid="{00000000-0005-0000-0000-0000181C0000}"/>
    <cellStyle name="Comma 15 2 3 2 8" xfId="22179" xr:uid="{00000000-0005-0000-0000-0000191C0000}"/>
    <cellStyle name="Comma 15 2 3 2 8 2" xfId="2475" xr:uid="{00000000-0005-0000-0000-00001A1C0000}"/>
    <cellStyle name="Comma 15 2 3 2 8 3" xfId="4934" xr:uid="{00000000-0005-0000-0000-00001B1C0000}"/>
    <cellStyle name="Comma 15 2 3 2 8 4" xfId="7427" xr:uid="{00000000-0005-0000-0000-00001C1C0000}"/>
    <cellStyle name="Comma 15 2 3 2 8 5" xfId="9875" xr:uid="{00000000-0005-0000-0000-00001D1C0000}"/>
    <cellStyle name="Comma 15 2 3 2 8 6" xfId="12327" xr:uid="{00000000-0005-0000-0000-00001E1C0000}"/>
    <cellStyle name="Comma 15 2 3 2 8 7" xfId="14779" xr:uid="{00000000-0005-0000-0000-00001F1C0000}"/>
    <cellStyle name="Comma 15 2 3 2 8 8" xfId="17232" xr:uid="{00000000-0005-0000-0000-0000201C0000}"/>
    <cellStyle name="Comma 15 2 3 2 8 9" xfId="19680" xr:uid="{00000000-0005-0000-0000-0000211C0000}"/>
    <cellStyle name="Comma 15 2 3 2 9" xfId="2467" xr:uid="{00000000-0005-0000-0000-0000221C0000}"/>
    <cellStyle name="Comma 15 2 3 3" xfId="22180" xr:uid="{00000000-0005-0000-0000-0000231C0000}"/>
    <cellStyle name="Comma 15 2 3 3 10" xfId="19681" xr:uid="{00000000-0005-0000-0000-0000241C0000}"/>
    <cellStyle name="Comma 15 2 3 3 2" xfId="22181" xr:uid="{00000000-0005-0000-0000-0000251C0000}"/>
    <cellStyle name="Comma 15 2 3 3 2 2" xfId="2477" xr:uid="{00000000-0005-0000-0000-0000261C0000}"/>
    <cellStyle name="Comma 15 2 3 3 2 3" xfId="4936" xr:uid="{00000000-0005-0000-0000-0000271C0000}"/>
    <cellStyle name="Comma 15 2 3 3 2 4" xfId="7429" xr:uid="{00000000-0005-0000-0000-0000281C0000}"/>
    <cellStyle name="Comma 15 2 3 3 2 5" xfId="9877" xr:uid="{00000000-0005-0000-0000-0000291C0000}"/>
    <cellStyle name="Comma 15 2 3 3 2 6" xfId="12329" xr:uid="{00000000-0005-0000-0000-00002A1C0000}"/>
    <cellStyle name="Comma 15 2 3 3 2 7" xfId="14781" xr:uid="{00000000-0005-0000-0000-00002B1C0000}"/>
    <cellStyle name="Comma 15 2 3 3 2 8" xfId="17234" xr:uid="{00000000-0005-0000-0000-00002C1C0000}"/>
    <cellStyle name="Comma 15 2 3 3 2 9" xfId="19682" xr:uid="{00000000-0005-0000-0000-00002D1C0000}"/>
    <cellStyle name="Comma 15 2 3 3 3" xfId="2476" xr:uid="{00000000-0005-0000-0000-00002E1C0000}"/>
    <cellStyle name="Comma 15 2 3 3 4" xfId="4935" xr:uid="{00000000-0005-0000-0000-00002F1C0000}"/>
    <cellStyle name="Comma 15 2 3 3 5" xfId="7428" xr:uid="{00000000-0005-0000-0000-0000301C0000}"/>
    <cellStyle name="Comma 15 2 3 3 6" xfId="9876" xr:uid="{00000000-0005-0000-0000-0000311C0000}"/>
    <cellStyle name="Comma 15 2 3 3 7" xfId="12328" xr:uid="{00000000-0005-0000-0000-0000321C0000}"/>
    <cellStyle name="Comma 15 2 3 3 8" xfId="14780" xr:uid="{00000000-0005-0000-0000-0000331C0000}"/>
    <cellStyle name="Comma 15 2 3 3 9" xfId="17233" xr:uid="{00000000-0005-0000-0000-0000341C0000}"/>
    <cellStyle name="Comma 15 2 3 4" xfId="22182" xr:uid="{00000000-0005-0000-0000-0000351C0000}"/>
    <cellStyle name="Comma 15 2 3 4 2" xfId="2478" xr:uid="{00000000-0005-0000-0000-0000361C0000}"/>
    <cellStyle name="Comma 15 2 3 4 3" xfId="4937" xr:uid="{00000000-0005-0000-0000-0000371C0000}"/>
    <cellStyle name="Comma 15 2 3 4 4" xfId="7430" xr:uid="{00000000-0005-0000-0000-0000381C0000}"/>
    <cellStyle name="Comma 15 2 3 4 5" xfId="9878" xr:uid="{00000000-0005-0000-0000-0000391C0000}"/>
    <cellStyle name="Comma 15 2 3 4 6" xfId="12330" xr:uid="{00000000-0005-0000-0000-00003A1C0000}"/>
    <cellStyle name="Comma 15 2 3 4 7" xfId="14782" xr:uid="{00000000-0005-0000-0000-00003B1C0000}"/>
    <cellStyle name="Comma 15 2 3 4 8" xfId="17235" xr:uid="{00000000-0005-0000-0000-00003C1C0000}"/>
    <cellStyle name="Comma 15 2 3 4 9" xfId="19683" xr:uid="{00000000-0005-0000-0000-00003D1C0000}"/>
    <cellStyle name="Comma 15 2 3 5" xfId="22183" xr:uid="{00000000-0005-0000-0000-00003E1C0000}"/>
    <cellStyle name="Comma 15 2 3 5 2" xfId="2479" xr:uid="{00000000-0005-0000-0000-00003F1C0000}"/>
    <cellStyle name="Comma 15 2 3 5 3" xfId="4938" xr:uid="{00000000-0005-0000-0000-0000401C0000}"/>
    <cellStyle name="Comma 15 2 3 5 4" xfId="7431" xr:uid="{00000000-0005-0000-0000-0000411C0000}"/>
    <cellStyle name="Comma 15 2 3 5 5" xfId="9879" xr:uid="{00000000-0005-0000-0000-0000421C0000}"/>
    <cellStyle name="Comma 15 2 3 5 6" xfId="12331" xr:uid="{00000000-0005-0000-0000-0000431C0000}"/>
    <cellStyle name="Comma 15 2 3 5 7" xfId="14783" xr:uid="{00000000-0005-0000-0000-0000441C0000}"/>
    <cellStyle name="Comma 15 2 3 5 8" xfId="17236" xr:uid="{00000000-0005-0000-0000-0000451C0000}"/>
    <cellStyle name="Comma 15 2 3 5 9" xfId="19684" xr:uid="{00000000-0005-0000-0000-0000461C0000}"/>
    <cellStyle name="Comma 15 2 3 6" xfId="22184" xr:uid="{00000000-0005-0000-0000-0000471C0000}"/>
    <cellStyle name="Comma 15 2 3 6 2" xfId="2480" xr:uid="{00000000-0005-0000-0000-0000481C0000}"/>
    <cellStyle name="Comma 15 2 3 6 3" xfId="4939" xr:uid="{00000000-0005-0000-0000-0000491C0000}"/>
    <cellStyle name="Comma 15 2 3 6 4" xfId="7432" xr:uid="{00000000-0005-0000-0000-00004A1C0000}"/>
    <cellStyle name="Comma 15 2 3 6 5" xfId="9880" xr:uid="{00000000-0005-0000-0000-00004B1C0000}"/>
    <cellStyle name="Comma 15 2 3 6 6" xfId="12332" xr:uid="{00000000-0005-0000-0000-00004C1C0000}"/>
    <cellStyle name="Comma 15 2 3 6 7" xfId="14784" xr:uid="{00000000-0005-0000-0000-00004D1C0000}"/>
    <cellStyle name="Comma 15 2 3 6 8" xfId="17237" xr:uid="{00000000-0005-0000-0000-00004E1C0000}"/>
    <cellStyle name="Comma 15 2 3 6 9" xfId="19685" xr:uid="{00000000-0005-0000-0000-00004F1C0000}"/>
    <cellStyle name="Comma 15 2 3 7" xfId="22185" xr:uid="{00000000-0005-0000-0000-0000501C0000}"/>
    <cellStyle name="Comma 15 2 3 7 2" xfId="2481" xr:uid="{00000000-0005-0000-0000-0000511C0000}"/>
    <cellStyle name="Comma 15 2 3 7 3" xfId="4940" xr:uid="{00000000-0005-0000-0000-0000521C0000}"/>
    <cellStyle name="Comma 15 2 3 7 4" xfId="7433" xr:uid="{00000000-0005-0000-0000-0000531C0000}"/>
    <cellStyle name="Comma 15 2 3 7 5" xfId="9881" xr:uid="{00000000-0005-0000-0000-0000541C0000}"/>
    <cellStyle name="Comma 15 2 3 7 6" xfId="12333" xr:uid="{00000000-0005-0000-0000-0000551C0000}"/>
    <cellStyle name="Comma 15 2 3 7 7" xfId="14785" xr:uid="{00000000-0005-0000-0000-0000561C0000}"/>
    <cellStyle name="Comma 15 2 3 7 8" xfId="17238" xr:uid="{00000000-0005-0000-0000-0000571C0000}"/>
    <cellStyle name="Comma 15 2 3 7 9" xfId="19686" xr:uid="{00000000-0005-0000-0000-0000581C0000}"/>
    <cellStyle name="Comma 15 2 3 8" xfId="22186" xr:uid="{00000000-0005-0000-0000-0000591C0000}"/>
    <cellStyle name="Comma 15 2 3 8 2" xfId="2482" xr:uid="{00000000-0005-0000-0000-00005A1C0000}"/>
    <cellStyle name="Comma 15 2 3 8 3" xfId="4941" xr:uid="{00000000-0005-0000-0000-00005B1C0000}"/>
    <cellStyle name="Comma 15 2 3 8 4" xfId="7434" xr:uid="{00000000-0005-0000-0000-00005C1C0000}"/>
    <cellStyle name="Comma 15 2 3 8 5" xfId="9882" xr:uid="{00000000-0005-0000-0000-00005D1C0000}"/>
    <cellStyle name="Comma 15 2 3 8 6" xfId="12334" xr:uid="{00000000-0005-0000-0000-00005E1C0000}"/>
    <cellStyle name="Comma 15 2 3 8 7" xfId="14786" xr:uid="{00000000-0005-0000-0000-00005F1C0000}"/>
    <cellStyle name="Comma 15 2 3 8 8" xfId="17239" xr:uid="{00000000-0005-0000-0000-0000601C0000}"/>
    <cellStyle name="Comma 15 2 3 8 9" xfId="19687" xr:uid="{00000000-0005-0000-0000-0000611C0000}"/>
    <cellStyle name="Comma 15 2 3 9" xfId="22187" xr:uid="{00000000-0005-0000-0000-0000621C0000}"/>
    <cellStyle name="Comma 15 2 3 9 2" xfId="2483" xr:uid="{00000000-0005-0000-0000-0000631C0000}"/>
    <cellStyle name="Comma 15 2 3 9 3" xfId="4942" xr:uid="{00000000-0005-0000-0000-0000641C0000}"/>
    <cellStyle name="Comma 15 2 3 9 4" xfId="7435" xr:uid="{00000000-0005-0000-0000-0000651C0000}"/>
    <cellStyle name="Comma 15 2 3 9 5" xfId="9883" xr:uid="{00000000-0005-0000-0000-0000661C0000}"/>
    <cellStyle name="Comma 15 2 3 9 6" xfId="12335" xr:uid="{00000000-0005-0000-0000-0000671C0000}"/>
    <cellStyle name="Comma 15 2 3 9 7" xfId="14787" xr:uid="{00000000-0005-0000-0000-0000681C0000}"/>
    <cellStyle name="Comma 15 2 3 9 8" xfId="17240" xr:uid="{00000000-0005-0000-0000-0000691C0000}"/>
    <cellStyle name="Comma 15 2 3 9 9" xfId="19688" xr:uid="{00000000-0005-0000-0000-00006A1C0000}"/>
    <cellStyle name="Comma 15 2 4" xfId="22188" xr:uid="{00000000-0005-0000-0000-00006B1C0000}"/>
    <cellStyle name="Comma 15 2 4 10" xfId="4943" xr:uid="{00000000-0005-0000-0000-00006C1C0000}"/>
    <cellStyle name="Comma 15 2 4 11" xfId="7436" xr:uid="{00000000-0005-0000-0000-00006D1C0000}"/>
    <cellStyle name="Comma 15 2 4 12" xfId="9884" xr:uid="{00000000-0005-0000-0000-00006E1C0000}"/>
    <cellStyle name="Comma 15 2 4 13" xfId="12336" xr:uid="{00000000-0005-0000-0000-00006F1C0000}"/>
    <cellStyle name="Comma 15 2 4 14" xfId="14788" xr:uid="{00000000-0005-0000-0000-0000701C0000}"/>
    <cellStyle name="Comma 15 2 4 15" xfId="17241" xr:uid="{00000000-0005-0000-0000-0000711C0000}"/>
    <cellStyle name="Comma 15 2 4 16" xfId="19689" xr:uid="{00000000-0005-0000-0000-0000721C0000}"/>
    <cellStyle name="Comma 15 2 4 2" xfId="22189" xr:uid="{00000000-0005-0000-0000-0000731C0000}"/>
    <cellStyle name="Comma 15 2 4 2 10" xfId="19690" xr:uid="{00000000-0005-0000-0000-0000741C0000}"/>
    <cellStyle name="Comma 15 2 4 2 2" xfId="22190" xr:uid="{00000000-0005-0000-0000-0000751C0000}"/>
    <cellStyle name="Comma 15 2 4 2 2 2" xfId="2486" xr:uid="{00000000-0005-0000-0000-0000761C0000}"/>
    <cellStyle name="Comma 15 2 4 2 2 3" xfId="4945" xr:uid="{00000000-0005-0000-0000-0000771C0000}"/>
    <cellStyle name="Comma 15 2 4 2 2 4" xfId="7438" xr:uid="{00000000-0005-0000-0000-0000781C0000}"/>
    <cellStyle name="Comma 15 2 4 2 2 5" xfId="9886" xr:uid="{00000000-0005-0000-0000-0000791C0000}"/>
    <cellStyle name="Comma 15 2 4 2 2 6" xfId="12338" xr:uid="{00000000-0005-0000-0000-00007A1C0000}"/>
    <cellStyle name="Comma 15 2 4 2 2 7" xfId="14790" xr:uid="{00000000-0005-0000-0000-00007B1C0000}"/>
    <cellStyle name="Comma 15 2 4 2 2 8" xfId="17243" xr:uid="{00000000-0005-0000-0000-00007C1C0000}"/>
    <cellStyle name="Comma 15 2 4 2 2 9" xfId="19691" xr:uid="{00000000-0005-0000-0000-00007D1C0000}"/>
    <cellStyle name="Comma 15 2 4 2 3" xfId="2485" xr:uid="{00000000-0005-0000-0000-00007E1C0000}"/>
    <cellStyle name="Comma 15 2 4 2 4" xfId="4944" xr:uid="{00000000-0005-0000-0000-00007F1C0000}"/>
    <cellStyle name="Comma 15 2 4 2 5" xfId="7437" xr:uid="{00000000-0005-0000-0000-0000801C0000}"/>
    <cellStyle name="Comma 15 2 4 2 6" xfId="9885" xr:uid="{00000000-0005-0000-0000-0000811C0000}"/>
    <cellStyle name="Comma 15 2 4 2 7" xfId="12337" xr:uid="{00000000-0005-0000-0000-0000821C0000}"/>
    <cellStyle name="Comma 15 2 4 2 8" xfId="14789" xr:uid="{00000000-0005-0000-0000-0000831C0000}"/>
    <cellStyle name="Comma 15 2 4 2 9" xfId="17242" xr:uid="{00000000-0005-0000-0000-0000841C0000}"/>
    <cellStyle name="Comma 15 2 4 3" xfId="22191" xr:uid="{00000000-0005-0000-0000-0000851C0000}"/>
    <cellStyle name="Comma 15 2 4 3 2" xfId="2487" xr:uid="{00000000-0005-0000-0000-0000861C0000}"/>
    <cellStyle name="Comma 15 2 4 3 3" xfId="4946" xr:uid="{00000000-0005-0000-0000-0000871C0000}"/>
    <cellStyle name="Comma 15 2 4 3 4" xfId="7439" xr:uid="{00000000-0005-0000-0000-0000881C0000}"/>
    <cellStyle name="Comma 15 2 4 3 5" xfId="9887" xr:uid="{00000000-0005-0000-0000-0000891C0000}"/>
    <cellStyle name="Comma 15 2 4 3 6" xfId="12339" xr:uid="{00000000-0005-0000-0000-00008A1C0000}"/>
    <cellStyle name="Comma 15 2 4 3 7" xfId="14791" xr:uid="{00000000-0005-0000-0000-00008B1C0000}"/>
    <cellStyle name="Comma 15 2 4 3 8" xfId="17244" xr:uid="{00000000-0005-0000-0000-00008C1C0000}"/>
    <cellStyle name="Comma 15 2 4 3 9" xfId="19692" xr:uid="{00000000-0005-0000-0000-00008D1C0000}"/>
    <cellStyle name="Comma 15 2 4 4" xfId="22192" xr:uid="{00000000-0005-0000-0000-00008E1C0000}"/>
    <cellStyle name="Comma 15 2 4 4 2" xfId="2488" xr:uid="{00000000-0005-0000-0000-00008F1C0000}"/>
    <cellStyle name="Comma 15 2 4 4 3" xfId="4947" xr:uid="{00000000-0005-0000-0000-0000901C0000}"/>
    <cellStyle name="Comma 15 2 4 4 4" xfId="7440" xr:uid="{00000000-0005-0000-0000-0000911C0000}"/>
    <cellStyle name="Comma 15 2 4 4 5" xfId="9888" xr:uid="{00000000-0005-0000-0000-0000921C0000}"/>
    <cellStyle name="Comma 15 2 4 4 6" xfId="12340" xr:uid="{00000000-0005-0000-0000-0000931C0000}"/>
    <cellStyle name="Comma 15 2 4 4 7" xfId="14792" xr:uid="{00000000-0005-0000-0000-0000941C0000}"/>
    <cellStyle name="Comma 15 2 4 4 8" xfId="17245" xr:uid="{00000000-0005-0000-0000-0000951C0000}"/>
    <cellStyle name="Comma 15 2 4 4 9" xfId="19693" xr:uid="{00000000-0005-0000-0000-0000961C0000}"/>
    <cellStyle name="Comma 15 2 4 5" xfId="22193" xr:uid="{00000000-0005-0000-0000-0000971C0000}"/>
    <cellStyle name="Comma 15 2 4 5 2" xfId="2489" xr:uid="{00000000-0005-0000-0000-0000981C0000}"/>
    <cellStyle name="Comma 15 2 4 5 3" xfId="4948" xr:uid="{00000000-0005-0000-0000-0000991C0000}"/>
    <cellStyle name="Comma 15 2 4 5 4" xfId="7441" xr:uid="{00000000-0005-0000-0000-00009A1C0000}"/>
    <cellStyle name="Comma 15 2 4 5 5" xfId="9889" xr:uid="{00000000-0005-0000-0000-00009B1C0000}"/>
    <cellStyle name="Comma 15 2 4 5 6" xfId="12341" xr:uid="{00000000-0005-0000-0000-00009C1C0000}"/>
    <cellStyle name="Comma 15 2 4 5 7" xfId="14793" xr:uid="{00000000-0005-0000-0000-00009D1C0000}"/>
    <cellStyle name="Comma 15 2 4 5 8" xfId="17246" xr:uid="{00000000-0005-0000-0000-00009E1C0000}"/>
    <cellStyle name="Comma 15 2 4 5 9" xfId="19694" xr:uid="{00000000-0005-0000-0000-00009F1C0000}"/>
    <cellStyle name="Comma 15 2 4 6" xfId="22194" xr:uid="{00000000-0005-0000-0000-0000A01C0000}"/>
    <cellStyle name="Comma 15 2 4 6 2" xfId="2490" xr:uid="{00000000-0005-0000-0000-0000A11C0000}"/>
    <cellStyle name="Comma 15 2 4 6 3" xfId="4949" xr:uid="{00000000-0005-0000-0000-0000A21C0000}"/>
    <cellStyle name="Comma 15 2 4 6 4" xfId="7442" xr:uid="{00000000-0005-0000-0000-0000A31C0000}"/>
    <cellStyle name="Comma 15 2 4 6 5" xfId="9890" xr:uid="{00000000-0005-0000-0000-0000A41C0000}"/>
    <cellStyle name="Comma 15 2 4 6 6" xfId="12342" xr:uid="{00000000-0005-0000-0000-0000A51C0000}"/>
    <cellStyle name="Comma 15 2 4 6 7" xfId="14794" xr:uid="{00000000-0005-0000-0000-0000A61C0000}"/>
    <cellStyle name="Comma 15 2 4 6 8" xfId="17247" xr:uid="{00000000-0005-0000-0000-0000A71C0000}"/>
    <cellStyle name="Comma 15 2 4 6 9" xfId="19695" xr:uid="{00000000-0005-0000-0000-0000A81C0000}"/>
    <cellStyle name="Comma 15 2 4 7" xfId="22195" xr:uid="{00000000-0005-0000-0000-0000A91C0000}"/>
    <cellStyle name="Comma 15 2 4 7 2" xfId="2491" xr:uid="{00000000-0005-0000-0000-0000AA1C0000}"/>
    <cellStyle name="Comma 15 2 4 7 3" xfId="4950" xr:uid="{00000000-0005-0000-0000-0000AB1C0000}"/>
    <cellStyle name="Comma 15 2 4 7 4" xfId="7443" xr:uid="{00000000-0005-0000-0000-0000AC1C0000}"/>
    <cellStyle name="Comma 15 2 4 7 5" xfId="9891" xr:uid="{00000000-0005-0000-0000-0000AD1C0000}"/>
    <cellStyle name="Comma 15 2 4 7 6" xfId="12343" xr:uid="{00000000-0005-0000-0000-0000AE1C0000}"/>
    <cellStyle name="Comma 15 2 4 7 7" xfId="14795" xr:uid="{00000000-0005-0000-0000-0000AF1C0000}"/>
    <cellStyle name="Comma 15 2 4 7 8" xfId="17248" xr:uid="{00000000-0005-0000-0000-0000B01C0000}"/>
    <cellStyle name="Comma 15 2 4 7 9" xfId="19696" xr:uid="{00000000-0005-0000-0000-0000B11C0000}"/>
    <cellStyle name="Comma 15 2 4 8" xfId="22196" xr:uid="{00000000-0005-0000-0000-0000B21C0000}"/>
    <cellStyle name="Comma 15 2 4 8 2" xfId="2492" xr:uid="{00000000-0005-0000-0000-0000B31C0000}"/>
    <cellStyle name="Comma 15 2 4 8 3" xfId="4951" xr:uid="{00000000-0005-0000-0000-0000B41C0000}"/>
    <cellStyle name="Comma 15 2 4 8 4" xfId="7444" xr:uid="{00000000-0005-0000-0000-0000B51C0000}"/>
    <cellStyle name="Comma 15 2 4 8 5" xfId="9892" xr:uid="{00000000-0005-0000-0000-0000B61C0000}"/>
    <cellStyle name="Comma 15 2 4 8 6" xfId="12344" xr:uid="{00000000-0005-0000-0000-0000B71C0000}"/>
    <cellStyle name="Comma 15 2 4 8 7" xfId="14796" xr:uid="{00000000-0005-0000-0000-0000B81C0000}"/>
    <cellStyle name="Comma 15 2 4 8 8" xfId="17249" xr:uid="{00000000-0005-0000-0000-0000B91C0000}"/>
    <cellStyle name="Comma 15 2 4 8 9" xfId="19697" xr:uid="{00000000-0005-0000-0000-0000BA1C0000}"/>
    <cellStyle name="Comma 15 2 4 9" xfId="2484" xr:uid="{00000000-0005-0000-0000-0000BB1C0000}"/>
    <cellStyle name="Comma 15 2 5" xfId="22197" xr:uid="{00000000-0005-0000-0000-0000BC1C0000}"/>
    <cellStyle name="Comma 15 2 5 10" xfId="19698" xr:uid="{00000000-0005-0000-0000-0000BD1C0000}"/>
    <cellStyle name="Comma 15 2 5 2" xfId="22198" xr:uid="{00000000-0005-0000-0000-0000BE1C0000}"/>
    <cellStyle name="Comma 15 2 5 2 2" xfId="2494" xr:uid="{00000000-0005-0000-0000-0000BF1C0000}"/>
    <cellStyle name="Comma 15 2 5 2 3" xfId="4953" xr:uid="{00000000-0005-0000-0000-0000C01C0000}"/>
    <cellStyle name="Comma 15 2 5 2 4" xfId="7446" xr:uid="{00000000-0005-0000-0000-0000C11C0000}"/>
    <cellStyle name="Comma 15 2 5 2 5" xfId="9894" xr:uid="{00000000-0005-0000-0000-0000C21C0000}"/>
    <cellStyle name="Comma 15 2 5 2 6" xfId="12346" xr:uid="{00000000-0005-0000-0000-0000C31C0000}"/>
    <cellStyle name="Comma 15 2 5 2 7" xfId="14798" xr:uid="{00000000-0005-0000-0000-0000C41C0000}"/>
    <cellStyle name="Comma 15 2 5 2 8" xfId="17251" xr:uid="{00000000-0005-0000-0000-0000C51C0000}"/>
    <cellStyle name="Comma 15 2 5 2 9" xfId="19699" xr:uid="{00000000-0005-0000-0000-0000C61C0000}"/>
    <cellStyle name="Comma 15 2 5 3" xfId="2493" xr:uid="{00000000-0005-0000-0000-0000C71C0000}"/>
    <cellStyle name="Comma 15 2 5 4" xfId="4952" xr:uid="{00000000-0005-0000-0000-0000C81C0000}"/>
    <cellStyle name="Comma 15 2 5 5" xfId="7445" xr:uid="{00000000-0005-0000-0000-0000C91C0000}"/>
    <cellStyle name="Comma 15 2 5 6" xfId="9893" xr:uid="{00000000-0005-0000-0000-0000CA1C0000}"/>
    <cellStyle name="Comma 15 2 5 7" xfId="12345" xr:uid="{00000000-0005-0000-0000-0000CB1C0000}"/>
    <cellStyle name="Comma 15 2 5 8" xfId="14797" xr:uid="{00000000-0005-0000-0000-0000CC1C0000}"/>
    <cellStyle name="Comma 15 2 5 9" xfId="17250" xr:uid="{00000000-0005-0000-0000-0000CD1C0000}"/>
    <cellStyle name="Comma 15 2 6" xfId="22199" xr:uid="{00000000-0005-0000-0000-0000CE1C0000}"/>
    <cellStyle name="Comma 15 2 6 2" xfId="2495" xr:uid="{00000000-0005-0000-0000-0000CF1C0000}"/>
    <cellStyle name="Comma 15 2 6 3" xfId="4954" xr:uid="{00000000-0005-0000-0000-0000D01C0000}"/>
    <cellStyle name="Comma 15 2 6 4" xfId="7447" xr:uid="{00000000-0005-0000-0000-0000D11C0000}"/>
    <cellStyle name="Comma 15 2 6 5" xfId="9895" xr:uid="{00000000-0005-0000-0000-0000D21C0000}"/>
    <cellStyle name="Comma 15 2 6 6" xfId="12347" xr:uid="{00000000-0005-0000-0000-0000D31C0000}"/>
    <cellStyle name="Comma 15 2 6 7" xfId="14799" xr:uid="{00000000-0005-0000-0000-0000D41C0000}"/>
    <cellStyle name="Comma 15 2 6 8" xfId="17252" xr:uid="{00000000-0005-0000-0000-0000D51C0000}"/>
    <cellStyle name="Comma 15 2 6 9" xfId="19700" xr:uid="{00000000-0005-0000-0000-0000D61C0000}"/>
    <cellStyle name="Comma 15 2 7" xfId="22200" xr:uid="{00000000-0005-0000-0000-0000D71C0000}"/>
    <cellStyle name="Comma 15 2 7 2" xfId="2496" xr:uid="{00000000-0005-0000-0000-0000D81C0000}"/>
    <cellStyle name="Comma 15 2 7 3" xfId="4955" xr:uid="{00000000-0005-0000-0000-0000D91C0000}"/>
    <cellStyle name="Comma 15 2 7 4" xfId="7448" xr:uid="{00000000-0005-0000-0000-0000DA1C0000}"/>
    <cellStyle name="Comma 15 2 7 5" xfId="9896" xr:uid="{00000000-0005-0000-0000-0000DB1C0000}"/>
    <cellStyle name="Comma 15 2 7 6" xfId="12348" xr:uid="{00000000-0005-0000-0000-0000DC1C0000}"/>
    <cellStyle name="Comma 15 2 7 7" xfId="14800" xr:uid="{00000000-0005-0000-0000-0000DD1C0000}"/>
    <cellStyle name="Comma 15 2 7 8" xfId="17253" xr:uid="{00000000-0005-0000-0000-0000DE1C0000}"/>
    <cellStyle name="Comma 15 2 7 9" xfId="19701" xr:uid="{00000000-0005-0000-0000-0000DF1C0000}"/>
    <cellStyle name="Comma 15 2 8" xfId="22201" xr:uid="{00000000-0005-0000-0000-0000E01C0000}"/>
    <cellStyle name="Comma 15 2 8 2" xfId="2497" xr:uid="{00000000-0005-0000-0000-0000E11C0000}"/>
    <cellStyle name="Comma 15 2 8 3" xfId="4956" xr:uid="{00000000-0005-0000-0000-0000E21C0000}"/>
    <cellStyle name="Comma 15 2 8 4" xfId="7449" xr:uid="{00000000-0005-0000-0000-0000E31C0000}"/>
    <cellStyle name="Comma 15 2 8 5" xfId="9897" xr:uid="{00000000-0005-0000-0000-0000E41C0000}"/>
    <cellStyle name="Comma 15 2 8 6" xfId="12349" xr:uid="{00000000-0005-0000-0000-0000E51C0000}"/>
    <cellStyle name="Comma 15 2 8 7" xfId="14801" xr:uid="{00000000-0005-0000-0000-0000E61C0000}"/>
    <cellStyle name="Comma 15 2 8 8" xfId="17254" xr:uid="{00000000-0005-0000-0000-0000E71C0000}"/>
    <cellStyle name="Comma 15 2 8 9" xfId="19702" xr:uid="{00000000-0005-0000-0000-0000E81C0000}"/>
    <cellStyle name="Comma 15 2 9" xfId="22202" xr:uid="{00000000-0005-0000-0000-0000E91C0000}"/>
    <cellStyle name="Comma 15 2 9 2" xfId="2498" xr:uid="{00000000-0005-0000-0000-0000EA1C0000}"/>
    <cellStyle name="Comma 15 2 9 3" xfId="4957" xr:uid="{00000000-0005-0000-0000-0000EB1C0000}"/>
    <cellStyle name="Comma 15 2 9 4" xfId="7450" xr:uid="{00000000-0005-0000-0000-0000EC1C0000}"/>
    <cellStyle name="Comma 15 2 9 5" xfId="9898" xr:uid="{00000000-0005-0000-0000-0000ED1C0000}"/>
    <cellStyle name="Comma 15 2 9 6" xfId="12350" xr:uid="{00000000-0005-0000-0000-0000EE1C0000}"/>
    <cellStyle name="Comma 15 2 9 7" xfId="14802" xr:uid="{00000000-0005-0000-0000-0000EF1C0000}"/>
    <cellStyle name="Comma 15 2 9 8" xfId="17255" xr:uid="{00000000-0005-0000-0000-0000F01C0000}"/>
    <cellStyle name="Comma 15 2 9 9" xfId="19703" xr:uid="{00000000-0005-0000-0000-0000F11C0000}"/>
    <cellStyle name="Comma 15 20" xfId="176" xr:uid="{00000000-0005-0000-0000-0000F21C0000}"/>
    <cellStyle name="Comma 15 21" xfId="177" xr:uid="{00000000-0005-0000-0000-0000F31C0000}"/>
    <cellStyle name="Comma 15 22" xfId="178" xr:uid="{00000000-0005-0000-0000-0000F41C0000}"/>
    <cellStyle name="Comma 15 23" xfId="179" xr:uid="{00000000-0005-0000-0000-0000F51C0000}"/>
    <cellStyle name="Comma 15 24" xfId="180" xr:uid="{00000000-0005-0000-0000-0000F61C0000}"/>
    <cellStyle name="Comma 15 25" xfId="181" xr:uid="{00000000-0005-0000-0000-0000F71C0000}"/>
    <cellStyle name="Comma 15 26" xfId="182" xr:uid="{00000000-0005-0000-0000-0000F81C0000}"/>
    <cellStyle name="Comma 15 27" xfId="183" xr:uid="{00000000-0005-0000-0000-0000F91C0000}"/>
    <cellStyle name="Comma 15 28" xfId="2423" xr:uid="{00000000-0005-0000-0000-0000FA1C0000}"/>
    <cellStyle name="Comma 15 29" xfId="4882" xr:uid="{00000000-0005-0000-0000-0000FB1C0000}"/>
    <cellStyle name="Comma 15 3" xfId="22203" xr:uid="{00000000-0005-0000-0000-0000FC1C0000}"/>
    <cellStyle name="Comma 15 3 10" xfId="22204" xr:uid="{00000000-0005-0000-0000-0000FD1C0000}"/>
    <cellStyle name="Comma 15 3 10 2" xfId="2500" xr:uid="{00000000-0005-0000-0000-0000FE1C0000}"/>
    <cellStyle name="Comma 15 3 10 3" xfId="4959" xr:uid="{00000000-0005-0000-0000-0000FF1C0000}"/>
    <cellStyle name="Comma 15 3 10 4" xfId="7452" xr:uid="{00000000-0005-0000-0000-0000001D0000}"/>
    <cellStyle name="Comma 15 3 10 5" xfId="9900" xr:uid="{00000000-0005-0000-0000-0000011D0000}"/>
    <cellStyle name="Comma 15 3 10 6" xfId="12352" xr:uid="{00000000-0005-0000-0000-0000021D0000}"/>
    <cellStyle name="Comma 15 3 10 7" xfId="14804" xr:uid="{00000000-0005-0000-0000-0000031D0000}"/>
    <cellStyle name="Comma 15 3 10 8" xfId="17257" xr:uid="{00000000-0005-0000-0000-0000041D0000}"/>
    <cellStyle name="Comma 15 3 10 9" xfId="19705" xr:uid="{00000000-0005-0000-0000-0000051D0000}"/>
    <cellStyle name="Comma 15 3 11" xfId="2499" xr:uid="{00000000-0005-0000-0000-0000061D0000}"/>
    <cellStyle name="Comma 15 3 12" xfId="4958" xr:uid="{00000000-0005-0000-0000-0000071D0000}"/>
    <cellStyle name="Comma 15 3 13" xfId="7451" xr:uid="{00000000-0005-0000-0000-0000081D0000}"/>
    <cellStyle name="Comma 15 3 14" xfId="9899" xr:uid="{00000000-0005-0000-0000-0000091D0000}"/>
    <cellStyle name="Comma 15 3 15" xfId="12351" xr:uid="{00000000-0005-0000-0000-00000A1D0000}"/>
    <cellStyle name="Comma 15 3 16" xfId="14803" xr:uid="{00000000-0005-0000-0000-00000B1D0000}"/>
    <cellStyle name="Comma 15 3 17" xfId="17256" xr:uid="{00000000-0005-0000-0000-00000C1D0000}"/>
    <cellStyle name="Comma 15 3 18" xfId="19704" xr:uid="{00000000-0005-0000-0000-00000D1D0000}"/>
    <cellStyle name="Comma 15 3 2" xfId="22205" xr:uid="{00000000-0005-0000-0000-00000E1D0000}"/>
    <cellStyle name="Comma 15 3 2 10" xfId="2501" xr:uid="{00000000-0005-0000-0000-00000F1D0000}"/>
    <cellStyle name="Comma 15 3 2 11" xfId="4960" xr:uid="{00000000-0005-0000-0000-0000101D0000}"/>
    <cellStyle name="Comma 15 3 2 12" xfId="7453" xr:uid="{00000000-0005-0000-0000-0000111D0000}"/>
    <cellStyle name="Comma 15 3 2 13" xfId="9901" xr:uid="{00000000-0005-0000-0000-0000121D0000}"/>
    <cellStyle name="Comma 15 3 2 14" xfId="12353" xr:uid="{00000000-0005-0000-0000-0000131D0000}"/>
    <cellStyle name="Comma 15 3 2 15" xfId="14805" xr:uid="{00000000-0005-0000-0000-0000141D0000}"/>
    <cellStyle name="Comma 15 3 2 16" xfId="17258" xr:uid="{00000000-0005-0000-0000-0000151D0000}"/>
    <cellStyle name="Comma 15 3 2 17" xfId="19706" xr:uid="{00000000-0005-0000-0000-0000161D0000}"/>
    <cellStyle name="Comma 15 3 2 2" xfId="22206" xr:uid="{00000000-0005-0000-0000-0000171D0000}"/>
    <cellStyle name="Comma 15 3 2 2 10" xfId="4961" xr:uid="{00000000-0005-0000-0000-0000181D0000}"/>
    <cellStyle name="Comma 15 3 2 2 11" xfId="7454" xr:uid="{00000000-0005-0000-0000-0000191D0000}"/>
    <cellStyle name="Comma 15 3 2 2 12" xfId="9902" xr:uid="{00000000-0005-0000-0000-00001A1D0000}"/>
    <cellStyle name="Comma 15 3 2 2 13" xfId="12354" xr:uid="{00000000-0005-0000-0000-00001B1D0000}"/>
    <cellStyle name="Comma 15 3 2 2 14" xfId="14806" xr:uid="{00000000-0005-0000-0000-00001C1D0000}"/>
    <cellStyle name="Comma 15 3 2 2 15" xfId="17259" xr:uid="{00000000-0005-0000-0000-00001D1D0000}"/>
    <cellStyle name="Comma 15 3 2 2 16" xfId="19707" xr:uid="{00000000-0005-0000-0000-00001E1D0000}"/>
    <cellStyle name="Comma 15 3 2 2 2" xfId="22207" xr:uid="{00000000-0005-0000-0000-00001F1D0000}"/>
    <cellStyle name="Comma 15 3 2 2 2 10" xfId="19708" xr:uid="{00000000-0005-0000-0000-0000201D0000}"/>
    <cellStyle name="Comma 15 3 2 2 2 2" xfId="22208" xr:uid="{00000000-0005-0000-0000-0000211D0000}"/>
    <cellStyle name="Comma 15 3 2 2 2 2 2" xfId="2504" xr:uid="{00000000-0005-0000-0000-0000221D0000}"/>
    <cellStyle name="Comma 15 3 2 2 2 2 3" xfId="4963" xr:uid="{00000000-0005-0000-0000-0000231D0000}"/>
    <cellStyle name="Comma 15 3 2 2 2 2 4" xfId="7456" xr:uid="{00000000-0005-0000-0000-0000241D0000}"/>
    <cellStyle name="Comma 15 3 2 2 2 2 5" xfId="9904" xr:uid="{00000000-0005-0000-0000-0000251D0000}"/>
    <cellStyle name="Comma 15 3 2 2 2 2 6" xfId="12356" xr:uid="{00000000-0005-0000-0000-0000261D0000}"/>
    <cellStyle name="Comma 15 3 2 2 2 2 7" xfId="14808" xr:uid="{00000000-0005-0000-0000-0000271D0000}"/>
    <cellStyle name="Comma 15 3 2 2 2 2 8" xfId="17261" xr:uid="{00000000-0005-0000-0000-0000281D0000}"/>
    <cellStyle name="Comma 15 3 2 2 2 2 9" xfId="19709" xr:uid="{00000000-0005-0000-0000-0000291D0000}"/>
    <cellStyle name="Comma 15 3 2 2 2 3" xfId="2503" xr:uid="{00000000-0005-0000-0000-00002A1D0000}"/>
    <cellStyle name="Comma 15 3 2 2 2 4" xfId="4962" xr:uid="{00000000-0005-0000-0000-00002B1D0000}"/>
    <cellStyle name="Comma 15 3 2 2 2 5" xfId="7455" xr:uid="{00000000-0005-0000-0000-00002C1D0000}"/>
    <cellStyle name="Comma 15 3 2 2 2 6" xfId="9903" xr:uid="{00000000-0005-0000-0000-00002D1D0000}"/>
    <cellStyle name="Comma 15 3 2 2 2 7" xfId="12355" xr:uid="{00000000-0005-0000-0000-00002E1D0000}"/>
    <cellStyle name="Comma 15 3 2 2 2 8" xfId="14807" xr:uid="{00000000-0005-0000-0000-00002F1D0000}"/>
    <cellStyle name="Comma 15 3 2 2 2 9" xfId="17260" xr:uid="{00000000-0005-0000-0000-0000301D0000}"/>
    <cellStyle name="Comma 15 3 2 2 3" xfId="22209" xr:uid="{00000000-0005-0000-0000-0000311D0000}"/>
    <cellStyle name="Comma 15 3 2 2 3 2" xfId="2505" xr:uid="{00000000-0005-0000-0000-0000321D0000}"/>
    <cellStyle name="Comma 15 3 2 2 3 3" xfId="4964" xr:uid="{00000000-0005-0000-0000-0000331D0000}"/>
    <cellStyle name="Comma 15 3 2 2 3 4" xfId="7457" xr:uid="{00000000-0005-0000-0000-0000341D0000}"/>
    <cellStyle name="Comma 15 3 2 2 3 5" xfId="9905" xr:uid="{00000000-0005-0000-0000-0000351D0000}"/>
    <cellStyle name="Comma 15 3 2 2 3 6" xfId="12357" xr:uid="{00000000-0005-0000-0000-0000361D0000}"/>
    <cellStyle name="Comma 15 3 2 2 3 7" xfId="14809" xr:uid="{00000000-0005-0000-0000-0000371D0000}"/>
    <cellStyle name="Comma 15 3 2 2 3 8" xfId="17262" xr:uid="{00000000-0005-0000-0000-0000381D0000}"/>
    <cellStyle name="Comma 15 3 2 2 3 9" xfId="19710" xr:uid="{00000000-0005-0000-0000-0000391D0000}"/>
    <cellStyle name="Comma 15 3 2 2 4" xfId="22210" xr:uid="{00000000-0005-0000-0000-00003A1D0000}"/>
    <cellStyle name="Comma 15 3 2 2 4 2" xfId="2506" xr:uid="{00000000-0005-0000-0000-00003B1D0000}"/>
    <cellStyle name="Comma 15 3 2 2 4 3" xfId="4965" xr:uid="{00000000-0005-0000-0000-00003C1D0000}"/>
    <cellStyle name="Comma 15 3 2 2 4 4" xfId="7458" xr:uid="{00000000-0005-0000-0000-00003D1D0000}"/>
    <cellStyle name="Comma 15 3 2 2 4 5" xfId="9906" xr:uid="{00000000-0005-0000-0000-00003E1D0000}"/>
    <cellStyle name="Comma 15 3 2 2 4 6" xfId="12358" xr:uid="{00000000-0005-0000-0000-00003F1D0000}"/>
    <cellStyle name="Comma 15 3 2 2 4 7" xfId="14810" xr:uid="{00000000-0005-0000-0000-0000401D0000}"/>
    <cellStyle name="Comma 15 3 2 2 4 8" xfId="17263" xr:uid="{00000000-0005-0000-0000-0000411D0000}"/>
    <cellStyle name="Comma 15 3 2 2 4 9" xfId="19711" xr:uid="{00000000-0005-0000-0000-0000421D0000}"/>
    <cellStyle name="Comma 15 3 2 2 5" xfId="22211" xr:uid="{00000000-0005-0000-0000-0000431D0000}"/>
    <cellStyle name="Comma 15 3 2 2 5 2" xfId="2507" xr:uid="{00000000-0005-0000-0000-0000441D0000}"/>
    <cellStyle name="Comma 15 3 2 2 5 3" xfId="4966" xr:uid="{00000000-0005-0000-0000-0000451D0000}"/>
    <cellStyle name="Comma 15 3 2 2 5 4" xfId="7459" xr:uid="{00000000-0005-0000-0000-0000461D0000}"/>
    <cellStyle name="Comma 15 3 2 2 5 5" xfId="9907" xr:uid="{00000000-0005-0000-0000-0000471D0000}"/>
    <cellStyle name="Comma 15 3 2 2 5 6" xfId="12359" xr:uid="{00000000-0005-0000-0000-0000481D0000}"/>
    <cellStyle name="Comma 15 3 2 2 5 7" xfId="14811" xr:uid="{00000000-0005-0000-0000-0000491D0000}"/>
    <cellStyle name="Comma 15 3 2 2 5 8" xfId="17264" xr:uid="{00000000-0005-0000-0000-00004A1D0000}"/>
    <cellStyle name="Comma 15 3 2 2 5 9" xfId="19712" xr:uid="{00000000-0005-0000-0000-00004B1D0000}"/>
    <cellStyle name="Comma 15 3 2 2 6" xfId="22212" xr:uid="{00000000-0005-0000-0000-00004C1D0000}"/>
    <cellStyle name="Comma 15 3 2 2 6 2" xfId="2508" xr:uid="{00000000-0005-0000-0000-00004D1D0000}"/>
    <cellStyle name="Comma 15 3 2 2 6 3" xfId="4967" xr:uid="{00000000-0005-0000-0000-00004E1D0000}"/>
    <cellStyle name="Comma 15 3 2 2 6 4" xfId="7460" xr:uid="{00000000-0005-0000-0000-00004F1D0000}"/>
    <cellStyle name="Comma 15 3 2 2 6 5" xfId="9908" xr:uid="{00000000-0005-0000-0000-0000501D0000}"/>
    <cellStyle name="Comma 15 3 2 2 6 6" xfId="12360" xr:uid="{00000000-0005-0000-0000-0000511D0000}"/>
    <cellStyle name="Comma 15 3 2 2 6 7" xfId="14812" xr:uid="{00000000-0005-0000-0000-0000521D0000}"/>
    <cellStyle name="Comma 15 3 2 2 6 8" xfId="17265" xr:uid="{00000000-0005-0000-0000-0000531D0000}"/>
    <cellStyle name="Comma 15 3 2 2 6 9" xfId="19713" xr:uid="{00000000-0005-0000-0000-0000541D0000}"/>
    <cellStyle name="Comma 15 3 2 2 7" xfId="22213" xr:uid="{00000000-0005-0000-0000-0000551D0000}"/>
    <cellStyle name="Comma 15 3 2 2 7 2" xfId="2509" xr:uid="{00000000-0005-0000-0000-0000561D0000}"/>
    <cellStyle name="Comma 15 3 2 2 7 3" xfId="4968" xr:uid="{00000000-0005-0000-0000-0000571D0000}"/>
    <cellStyle name="Comma 15 3 2 2 7 4" xfId="7461" xr:uid="{00000000-0005-0000-0000-0000581D0000}"/>
    <cellStyle name="Comma 15 3 2 2 7 5" xfId="9909" xr:uid="{00000000-0005-0000-0000-0000591D0000}"/>
    <cellStyle name="Comma 15 3 2 2 7 6" xfId="12361" xr:uid="{00000000-0005-0000-0000-00005A1D0000}"/>
    <cellStyle name="Comma 15 3 2 2 7 7" xfId="14813" xr:uid="{00000000-0005-0000-0000-00005B1D0000}"/>
    <cellStyle name="Comma 15 3 2 2 7 8" xfId="17266" xr:uid="{00000000-0005-0000-0000-00005C1D0000}"/>
    <cellStyle name="Comma 15 3 2 2 7 9" xfId="19714" xr:uid="{00000000-0005-0000-0000-00005D1D0000}"/>
    <cellStyle name="Comma 15 3 2 2 8" xfId="22214" xr:uid="{00000000-0005-0000-0000-00005E1D0000}"/>
    <cellStyle name="Comma 15 3 2 2 8 2" xfId="2510" xr:uid="{00000000-0005-0000-0000-00005F1D0000}"/>
    <cellStyle name="Comma 15 3 2 2 8 3" xfId="4969" xr:uid="{00000000-0005-0000-0000-0000601D0000}"/>
    <cellStyle name="Comma 15 3 2 2 8 4" xfId="7462" xr:uid="{00000000-0005-0000-0000-0000611D0000}"/>
    <cellStyle name="Comma 15 3 2 2 8 5" xfId="9910" xr:uid="{00000000-0005-0000-0000-0000621D0000}"/>
    <cellStyle name="Comma 15 3 2 2 8 6" xfId="12362" xr:uid="{00000000-0005-0000-0000-0000631D0000}"/>
    <cellStyle name="Comma 15 3 2 2 8 7" xfId="14814" xr:uid="{00000000-0005-0000-0000-0000641D0000}"/>
    <cellStyle name="Comma 15 3 2 2 8 8" xfId="17267" xr:uid="{00000000-0005-0000-0000-0000651D0000}"/>
    <cellStyle name="Comma 15 3 2 2 8 9" xfId="19715" xr:uid="{00000000-0005-0000-0000-0000661D0000}"/>
    <cellStyle name="Comma 15 3 2 2 9" xfId="2502" xr:uid="{00000000-0005-0000-0000-0000671D0000}"/>
    <cellStyle name="Comma 15 3 2 3" xfId="22215" xr:uid="{00000000-0005-0000-0000-0000681D0000}"/>
    <cellStyle name="Comma 15 3 2 3 10" xfId="19716" xr:uid="{00000000-0005-0000-0000-0000691D0000}"/>
    <cellStyle name="Comma 15 3 2 3 2" xfId="22216" xr:uid="{00000000-0005-0000-0000-00006A1D0000}"/>
    <cellStyle name="Comma 15 3 2 3 2 2" xfId="2512" xr:uid="{00000000-0005-0000-0000-00006B1D0000}"/>
    <cellStyle name="Comma 15 3 2 3 2 3" xfId="4971" xr:uid="{00000000-0005-0000-0000-00006C1D0000}"/>
    <cellStyle name="Comma 15 3 2 3 2 4" xfId="7464" xr:uid="{00000000-0005-0000-0000-00006D1D0000}"/>
    <cellStyle name="Comma 15 3 2 3 2 5" xfId="9912" xr:uid="{00000000-0005-0000-0000-00006E1D0000}"/>
    <cellStyle name="Comma 15 3 2 3 2 6" xfId="12364" xr:uid="{00000000-0005-0000-0000-00006F1D0000}"/>
    <cellStyle name="Comma 15 3 2 3 2 7" xfId="14816" xr:uid="{00000000-0005-0000-0000-0000701D0000}"/>
    <cellStyle name="Comma 15 3 2 3 2 8" xfId="17269" xr:uid="{00000000-0005-0000-0000-0000711D0000}"/>
    <cellStyle name="Comma 15 3 2 3 2 9" xfId="19717" xr:uid="{00000000-0005-0000-0000-0000721D0000}"/>
    <cellStyle name="Comma 15 3 2 3 3" xfId="2511" xr:uid="{00000000-0005-0000-0000-0000731D0000}"/>
    <cellStyle name="Comma 15 3 2 3 4" xfId="4970" xr:uid="{00000000-0005-0000-0000-0000741D0000}"/>
    <cellStyle name="Comma 15 3 2 3 5" xfId="7463" xr:uid="{00000000-0005-0000-0000-0000751D0000}"/>
    <cellStyle name="Comma 15 3 2 3 6" xfId="9911" xr:uid="{00000000-0005-0000-0000-0000761D0000}"/>
    <cellStyle name="Comma 15 3 2 3 7" xfId="12363" xr:uid="{00000000-0005-0000-0000-0000771D0000}"/>
    <cellStyle name="Comma 15 3 2 3 8" xfId="14815" xr:uid="{00000000-0005-0000-0000-0000781D0000}"/>
    <cellStyle name="Comma 15 3 2 3 9" xfId="17268" xr:uid="{00000000-0005-0000-0000-0000791D0000}"/>
    <cellStyle name="Comma 15 3 2 4" xfId="22217" xr:uid="{00000000-0005-0000-0000-00007A1D0000}"/>
    <cellStyle name="Comma 15 3 2 4 2" xfId="2513" xr:uid="{00000000-0005-0000-0000-00007B1D0000}"/>
    <cellStyle name="Comma 15 3 2 4 3" xfId="4972" xr:uid="{00000000-0005-0000-0000-00007C1D0000}"/>
    <cellStyle name="Comma 15 3 2 4 4" xfId="7465" xr:uid="{00000000-0005-0000-0000-00007D1D0000}"/>
    <cellStyle name="Comma 15 3 2 4 5" xfId="9913" xr:uid="{00000000-0005-0000-0000-00007E1D0000}"/>
    <cellStyle name="Comma 15 3 2 4 6" xfId="12365" xr:uid="{00000000-0005-0000-0000-00007F1D0000}"/>
    <cellStyle name="Comma 15 3 2 4 7" xfId="14817" xr:uid="{00000000-0005-0000-0000-0000801D0000}"/>
    <cellStyle name="Comma 15 3 2 4 8" xfId="17270" xr:uid="{00000000-0005-0000-0000-0000811D0000}"/>
    <cellStyle name="Comma 15 3 2 4 9" xfId="19718" xr:uid="{00000000-0005-0000-0000-0000821D0000}"/>
    <cellStyle name="Comma 15 3 2 5" xfId="22218" xr:uid="{00000000-0005-0000-0000-0000831D0000}"/>
    <cellStyle name="Comma 15 3 2 5 2" xfId="2514" xr:uid="{00000000-0005-0000-0000-0000841D0000}"/>
    <cellStyle name="Comma 15 3 2 5 3" xfId="4973" xr:uid="{00000000-0005-0000-0000-0000851D0000}"/>
    <cellStyle name="Comma 15 3 2 5 4" xfId="7466" xr:uid="{00000000-0005-0000-0000-0000861D0000}"/>
    <cellStyle name="Comma 15 3 2 5 5" xfId="9914" xr:uid="{00000000-0005-0000-0000-0000871D0000}"/>
    <cellStyle name="Comma 15 3 2 5 6" xfId="12366" xr:uid="{00000000-0005-0000-0000-0000881D0000}"/>
    <cellStyle name="Comma 15 3 2 5 7" xfId="14818" xr:uid="{00000000-0005-0000-0000-0000891D0000}"/>
    <cellStyle name="Comma 15 3 2 5 8" xfId="17271" xr:uid="{00000000-0005-0000-0000-00008A1D0000}"/>
    <cellStyle name="Comma 15 3 2 5 9" xfId="19719" xr:uid="{00000000-0005-0000-0000-00008B1D0000}"/>
    <cellStyle name="Comma 15 3 2 6" xfId="22219" xr:uid="{00000000-0005-0000-0000-00008C1D0000}"/>
    <cellStyle name="Comma 15 3 2 6 2" xfId="2515" xr:uid="{00000000-0005-0000-0000-00008D1D0000}"/>
    <cellStyle name="Comma 15 3 2 6 3" xfId="4974" xr:uid="{00000000-0005-0000-0000-00008E1D0000}"/>
    <cellStyle name="Comma 15 3 2 6 4" xfId="7467" xr:uid="{00000000-0005-0000-0000-00008F1D0000}"/>
    <cellStyle name="Comma 15 3 2 6 5" xfId="9915" xr:uid="{00000000-0005-0000-0000-0000901D0000}"/>
    <cellStyle name="Comma 15 3 2 6 6" xfId="12367" xr:uid="{00000000-0005-0000-0000-0000911D0000}"/>
    <cellStyle name="Comma 15 3 2 6 7" xfId="14819" xr:uid="{00000000-0005-0000-0000-0000921D0000}"/>
    <cellStyle name="Comma 15 3 2 6 8" xfId="17272" xr:uid="{00000000-0005-0000-0000-0000931D0000}"/>
    <cellStyle name="Comma 15 3 2 6 9" xfId="19720" xr:uid="{00000000-0005-0000-0000-0000941D0000}"/>
    <cellStyle name="Comma 15 3 2 7" xfId="22220" xr:uid="{00000000-0005-0000-0000-0000951D0000}"/>
    <cellStyle name="Comma 15 3 2 7 2" xfId="2516" xr:uid="{00000000-0005-0000-0000-0000961D0000}"/>
    <cellStyle name="Comma 15 3 2 7 3" xfId="4975" xr:uid="{00000000-0005-0000-0000-0000971D0000}"/>
    <cellStyle name="Comma 15 3 2 7 4" xfId="7468" xr:uid="{00000000-0005-0000-0000-0000981D0000}"/>
    <cellStyle name="Comma 15 3 2 7 5" xfId="9916" xr:uid="{00000000-0005-0000-0000-0000991D0000}"/>
    <cellStyle name="Comma 15 3 2 7 6" xfId="12368" xr:uid="{00000000-0005-0000-0000-00009A1D0000}"/>
    <cellStyle name="Comma 15 3 2 7 7" xfId="14820" xr:uid="{00000000-0005-0000-0000-00009B1D0000}"/>
    <cellStyle name="Comma 15 3 2 7 8" xfId="17273" xr:uid="{00000000-0005-0000-0000-00009C1D0000}"/>
    <cellStyle name="Comma 15 3 2 7 9" xfId="19721" xr:uid="{00000000-0005-0000-0000-00009D1D0000}"/>
    <cellStyle name="Comma 15 3 2 8" xfId="22221" xr:uid="{00000000-0005-0000-0000-00009E1D0000}"/>
    <cellStyle name="Comma 15 3 2 8 2" xfId="2517" xr:uid="{00000000-0005-0000-0000-00009F1D0000}"/>
    <cellStyle name="Comma 15 3 2 8 3" xfId="4976" xr:uid="{00000000-0005-0000-0000-0000A01D0000}"/>
    <cellStyle name="Comma 15 3 2 8 4" xfId="7469" xr:uid="{00000000-0005-0000-0000-0000A11D0000}"/>
    <cellStyle name="Comma 15 3 2 8 5" xfId="9917" xr:uid="{00000000-0005-0000-0000-0000A21D0000}"/>
    <cellStyle name="Comma 15 3 2 8 6" xfId="12369" xr:uid="{00000000-0005-0000-0000-0000A31D0000}"/>
    <cellStyle name="Comma 15 3 2 8 7" xfId="14821" xr:uid="{00000000-0005-0000-0000-0000A41D0000}"/>
    <cellStyle name="Comma 15 3 2 8 8" xfId="17274" xr:uid="{00000000-0005-0000-0000-0000A51D0000}"/>
    <cellStyle name="Comma 15 3 2 8 9" xfId="19722" xr:uid="{00000000-0005-0000-0000-0000A61D0000}"/>
    <cellStyle name="Comma 15 3 2 9" xfId="22222" xr:uid="{00000000-0005-0000-0000-0000A71D0000}"/>
    <cellStyle name="Comma 15 3 2 9 2" xfId="2518" xr:uid="{00000000-0005-0000-0000-0000A81D0000}"/>
    <cellStyle name="Comma 15 3 2 9 3" xfId="4977" xr:uid="{00000000-0005-0000-0000-0000A91D0000}"/>
    <cellStyle name="Comma 15 3 2 9 4" xfId="7470" xr:uid="{00000000-0005-0000-0000-0000AA1D0000}"/>
    <cellStyle name="Comma 15 3 2 9 5" xfId="9918" xr:uid="{00000000-0005-0000-0000-0000AB1D0000}"/>
    <cellStyle name="Comma 15 3 2 9 6" xfId="12370" xr:uid="{00000000-0005-0000-0000-0000AC1D0000}"/>
    <cellStyle name="Comma 15 3 2 9 7" xfId="14822" xr:uid="{00000000-0005-0000-0000-0000AD1D0000}"/>
    <cellStyle name="Comma 15 3 2 9 8" xfId="17275" xr:uid="{00000000-0005-0000-0000-0000AE1D0000}"/>
    <cellStyle name="Comma 15 3 2 9 9" xfId="19723" xr:uid="{00000000-0005-0000-0000-0000AF1D0000}"/>
    <cellStyle name="Comma 15 3 3" xfId="22223" xr:uid="{00000000-0005-0000-0000-0000B01D0000}"/>
    <cellStyle name="Comma 15 3 3 10" xfId="4978" xr:uid="{00000000-0005-0000-0000-0000B11D0000}"/>
    <cellStyle name="Comma 15 3 3 11" xfId="7471" xr:uid="{00000000-0005-0000-0000-0000B21D0000}"/>
    <cellStyle name="Comma 15 3 3 12" xfId="9919" xr:uid="{00000000-0005-0000-0000-0000B31D0000}"/>
    <cellStyle name="Comma 15 3 3 13" xfId="12371" xr:uid="{00000000-0005-0000-0000-0000B41D0000}"/>
    <cellStyle name="Comma 15 3 3 14" xfId="14823" xr:uid="{00000000-0005-0000-0000-0000B51D0000}"/>
    <cellStyle name="Comma 15 3 3 15" xfId="17276" xr:uid="{00000000-0005-0000-0000-0000B61D0000}"/>
    <cellStyle name="Comma 15 3 3 16" xfId="19724" xr:uid="{00000000-0005-0000-0000-0000B71D0000}"/>
    <cellStyle name="Comma 15 3 3 2" xfId="22224" xr:uid="{00000000-0005-0000-0000-0000B81D0000}"/>
    <cellStyle name="Comma 15 3 3 2 10" xfId="19725" xr:uid="{00000000-0005-0000-0000-0000B91D0000}"/>
    <cellStyle name="Comma 15 3 3 2 2" xfId="22225" xr:uid="{00000000-0005-0000-0000-0000BA1D0000}"/>
    <cellStyle name="Comma 15 3 3 2 2 2" xfId="2521" xr:uid="{00000000-0005-0000-0000-0000BB1D0000}"/>
    <cellStyle name="Comma 15 3 3 2 2 3" xfId="4980" xr:uid="{00000000-0005-0000-0000-0000BC1D0000}"/>
    <cellStyle name="Comma 15 3 3 2 2 4" xfId="7473" xr:uid="{00000000-0005-0000-0000-0000BD1D0000}"/>
    <cellStyle name="Comma 15 3 3 2 2 5" xfId="9921" xr:uid="{00000000-0005-0000-0000-0000BE1D0000}"/>
    <cellStyle name="Comma 15 3 3 2 2 6" xfId="12373" xr:uid="{00000000-0005-0000-0000-0000BF1D0000}"/>
    <cellStyle name="Comma 15 3 3 2 2 7" xfId="14825" xr:uid="{00000000-0005-0000-0000-0000C01D0000}"/>
    <cellStyle name="Comma 15 3 3 2 2 8" xfId="17278" xr:uid="{00000000-0005-0000-0000-0000C11D0000}"/>
    <cellStyle name="Comma 15 3 3 2 2 9" xfId="19726" xr:uid="{00000000-0005-0000-0000-0000C21D0000}"/>
    <cellStyle name="Comma 15 3 3 2 3" xfId="2520" xr:uid="{00000000-0005-0000-0000-0000C31D0000}"/>
    <cellStyle name="Comma 15 3 3 2 4" xfId="4979" xr:uid="{00000000-0005-0000-0000-0000C41D0000}"/>
    <cellStyle name="Comma 15 3 3 2 5" xfId="7472" xr:uid="{00000000-0005-0000-0000-0000C51D0000}"/>
    <cellStyle name="Comma 15 3 3 2 6" xfId="9920" xr:uid="{00000000-0005-0000-0000-0000C61D0000}"/>
    <cellStyle name="Comma 15 3 3 2 7" xfId="12372" xr:uid="{00000000-0005-0000-0000-0000C71D0000}"/>
    <cellStyle name="Comma 15 3 3 2 8" xfId="14824" xr:uid="{00000000-0005-0000-0000-0000C81D0000}"/>
    <cellStyle name="Comma 15 3 3 2 9" xfId="17277" xr:uid="{00000000-0005-0000-0000-0000C91D0000}"/>
    <cellStyle name="Comma 15 3 3 3" xfId="22226" xr:uid="{00000000-0005-0000-0000-0000CA1D0000}"/>
    <cellStyle name="Comma 15 3 3 3 2" xfId="2522" xr:uid="{00000000-0005-0000-0000-0000CB1D0000}"/>
    <cellStyle name="Comma 15 3 3 3 3" xfId="4981" xr:uid="{00000000-0005-0000-0000-0000CC1D0000}"/>
    <cellStyle name="Comma 15 3 3 3 4" xfId="7474" xr:uid="{00000000-0005-0000-0000-0000CD1D0000}"/>
    <cellStyle name="Comma 15 3 3 3 5" xfId="9922" xr:uid="{00000000-0005-0000-0000-0000CE1D0000}"/>
    <cellStyle name="Comma 15 3 3 3 6" xfId="12374" xr:uid="{00000000-0005-0000-0000-0000CF1D0000}"/>
    <cellStyle name="Comma 15 3 3 3 7" xfId="14826" xr:uid="{00000000-0005-0000-0000-0000D01D0000}"/>
    <cellStyle name="Comma 15 3 3 3 8" xfId="17279" xr:uid="{00000000-0005-0000-0000-0000D11D0000}"/>
    <cellStyle name="Comma 15 3 3 3 9" xfId="19727" xr:uid="{00000000-0005-0000-0000-0000D21D0000}"/>
    <cellStyle name="Comma 15 3 3 4" xfId="22227" xr:uid="{00000000-0005-0000-0000-0000D31D0000}"/>
    <cellStyle name="Comma 15 3 3 4 2" xfId="2523" xr:uid="{00000000-0005-0000-0000-0000D41D0000}"/>
    <cellStyle name="Comma 15 3 3 4 3" xfId="4982" xr:uid="{00000000-0005-0000-0000-0000D51D0000}"/>
    <cellStyle name="Comma 15 3 3 4 4" xfId="7475" xr:uid="{00000000-0005-0000-0000-0000D61D0000}"/>
    <cellStyle name="Comma 15 3 3 4 5" xfId="9923" xr:uid="{00000000-0005-0000-0000-0000D71D0000}"/>
    <cellStyle name="Comma 15 3 3 4 6" xfId="12375" xr:uid="{00000000-0005-0000-0000-0000D81D0000}"/>
    <cellStyle name="Comma 15 3 3 4 7" xfId="14827" xr:uid="{00000000-0005-0000-0000-0000D91D0000}"/>
    <cellStyle name="Comma 15 3 3 4 8" xfId="17280" xr:uid="{00000000-0005-0000-0000-0000DA1D0000}"/>
    <cellStyle name="Comma 15 3 3 4 9" xfId="19728" xr:uid="{00000000-0005-0000-0000-0000DB1D0000}"/>
    <cellStyle name="Comma 15 3 3 5" xfId="22228" xr:uid="{00000000-0005-0000-0000-0000DC1D0000}"/>
    <cellStyle name="Comma 15 3 3 5 2" xfId="2524" xr:uid="{00000000-0005-0000-0000-0000DD1D0000}"/>
    <cellStyle name="Comma 15 3 3 5 3" xfId="4983" xr:uid="{00000000-0005-0000-0000-0000DE1D0000}"/>
    <cellStyle name="Comma 15 3 3 5 4" xfId="7476" xr:uid="{00000000-0005-0000-0000-0000DF1D0000}"/>
    <cellStyle name="Comma 15 3 3 5 5" xfId="9924" xr:uid="{00000000-0005-0000-0000-0000E01D0000}"/>
    <cellStyle name="Comma 15 3 3 5 6" xfId="12376" xr:uid="{00000000-0005-0000-0000-0000E11D0000}"/>
    <cellStyle name="Comma 15 3 3 5 7" xfId="14828" xr:uid="{00000000-0005-0000-0000-0000E21D0000}"/>
    <cellStyle name="Comma 15 3 3 5 8" xfId="17281" xr:uid="{00000000-0005-0000-0000-0000E31D0000}"/>
    <cellStyle name="Comma 15 3 3 5 9" xfId="19729" xr:uid="{00000000-0005-0000-0000-0000E41D0000}"/>
    <cellStyle name="Comma 15 3 3 6" xfId="22229" xr:uid="{00000000-0005-0000-0000-0000E51D0000}"/>
    <cellStyle name="Comma 15 3 3 6 2" xfId="2525" xr:uid="{00000000-0005-0000-0000-0000E61D0000}"/>
    <cellStyle name="Comma 15 3 3 6 3" xfId="4984" xr:uid="{00000000-0005-0000-0000-0000E71D0000}"/>
    <cellStyle name="Comma 15 3 3 6 4" xfId="7477" xr:uid="{00000000-0005-0000-0000-0000E81D0000}"/>
    <cellStyle name="Comma 15 3 3 6 5" xfId="9925" xr:uid="{00000000-0005-0000-0000-0000E91D0000}"/>
    <cellStyle name="Comma 15 3 3 6 6" xfId="12377" xr:uid="{00000000-0005-0000-0000-0000EA1D0000}"/>
    <cellStyle name="Comma 15 3 3 6 7" xfId="14829" xr:uid="{00000000-0005-0000-0000-0000EB1D0000}"/>
    <cellStyle name="Comma 15 3 3 6 8" xfId="17282" xr:uid="{00000000-0005-0000-0000-0000EC1D0000}"/>
    <cellStyle name="Comma 15 3 3 6 9" xfId="19730" xr:uid="{00000000-0005-0000-0000-0000ED1D0000}"/>
    <cellStyle name="Comma 15 3 3 7" xfId="22230" xr:uid="{00000000-0005-0000-0000-0000EE1D0000}"/>
    <cellStyle name="Comma 15 3 3 7 2" xfId="2526" xr:uid="{00000000-0005-0000-0000-0000EF1D0000}"/>
    <cellStyle name="Comma 15 3 3 7 3" xfId="4985" xr:uid="{00000000-0005-0000-0000-0000F01D0000}"/>
    <cellStyle name="Comma 15 3 3 7 4" xfId="7478" xr:uid="{00000000-0005-0000-0000-0000F11D0000}"/>
    <cellStyle name="Comma 15 3 3 7 5" xfId="9926" xr:uid="{00000000-0005-0000-0000-0000F21D0000}"/>
    <cellStyle name="Comma 15 3 3 7 6" xfId="12378" xr:uid="{00000000-0005-0000-0000-0000F31D0000}"/>
    <cellStyle name="Comma 15 3 3 7 7" xfId="14830" xr:uid="{00000000-0005-0000-0000-0000F41D0000}"/>
    <cellStyle name="Comma 15 3 3 7 8" xfId="17283" xr:uid="{00000000-0005-0000-0000-0000F51D0000}"/>
    <cellStyle name="Comma 15 3 3 7 9" xfId="19731" xr:uid="{00000000-0005-0000-0000-0000F61D0000}"/>
    <cellStyle name="Comma 15 3 3 8" xfId="22231" xr:uid="{00000000-0005-0000-0000-0000F71D0000}"/>
    <cellStyle name="Comma 15 3 3 8 2" xfId="2527" xr:uid="{00000000-0005-0000-0000-0000F81D0000}"/>
    <cellStyle name="Comma 15 3 3 8 3" xfId="4986" xr:uid="{00000000-0005-0000-0000-0000F91D0000}"/>
    <cellStyle name="Comma 15 3 3 8 4" xfId="7479" xr:uid="{00000000-0005-0000-0000-0000FA1D0000}"/>
    <cellStyle name="Comma 15 3 3 8 5" xfId="9927" xr:uid="{00000000-0005-0000-0000-0000FB1D0000}"/>
    <cellStyle name="Comma 15 3 3 8 6" xfId="12379" xr:uid="{00000000-0005-0000-0000-0000FC1D0000}"/>
    <cellStyle name="Comma 15 3 3 8 7" xfId="14831" xr:uid="{00000000-0005-0000-0000-0000FD1D0000}"/>
    <cellStyle name="Comma 15 3 3 8 8" xfId="17284" xr:uid="{00000000-0005-0000-0000-0000FE1D0000}"/>
    <cellStyle name="Comma 15 3 3 8 9" xfId="19732" xr:uid="{00000000-0005-0000-0000-0000FF1D0000}"/>
    <cellStyle name="Comma 15 3 3 9" xfId="2519" xr:uid="{00000000-0005-0000-0000-0000001E0000}"/>
    <cellStyle name="Comma 15 3 4" xfId="22232" xr:uid="{00000000-0005-0000-0000-0000011E0000}"/>
    <cellStyle name="Comma 15 3 4 10" xfId="19733" xr:uid="{00000000-0005-0000-0000-0000021E0000}"/>
    <cellStyle name="Comma 15 3 4 2" xfId="22233" xr:uid="{00000000-0005-0000-0000-0000031E0000}"/>
    <cellStyle name="Comma 15 3 4 2 2" xfId="2529" xr:uid="{00000000-0005-0000-0000-0000041E0000}"/>
    <cellStyle name="Comma 15 3 4 2 3" xfId="4988" xr:uid="{00000000-0005-0000-0000-0000051E0000}"/>
    <cellStyle name="Comma 15 3 4 2 4" xfId="7481" xr:uid="{00000000-0005-0000-0000-0000061E0000}"/>
    <cellStyle name="Comma 15 3 4 2 5" xfId="9929" xr:uid="{00000000-0005-0000-0000-0000071E0000}"/>
    <cellStyle name="Comma 15 3 4 2 6" xfId="12381" xr:uid="{00000000-0005-0000-0000-0000081E0000}"/>
    <cellStyle name="Comma 15 3 4 2 7" xfId="14833" xr:uid="{00000000-0005-0000-0000-0000091E0000}"/>
    <cellStyle name="Comma 15 3 4 2 8" xfId="17286" xr:uid="{00000000-0005-0000-0000-00000A1E0000}"/>
    <cellStyle name="Comma 15 3 4 2 9" xfId="19734" xr:uid="{00000000-0005-0000-0000-00000B1E0000}"/>
    <cellStyle name="Comma 15 3 4 3" xfId="2528" xr:uid="{00000000-0005-0000-0000-00000C1E0000}"/>
    <cellStyle name="Comma 15 3 4 4" xfId="4987" xr:uid="{00000000-0005-0000-0000-00000D1E0000}"/>
    <cellStyle name="Comma 15 3 4 5" xfId="7480" xr:uid="{00000000-0005-0000-0000-00000E1E0000}"/>
    <cellStyle name="Comma 15 3 4 6" xfId="9928" xr:uid="{00000000-0005-0000-0000-00000F1E0000}"/>
    <cellStyle name="Comma 15 3 4 7" xfId="12380" xr:uid="{00000000-0005-0000-0000-0000101E0000}"/>
    <cellStyle name="Comma 15 3 4 8" xfId="14832" xr:uid="{00000000-0005-0000-0000-0000111E0000}"/>
    <cellStyle name="Comma 15 3 4 9" xfId="17285" xr:uid="{00000000-0005-0000-0000-0000121E0000}"/>
    <cellStyle name="Comma 15 3 5" xfId="22234" xr:uid="{00000000-0005-0000-0000-0000131E0000}"/>
    <cellStyle name="Comma 15 3 5 2" xfId="2530" xr:uid="{00000000-0005-0000-0000-0000141E0000}"/>
    <cellStyle name="Comma 15 3 5 3" xfId="4989" xr:uid="{00000000-0005-0000-0000-0000151E0000}"/>
    <cellStyle name="Comma 15 3 5 4" xfId="7482" xr:uid="{00000000-0005-0000-0000-0000161E0000}"/>
    <cellStyle name="Comma 15 3 5 5" xfId="9930" xr:uid="{00000000-0005-0000-0000-0000171E0000}"/>
    <cellStyle name="Comma 15 3 5 6" xfId="12382" xr:uid="{00000000-0005-0000-0000-0000181E0000}"/>
    <cellStyle name="Comma 15 3 5 7" xfId="14834" xr:uid="{00000000-0005-0000-0000-0000191E0000}"/>
    <cellStyle name="Comma 15 3 5 8" xfId="17287" xr:uid="{00000000-0005-0000-0000-00001A1E0000}"/>
    <cellStyle name="Comma 15 3 5 9" xfId="19735" xr:uid="{00000000-0005-0000-0000-00001B1E0000}"/>
    <cellStyle name="Comma 15 3 6" xfId="22235" xr:uid="{00000000-0005-0000-0000-00001C1E0000}"/>
    <cellStyle name="Comma 15 3 6 2" xfId="2531" xr:uid="{00000000-0005-0000-0000-00001D1E0000}"/>
    <cellStyle name="Comma 15 3 6 3" xfId="4990" xr:uid="{00000000-0005-0000-0000-00001E1E0000}"/>
    <cellStyle name="Comma 15 3 6 4" xfId="7483" xr:uid="{00000000-0005-0000-0000-00001F1E0000}"/>
    <cellStyle name="Comma 15 3 6 5" xfId="9931" xr:uid="{00000000-0005-0000-0000-0000201E0000}"/>
    <cellStyle name="Comma 15 3 6 6" xfId="12383" xr:uid="{00000000-0005-0000-0000-0000211E0000}"/>
    <cellStyle name="Comma 15 3 6 7" xfId="14835" xr:uid="{00000000-0005-0000-0000-0000221E0000}"/>
    <cellStyle name="Comma 15 3 6 8" xfId="17288" xr:uid="{00000000-0005-0000-0000-0000231E0000}"/>
    <cellStyle name="Comma 15 3 6 9" xfId="19736" xr:uid="{00000000-0005-0000-0000-0000241E0000}"/>
    <cellStyle name="Comma 15 3 7" xfId="22236" xr:uid="{00000000-0005-0000-0000-0000251E0000}"/>
    <cellStyle name="Comma 15 3 7 2" xfId="2532" xr:uid="{00000000-0005-0000-0000-0000261E0000}"/>
    <cellStyle name="Comma 15 3 7 3" xfId="4991" xr:uid="{00000000-0005-0000-0000-0000271E0000}"/>
    <cellStyle name="Comma 15 3 7 4" xfId="7484" xr:uid="{00000000-0005-0000-0000-0000281E0000}"/>
    <cellStyle name="Comma 15 3 7 5" xfId="9932" xr:uid="{00000000-0005-0000-0000-0000291E0000}"/>
    <cellStyle name="Comma 15 3 7 6" xfId="12384" xr:uid="{00000000-0005-0000-0000-00002A1E0000}"/>
    <cellStyle name="Comma 15 3 7 7" xfId="14836" xr:uid="{00000000-0005-0000-0000-00002B1E0000}"/>
    <cellStyle name="Comma 15 3 7 8" xfId="17289" xr:uid="{00000000-0005-0000-0000-00002C1E0000}"/>
    <cellStyle name="Comma 15 3 7 9" xfId="19737" xr:uid="{00000000-0005-0000-0000-00002D1E0000}"/>
    <cellStyle name="Comma 15 3 8" xfId="22237" xr:uid="{00000000-0005-0000-0000-00002E1E0000}"/>
    <cellStyle name="Comma 15 3 8 2" xfId="2533" xr:uid="{00000000-0005-0000-0000-00002F1E0000}"/>
    <cellStyle name="Comma 15 3 8 3" xfId="4992" xr:uid="{00000000-0005-0000-0000-0000301E0000}"/>
    <cellStyle name="Comma 15 3 8 4" xfId="7485" xr:uid="{00000000-0005-0000-0000-0000311E0000}"/>
    <cellStyle name="Comma 15 3 8 5" xfId="9933" xr:uid="{00000000-0005-0000-0000-0000321E0000}"/>
    <cellStyle name="Comma 15 3 8 6" xfId="12385" xr:uid="{00000000-0005-0000-0000-0000331E0000}"/>
    <cellStyle name="Comma 15 3 8 7" xfId="14837" xr:uid="{00000000-0005-0000-0000-0000341E0000}"/>
    <cellStyle name="Comma 15 3 8 8" xfId="17290" xr:uid="{00000000-0005-0000-0000-0000351E0000}"/>
    <cellStyle name="Comma 15 3 8 9" xfId="19738" xr:uid="{00000000-0005-0000-0000-0000361E0000}"/>
    <cellStyle name="Comma 15 3 9" xfId="22238" xr:uid="{00000000-0005-0000-0000-0000371E0000}"/>
    <cellStyle name="Comma 15 3 9 2" xfId="2534" xr:uid="{00000000-0005-0000-0000-0000381E0000}"/>
    <cellStyle name="Comma 15 3 9 3" xfId="4993" xr:uid="{00000000-0005-0000-0000-0000391E0000}"/>
    <cellStyle name="Comma 15 3 9 4" xfId="7486" xr:uid="{00000000-0005-0000-0000-00003A1E0000}"/>
    <cellStyle name="Comma 15 3 9 5" xfId="9934" xr:uid="{00000000-0005-0000-0000-00003B1E0000}"/>
    <cellStyle name="Comma 15 3 9 6" xfId="12386" xr:uid="{00000000-0005-0000-0000-00003C1E0000}"/>
    <cellStyle name="Comma 15 3 9 7" xfId="14838" xr:uid="{00000000-0005-0000-0000-00003D1E0000}"/>
    <cellStyle name="Comma 15 3 9 8" xfId="17291" xr:uid="{00000000-0005-0000-0000-00003E1E0000}"/>
    <cellStyle name="Comma 15 3 9 9" xfId="19739" xr:uid="{00000000-0005-0000-0000-00003F1E0000}"/>
    <cellStyle name="Comma 15 30" xfId="7375" xr:uid="{00000000-0005-0000-0000-0000401E0000}"/>
    <cellStyle name="Comma 15 31" xfId="9823" xr:uid="{00000000-0005-0000-0000-0000411E0000}"/>
    <cellStyle name="Comma 15 32" xfId="12275" xr:uid="{00000000-0005-0000-0000-0000421E0000}"/>
    <cellStyle name="Comma 15 33" xfId="14727" xr:uid="{00000000-0005-0000-0000-0000431E0000}"/>
    <cellStyle name="Comma 15 34" xfId="17180" xr:uid="{00000000-0005-0000-0000-0000441E0000}"/>
    <cellStyle name="Comma 15 35" xfId="19628" xr:uid="{00000000-0005-0000-0000-0000451E0000}"/>
    <cellStyle name="Comma 15 4" xfId="22239" xr:uid="{00000000-0005-0000-0000-0000461E0000}"/>
    <cellStyle name="Comma 15 4 10" xfId="2535" xr:uid="{00000000-0005-0000-0000-0000471E0000}"/>
    <cellStyle name="Comma 15 4 11" xfId="4994" xr:uid="{00000000-0005-0000-0000-0000481E0000}"/>
    <cellStyle name="Comma 15 4 12" xfId="7487" xr:uid="{00000000-0005-0000-0000-0000491E0000}"/>
    <cellStyle name="Comma 15 4 13" xfId="9935" xr:uid="{00000000-0005-0000-0000-00004A1E0000}"/>
    <cellStyle name="Comma 15 4 14" xfId="12387" xr:uid="{00000000-0005-0000-0000-00004B1E0000}"/>
    <cellStyle name="Comma 15 4 15" xfId="14839" xr:uid="{00000000-0005-0000-0000-00004C1E0000}"/>
    <cellStyle name="Comma 15 4 16" xfId="17292" xr:uid="{00000000-0005-0000-0000-00004D1E0000}"/>
    <cellStyle name="Comma 15 4 17" xfId="19740" xr:uid="{00000000-0005-0000-0000-00004E1E0000}"/>
    <cellStyle name="Comma 15 4 2" xfId="22240" xr:uid="{00000000-0005-0000-0000-00004F1E0000}"/>
    <cellStyle name="Comma 15 4 2 10" xfId="4995" xr:uid="{00000000-0005-0000-0000-0000501E0000}"/>
    <cellStyle name="Comma 15 4 2 11" xfId="7488" xr:uid="{00000000-0005-0000-0000-0000511E0000}"/>
    <cellStyle name="Comma 15 4 2 12" xfId="9936" xr:uid="{00000000-0005-0000-0000-0000521E0000}"/>
    <cellStyle name="Comma 15 4 2 13" xfId="12388" xr:uid="{00000000-0005-0000-0000-0000531E0000}"/>
    <cellStyle name="Comma 15 4 2 14" xfId="14840" xr:uid="{00000000-0005-0000-0000-0000541E0000}"/>
    <cellStyle name="Comma 15 4 2 15" xfId="17293" xr:uid="{00000000-0005-0000-0000-0000551E0000}"/>
    <cellStyle name="Comma 15 4 2 16" xfId="19741" xr:uid="{00000000-0005-0000-0000-0000561E0000}"/>
    <cellStyle name="Comma 15 4 2 2" xfId="22241" xr:uid="{00000000-0005-0000-0000-0000571E0000}"/>
    <cellStyle name="Comma 15 4 2 2 10" xfId="19742" xr:uid="{00000000-0005-0000-0000-0000581E0000}"/>
    <cellStyle name="Comma 15 4 2 2 2" xfId="22242" xr:uid="{00000000-0005-0000-0000-0000591E0000}"/>
    <cellStyle name="Comma 15 4 2 2 2 2" xfId="2538" xr:uid="{00000000-0005-0000-0000-00005A1E0000}"/>
    <cellStyle name="Comma 15 4 2 2 2 3" xfId="4997" xr:uid="{00000000-0005-0000-0000-00005B1E0000}"/>
    <cellStyle name="Comma 15 4 2 2 2 4" xfId="7490" xr:uid="{00000000-0005-0000-0000-00005C1E0000}"/>
    <cellStyle name="Comma 15 4 2 2 2 5" xfId="9938" xr:uid="{00000000-0005-0000-0000-00005D1E0000}"/>
    <cellStyle name="Comma 15 4 2 2 2 6" xfId="12390" xr:uid="{00000000-0005-0000-0000-00005E1E0000}"/>
    <cellStyle name="Comma 15 4 2 2 2 7" xfId="14842" xr:uid="{00000000-0005-0000-0000-00005F1E0000}"/>
    <cellStyle name="Comma 15 4 2 2 2 8" xfId="17295" xr:uid="{00000000-0005-0000-0000-0000601E0000}"/>
    <cellStyle name="Comma 15 4 2 2 2 9" xfId="19743" xr:uid="{00000000-0005-0000-0000-0000611E0000}"/>
    <cellStyle name="Comma 15 4 2 2 3" xfId="2537" xr:uid="{00000000-0005-0000-0000-0000621E0000}"/>
    <cellStyle name="Comma 15 4 2 2 4" xfId="4996" xr:uid="{00000000-0005-0000-0000-0000631E0000}"/>
    <cellStyle name="Comma 15 4 2 2 5" xfId="7489" xr:uid="{00000000-0005-0000-0000-0000641E0000}"/>
    <cellStyle name="Comma 15 4 2 2 6" xfId="9937" xr:uid="{00000000-0005-0000-0000-0000651E0000}"/>
    <cellStyle name="Comma 15 4 2 2 7" xfId="12389" xr:uid="{00000000-0005-0000-0000-0000661E0000}"/>
    <cellStyle name="Comma 15 4 2 2 8" xfId="14841" xr:uid="{00000000-0005-0000-0000-0000671E0000}"/>
    <cellStyle name="Comma 15 4 2 2 9" xfId="17294" xr:uid="{00000000-0005-0000-0000-0000681E0000}"/>
    <cellStyle name="Comma 15 4 2 3" xfId="22243" xr:uid="{00000000-0005-0000-0000-0000691E0000}"/>
    <cellStyle name="Comma 15 4 2 3 2" xfId="2539" xr:uid="{00000000-0005-0000-0000-00006A1E0000}"/>
    <cellStyle name="Comma 15 4 2 3 3" xfId="4998" xr:uid="{00000000-0005-0000-0000-00006B1E0000}"/>
    <cellStyle name="Comma 15 4 2 3 4" xfId="7491" xr:uid="{00000000-0005-0000-0000-00006C1E0000}"/>
    <cellStyle name="Comma 15 4 2 3 5" xfId="9939" xr:uid="{00000000-0005-0000-0000-00006D1E0000}"/>
    <cellStyle name="Comma 15 4 2 3 6" xfId="12391" xr:uid="{00000000-0005-0000-0000-00006E1E0000}"/>
    <cellStyle name="Comma 15 4 2 3 7" xfId="14843" xr:uid="{00000000-0005-0000-0000-00006F1E0000}"/>
    <cellStyle name="Comma 15 4 2 3 8" xfId="17296" xr:uid="{00000000-0005-0000-0000-0000701E0000}"/>
    <cellStyle name="Comma 15 4 2 3 9" xfId="19744" xr:uid="{00000000-0005-0000-0000-0000711E0000}"/>
    <cellStyle name="Comma 15 4 2 4" xfId="22244" xr:uid="{00000000-0005-0000-0000-0000721E0000}"/>
    <cellStyle name="Comma 15 4 2 4 2" xfId="2540" xr:uid="{00000000-0005-0000-0000-0000731E0000}"/>
    <cellStyle name="Comma 15 4 2 4 3" xfId="4999" xr:uid="{00000000-0005-0000-0000-0000741E0000}"/>
    <cellStyle name="Comma 15 4 2 4 4" xfId="7492" xr:uid="{00000000-0005-0000-0000-0000751E0000}"/>
    <cellStyle name="Comma 15 4 2 4 5" xfId="9940" xr:uid="{00000000-0005-0000-0000-0000761E0000}"/>
    <cellStyle name="Comma 15 4 2 4 6" xfId="12392" xr:uid="{00000000-0005-0000-0000-0000771E0000}"/>
    <cellStyle name="Comma 15 4 2 4 7" xfId="14844" xr:uid="{00000000-0005-0000-0000-0000781E0000}"/>
    <cellStyle name="Comma 15 4 2 4 8" xfId="17297" xr:uid="{00000000-0005-0000-0000-0000791E0000}"/>
    <cellStyle name="Comma 15 4 2 4 9" xfId="19745" xr:uid="{00000000-0005-0000-0000-00007A1E0000}"/>
    <cellStyle name="Comma 15 4 2 5" xfId="22245" xr:uid="{00000000-0005-0000-0000-00007B1E0000}"/>
    <cellStyle name="Comma 15 4 2 5 2" xfId="2541" xr:uid="{00000000-0005-0000-0000-00007C1E0000}"/>
    <cellStyle name="Comma 15 4 2 5 3" xfId="5000" xr:uid="{00000000-0005-0000-0000-00007D1E0000}"/>
    <cellStyle name="Comma 15 4 2 5 4" xfId="7493" xr:uid="{00000000-0005-0000-0000-00007E1E0000}"/>
    <cellStyle name="Comma 15 4 2 5 5" xfId="9941" xr:uid="{00000000-0005-0000-0000-00007F1E0000}"/>
    <cellStyle name="Comma 15 4 2 5 6" xfId="12393" xr:uid="{00000000-0005-0000-0000-0000801E0000}"/>
    <cellStyle name="Comma 15 4 2 5 7" xfId="14845" xr:uid="{00000000-0005-0000-0000-0000811E0000}"/>
    <cellStyle name="Comma 15 4 2 5 8" xfId="17298" xr:uid="{00000000-0005-0000-0000-0000821E0000}"/>
    <cellStyle name="Comma 15 4 2 5 9" xfId="19746" xr:uid="{00000000-0005-0000-0000-0000831E0000}"/>
    <cellStyle name="Comma 15 4 2 6" xfId="22246" xr:uid="{00000000-0005-0000-0000-0000841E0000}"/>
    <cellStyle name="Comma 15 4 2 6 2" xfId="2542" xr:uid="{00000000-0005-0000-0000-0000851E0000}"/>
    <cellStyle name="Comma 15 4 2 6 3" xfId="5001" xr:uid="{00000000-0005-0000-0000-0000861E0000}"/>
    <cellStyle name="Comma 15 4 2 6 4" xfId="7494" xr:uid="{00000000-0005-0000-0000-0000871E0000}"/>
    <cellStyle name="Comma 15 4 2 6 5" xfId="9942" xr:uid="{00000000-0005-0000-0000-0000881E0000}"/>
    <cellStyle name="Comma 15 4 2 6 6" xfId="12394" xr:uid="{00000000-0005-0000-0000-0000891E0000}"/>
    <cellStyle name="Comma 15 4 2 6 7" xfId="14846" xr:uid="{00000000-0005-0000-0000-00008A1E0000}"/>
    <cellStyle name="Comma 15 4 2 6 8" xfId="17299" xr:uid="{00000000-0005-0000-0000-00008B1E0000}"/>
    <cellStyle name="Comma 15 4 2 6 9" xfId="19747" xr:uid="{00000000-0005-0000-0000-00008C1E0000}"/>
    <cellStyle name="Comma 15 4 2 7" xfId="22247" xr:uid="{00000000-0005-0000-0000-00008D1E0000}"/>
    <cellStyle name="Comma 15 4 2 7 2" xfId="2543" xr:uid="{00000000-0005-0000-0000-00008E1E0000}"/>
    <cellStyle name="Comma 15 4 2 7 3" xfId="5002" xr:uid="{00000000-0005-0000-0000-00008F1E0000}"/>
    <cellStyle name="Comma 15 4 2 7 4" xfId="7495" xr:uid="{00000000-0005-0000-0000-0000901E0000}"/>
    <cellStyle name="Comma 15 4 2 7 5" xfId="9943" xr:uid="{00000000-0005-0000-0000-0000911E0000}"/>
    <cellStyle name="Comma 15 4 2 7 6" xfId="12395" xr:uid="{00000000-0005-0000-0000-0000921E0000}"/>
    <cellStyle name="Comma 15 4 2 7 7" xfId="14847" xr:uid="{00000000-0005-0000-0000-0000931E0000}"/>
    <cellStyle name="Comma 15 4 2 7 8" xfId="17300" xr:uid="{00000000-0005-0000-0000-0000941E0000}"/>
    <cellStyle name="Comma 15 4 2 7 9" xfId="19748" xr:uid="{00000000-0005-0000-0000-0000951E0000}"/>
    <cellStyle name="Comma 15 4 2 8" xfId="22248" xr:uid="{00000000-0005-0000-0000-0000961E0000}"/>
    <cellStyle name="Comma 15 4 2 8 2" xfId="2544" xr:uid="{00000000-0005-0000-0000-0000971E0000}"/>
    <cellStyle name="Comma 15 4 2 8 3" xfId="5003" xr:uid="{00000000-0005-0000-0000-0000981E0000}"/>
    <cellStyle name="Comma 15 4 2 8 4" xfId="7496" xr:uid="{00000000-0005-0000-0000-0000991E0000}"/>
    <cellStyle name="Comma 15 4 2 8 5" xfId="9944" xr:uid="{00000000-0005-0000-0000-00009A1E0000}"/>
    <cellStyle name="Comma 15 4 2 8 6" xfId="12396" xr:uid="{00000000-0005-0000-0000-00009B1E0000}"/>
    <cellStyle name="Comma 15 4 2 8 7" xfId="14848" xr:uid="{00000000-0005-0000-0000-00009C1E0000}"/>
    <cellStyle name="Comma 15 4 2 8 8" xfId="17301" xr:uid="{00000000-0005-0000-0000-00009D1E0000}"/>
    <cellStyle name="Comma 15 4 2 8 9" xfId="19749" xr:uid="{00000000-0005-0000-0000-00009E1E0000}"/>
    <cellStyle name="Comma 15 4 2 9" xfId="2536" xr:uid="{00000000-0005-0000-0000-00009F1E0000}"/>
    <cellStyle name="Comma 15 4 3" xfId="22249" xr:uid="{00000000-0005-0000-0000-0000A01E0000}"/>
    <cellStyle name="Comma 15 4 3 10" xfId="19750" xr:uid="{00000000-0005-0000-0000-0000A11E0000}"/>
    <cellStyle name="Comma 15 4 3 2" xfId="22250" xr:uid="{00000000-0005-0000-0000-0000A21E0000}"/>
    <cellStyle name="Comma 15 4 3 2 2" xfId="2546" xr:uid="{00000000-0005-0000-0000-0000A31E0000}"/>
    <cellStyle name="Comma 15 4 3 2 3" xfId="5005" xr:uid="{00000000-0005-0000-0000-0000A41E0000}"/>
    <cellStyle name="Comma 15 4 3 2 4" xfId="7498" xr:uid="{00000000-0005-0000-0000-0000A51E0000}"/>
    <cellStyle name="Comma 15 4 3 2 5" xfId="9946" xr:uid="{00000000-0005-0000-0000-0000A61E0000}"/>
    <cellStyle name="Comma 15 4 3 2 6" xfId="12398" xr:uid="{00000000-0005-0000-0000-0000A71E0000}"/>
    <cellStyle name="Comma 15 4 3 2 7" xfId="14850" xr:uid="{00000000-0005-0000-0000-0000A81E0000}"/>
    <cellStyle name="Comma 15 4 3 2 8" xfId="17303" xr:uid="{00000000-0005-0000-0000-0000A91E0000}"/>
    <cellStyle name="Comma 15 4 3 2 9" xfId="19751" xr:uid="{00000000-0005-0000-0000-0000AA1E0000}"/>
    <cellStyle name="Comma 15 4 3 3" xfId="2545" xr:uid="{00000000-0005-0000-0000-0000AB1E0000}"/>
    <cellStyle name="Comma 15 4 3 4" xfId="5004" xr:uid="{00000000-0005-0000-0000-0000AC1E0000}"/>
    <cellStyle name="Comma 15 4 3 5" xfId="7497" xr:uid="{00000000-0005-0000-0000-0000AD1E0000}"/>
    <cellStyle name="Comma 15 4 3 6" xfId="9945" xr:uid="{00000000-0005-0000-0000-0000AE1E0000}"/>
    <cellStyle name="Comma 15 4 3 7" xfId="12397" xr:uid="{00000000-0005-0000-0000-0000AF1E0000}"/>
    <cellStyle name="Comma 15 4 3 8" xfId="14849" xr:uid="{00000000-0005-0000-0000-0000B01E0000}"/>
    <cellStyle name="Comma 15 4 3 9" xfId="17302" xr:uid="{00000000-0005-0000-0000-0000B11E0000}"/>
    <cellStyle name="Comma 15 4 4" xfId="22251" xr:uid="{00000000-0005-0000-0000-0000B21E0000}"/>
    <cellStyle name="Comma 15 4 4 2" xfId="2547" xr:uid="{00000000-0005-0000-0000-0000B31E0000}"/>
    <cellStyle name="Comma 15 4 4 3" xfId="5006" xr:uid="{00000000-0005-0000-0000-0000B41E0000}"/>
    <cellStyle name="Comma 15 4 4 4" xfId="7499" xr:uid="{00000000-0005-0000-0000-0000B51E0000}"/>
    <cellStyle name="Comma 15 4 4 5" xfId="9947" xr:uid="{00000000-0005-0000-0000-0000B61E0000}"/>
    <cellStyle name="Comma 15 4 4 6" xfId="12399" xr:uid="{00000000-0005-0000-0000-0000B71E0000}"/>
    <cellStyle name="Comma 15 4 4 7" xfId="14851" xr:uid="{00000000-0005-0000-0000-0000B81E0000}"/>
    <cellStyle name="Comma 15 4 4 8" xfId="17304" xr:uid="{00000000-0005-0000-0000-0000B91E0000}"/>
    <cellStyle name="Comma 15 4 4 9" xfId="19752" xr:uid="{00000000-0005-0000-0000-0000BA1E0000}"/>
    <cellStyle name="Comma 15 4 5" xfId="22252" xr:uid="{00000000-0005-0000-0000-0000BB1E0000}"/>
    <cellStyle name="Comma 15 4 5 2" xfId="2548" xr:uid="{00000000-0005-0000-0000-0000BC1E0000}"/>
    <cellStyle name="Comma 15 4 5 3" xfId="5007" xr:uid="{00000000-0005-0000-0000-0000BD1E0000}"/>
    <cellStyle name="Comma 15 4 5 4" xfId="7500" xr:uid="{00000000-0005-0000-0000-0000BE1E0000}"/>
    <cellStyle name="Comma 15 4 5 5" xfId="9948" xr:uid="{00000000-0005-0000-0000-0000BF1E0000}"/>
    <cellStyle name="Comma 15 4 5 6" xfId="12400" xr:uid="{00000000-0005-0000-0000-0000C01E0000}"/>
    <cellStyle name="Comma 15 4 5 7" xfId="14852" xr:uid="{00000000-0005-0000-0000-0000C11E0000}"/>
    <cellStyle name="Comma 15 4 5 8" xfId="17305" xr:uid="{00000000-0005-0000-0000-0000C21E0000}"/>
    <cellStyle name="Comma 15 4 5 9" xfId="19753" xr:uid="{00000000-0005-0000-0000-0000C31E0000}"/>
    <cellStyle name="Comma 15 4 6" xfId="22253" xr:uid="{00000000-0005-0000-0000-0000C41E0000}"/>
    <cellStyle name="Comma 15 4 6 2" xfId="2549" xr:uid="{00000000-0005-0000-0000-0000C51E0000}"/>
    <cellStyle name="Comma 15 4 6 3" xfId="5008" xr:uid="{00000000-0005-0000-0000-0000C61E0000}"/>
    <cellStyle name="Comma 15 4 6 4" xfId="7501" xr:uid="{00000000-0005-0000-0000-0000C71E0000}"/>
    <cellStyle name="Comma 15 4 6 5" xfId="9949" xr:uid="{00000000-0005-0000-0000-0000C81E0000}"/>
    <cellStyle name="Comma 15 4 6 6" xfId="12401" xr:uid="{00000000-0005-0000-0000-0000C91E0000}"/>
    <cellStyle name="Comma 15 4 6 7" xfId="14853" xr:uid="{00000000-0005-0000-0000-0000CA1E0000}"/>
    <cellStyle name="Comma 15 4 6 8" xfId="17306" xr:uid="{00000000-0005-0000-0000-0000CB1E0000}"/>
    <cellStyle name="Comma 15 4 6 9" xfId="19754" xr:uid="{00000000-0005-0000-0000-0000CC1E0000}"/>
    <cellStyle name="Comma 15 4 7" xfId="22254" xr:uid="{00000000-0005-0000-0000-0000CD1E0000}"/>
    <cellStyle name="Comma 15 4 7 2" xfId="2550" xr:uid="{00000000-0005-0000-0000-0000CE1E0000}"/>
    <cellStyle name="Comma 15 4 7 3" xfId="5009" xr:uid="{00000000-0005-0000-0000-0000CF1E0000}"/>
    <cellStyle name="Comma 15 4 7 4" xfId="7502" xr:uid="{00000000-0005-0000-0000-0000D01E0000}"/>
    <cellStyle name="Comma 15 4 7 5" xfId="9950" xr:uid="{00000000-0005-0000-0000-0000D11E0000}"/>
    <cellStyle name="Comma 15 4 7 6" xfId="12402" xr:uid="{00000000-0005-0000-0000-0000D21E0000}"/>
    <cellStyle name="Comma 15 4 7 7" xfId="14854" xr:uid="{00000000-0005-0000-0000-0000D31E0000}"/>
    <cellStyle name="Comma 15 4 7 8" xfId="17307" xr:uid="{00000000-0005-0000-0000-0000D41E0000}"/>
    <cellStyle name="Comma 15 4 7 9" xfId="19755" xr:uid="{00000000-0005-0000-0000-0000D51E0000}"/>
    <cellStyle name="Comma 15 4 8" xfId="22255" xr:uid="{00000000-0005-0000-0000-0000D61E0000}"/>
    <cellStyle name="Comma 15 4 8 2" xfId="2551" xr:uid="{00000000-0005-0000-0000-0000D71E0000}"/>
    <cellStyle name="Comma 15 4 8 3" xfId="5010" xr:uid="{00000000-0005-0000-0000-0000D81E0000}"/>
    <cellStyle name="Comma 15 4 8 4" xfId="7503" xr:uid="{00000000-0005-0000-0000-0000D91E0000}"/>
    <cellStyle name="Comma 15 4 8 5" xfId="9951" xr:uid="{00000000-0005-0000-0000-0000DA1E0000}"/>
    <cellStyle name="Comma 15 4 8 6" xfId="12403" xr:uid="{00000000-0005-0000-0000-0000DB1E0000}"/>
    <cellStyle name="Comma 15 4 8 7" xfId="14855" xr:uid="{00000000-0005-0000-0000-0000DC1E0000}"/>
    <cellStyle name="Comma 15 4 8 8" xfId="17308" xr:uid="{00000000-0005-0000-0000-0000DD1E0000}"/>
    <cellStyle name="Comma 15 4 8 9" xfId="19756" xr:uid="{00000000-0005-0000-0000-0000DE1E0000}"/>
    <cellStyle name="Comma 15 4 9" xfId="22256" xr:uid="{00000000-0005-0000-0000-0000DF1E0000}"/>
    <cellStyle name="Comma 15 4 9 2" xfId="2552" xr:uid="{00000000-0005-0000-0000-0000E01E0000}"/>
    <cellStyle name="Comma 15 4 9 3" xfId="5011" xr:uid="{00000000-0005-0000-0000-0000E11E0000}"/>
    <cellStyle name="Comma 15 4 9 4" xfId="7504" xr:uid="{00000000-0005-0000-0000-0000E21E0000}"/>
    <cellStyle name="Comma 15 4 9 5" xfId="9952" xr:uid="{00000000-0005-0000-0000-0000E31E0000}"/>
    <cellStyle name="Comma 15 4 9 6" xfId="12404" xr:uid="{00000000-0005-0000-0000-0000E41E0000}"/>
    <cellStyle name="Comma 15 4 9 7" xfId="14856" xr:uid="{00000000-0005-0000-0000-0000E51E0000}"/>
    <cellStyle name="Comma 15 4 9 8" xfId="17309" xr:uid="{00000000-0005-0000-0000-0000E61E0000}"/>
    <cellStyle name="Comma 15 4 9 9" xfId="19757" xr:uid="{00000000-0005-0000-0000-0000E71E0000}"/>
    <cellStyle name="Comma 15 5" xfId="22257" xr:uid="{00000000-0005-0000-0000-0000E81E0000}"/>
    <cellStyle name="Comma 15 5 10" xfId="5012" xr:uid="{00000000-0005-0000-0000-0000E91E0000}"/>
    <cellStyle name="Comma 15 5 11" xfId="7505" xr:uid="{00000000-0005-0000-0000-0000EA1E0000}"/>
    <cellStyle name="Comma 15 5 12" xfId="9953" xr:uid="{00000000-0005-0000-0000-0000EB1E0000}"/>
    <cellStyle name="Comma 15 5 13" xfId="12405" xr:uid="{00000000-0005-0000-0000-0000EC1E0000}"/>
    <cellStyle name="Comma 15 5 14" xfId="14857" xr:uid="{00000000-0005-0000-0000-0000ED1E0000}"/>
    <cellStyle name="Comma 15 5 15" xfId="17310" xr:uid="{00000000-0005-0000-0000-0000EE1E0000}"/>
    <cellStyle name="Comma 15 5 16" xfId="19758" xr:uid="{00000000-0005-0000-0000-0000EF1E0000}"/>
    <cellStyle name="Comma 15 5 2" xfId="22258" xr:uid="{00000000-0005-0000-0000-0000F01E0000}"/>
    <cellStyle name="Comma 15 5 2 10" xfId="19759" xr:uid="{00000000-0005-0000-0000-0000F11E0000}"/>
    <cellStyle name="Comma 15 5 2 2" xfId="22259" xr:uid="{00000000-0005-0000-0000-0000F21E0000}"/>
    <cellStyle name="Comma 15 5 2 2 2" xfId="2555" xr:uid="{00000000-0005-0000-0000-0000F31E0000}"/>
    <cellStyle name="Comma 15 5 2 2 3" xfId="5014" xr:uid="{00000000-0005-0000-0000-0000F41E0000}"/>
    <cellStyle name="Comma 15 5 2 2 4" xfId="7507" xr:uid="{00000000-0005-0000-0000-0000F51E0000}"/>
    <cellStyle name="Comma 15 5 2 2 5" xfId="9955" xr:uid="{00000000-0005-0000-0000-0000F61E0000}"/>
    <cellStyle name="Comma 15 5 2 2 6" xfId="12407" xr:uid="{00000000-0005-0000-0000-0000F71E0000}"/>
    <cellStyle name="Comma 15 5 2 2 7" xfId="14859" xr:uid="{00000000-0005-0000-0000-0000F81E0000}"/>
    <cellStyle name="Comma 15 5 2 2 8" xfId="17312" xr:uid="{00000000-0005-0000-0000-0000F91E0000}"/>
    <cellStyle name="Comma 15 5 2 2 9" xfId="19760" xr:uid="{00000000-0005-0000-0000-0000FA1E0000}"/>
    <cellStyle name="Comma 15 5 2 3" xfId="2554" xr:uid="{00000000-0005-0000-0000-0000FB1E0000}"/>
    <cellStyle name="Comma 15 5 2 4" xfId="5013" xr:uid="{00000000-0005-0000-0000-0000FC1E0000}"/>
    <cellStyle name="Comma 15 5 2 5" xfId="7506" xr:uid="{00000000-0005-0000-0000-0000FD1E0000}"/>
    <cellStyle name="Comma 15 5 2 6" xfId="9954" xr:uid="{00000000-0005-0000-0000-0000FE1E0000}"/>
    <cellStyle name="Comma 15 5 2 7" xfId="12406" xr:uid="{00000000-0005-0000-0000-0000FF1E0000}"/>
    <cellStyle name="Comma 15 5 2 8" xfId="14858" xr:uid="{00000000-0005-0000-0000-0000001F0000}"/>
    <cellStyle name="Comma 15 5 2 9" xfId="17311" xr:uid="{00000000-0005-0000-0000-0000011F0000}"/>
    <cellStyle name="Comma 15 5 3" xfId="22260" xr:uid="{00000000-0005-0000-0000-0000021F0000}"/>
    <cellStyle name="Comma 15 5 3 2" xfId="2556" xr:uid="{00000000-0005-0000-0000-0000031F0000}"/>
    <cellStyle name="Comma 15 5 3 3" xfId="5015" xr:uid="{00000000-0005-0000-0000-0000041F0000}"/>
    <cellStyle name="Comma 15 5 3 4" xfId="7508" xr:uid="{00000000-0005-0000-0000-0000051F0000}"/>
    <cellStyle name="Comma 15 5 3 5" xfId="9956" xr:uid="{00000000-0005-0000-0000-0000061F0000}"/>
    <cellStyle name="Comma 15 5 3 6" xfId="12408" xr:uid="{00000000-0005-0000-0000-0000071F0000}"/>
    <cellStyle name="Comma 15 5 3 7" xfId="14860" xr:uid="{00000000-0005-0000-0000-0000081F0000}"/>
    <cellStyle name="Comma 15 5 3 8" xfId="17313" xr:uid="{00000000-0005-0000-0000-0000091F0000}"/>
    <cellStyle name="Comma 15 5 3 9" xfId="19761" xr:uid="{00000000-0005-0000-0000-00000A1F0000}"/>
    <cellStyle name="Comma 15 5 4" xfId="22261" xr:uid="{00000000-0005-0000-0000-00000B1F0000}"/>
    <cellStyle name="Comma 15 5 4 2" xfId="2557" xr:uid="{00000000-0005-0000-0000-00000C1F0000}"/>
    <cellStyle name="Comma 15 5 4 3" xfId="5016" xr:uid="{00000000-0005-0000-0000-00000D1F0000}"/>
    <cellStyle name="Comma 15 5 4 4" xfId="7509" xr:uid="{00000000-0005-0000-0000-00000E1F0000}"/>
    <cellStyle name="Comma 15 5 4 5" xfId="9957" xr:uid="{00000000-0005-0000-0000-00000F1F0000}"/>
    <cellStyle name="Comma 15 5 4 6" xfId="12409" xr:uid="{00000000-0005-0000-0000-0000101F0000}"/>
    <cellStyle name="Comma 15 5 4 7" xfId="14861" xr:uid="{00000000-0005-0000-0000-0000111F0000}"/>
    <cellStyle name="Comma 15 5 4 8" xfId="17314" xr:uid="{00000000-0005-0000-0000-0000121F0000}"/>
    <cellStyle name="Comma 15 5 4 9" xfId="19762" xr:uid="{00000000-0005-0000-0000-0000131F0000}"/>
    <cellStyle name="Comma 15 5 5" xfId="22262" xr:uid="{00000000-0005-0000-0000-0000141F0000}"/>
    <cellStyle name="Comma 15 5 5 2" xfId="2558" xr:uid="{00000000-0005-0000-0000-0000151F0000}"/>
    <cellStyle name="Comma 15 5 5 3" xfId="5017" xr:uid="{00000000-0005-0000-0000-0000161F0000}"/>
    <cellStyle name="Comma 15 5 5 4" xfId="7510" xr:uid="{00000000-0005-0000-0000-0000171F0000}"/>
    <cellStyle name="Comma 15 5 5 5" xfId="9958" xr:uid="{00000000-0005-0000-0000-0000181F0000}"/>
    <cellStyle name="Comma 15 5 5 6" xfId="12410" xr:uid="{00000000-0005-0000-0000-0000191F0000}"/>
    <cellStyle name="Comma 15 5 5 7" xfId="14862" xr:uid="{00000000-0005-0000-0000-00001A1F0000}"/>
    <cellStyle name="Comma 15 5 5 8" xfId="17315" xr:uid="{00000000-0005-0000-0000-00001B1F0000}"/>
    <cellStyle name="Comma 15 5 5 9" xfId="19763" xr:uid="{00000000-0005-0000-0000-00001C1F0000}"/>
    <cellStyle name="Comma 15 5 6" xfId="22263" xr:uid="{00000000-0005-0000-0000-00001D1F0000}"/>
    <cellStyle name="Comma 15 5 6 2" xfId="2559" xr:uid="{00000000-0005-0000-0000-00001E1F0000}"/>
    <cellStyle name="Comma 15 5 6 3" xfId="5018" xr:uid="{00000000-0005-0000-0000-00001F1F0000}"/>
    <cellStyle name="Comma 15 5 6 4" xfId="7511" xr:uid="{00000000-0005-0000-0000-0000201F0000}"/>
    <cellStyle name="Comma 15 5 6 5" xfId="9959" xr:uid="{00000000-0005-0000-0000-0000211F0000}"/>
    <cellStyle name="Comma 15 5 6 6" xfId="12411" xr:uid="{00000000-0005-0000-0000-0000221F0000}"/>
    <cellStyle name="Comma 15 5 6 7" xfId="14863" xr:uid="{00000000-0005-0000-0000-0000231F0000}"/>
    <cellStyle name="Comma 15 5 6 8" xfId="17316" xr:uid="{00000000-0005-0000-0000-0000241F0000}"/>
    <cellStyle name="Comma 15 5 6 9" xfId="19764" xr:uid="{00000000-0005-0000-0000-0000251F0000}"/>
    <cellStyle name="Comma 15 5 7" xfId="22264" xr:uid="{00000000-0005-0000-0000-0000261F0000}"/>
    <cellStyle name="Comma 15 5 7 2" xfId="2560" xr:uid="{00000000-0005-0000-0000-0000271F0000}"/>
    <cellStyle name="Comma 15 5 7 3" xfId="5019" xr:uid="{00000000-0005-0000-0000-0000281F0000}"/>
    <cellStyle name="Comma 15 5 7 4" xfId="7512" xr:uid="{00000000-0005-0000-0000-0000291F0000}"/>
    <cellStyle name="Comma 15 5 7 5" xfId="9960" xr:uid="{00000000-0005-0000-0000-00002A1F0000}"/>
    <cellStyle name="Comma 15 5 7 6" xfId="12412" xr:uid="{00000000-0005-0000-0000-00002B1F0000}"/>
    <cellStyle name="Comma 15 5 7 7" xfId="14864" xr:uid="{00000000-0005-0000-0000-00002C1F0000}"/>
    <cellStyle name="Comma 15 5 7 8" xfId="17317" xr:uid="{00000000-0005-0000-0000-00002D1F0000}"/>
    <cellStyle name="Comma 15 5 7 9" xfId="19765" xr:uid="{00000000-0005-0000-0000-00002E1F0000}"/>
    <cellStyle name="Comma 15 5 8" xfId="22265" xr:uid="{00000000-0005-0000-0000-00002F1F0000}"/>
    <cellStyle name="Comma 15 5 8 2" xfId="2561" xr:uid="{00000000-0005-0000-0000-0000301F0000}"/>
    <cellStyle name="Comma 15 5 8 3" xfId="5020" xr:uid="{00000000-0005-0000-0000-0000311F0000}"/>
    <cellStyle name="Comma 15 5 8 4" xfId="7513" xr:uid="{00000000-0005-0000-0000-0000321F0000}"/>
    <cellStyle name="Comma 15 5 8 5" xfId="9961" xr:uid="{00000000-0005-0000-0000-0000331F0000}"/>
    <cellStyle name="Comma 15 5 8 6" xfId="12413" xr:uid="{00000000-0005-0000-0000-0000341F0000}"/>
    <cellStyle name="Comma 15 5 8 7" xfId="14865" xr:uid="{00000000-0005-0000-0000-0000351F0000}"/>
    <cellStyle name="Comma 15 5 8 8" xfId="17318" xr:uid="{00000000-0005-0000-0000-0000361F0000}"/>
    <cellStyle name="Comma 15 5 8 9" xfId="19766" xr:uid="{00000000-0005-0000-0000-0000371F0000}"/>
    <cellStyle name="Comma 15 5 9" xfId="2553" xr:uid="{00000000-0005-0000-0000-0000381F0000}"/>
    <cellStyle name="Comma 15 6" xfId="184" xr:uid="{00000000-0005-0000-0000-0000391F0000}"/>
    <cellStyle name="Comma 15 6 10" xfId="19767" xr:uid="{00000000-0005-0000-0000-00003A1F0000}"/>
    <cellStyle name="Comma 15 6 2" xfId="22266" xr:uid="{00000000-0005-0000-0000-00003B1F0000}"/>
    <cellStyle name="Comma 15 6 2 2" xfId="2563" xr:uid="{00000000-0005-0000-0000-00003C1F0000}"/>
    <cellStyle name="Comma 15 6 2 3" xfId="5022" xr:uid="{00000000-0005-0000-0000-00003D1F0000}"/>
    <cellStyle name="Comma 15 6 2 4" xfId="7515" xr:uid="{00000000-0005-0000-0000-00003E1F0000}"/>
    <cellStyle name="Comma 15 6 2 5" xfId="9963" xr:uid="{00000000-0005-0000-0000-00003F1F0000}"/>
    <cellStyle name="Comma 15 6 2 6" xfId="12415" xr:uid="{00000000-0005-0000-0000-0000401F0000}"/>
    <cellStyle name="Comma 15 6 2 7" xfId="14867" xr:uid="{00000000-0005-0000-0000-0000411F0000}"/>
    <cellStyle name="Comma 15 6 2 8" xfId="17320" xr:uid="{00000000-0005-0000-0000-0000421F0000}"/>
    <cellStyle name="Comma 15 6 2 9" xfId="19768" xr:uid="{00000000-0005-0000-0000-0000431F0000}"/>
    <cellStyle name="Comma 15 6 3" xfId="2562" xr:uid="{00000000-0005-0000-0000-0000441F0000}"/>
    <cellStyle name="Comma 15 6 4" xfId="5021" xr:uid="{00000000-0005-0000-0000-0000451F0000}"/>
    <cellStyle name="Comma 15 6 5" xfId="7514" xr:uid="{00000000-0005-0000-0000-0000461F0000}"/>
    <cellStyle name="Comma 15 6 6" xfId="9962" xr:uid="{00000000-0005-0000-0000-0000471F0000}"/>
    <cellStyle name="Comma 15 6 7" xfId="12414" xr:uid="{00000000-0005-0000-0000-0000481F0000}"/>
    <cellStyle name="Comma 15 6 8" xfId="14866" xr:uid="{00000000-0005-0000-0000-0000491F0000}"/>
    <cellStyle name="Comma 15 6 9" xfId="17319" xr:uid="{00000000-0005-0000-0000-00004A1F0000}"/>
    <cellStyle name="Comma 15 7" xfId="185" xr:uid="{00000000-0005-0000-0000-00004B1F0000}"/>
    <cellStyle name="Comma 15 7 2" xfId="2564" xr:uid="{00000000-0005-0000-0000-00004C1F0000}"/>
    <cellStyle name="Comma 15 7 3" xfId="5023" xr:uid="{00000000-0005-0000-0000-00004D1F0000}"/>
    <cellStyle name="Comma 15 7 4" xfId="7516" xr:uid="{00000000-0005-0000-0000-00004E1F0000}"/>
    <cellStyle name="Comma 15 7 5" xfId="9964" xr:uid="{00000000-0005-0000-0000-00004F1F0000}"/>
    <cellStyle name="Comma 15 7 6" xfId="12416" xr:uid="{00000000-0005-0000-0000-0000501F0000}"/>
    <cellStyle name="Comma 15 7 7" xfId="14868" xr:uid="{00000000-0005-0000-0000-0000511F0000}"/>
    <cellStyle name="Comma 15 7 8" xfId="17321" xr:uid="{00000000-0005-0000-0000-0000521F0000}"/>
    <cellStyle name="Comma 15 7 9" xfId="19769" xr:uid="{00000000-0005-0000-0000-0000531F0000}"/>
    <cellStyle name="Comma 15 8" xfId="186" xr:uid="{00000000-0005-0000-0000-0000541F0000}"/>
    <cellStyle name="Comma 15 8 2" xfId="2565" xr:uid="{00000000-0005-0000-0000-0000551F0000}"/>
    <cellStyle name="Comma 15 8 3" xfId="5024" xr:uid="{00000000-0005-0000-0000-0000561F0000}"/>
    <cellStyle name="Comma 15 8 4" xfId="7517" xr:uid="{00000000-0005-0000-0000-0000571F0000}"/>
    <cellStyle name="Comma 15 8 5" xfId="9965" xr:uid="{00000000-0005-0000-0000-0000581F0000}"/>
    <cellStyle name="Comma 15 8 6" xfId="12417" xr:uid="{00000000-0005-0000-0000-0000591F0000}"/>
    <cellStyle name="Comma 15 8 7" xfId="14869" xr:uid="{00000000-0005-0000-0000-00005A1F0000}"/>
    <cellStyle name="Comma 15 8 8" xfId="17322" xr:uid="{00000000-0005-0000-0000-00005B1F0000}"/>
    <cellStyle name="Comma 15 8 9" xfId="19770" xr:uid="{00000000-0005-0000-0000-00005C1F0000}"/>
    <cellStyle name="Comma 15 9" xfId="187" xr:uid="{00000000-0005-0000-0000-00005D1F0000}"/>
    <cellStyle name="Comma 15 9 2" xfId="2566" xr:uid="{00000000-0005-0000-0000-00005E1F0000}"/>
    <cellStyle name="Comma 15 9 3" xfId="5025" xr:uid="{00000000-0005-0000-0000-00005F1F0000}"/>
    <cellStyle name="Comma 15 9 4" xfId="7518" xr:uid="{00000000-0005-0000-0000-0000601F0000}"/>
    <cellStyle name="Comma 15 9 5" xfId="9966" xr:uid="{00000000-0005-0000-0000-0000611F0000}"/>
    <cellStyle name="Comma 15 9 6" xfId="12418" xr:uid="{00000000-0005-0000-0000-0000621F0000}"/>
    <cellStyle name="Comma 15 9 7" xfId="14870" xr:uid="{00000000-0005-0000-0000-0000631F0000}"/>
    <cellStyle name="Comma 15 9 8" xfId="17323" xr:uid="{00000000-0005-0000-0000-0000641F0000}"/>
    <cellStyle name="Comma 15 9 9" xfId="19771" xr:uid="{00000000-0005-0000-0000-0000651F0000}"/>
    <cellStyle name="Comma 16" xfId="22267" xr:uid="{00000000-0005-0000-0000-0000661F0000}"/>
    <cellStyle name="Comma 16 10" xfId="188" xr:uid="{00000000-0005-0000-0000-0000671F0000}"/>
    <cellStyle name="Comma 16 10 2" xfId="2568" xr:uid="{00000000-0005-0000-0000-0000681F0000}"/>
    <cellStyle name="Comma 16 10 3" xfId="5027" xr:uid="{00000000-0005-0000-0000-0000691F0000}"/>
    <cellStyle name="Comma 16 10 4" xfId="7520" xr:uid="{00000000-0005-0000-0000-00006A1F0000}"/>
    <cellStyle name="Comma 16 10 5" xfId="9968" xr:uid="{00000000-0005-0000-0000-00006B1F0000}"/>
    <cellStyle name="Comma 16 10 6" xfId="12420" xr:uid="{00000000-0005-0000-0000-00006C1F0000}"/>
    <cellStyle name="Comma 16 10 7" xfId="14872" xr:uid="{00000000-0005-0000-0000-00006D1F0000}"/>
    <cellStyle name="Comma 16 10 8" xfId="17325" xr:uid="{00000000-0005-0000-0000-00006E1F0000}"/>
    <cellStyle name="Comma 16 10 9" xfId="19773" xr:uid="{00000000-0005-0000-0000-00006F1F0000}"/>
    <cellStyle name="Comma 16 11" xfId="189" xr:uid="{00000000-0005-0000-0000-0000701F0000}"/>
    <cellStyle name="Comma 16 11 2" xfId="2569" xr:uid="{00000000-0005-0000-0000-0000711F0000}"/>
    <cellStyle name="Comma 16 11 3" xfId="5028" xr:uid="{00000000-0005-0000-0000-0000721F0000}"/>
    <cellStyle name="Comma 16 11 4" xfId="7521" xr:uid="{00000000-0005-0000-0000-0000731F0000}"/>
    <cellStyle name="Comma 16 11 5" xfId="9969" xr:uid="{00000000-0005-0000-0000-0000741F0000}"/>
    <cellStyle name="Comma 16 11 6" xfId="12421" xr:uid="{00000000-0005-0000-0000-0000751F0000}"/>
    <cellStyle name="Comma 16 11 7" xfId="14873" xr:uid="{00000000-0005-0000-0000-0000761F0000}"/>
    <cellStyle name="Comma 16 11 8" xfId="17326" xr:uid="{00000000-0005-0000-0000-0000771F0000}"/>
    <cellStyle name="Comma 16 11 9" xfId="19774" xr:uid="{00000000-0005-0000-0000-0000781F0000}"/>
    <cellStyle name="Comma 16 12" xfId="190" xr:uid="{00000000-0005-0000-0000-0000791F0000}"/>
    <cellStyle name="Comma 16 12 2" xfId="2570" xr:uid="{00000000-0005-0000-0000-00007A1F0000}"/>
    <cellStyle name="Comma 16 12 3" xfId="5029" xr:uid="{00000000-0005-0000-0000-00007B1F0000}"/>
    <cellStyle name="Comma 16 12 4" xfId="7522" xr:uid="{00000000-0005-0000-0000-00007C1F0000}"/>
    <cellStyle name="Comma 16 12 5" xfId="9970" xr:uid="{00000000-0005-0000-0000-00007D1F0000}"/>
    <cellStyle name="Comma 16 12 6" xfId="12422" xr:uid="{00000000-0005-0000-0000-00007E1F0000}"/>
    <cellStyle name="Comma 16 12 7" xfId="14874" xr:uid="{00000000-0005-0000-0000-00007F1F0000}"/>
    <cellStyle name="Comma 16 12 8" xfId="17327" xr:uid="{00000000-0005-0000-0000-0000801F0000}"/>
    <cellStyle name="Comma 16 12 9" xfId="19775" xr:uid="{00000000-0005-0000-0000-0000811F0000}"/>
    <cellStyle name="Comma 16 13" xfId="191" xr:uid="{00000000-0005-0000-0000-0000821F0000}"/>
    <cellStyle name="Comma 16 14" xfId="192" xr:uid="{00000000-0005-0000-0000-0000831F0000}"/>
    <cellStyle name="Comma 16 15" xfId="193" xr:uid="{00000000-0005-0000-0000-0000841F0000}"/>
    <cellStyle name="Comma 16 16" xfId="194" xr:uid="{00000000-0005-0000-0000-0000851F0000}"/>
    <cellStyle name="Comma 16 17" xfId="195" xr:uid="{00000000-0005-0000-0000-0000861F0000}"/>
    <cellStyle name="Comma 16 18" xfId="196" xr:uid="{00000000-0005-0000-0000-0000871F0000}"/>
    <cellStyle name="Comma 16 19" xfId="197" xr:uid="{00000000-0005-0000-0000-0000881F0000}"/>
    <cellStyle name="Comma 16 2" xfId="22268" xr:uid="{00000000-0005-0000-0000-0000891F0000}"/>
    <cellStyle name="Comma 16 2 10" xfId="22269" xr:uid="{00000000-0005-0000-0000-00008A1F0000}"/>
    <cellStyle name="Comma 16 2 10 2" xfId="2572" xr:uid="{00000000-0005-0000-0000-00008B1F0000}"/>
    <cellStyle name="Comma 16 2 10 3" xfId="5031" xr:uid="{00000000-0005-0000-0000-00008C1F0000}"/>
    <cellStyle name="Comma 16 2 10 4" xfId="7524" xr:uid="{00000000-0005-0000-0000-00008D1F0000}"/>
    <cellStyle name="Comma 16 2 10 5" xfId="9972" xr:uid="{00000000-0005-0000-0000-00008E1F0000}"/>
    <cellStyle name="Comma 16 2 10 6" xfId="12424" xr:uid="{00000000-0005-0000-0000-00008F1F0000}"/>
    <cellStyle name="Comma 16 2 10 7" xfId="14876" xr:uid="{00000000-0005-0000-0000-0000901F0000}"/>
    <cellStyle name="Comma 16 2 10 8" xfId="17329" xr:uid="{00000000-0005-0000-0000-0000911F0000}"/>
    <cellStyle name="Comma 16 2 10 9" xfId="19777" xr:uid="{00000000-0005-0000-0000-0000921F0000}"/>
    <cellStyle name="Comma 16 2 11" xfId="22270" xr:uid="{00000000-0005-0000-0000-0000931F0000}"/>
    <cellStyle name="Comma 16 2 11 2" xfId="2573" xr:uid="{00000000-0005-0000-0000-0000941F0000}"/>
    <cellStyle name="Comma 16 2 11 3" xfId="5032" xr:uid="{00000000-0005-0000-0000-0000951F0000}"/>
    <cellStyle name="Comma 16 2 11 4" xfId="7525" xr:uid="{00000000-0005-0000-0000-0000961F0000}"/>
    <cellStyle name="Comma 16 2 11 5" xfId="9973" xr:uid="{00000000-0005-0000-0000-0000971F0000}"/>
    <cellStyle name="Comma 16 2 11 6" xfId="12425" xr:uid="{00000000-0005-0000-0000-0000981F0000}"/>
    <cellStyle name="Comma 16 2 11 7" xfId="14877" xr:uid="{00000000-0005-0000-0000-0000991F0000}"/>
    <cellStyle name="Comma 16 2 11 8" xfId="17330" xr:uid="{00000000-0005-0000-0000-00009A1F0000}"/>
    <cellStyle name="Comma 16 2 11 9" xfId="19778" xr:uid="{00000000-0005-0000-0000-00009B1F0000}"/>
    <cellStyle name="Comma 16 2 12" xfId="2571" xr:uid="{00000000-0005-0000-0000-00009C1F0000}"/>
    <cellStyle name="Comma 16 2 13" xfId="5030" xr:uid="{00000000-0005-0000-0000-00009D1F0000}"/>
    <cellStyle name="Comma 16 2 14" xfId="7523" xr:uid="{00000000-0005-0000-0000-00009E1F0000}"/>
    <cellStyle name="Comma 16 2 15" xfId="9971" xr:uid="{00000000-0005-0000-0000-00009F1F0000}"/>
    <cellStyle name="Comma 16 2 16" xfId="12423" xr:uid="{00000000-0005-0000-0000-0000A01F0000}"/>
    <cellStyle name="Comma 16 2 17" xfId="14875" xr:uid="{00000000-0005-0000-0000-0000A11F0000}"/>
    <cellStyle name="Comma 16 2 18" xfId="17328" xr:uid="{00000000-0005-0000-0000-0000A21F0000}"/>
    <cellStyle name="Comma 16 2 19" xfId="19776" xr:uid="{00000000-0005-0000-0000-0000A31F0000}"/>
    <cellStyle name="Comma 16 2 2" xfId="22271" xr:uid="{00000000-0005-0000-0000-0000A41F0000}"/>
    <cellStyle name="Comma 16 2 2 10" xfId="22272" xr:uid="{00000000-0005-0000-0000-0000A51F0000}"/>
    <cellStyle name="Comma 16 2 2 10 2" xfId="2575" xr:uid="{00000000-0005-0000-0000-0000A61F0000}"/>
    <cellStyle name="Comma 16 2 2 10 3" xfId="5034" xr:uid="{00000000-0005-0000-0000-0000A71F0000}"/>
    <cellStyle name="Comma 16 2 2 10 4" xfId="7527" xr:uid="{00000000-0005-0000-0000-0000A81F0000}"/>
    <cellStyle name="Comma 16 2 2 10 5" xfId="9975" xr:uid="{00000000-0005-0000-0000-0000A91F0000}"/>
    <cellStyle name="Comma 16 2 2 10 6" xfId="12427" xr:uid="{00000000-0005-0000-0000-0000AA1F0000}"/>
    <cellStyle name="Comma 16 2 2 10 7" xfId="14879" xr:uid="{00000000-0005-0000-0000-0000AB1F0000}"/>
    <cellStyle name="Comma 16 2 2 10 8" xfId="17332" xr:uid="{00000000-0005-0000-0000-0000AC1F0000}"/>
    <cellStyle name="Comma 16 2 2 10 9" xfId="19780" xr:uid="{00000000-0005-0000-0000-0000AD1F0000}"/>
    <cellStyle name="Comma 16 2 2 11" xfId="2574" xr:uid="{00000000-0005-0000-0000-0000AE1F0000}"/>
    <cellStyle name="Comma 16 2 2 12" xfId="5033" xr:uid="{00000000-0005-0000-0000-0000AF1F0000}"/>
    <cellStyle name="Comma 16 2 2 13" xfId="7526" xr:uid="{00000000-0005-0000-0000-0000B01F0000}"/>
    <cellStyle name="Comma 16 2 2 14" xfId="9974" xr:uid="{00000000-0005-0000-0000-0000B11F0000}"/>
    <cellStyle name="Comma 16 2 2 15" xfId="12426" xr:uid="{00000000-0005-0000-0000-0000B21F0000}"/>
    <cellStyle name="Comma 16 2 2 16" xfId="14878" xr:uid="{00000000-0005-0000-0000-0000B31F0000}"/>
    <cellStyle name="Comma 16 2 2 17" xfId="17331" xr:uid="{00000000-0005-0000-0000-0000B41F0000}"/>
    <cellStyle name="Comma 16 2 2 18" xfId="19779" xr:uid="{00000000-0005-0000-0000-0000B51F0000}"/>
    <cellStyle name="Comma 16 2 2 2" xfId="22273" xr:uid="{00000000-0005-0000-0000-0000B61F0000}"/>
    <cellStyle name="Comma 16 2 2 2 10" xfId="2576" xr:uid="{00000000-0005-0000-0000-0000B71F0000}"/>
    <cellStyle name="Comma 16 2 2 2 11" xfId="5035" xr:uid="{00000000-0005-0000-0000-0000B81F0000}"/>
    <cellStyle name="Comma 16 2 2 2 12" xfId="7528" xr:uid="{00000000-0005-0000-0000-0000B91F0000}"/>
    <cellStyle name="Comma 16 2 2 2 13" xfId="9976" xr:uid="{00000000-0005-0000-0000-0000BA1F0000}"/>
    <cellStyle name="Comma 16 2 2 2 14" xfId="12428" xr:uid="{00000000-0005-0000-0000-0000BB1F0000}"/>
    <cellStyle name="Comma 16 2 2 2 15" xfId="14880" xr:uid="{00000000-0005-0000-0000-0000BC1F0000}"/>
    <cellStyle name="Comma 16 2 2 2 16" xfId="17333" xr:uid="{00000000-0005-0000-0000-0000BD1F0000}"/>
    <cellStyle name="Comma 16 2 2 2 17" xfId="19781" xr:uid="{00000000-0005-0000-0000-0000BE1F0000}"/>
    <cellStyle name="Comma 16 2 2 2 2" xfId="22274" xr:uid="{00000000-0005-0000-0000-0000BF1F0000}"/>
    <cellStyle name="Comma 16 2 2 2 2 10" xfId="5036" xr:uid="{00000000-0005-0000-0000-0000C01F0000}"/>
    <cellStyle name="Comma 16 2 2 2 2 11" xfId="7529" xr:uid="{00000000-0005-0000-0000-0000C11F0000}"/>
    <cellStyle name="Comma 16 2 2 2 2 12" xfId="9977" xr:uid="{00000000-0005-0000-0000-0000C21F0000}"/>
    <cellStyle name="Comma 16 2 2 2 2 13" xfId="12429" xr:uid="{00000000-0005-0000-0000-0000C31F0000}"/>
    <cellStyle name="Comma 16 2 2 2 2 14" xfId="14881" xr:uid="{00000000-0005-0000-0000-0000C41F0000}"/>
    <cellStyle name="Comma 16 2 2 2 2 15" xfId="17334" xr:uid="{00000000-0005-0000-0000-0000C51F0000}"/>
    <cellStyle name="Comma 16 2 2 2 2 16" xfId="19782" xr:uid="{00000000-0005-0000-0000-0000C61F0000}"/>
    <cellStyle name="Comma 16 2 2 2 2 2" xfId="22275" xr:uid="{00000000-0005-0000-0000-0000C71F0000}"/>
    <cellStyle name="Comma 16 2 2 2 2 2 10" xfId="19783" xr:uid="{00000000-0005-0000-0000-0000C81F0000}"/>
    <cellStyle name="Comma 16 2 2 2 2 2 2" xfId="22276" xr:uid="{00000000-0005-0000-0000-0000C91F0000}"/>
    <cellStyle name="Comma 16 2 2 2 2 2 2 2" xfId="2579" xr:uid="{00000000-0005-0000-0000-0000CA1F0000}"/>
    <cellStyle name="Comma 16 2 2 2 2 2 2 3" xfId="5038" xr:uid="{00000000-0005-0000-0000-0000CB1F0000}"/>
    <cellStyle name="Comma 16 2 2 2 2 2 2 4" xfId="7531" xr:uid="{00000000-0005-0000-0000-0000CC1F0000}"/>
    <cellStyle name="Comma 16 2 2 2 2 2 2 5" xfId="9979" xr:uid="{00000000-0005-0000-0000-0000CD1F0000}"/>
    <cellStyle name="Comma 16 2 2 2 2 2 2 6" xfId="12431" xr:uid="{00000000-0005-0000-0000-0000CE1F0000}"/>
    <cellStyle name="Comma 16 2 2 2 2 2 2 7" xfId="14883" xr:uid="{00000000-0005-0000-0000-0000CF1F0000}"/>
    <cellStyle name="Comma 16 2 2 2 2 2 2 8" xfId="17336" xr:uid="{00000000-0005-0000-0000-0000D01F0000}"/>
    <cellStyle name="Comma 16 2 2 2 2 2 2 9" xfId="19784" xr:uid="{00000000-0005-0000-0000-0000D11F0000}"/>
    <cellStyle name="Comma 16 2 2 2 2 2 3" xfId="2578" xr:uid="{00000000-0005-0000-0000-0000D21F0000}"/>
    <cellStyle name="Comma 16 2 2 2 2 2 4" xfId="5037" xr:uid="{00000000-0005-0000-0000-0000D31F0000}"/>
    <cellStyle name="Comma 16 2 2 2 2 2 5" xfId="7530" xr:uid="{00000000-0005-0000-0000-0000D41F0000}"/>
    <cellStyle name="Comma 16 2 2 2 2 2 6" xfId="9978" xr:uid="{00000000-0005-0000-0000-0000D51F0000}"/>
    <cellStyle name="Comma 16 2 2 2 2 2 7" xfId="12430" xr:uid="{00000000-0005-0000-0000-0000D61F0000}"/>
    <cellStyle name="Comma 16 2 2 2 2 2 8" xfId="14882" xr:uid="{00000000-0005-0000-0000-0000D71F0000}"/>
    <cellStyle name="Comma 16 2 2 2 2 2 9" xfId="17335" xr:uid="{00000000-0005-0000-0000-0000D81F0000}"/>
    <cellStyle name="Comma 16 2 2 2 2 3" xfId="22277" xr:uid="{00000000-0005-0000-0000-0000D91F0000}"/>
    <cellStyle name="Comma 16 2 2 2 2 3 2" xfId="2580" xr:uid="{00000000-0005-0000-0000-0000DA1F0000}"/>
    <cellStyle name="Comma 16 2 2 2 2 3 3" xfId="5039" xr:uid="{00000000-0005-0000-0000-0000DB1F0000}"/>
    <cellStyle name="Comma 16 2 2 2 2 3 4" xfId="7532" xr:uid="{00000000-0005-0000-0000-0000DC1F0000}"/>
    <cellStyle name="Comma 16 2 2 2 2 3 5" xfId="9980" xr:uid="{00000000-0005-0000-0000-0000DD1F0000}"/>
    <cellStyle name="Comma 16 2 2 2 2 3 6" xfId="12432" xr:uid="{00000000-0005-0000-0000-0000DE1F0000}"/>
    <cellStyle name="Comma 16 2 2 2 2 3 7" xfId="14884" xr:uid="{00000000-0005-0000-0000-0000DF1F0000}"/>
    <cellStyle name="Comma 16 2 2 2 2 3 8" xfId="17337" xr:uid="{00000000-0005-0000-0000-0000E01F0000}"/>
    <cellStyle name="Comma 16 2 2 2 2 3 9" xfId="19785" xr:uid="{00000000-0005-0000-0000-0000E11F0000}"/>
    <cellStyle name="Comma 16 2 2 2 2 4" xfId="22278" xr:uid="{00000000-0005-0000-0000-0000E21F0000}"/>
    <cellStyle name="Comma 16 2 2 2 2 4 2" xfId="2581" xr:uid="{00000000-0005-0000-0000-0000E31F0000}"/>
    <cellStyle name="Comma 16 2 2 2 2 4 3" xfId="5040" xr:uid="{00000000-0005-0000-0000-0000E41F0000}"/>
    <cellStyle name="Comma 16 2 2 2 2 4 4" xfId="7533" xr:uid="{00000000-0005-0000-0000-0000E51F0000}"/>
    <cellStyle name="Comma 16 2 2 2 2 4 5" xfId="9981" xr:uid="{00000000-0005-0000-0000-0000E61F0000}"/>
    <cellStyle name="Comma 16 2 2 2 2 4 6" xfId="12433" xr:uid="{00000000-0005-0000-0000-0000E71F0000}"/>
    <cellStyle name="Comma 16 2 2 2 2 4 7" xfId="14885" xr:uid="{00000000-0005-0000-0000-0000E81F0000}"/>
    <cellStyle name="Comma 16 2 2 2 2 4 8" xfId="17338" xr:uid="{00000000-0005-0000-0000-0000E91F0000}"/>
    <cellStyle name="Comma 16 2 2 2 2 4 9" xfId="19786" xr:uid="{00000000-0005-0000-0000-0000EA1F0000}"/>
    <cellStyle name="Comma 16 2 2 2 2 5" xfId="22279" xr:uid="{00000000-0005-0000-0000-0000EB1F0000}"/>
    <cellStyle name="Comma 16 2 2 2 2 5 2" xfId="2582" xr:uid="{00000000-0005-0000-0000-0000EC1F0000}"/>
    <cellStyle name="Comma 16 2 2 2 2 5 3" xfId="5041" xr:uid="{00000000-0005-0000-0000-0000ED1F0000}"/>
    <cellStyle name="Comma 16 2 2 2 2 5 4" xfId="7534" xr:uid="{00000000-0005-0000-0000-0000EE1F0000}"/>
    <cellStyle name="Comma 16 2 2 2 2 5 5" xfId="9982" xr:uid="{00000000-0005-0000-0000-0000EF1F0000}"/>
    <cellStyle name="Comma 16 2 2 2 2 5 6" xfId="12434" xr:uid="{00000000-0005-0000-0000-0000F01F0000}"/>
    <cellStyle name="Comma 16 2 2 2 2 5 7" xfId="14886" xr:uid="{00000000-0005-0000-0000-0000F11F0000}"/>
    <cellStyle name="Comma 16 2 2 2 2 5 8" xfId="17339" xr:uid="{00000000-0005-0000-0000-0000F21F0000}"/>
    <cellStyle name="Comma 16 2 2 2 2 5 9" xfId="19787" xr:uid="{00000000-0005-0000-0000-0000F31F0000}"/>
    <cellStyle name="Comma 16 2 2 2 2 6" xfId="22280" xr:uid="{00000000-0005-0000-0000-0000F41F0000}"/>
    <cellStyle name="Comma 16 2 2 2 2 6 2" xfId="2583" xr:uid="{00000000-0005-0000-0000-0000F51F0000}"/>
    <cellStyle name="Comma 16 2 2 2 2 6 3" xfId="5042" xr:uid="{00000000-0005-0000-0000-0000F61F0000}"/>
    <cellStyle name="Comma 16 2 2 2 2 6 4" xfId="7535" xr:uid="{00000000-0005-0000-0000-0000F71F0000}"/>
    <cellStyle name="Comma 16 2 2 2 2 6 5" xfId="9983" xr:uid="{00000000-0005-0000-0000-0000F81F0000}"/>
    <cellStyle name="Comma 16 2 2 2 2 6 6" xfId="12435" xr:uid="{00000000-0005-0000-0000-0000F91F0000}"/>
    <cellStyle name="Comma 16 2 2 2 2 6 7" xfId="14887" xr:uid="{00000000-0005-0000-0000-0000FA1F0000}"/>
    <cellStyle name="Comma 16 2 2 2 2 6 8" xfId="17340" xr:uid="{00000000-0005-0000-0000-0000FB1F0000}"/>
    <cellStyle name="Comma 16 2 2 2 2 6 9" xfId="19788" xr:uid="{00000000-0005-0000-0000-0000FC1F0000}"/>
    <cellStyle name="Comma 16 2 2 2 2 7" xfId="22281" xr:uid="{00000000-0005-0000-0000-0000FD1F0000}"/>
    <cellStyle name="Comma 16 2 2 2 2 7 2" xfId="2584" xr:uid="{00000000-0005-0000-0000-0000FE1F0000}"/>
    <cellStyle name="Comma 16 2 2 2 2 7 3" xfId="5043" xr:uid="{00000000-0005-0000-0000-0000FF1F0000}"/>
    <cellStyle name="Comma 16 2 2 2 2 7 4" xfId="7536" xr:uid="{00000000-0005-0000-0000-000000200000}"/>
    <cellStyle name="Comma 16 2 2 2 2 7 5" xfId="9984" xr:uid="{00000000-0005-0000-0000-000001200000}"/>
    <cellStyle name="Comma 16 2 2 2 2 7 6" xfId="12436" xr:uid="{00000000-0005-0000-0000-000002200000}"/>
    <cellStyle name="Comma 16 2 2 2 2 7 7" xfId="14888" xr:uid="{00000000-0005-0000-0000-000003200000}"/>
    <cellStyle name="Comma 16 2 2 2 2 7 8" xfId="17341" xr:uid="{00000000-0005-0000-0000-000004200000}"/>
    <cellStyle name="Comma 16 2 2 2 2 7 9" xfId="19789" xr:uid="{00000000-0005-0000-0000-000005200000}"/>
    <cellStyle name="Comma 16 2 2 2 2 8" xfId="22282" xr:uid="{00000000-0005-0000-0000-000006200000}"/>
    <cellStyle name="Comma 16 2 2 2 2 8 2" xfId="2585" xr:uid="{00000000-0005-0000-0000-000007200000}"/>
    <cellStyle name="Comma 16 2 2 2 2 8 3" xfId="5044" xr:uid="{00000000-0005-0000-0000-000008200000}"/>
    <cellStyle name="Comma 16 2 2 2 2 8 4" xfId="7537" xr:uid="{00000000-0005-0000-0000-000009200000}"/>
    <cellStyle name="Comma 16 2 2 2 2 8 5" xfId="9985" xr:uid="{00000000-0005-0000-0000-00000A200000}"/>
    <cellStyle name="Comma 16 2 2 2 2 8 6" xfId="12437" xr:uid="{00000000-0005-0000-0000-00000B200000}"/>
    <cellStyle name="Comma 16 2 2 2 2 8 7" xfId="14889" xr:uid="{00000000-0005-0000-0000-00000C200000}"/>
    <cellStyle name="Comma 16 2 2 2 2 8 8" xfId="17342" xr:uid="{00000000-0005-0000-0000-00000D200000}"/>
    <cellStyle name="Comma 16 2 2 2 2 8 9" xfId="19790" xr:uid="{00000000-0005-0000-0000-00000E200000}"/>
    <cellStyle name="Comma 16 2 2 2 2 9" xfId="2577" xr:uid="{00000000-0005-0000-0000-00000F200000}"/>
    <cellStyle name="Comma 16 2 2 2 3" xfId="22283" xr:uid="{00000000-0005-0000-0000-000010200000}"/>
    <cellStyle name="Comma 16 2 2 2 3 10" xfId="19791" xr:uid="{00000000-0005-0000-0000-000011200000}"/>
    <cellStyle name="Comma 16 2 2 2 3 2" xfId="22284" xr:uid="{00000000-0005-0000-0000-000012200000}"/>
    <cellStyle name="Comma 16 2 2 2 3 2 2" xfId="2587" xr:uid="{00000000-0005-0000-0000-000013200000}"/>
    <cellStyle name="Comma 16 2 2 2 3 2 3" xfId="5046" xr:uid="{00000000-0005-0000-0000-000014200000}"/>
    <cellStyle name="Comma 16 2 2 2 3 2 4" xfId="7539" xr:uid="{00000000-0005-0000-0000-000015200000}"/>
    <cellStyle name="Comma 16 2 2 2 3 2 5" xfId="9987" xr:uid="{00000000-0005-0000-0000-000016200000}"/>
    <cellStyle name="Comma 16 2 2 2 3 2 6" xfId="12439" xr:uid="{00000000-0005-0000-0000-000017200000}"/>
    <cellStyle name="Comma 16 2 2 2 3 2 7" xfId="14891" xr:uid="{00000000-0005-0000-0000-000018200000}"/>
    <cellStyle name="Comma 16 2 2 2 3 2 8" xfId="17344" xr:uid="{00000000-0005-0000-0000-000019200000}"/>
    <cellStyle name="Comma 16 2 2 2 3 2 9" xfId="19792" xr:uid="{00000000-0005-0000-0000-00001A200000}"/>
    <cellStyle name="Comma 16 2 2 2 3 3" xfId="2586" xr:uid="{00000000-0005-0000-0000-00001B200000}"/>
    <cellStyle name="Comma 16 2 2 2 3 4" xfId="5045" xr:uid="{00000000-0005-0000-0000-00001C200000}"/>
    <cellStyle name="Comma 16 2 2 2 3 5" xfId="7538" xr:uid="{00000000-0005-0000-0000-00001D200000}"/>
    <cellStyle name="Comma 16 2 2 2 3 6" xfId="9986" xr:uid="{00000000-0005-0000-0000-00001E200000}"/>
    <cellStyle name="Comma 16 2 2 2 3 7" xfId="12438" xr:uid="{00000000-0005-0000-0000-00001F200000}"/>
    <cellStyle name="Comma 16 2 2 2 3 8" xfId="14890" xr:uid="{00000000-0005-0000-0000-000020200000}"/>
    <cellStyle name="Comma 16 2 2 2 3 9" xfId="17343" xr:uid="{00000000-0005-0000-0000-000021200000}"/>
    <cellStyle name="Comma 16 2 2 2 4" xfId="22285" xr:uid="{00000000-0005-0000-0000-000022200000}"/>
    <cellStyle name="Comma 16 2 2 2 4 2" xfId="2588" xr:uid="{00000000-0005-0000-0000-000023200000}"/>
    <cellStyle name="Comma 16 2 2 2 4 3" xfId="5047" xr:uid="{00000000-0005-0000-0000-000024200000}"/>
    <cellStyle name="Comma 16 2 2 2 4 4" xfId="7540" xr:uid="{00000000-0005-0000-0000-000025200000}"/>
    <cellStyle name="Comma 16 2 2 2 4 5" xfId="9988" xr:uid="{00000000-0005-0000-0000-000026200000}"/>
    <cellStyle name="Comma 16 2 2 2 4 6" xfId="12440" xr:uid="{00000000-0005-0000-0000-000027200000}"/>
    <cellStyle name="Comma 16 2 2 2 4 7" xfId="14892" xr:uid="{00000000-0005-0000-0000-000028200000}"/>
    <cellStyle name="Comma 16 2 2 2 4 8" xfId="17345" xr:uid="{00000000-0005-0000-0000-000029200000}"/>
    <cellStyle name="Comma 16 2 2 2 4 9" xfId="19793" xr:uid="{00000000-0005-0000-0000-00002A200000}"/>
    <cellStyle name="Comma 16 2 2 2 5" xfId="22286" xr:uid="{00000000-0005-0000-0000-00002B200000}"/>
    <cellStyle name="Comma 16 2 2 2 5 2" xfId="2589" xr:uid="{00000000-0005-0000-0000-00002C200000}"/>
    <cellStyle name="Comma 16 2 2 2 5 3" xfId="5048" xr:uid="{00000000-0005-0000-0000-00002D200000}"/>
    <cellStyle name="Comma 16 2 2 2 5 4" xfId="7541" xr:uid="{00000000-0005-0000-0000-00002E200000}"/>
    <cellStyle name="Comma 16 2 2 2 5 5" xfId="9989" xr:uid="{00000000-0005-0000-0000-00002F200000}"/>
    <cellStyle name="Comma 16 2 2 2 5 6" xfId="12441" xr:uid="{00000000-0005-0000-0000-000030200000}"/>
    <cellStyle name="Comma 16 2 2 2 5 7" xfId="14893" xr:uid="{00000000-0005-0000-0000-000031200000}"/>
    <cellStyle name="Comma 16 2 2 2 5 8" xfId="17346" xr:uid="{00000000-0005-0000-0000-000032200000}"/>
    <cellStyle name="Comma 16 2 2 2 5 9" xfId="19794" xr:uid="{00000000-0005-0000-0000-000033200000}"/>
    <cellStyle name="Comma 16 2 2 2 6" xfId="22287" xr:uid="{00000000-0005-0000-0000-000034200000}"/>
    <cellStyle name="Comma 16 2 2 2 6 2" xfId="2590" xr:uid="{00000000-0005-0000-0000-000035200000}"/>
    <cellStyle name="Comma 16 2 2 2 6 3" xfId="5049" xr:uid="{00000000-0005-0000-0000-000036200000}"/>
    <cellStyle name="Comma 16 2 2 2 6 4" xfId="7542" xr:uid="{00000000-0005-0000-0000-000037200000}"/>
    <cellStyle name="Comma 16 2 2 2 6 5" xfId="9990" xr:uid="{00000000-0005-0000-0000-000038200000}"/>
    <cellStyle name="Comma 16 2 2 2 6 6" xfId="12442" xr:uid="{00000000-0005-0000-0000-000039200000}"/>
    <cellStyle name="Comma 16 2 2 2 6 7" xfId="14894" xr:uid="{00000000-0005-0000-0000-00003A200000}"/>
    <cellStyle name="Comma 16 2 2 2 6 8" xfId="17347" xr:uid="{00000000-0005-0000-0000-00003B200000}"/>
    <cellStyle name="Comma 16 2 2 2 6 9" xfId="19795" xr:uid="{00000000-0005-0000-0000-00003C200000}"/>
    <cellStyle name="Comma 16 2 2 2 7" xfId="22288" xr:uid="{00000000-0005-0000-0000-00003D200000}"/>
    <cellStyle name="Comma 16 2 2 2 7 2" xfId="2591" xr:uid="{00000000-0005-0000-0000-00003E200000}"/>
    <cellStyle name="Comma 16 2 2 2 7 3" xfId="5050" xr:uid="{00000000-0005-0000-0000-00003F200000}"/>
    <cellStyle name="Comma 16 2 2 2 7 4" xfId="7543" xr:uid="{00000000-0005-0000-0000-000040200000}"/>
    <cellStyle name="Comma 16 2 2 2 7 5" xfId="9991" xr:uid="{00000000-0005-0000-0000-000041200000}"/>
    <cellStyle name="Comma 16 2 2 2 7 6" xfId="12443" xr:uid="{00000000-0005-0000-0000-000042200000}"/>
    <cellStyle name="Comma 16 2 2 2 7 7" xfId="14895" xr:uid="{00000000-0005-0000-0000-000043200000}"/>
    <cellStyle name="Comma 16 2 2 2 7 8" xfId="17348" xr:uid="{00000000-0005-0000-0000-000044200000}"/>
    <cellStyle name="Comma 16 2 2 2 7 9" xfId="19796" xr:uid="{00000000-0005-0000-0000-000045200000}"/>
    <cellStyle name="Comma 16 2 2 2 8" xfId="22289" xr:uid="{00000000-0005-0000-0000-000046200000}"/>
    <cellStyle name="Comma 16 2 2 2 8 2" xfId="2592" xr:uid="{00000000-0005-0000-0000-000047200000}"/>
    <cellStyle name="Comma 16 2 2 2 8 3" xfId="5051" xr:uid="{00000000-0005-0000-0000-000048200000}"/>
    <cellStyle name="Comma 16 2 2 2 8 4" xfId="7544" xr:uid="{00000000-0005-0000-0000-000049200000}"/>
    <cellStyle name="Comma 16 2 2 2 8 5" xfId="9992" xr:uid="{00000000-0005-0000-0000-00004A200000}"/>
    <cellStyle name="Comma 16 2 2 2 8 6" xfId="12444" xr:uid="{00000000-0005-0000-0000-00004B200000}"/>
    <cellStyle name="Comma 16 2 2 2 8 7" xfId="14896" xr:uid="{00000000-0005-0000-0000-00004C200000}"/>
    <cellStyle name="Comma 16 2 2 2 8 8" xfId="17349" xr:uid="{00000000-0005-0000-0000-00004D200000}"/>
    <cellStyle name="Comma 16 2 2 2 8 9" xfId="19797" xr:uid="{00000000-0005-0000-0000-00004E200000}"/>
    <cellStyle name="Comma 16 2 2 2 9" xfId="22290" xr:uid="{00000000-0005-0000-0000-00004F200000}"/>
    <cellStyle name="Comma 16 2 2 2 9 2" xfId="2593" xr:uid="{00000000-0005-0000-0000-000050200000}"/>
    <cellStyle name="Comma 16 2 2 2 9 3" xfId="5052" xr:uid="{00000000-0005-0000-0000-000051200000}"/>
    <cellStyle name="Comma 16 2 2 2 9 4" xfId="7545" xr:uid="{00000000-0005-0000-0000-000052200000}"/>
    <cellStyle name="Comma 16 2 2 2 9 5" xfId="9993" xr:uid="{00000000-0005-0000-0000-000053200000}"/>
    <cellStyle name="Comma 16 2 2 2 9 6" xfId="12445" xr:uid="{00000000-0005-0000-0000-000054200000}"/>
    <cellStyle name="Comma 16 2 2 2 9 7" xfId="14897" xr:uid="{00000000-0005-0000-0000-000055200000}"/>
    <cellStyle name="Comma 16 2 2 2 9 8" xfId="17350" xr:uid="{00000000-0005-0000-0000-000056200000}"/>
    <cellStyle name="Comma 16 2 2 2 9 9" xfId="19798" xr:uid="{00000000-0005-0000-0000-000057200000}"/>
    <cellStyle name="Comma 16 2 2 3" xfId="22291" xr:uid="{00000000-0005-0000-0000-000058200000}"/>
    <cellStyle name="Comma 16 2 2 3 10" xfId="5053" xr:uid="{00000000-0005-0000-0000-000059200000}"/>
    <cellStyle name="Comma 16 2 2 3 11" xfId="7546" xr:uid="{00000000-0005-0000-0000-00005A200000}"/>
    <cellStyle name="Comma 16 2 2 3 12" xfId="9994" xr:uid="{00000000-0005-0000-0000-00005B200000}"/>
    <cellStyle name="Comma 16 2 2 3 13" xfId="12446" xr:uid="{00000000-0005-0000-0000-00005C200000}"/>
    <cellStyle name="Comma 16 2 2 3 14" xfId="14898" xr:uid="{00000000-0005-0000-0000-00005D200000}"/>
    <cellStyle name="Comma 16 2 2 3 15" xfId="17351" xr:uid="{00000000-0005-0000-0000-00005E200000}"/>
    <cellStyle name="Comma 16 2 2 3 16" xfId="19799" xr:uid="{00000000-0005-0000-0000-00005F200000}"/>
    <cellStyle name="Comma 16 2 2 3 2" xfId="22292" xr:uid="{00000000-0005-0000-0000-000060200000}"/>
    <cellStyle name="Comma 16 2 2 3 2 10" xfId="19800" xr:uid="{00000000-0005-0000-0000-000061200000}"/>
    <cellStyle name="Comma 16 2 2 3 2 2" xfId="22293" xr:uid="{00000000-0005-0000-0000-000062200000}"/>
    <cellStyle name="Comma 16 2 2 3 2 2 2" xfId="2596" xr:uid="{00000000-0005-0000-0000-000063200000}"/>
    <cellStyle name="Comma 16 2 2 3 2 2 3" xfId="5055" xr:uid="{00000000-0005-0000-0000-000064200000}"/>
    <cellStyle name="Comma 16 2 2 3 2 2 4" xfId="7548" xr:uid="{00000000-0005-0000-0000-000065200000}"/>
    <cellStyle name="Comma 16 2 2 3 2 2 5" xfId="9996" xr:uid="{00000000-0005-0000-0000-000066200000}"/>
    <cellStyle name="Comma 16 2 2 3 2 2 6" xfId="12448" xr:uid="{00000000-0005-0000-0000-000067200000}"/>
    <cellStyle name="Comma 16 2 2 3 2 2 7" xfId="14900" xr:uid="{00000000-0005-0000-0000-000068200000}"/>
    <cellStyle name="Comma 16 2 2 3 2 2 8" xfId="17353" xr:uid="{00000000-0005-0000-0000-000069200000}"/>
    <cellStyle name="Comma 16 2 2 3 2 2 9" xfId="19801" xr:uid="{00000000-0005-0000-0000-00006A200000}"/>
    <cellStyle name="Comma 16 2 2 3 2 3" xfId="2595" xr:uid="{00000000-0005-0000-0000-00006B200000}"/>
    <cellStyle name="Comma 16 2 2 3 2 4" xfId="5054" xr:uid="{00000000-0005-0000-0000-00006C200000}"/>
    <cellStyle name="Comma 16 2 2 3 2 5" xfId="7547" xr:uid="{00000000-0005-0000-0000-00006D200000}"/>
    <cellStyle name="Comma 16 2 2 3 2 6" xfId="9995" xr:uid="{00000000-0005-0000-0000-00006E200000}"/>
    <cellStyle name="Comma 16 2 2 3 2 7" xfId="12447" xr:uid="{00000000-0005-0000-0000-00006F200000}"/>
    <cellStyle name="Comma 16 2 2 3 2 8" xfId="14899" xr:uid="{00000000-0005-0000-0000-000070200000}"/>
    <cellStyle name="Comma 16 2 2 3 2 9" xfId="17352" xr:uid="{00000000-0005-0000-0000-000071200000}"/>
    <cellStyle name="Comma 16 2 2 3 3" xfId="22294" xr:uid="{00000000-0005-0000-0000-000072200000}"/>
    <cellStyle name="Comma 16 2 2 3 3 2" xfId="2597" xr:uid="{00000000-0005-0000-0000-000073200000}"/>
    <cellStyle name="Comma 16 2 2 3 3 3" xfId="5056" xr:uid="{00000000-0005-0000-0000-000074200000}"/>
    <cellStyle name="Comma 16 2 2 3 3 4" xfId="7549" xr:uid="{00000000-0005-0000-0000-000075200000}"/>
    <cellStyle name="Comma 16 2 2 3 3 5" xfId="9997" xr:uid="{00000000-0005-0000-0000-000076200000}"/>
    <cellStyle name="Comma 16 2 2 3 3 6" xfId="12449" xr:uid="{00000000-0005-0000-0000-000077200000}"/>
    <cellStyle name="Comma 16 2 2 3 3 7" xfId="14901" xr:uid="{00000000-0005-0000-0000-000078200000}"/>
    <cellStyle name="Comma 16 2 2 3 3 8" xfId="17354" xr:uid="{00000000-0005-0000-0000-000079200000}"/>
    <cellStyle name="Comma 16 2 2 3 3 9" xfId="19802" xr:uid="{00000000-0005-0000-0000-00007A200000}"/>
    <cellStyle name="Comma 16 2 2 3 4" xfId="22295" xr:uid="{00000000-0005-0000-0000-00007B200000}"/>
    <cellStyle name="Comma 16 2 2 3 4 2" xfId="2598" xr:uid="{00000000-0005-0000-0000-00007C200000}"/>
    <cellStyle name="Comma 16 2 2 3 4 3" xfId="5057" xr:uid="{00000000-0005-0000-0000-00007D200000}"/>
    <cellStyle name="Comma 16 2 2 3 4 4" xfId="7550" xr:uid="{00000000-0005-0000-0000-00007E200000}"/>
    <cellStyle name="Comma 16 2 2 3 4 5" xfId="9998" xr:uid="{00000000-0005-0000-0000-00007F200000}"/>
    <cellStyle name="Comma 16 2 2 3 4 6" xfId="12450" xr:uid="{00000000-0005-0000-0000-000080200000}"/>
    <cellStyle name="Comma 16 2 2 3 4 7" xfId="14902" xr:uid="{00000000-0005-0000-0000-000081200000}"/>
    <cellStyle name="Comma 16 2 2 3 4 8" xfId="17355" xr:uid="{00000000-0005-0000-0000-000082200000}"/>
    <cellStyle name="Comma 16 2 2 3 4 9" xfId="19803" xr:uid="{00000000-0005-0000-0000-000083200000}"/>
    <cellStyle name="Comma 16 2 2 3 5" xfId="22296" xr:uid="{00000000-0005-0000-0000-000084200000}"/>
    <cellStyle name="Comma 16 2 2 3 5 2" xfId="2599" xr:uid="{00000000-0005-0000-0000-000085200000}"/>
    <cellStyle name="Comma 16 2 2 3 5 3" xfId="5058" xr:uid="{00000000-0005-0000-0000-000086200000}"/>
    <cellStyle name="Comma 16 2 2 3 5 4" xfId="7551" xr:uid="{00000000-0005-0000-0000-000087200000}"/>
    <cellStyle name="Comma 16 2 2 3 5 5" xfId="9999" xr:uid="{00000000-0005-0000-0000-000088200000}"/>
    <cellStyle name="Comma 16 2 2 3 5 6" xfId="12451" xr:uid="{00000000-0005-0000-0000-000089200000}"/>
    <cellStyle name="Comma 16 2 2 3 5 7" xfId="14903" xr:uid="{00000000-0005-0000-0000-00008A200000}"/>
    <cellStyle name="Comma 16 2 2 3 5 8" xfId="17356" xr:uid="{00000000-0005-0000-0000-00008B200000}"/>
    <cellStyle name="Comma 16 2 2 3 5 9" xfId="19804" xr:uid="{00000000-0005-0000-0000-00008C200000}"/>
    <cellStyle name="Comma 16 2 2 3 6" xfId="22297" xr:uid="{00000000-0005-0000-0000-00008D200000}"/>
    <cellStyle name="Comma 16 2 2 3 6 2" xfId="2600" xr:uid="{00000000-0005-0000-0000-00008E200000}"/>
    <cellStyle name="Comma 16 2 2 3 6 3" xfId="5059" xr:uid="{00000000-0005-0000-0000-00008F200000}"/>
    <cellStyle name="Comma 16 2 2 3 6 4" xfId="7552" xr:uid="{00000000-0005-0000-0000-000090200000}"/>
    <cellStyle name="Comma 16 2 2 3 6 5" xfId="10000" xr:uid="{00000000-0005-0000-0000-000091200000}"/>
    <cellStyle name="Comma 16 2 2 3 6 6" xfId="12452" xr:uid="{00000000-0005-0000-0000-000092200000}"/>
    <cellStyle name="Comma 16 2 2 3 6 7" xfId="14904" xr:uid="{00000000-0005-0000-0000-000093200000}"/>
    <cellStyle name="Comma 16 2 2 3 6 8" xfId="17357" xr:uid="{00000000-0005-0000-0000-000094200000}"/>
    <cellStyle name="Comma 16 2 2 3 6 9" xfId="19805" xr:uid="{00000000-0005-0000-0000-000095200000}"/>
    <cellStyle name="Comma 16 2 2 3 7" xfId="22298" xr:uid="{00000000-0005-0000-0000-000096200000}"/>
    <cellStyle name="Comma 16 2 2 3 7 2" xfId="2601" xr:uid="{00000000-0005-0000-0000-000097200000}"/>
    <cellStyle name="Comma 16 2 2 3 7 3" xfId="5060" xr:uid="{00000000-0005-0000-0000-000098200000}"/>
    <cellStyle name="Comma 16 2 2 3 7 4" xfId="7553" xr:uid="{00000000-0005-0000-0000-000099200000}"/>
    <cellStyle name="Comma 16 2 2 3 7 5" xfId="10001" xr:uid="{00000000-0005-0000-0000-00009A200000}"/>
    <cellStyle name="Comma 16 2 2 3 7 6" xfId="12453" xr:uid="{00000000-0005-0000-0000-00009B200000}"/>
    <cellStyle name="Comma 16 2 2 3 7 7" xfId="14905" xr:uid="{00000000-0005-0000-0000-00009C200000}"/>
    <cellStyle name="Comma 16 2 2 3 7 8" xfId="17358" xr:uid="{00000000-0005-0000-0000-00009D200000}"/>
    <cellStyle name="Comma 16 2 2 3 7 9" xfId="19806" xr:uid="{00000000-0005-0000-0000-00009E200000}"/>
    <cellStyle name="Comma 16 2 2 3 8" xfId="22299" xr:uid="{00000000-0005-0000-0000-00009F200000}"/>
    <cellStyle name="Comma 16 2 2 3 8 2" xfId="2602" xr:uid="{00000000-0005-0000-0000-0000A0200000}"/>
    <cellStyle name="Comma 16 2 2 3 8 3" xfId="5061" xr:uid="{00000000-0005-0000-0000-0000A1200000}"/>
    <cellStyle name="Comma 16 2 2 3 8 4" xfId="7554" xr:uid="{00000000-0005-0000-0000-0000A2200000}"/>
    <cellStyle name="Comma 16 2 2 3 8 5" xfId="10002" xr:uid="{00000000-0005-0000-0000-0000A3200000}"/>
    <cellStyle name="Comma 16 2 2 3 8 6" xfId="12454" xr:uid="{00000000-0005-0000-0000-0000A4200000}"/>
    <cellStyle name="Comma 16 2 2 3 8 7" xfId="14906" xr:uid="{00000000-0005-0000-0000-0000A5200000}"/>
    <cellStyle name="Comma 16 2 2 3 8 8" xfId="17359" xr:uid="{00000000-0005-0000-0000-0000A6200000}"/>
    <cellStyle name="Comma 16 2 2 3 8 9" xfId="19807" xr:uid="{00000000-0005-0000-0000-0000A7200000}"/>
    <cellStyle name="Comma 16 2 2 3 9" xfId="2594" xr:uid="{00000000-0005-0000-0000-0000A8200000}"/>
    <cellStyle name="Comma 16 2 2 4" xfId="22300" xr:uid="{00000000-0005-0000-0000-0000A9200000}"/>
    <cellStyle name="Comma 16 2 2 4 10" xfId="19808" xr:uid="{00000000-0005-0000-0000-0000AA200000}"/>
    <cellStyle name="Comma 16 2 2 4 2" xfId="22301" xr:uid="{00000000-0005-0000-0000-0000AB200000}"/>
    <cellStyle name="Comma 16 2 2 4 2 2" xfId="2604" xr:uid="{00000000-0005-0000-0000-0000AC200000}"/>
    <cellStyle name="Comma 16 2 2 4 2 3" xfId="5063" xr:uid="{00000000-0005-0000-0000-0000AD200000}"/>
    <cellStyle name="Comma 16 2 2 4 2 4" xfId="7556" xr:uid="{00000000-0005-0000-0000-0000AE200000}"/>
    <cellStyle name="Comma 16 2 2 4 2 5" xfId="10004" xr:uid="{00000000-0005-0000-0000-0000AF200000}"/>
    <cellStyle name="Comma 16 2 2 4 2 6" xfId="12456" xr:uid="{00000000-0005-0000-0000-0000B0200000}"/>
    <cellStyle name="Comma 16 2 2 4 2 7" xfId="14908" xr:uid="{00000000-0005-0000-0000-0000B1200000}"/>
    <cellStyle name="Comma 16 2 2 4 2 8" xfId="17361" xr:uid="{00000000-0005-0000-0000-0000B2200000}"/>
    <cellStyle name="Comma 16 2 2 4 2 9" xfId="19809" xr:uid="{00000000-0005-0000-0000-0000B3200000}"/>
    <cellStyle name="Comma 16 2 2 4 3" xfId="2603" xr:uid="{00000000-0005-0000-0000-0000B4200000}"/>
    <cellStyle name="Comma 16 2 2 4 4" xfId="5062" xr:uid="{00000000-0005-0000-0000-0000B5200000}"/>
    <cellStyle name="Comma 16 2 2 4 5" xfId="7555" xr:uid="{00000000-0005-0000-0000-0000B6200000}"/>
    <cellStyle name="Comma 16 2 2 4 6" xfId="10003" xr:uid="{00000000-0005-0000-0000-0000B7200000}"/>
    <cellStyle name="Comma 16 2 2 4 7" xfId="12455" xr:uid="{00000000-0005-0000-0000-0000B8200000}"/>
    <cellStyle name="Comma 16 2 2 4 8" xfId="14907" xr:uid="{00000000-0005-0000-0000-0000B9200000}"/>
    <cellStyle name="Comma 16 2 2 4 9" xfId="17360" xr:uid="{00000000-0005-0000-0000-0000BA200000}"/>
    <cellStyle name="Comma 16 2 2 5" xfId="22302" xr:uid="{00000000-0005-0000-0000-0000BB200000}"/>
    <cellStyle name="Comma 16 2 2 5 2" xfId="2605" xr:uid="{00000000-0005-0000-0000-0000BC200000}"/>
    <cellStyle name="Comma 16 2 2 5 3" xfId="5064" xr:uid="{00000000-0005-0000-0000-0000BD200000}"/>
    <cellStyle name="Comma 16 2 2 5 4" xfId="7557" xr:uid="{00000000-0005-0000-0000-0000BE200000}"/>
    <cellStyle name="Comma 16 2 2 5 5" xfId="10005" xr:uid="{00000000-0005-0000-0000-0000BF200000}"/>
    <cellStyle name="Comma 16 2 2 5 6" xfId="12457" xr:uid="{00000000-0005-0000-0000-0000C0200000}"/>
    <cellStyle name="Comma 16 2 2 5 7" xfId="14909" xr:uid="{00000000-0005-0000-0000-0000C1200000}"/>
    <cellStyle name="Comma 16 2 2 5 8" xfId="17362" xr:uid="{00000000-0005-0000-0000-0000C2200000}"/>
    <cellStyle name="Comma 16 2 2 5 9" xfId="19810" xr:uid="{00000000-0005-0000-0000-0000C3200000}"/>
    <cellStyle name="Comma 16 2 2 6" xfId="22303" xr:uid="{00000000-0005-0000-0000-0000C4200000}"/>
    <cellStyle name="Comma 16 2 2 6 2" xfId="2606" xr:uid="{00000000-0005-0000-0000-0000C5200000}"/>
    <cellStyle name="Comma 16 2 2 6 3" xfId="5065" xr:uid="{00000000-0005-0000-0000-0000C6200000}"/>
    <cellStyle name="Comma 16 2 2 6 4" xfId="7558" xr:uid="{00000000-0005-0000-0000-0000C7200000}"/>
    <cellStyle name="Comma 16 2 2 6 5" xfId="10006" xr:uid="{00000000-0005-0000-0000-0000C8200000}"/>
    <cellStyle name="Comma 16 2 2 6 6" xfId="12458" xr:uid="{00000000-0005-0000-0000-0000C9200000}"/>
    <cellStyle name="Comma 16 2 2 6 7" xfId="14910" xr:uid="{00000000-0005-0000-0000-0000CA200000}"/>
    <cellStyle name="Comma 16 2 2 6 8" xfId="17363" xr:uid="{00000000-0005-0000-0000-0000CB200000}"/>
    <cellStyle name="Comma 16 2 2 6 9" xfId="19811" xr:uid="{00000000-0005-0000-0000-0000CC200000}"/>
    <cellStyle name="Comma 16 2 2 7" xfId="22304" xr:uid="{00000000-0005-0000-0000-0000CD200000}"/>
    <cellStyle name="Comma 16 2 2 7 2" xfId="2607" xr:uid="{00000000-0005-0000-0000-0000CE200000}"/>
    <cellStyle name="Comma 16 2 2 7 3" xfId="5066" xr:uid="{00000000-0005-0000-0000-0000CF200000}"/>
    <cellStyle name="Comma 16 2 2 7 4" xfId="7559" xr:uid="{00000000-0005-0000-0000-0000D0200000}"/>
    <cellStyle name="Comma 16 2 2 7 5" xfId="10007" xr:uid="{00000000-0005-0000-0000-0000D1200000}"/>
    <cellStyle name="Comma 16 2 2 7 6" xfId="12459" xr:uid="{00000000-0005-0000-0000-0000D2200000}"/>
    <cellStyle name="Comma 16 2 2 7 7" xfId="14911" xr:uid="{00000000-0005-0000-0000-0000D3200000}"/>
    <cellStyle name="Comma 16 2 2 7 8" xfId="17364" xr:uid="{00000000-0005-0000-0000-0000D4200000}"/>
    <cellStyle name="Comma 16 2 2 7 9" xfId="19812" xr:uid="{00000000-0005-0000-0000-0000D5200000}"/>
    <cellStyle name="Comma 16 2 2 8" xfId="22305" xr:uid="{00000000-0005-0000-0000-0000D6200000}"/>
    <cellStyle name="Comma 16 2 2 8 2" xfId="2608" xr:uid="{00000000-0005-0000-0000-0000D7200000}"/>
    <cellStyle name="Comma 16 2 2 8 3" xfId="5067" xr:uid="{00000000-0005-0000-0000-0000D8200000}"/>
    <cellStyle name="Comma 16 2 2 8 4" xfId="7560" xr:uid="{00000000-0005-0000-0000-0000D9200000}"/>
    <cellStyle name="Comma 16 2 2 8 5" xfId="10008" xr:uid="{00000000-0005-0000-0000-0000DA200000}"/>
    <cellStyle name="Comma 16 2 2 8 6" xfId="12460" xr:uid="{00000000-0005-0000-0000-0000DB200000}"/>
    <cellStyle name="Comma 16 2 2 8 7" xfId="14912" xr:uid="{00000000-0005-0000-0000-0000DC200000}"/>
    <cellStyle name="Comma 16 2 2 8 8" xfId="17365" xr:uid="{00000000-0005-0000-0000-0000DD200000}"/>
    <cellStyle name="Comma 16 2 2 8 9" xfId="19813" xr:uid="{00000000-0005-0000-0000-0000DE200000}"/>
    <cellStyle name="Comma 16 2 2 9" xfId="22306" xr:uid="{00000000-0005-0000-0000-0000DF200000}"/>
    <cellStyle name="Comma 16 2 2 9 2" xfId="2609" xr:uid="{00000000-0005-0000-0000-0000E0200000}"/>
    <cellStyle name="Comma 16 2 2 9 3" xfId="5068" xr:uid="{00000000-0005-0000-0000-0000E1200000}"/>
    <cellStyle name="Comma 16 2 2 9 4" xfId="7561" xr:uid="{00000000-0005-0000-0000-0000E2200000}"/>
    <cellStyle name="Comma 16 2 2 9 5" xfId="10009" xr:uid="{00000000-0005-0000-0000-0000E3200000}"/>
    <cellStyle name="Comma 16 2 2 9 6" xfId="12461" xr:uid="{00000000-0005-0000-0000-0000E4200000}"/>
    <cellStyle name="Comma 16 2 2 9 7" xfId="14913" xr:uid="{00000000-0005-0000-0000-0000E5200000}"/>
    <cellStyle name="Comma 16 2 2 9 8" xfId="17366" xr:uid="{00000000-0005-0000-0000-0000E6200000}"/>
    <cellStyle name="Comma 16 2 2 9 9" xfId="19814" xr:uid="{00000000-0005-0000-0000-0000E7200000}"/>
    <cellStyle name="Comma 16 2 3" xfId="22307" xr:uid="{00000000-0005-0000-0000-0000E8200000}"/>
    <cellStyle name="Comma 16 2 3 10" xfId="2610" xr:uid="{00000000-0005-0000-0000-0000E9200000}"/>
    <cellStyle name="Comma 16 2 3 11" xfId="5069" xr:uid="{00000000-0005-0000-0000-0000EA200000}"/>
    <cellStyle name="Comma 16 2 3 12" xfId="7562" xr:uid="{00000000-0005-0000-0000-0000EB200000}"/>
    <cellStyle name="Comma 16 2 3 13" xfId="10010" xr:uid="{00000000-0005-0000-0000-0000EC200000}"/>
    <cellStyle name="Comma 16 2 3 14" xfId="12462" xr:uid="{00000000-0005-0000-0000-0000ED200000}"/>
    <cellStyle name="Comma 16 2 3 15" xfId="14914" xr:uid="{00000000-0005-0000-0000-0000EE200000}"/>
    <cellStyle name="Comma 16 2 3 16" xfId="17367" xr:uid="{00000000-0005-0000-0000-0000EF200000}"/>
    <cellStyle name="Comma 16 2 3 17" xfId="19815" xr:uid="{00000000-0005-0000-0000-0000F0200000}"/>
    <cellStyle name="Comma 16 2 3 2" xfId="22308" xr:uid="{00000000-0005-0000-0000-0000F1200000}"/>
    <cellStyle name="Comma 16 2 3 2 10" xfId="5070" xr:uid="{00000000-0005-0000-0000-0000F2200000}"/>
    <cellStyle name="Comma 16 2 3 2 11" xfId="7563" xr:uid="{00000000-0005-0000-0000-0000F3200000}"/>
    <cellStyle name="Comma 16 2 3 2 12" xfId="10011" xr:uid="{00000000-0005-0000-0000-0000F4200000}"/>
    <cellStyle name="Comma 16 2 3 2 13" xfId="12463" xr:uid="{00000000-0005-0000-0000-0000F5200000}"/>
    <cellStyle name="Comma 16 2 3 2 14" xfId="14915" xr:uid="{00000000-0005-0000-0000-0000F6200000}"/>
    <cellStyle name="Comma 16 2 3 2 15" xfId="17368" xr:uid="{00000000-0005-0000-0000-0000F7200000}"/>
    <cellStyle name="Comma 16 2 3 2 16" xfId="19816" xr:uid="{00000000-0005-0000-0000-0000F8200000}"/>
    <cellStyle name="Comma 16 2 3 2 2" xfId="22309" xr:uid="{00000000-0005-0000-0000-0000F9200000}"/>
    <cellStyle name="Comma 16 2 3 2 2 10" xfId="19817" xr:uid="{00000000-0005-0000-0000-0000FA200000}"/>
    <cellStyle name="Comma 16 2 3 2 2 2" xfId="22310" xr:uid="{00000000-0005-0000-0000-0000FB200000}"/>
    <cellStyle name="Comma 16 2 3 2 2 2 2" xfId="2613" xr:uid="{00000000-0005-0000-0000-0000FC200000}"/>
    <cellStyle name="Comma 16 2 3 2 2 2 3" xfId="5072" xr:uid="{00000000-0005-0000-0000-0000FD200000}"/>
    <cellStyle name="Comma 16 2 3 2 2 2 4" xfId="7565" xr:uid="{00000000-0005-0000-0000-0000FE200000}"/>
    <cellStyle name="Comma 16 2 3 2 2 2 5" xfId="10013" xr:uid="{00000000-0005-0000-0000-0000FF200000}"/>
    <cellStyle name="Comma 16 2 3 2 2 2 6" xfId="12465" xr:uid="{00000000-0005-0000-0000-000000210000}"/>
    <cellStyle name="Comma 16 2 3 2 2 2 7" xfId="14917" xr:uid="{00000000-0005-0000-0000-000001210000}"/>
    <cellStyle name="Comma 16 2 3 2 2 2 8" xfId="17370" xr:uid="{00000000-0005-0000-0000-000002210000}"/>
    <cellStyle name="Comma 16 2 3 2 2 2 9" xfId="19818" xr:uid="{00000000-0005-0000-0000-000003210000}"/>
    <cellStyle name="Comma 16 2 3 2 2 3" xfId="2612" xr:uid="{00000000-0005-0000-0000-000004210000}"/>
    <cellStyle name="Comma 16 2 3 2 2 4" xfId="5071" xr:uid="{00000000-0005-0000-0000-000005210000}"/>
    <cellStyle name="Comma 16 2 3 2 2 5" xfId="7564" xr:uid="{00000000-0005-0000-0000-000006210000}"/>
    <cellStyle name="Comma 16 2 3 2 2 6" xfId="10012" xr:uid="{00000000-0005-0000-0000-000007210000}"/>
    <cellStyle name="Comma 16 2 3 2 2 7" xfId="12464" xr:uid="{00000000-0005-0000-0000-000008210000}"/>
    <cellStyle name="Comma 16 2 3 2 2 8" xfId="14916" xr:uid="{00000000-0005-0000-0000-000009210000}"/>
    <cellStyle name="Comma 16 2 3 2 2 9" xfId="17369" xr:uid="{00000000-0005-0000-0000-00000A210000}"/>
    <cellStyle name="Comma 16 2 3 2 3" xfId="22311" xr:uid="{00000000-0005-0000-0000-00000B210000}"/>
    <cellStyle name="Comma 16 2 3 2 3 2" xfId="2614" xr:uid="{00000000-0005-0000-0000-00000C210000}"/>
    <cellStyle name="Comma 16 2 3 2 3 3" xfId="5073" xr:uid="{00000000-0005-0000-0000-00000D210000}"/>
    <cellStyle name="Comma 16 2 3 2 3 4" xfId="7566" xr:uid="{00000000-0005-0000-0000-00000E210000}"/>
    <cellStyle name="Comma 16 2 3 2 3 5" xfId="10014" xr:uid="{00000000-0005-0000-0000-00000F210000}"/>
    <cellStyle name="Comma 16 2 3 2 3 6" xfId="12466" xr:uid="{00000000-0005-0000-0000-000010210000}"/>
    <cellStyle name="Comma 16 2 3 2 3 7" xfId="14918" xr:uid="{00000000-0005-0000-0000-000011210000}"/>
    <cellStyle name="Comma 16 2 3 2 3 8" xfId="17371" xr:uid="{00000000-0005-0000-0000-000012210000}"/>
    <cellStyle name="Comma 16 2 3 2 3 9" xfId="19819" xr:uid="{00000000-0005-0000-0000-000013210000}"/>
    <cellStyle name="Comma 16 2 3 2 4" xfId="22312" xr:uid="{00000000-0005-0000-0000-000014210000}"/>
    <cellStyle name="Comma 16 2 3 2 4 2" xfId="2615" xr:uid="{00000000-0005-0000-0000-000015210000}"/>
    <cellStyle name="Comma 16 2 3 2 4 3" xfId="5074" xr:uid="{00000000-0005-0000-0000-000016210000}"/>
    <cellStyle name="Comma 16 2 3 2 4 4" xfId="7567" xr:uid="{00000000-0005-0000-0000-000017210000}"/>
    <cellStyle name="Comma 16 2 3 2 4 5" xfId="10015" xr:uid="{00000000-0005-0000-0000-000018210000}"/>
    <cellStyle name="Comma 16 2 3 2 4 6" xfId="12467" xr:uid="{00000000-0005-0000-0000-000019210000}"/>
    <cellStyle name="Comma 16 2 3 2 4 7" xfId="14919" xr:uid="{00000000-0005-0000-0000-00001A210000}"/>
    <cellStyle name="Comma 16 2 3 2 4 8" xfId="17372" xr:uid="{00000000-0005-0000-0000-00001B210000}"/>
    <cellStyle name="Comma 16 2 3 2 4 9" xfId="19820" xr:uid="{00000000-0005-0000-0000-00001C210000}"/>
    <cellStyle name="Comma 16 2 3 2 5" xfId="22313" xr:uid="{00000000-0005-0000-0000-00001D210000}"/>
    <cellStyle name="Comma 16 2 3 2 5 2" xfId="2616" xr:uid="{00000000-0005-0000-0000-00001E210000}"/>
    <cellStyle name="Comma 16 2 3 2 5 3" xfId="5075" xr:uid="{00000000-0005-0000-0000-00001F210000}"/>
    <cellStyle name="Comma 16 2 3 2 5 4" xfId="7568" xr:uid="{00000000-0005-0000-0000-000020210000}"/>
    <cellStyle name="Comma 16 2 3 2 5 5" xfId="10016" xr:uid="{00000000-0005-0000-0000-000021210000}"/>
    <cellStyle name="Comma 16 2 3 2 5 6" xfId="12468" xr:uid="{00000000-0005-0000-0000-000022210000}"/>
    <cellStyle name="Comma 16 2 3 2 5 7" xfId="14920" xr:uid="{00000000-0005-0000-0000-000023210000}"/>
    <cellStyle name="Comma 16 2 3 2 5 8" xfId="17373" xr:uid="{00000000-0005-0000-0000-000024210000}"/>
    <cellStyle name="Comma 16 2 3 2 5 9" xfId="19821" xr:uid="{00000000-0005-0000-0000-000025210000}"/>
    <cellStyle name="Comma 16 2 3 2 6" xfId="22314" xr:uid="{00000000-0005-0000-0000-000026210000}"/>
    <cellStyle name="Comma 16 2 3 2 6 2" xfId="2617" xr:uid="{00000000-0005-0000-0000-000027210000}"/>
    <cellStyle name="Comma 16 2 3 2 6 3" xfId="5076" xr:uid="{00000000-0005-0000-0000-000028210000}"/>
    <cellStyle name="Comma 16 2 3 2 6 4" xfId="7569" xr:uid="{00000000-0005-0000-0000-000029210000}"/>
    <cellStyle name="Comma 16 2 3 2 6 5" xfId="10017" xr:uid="{00000000-0005-0000-0000-00002A210000}"/>
    <cellStyle name="Comma 16 2 3 2 6 6" xfId="12469" xr:uid="{00000000-0005-0000-0000-00002B210000}"/>
    <cellStyle name="Comma 16 2 3 2 6 7" xfId="14921" xr:uid="{00000000-0005-0000-0000-00002C210000}"/>
    <cellStyle name="Comma 16 2 3 2 6 8" xfId="17374" xr:uid="{00000000-0005-0000-0000-00002D210000}"/>
    <cellStyle name="Comma 16 2 3 2 6 9" xfId="19822" xr:uid="{00000000-0005-0000-0000-00002E210000}"/>
    <cellStyle name="Comma 16 2 3 2 7" xfId="22315" xr:uid="{00000000-0005-0000-0000-00002F210000}"/>
    <cellStyle name="Comma 16 2 3 2 7 2" xfId="2618" xr:uid="{00000000-0005-0000-0000-000030210000}"/>
    <cellStyle name="Comma 16 2 3 2 7 3" xfId="5077" xr:uid="{00000000-0005-0000-0000-000031210000}"/>
    <cellStyle name="Comma 16 2 3 2 7 4" xfId="7570" xr:uid="{00000000-0005-0000-0000-000032210000}"/>
    <cellStyle name="Comma 16 2 3 2 7 5" xfId="10018" xr:uid="{00000000-0005-0000-0000-000033210000}"/>
    <cellStyle name="Comma 16 2 3 2 7 6" xfId="12470" xr:uid="{00000000-0005-0000-0000-000034210000}"/>
    <cellStyle name="Comma 16 2 3 2 7 7" xfId="14922" xr:uid="{00000000-0005-0000-0000-000035210000}"/>
    <cellStyle name="Comma 16 2 3 2 7 8" xfId="17375" xr:uid="{00000000-0005-0000-0000-000036210000}"/>
    <cellStyle name="Comma 16 2 3 2 7 9" xfId="19823" xr:uid="{00000000-0005-0000-0000-000037210000}"/>
    <cellStyle name="Comma 16 2 3 2 8" xfId="22316" xr:uid="{00000000-0005-0000-0000-000038210000}"/>
    <cellStyle name="Comma 16 2 3 2 8 2" xfId="2619" xr:uid="{00000000-0005-0000-0000-000039210000}"/>
    <cellStyle name="Comma 16 2 3 2 8 3" xfId="5078" xr:uid="{00000000-0005-0000-0000-00003A210000}"/>
    <cellStyle name="Comma 16 2 3 2 8 4" xfId="7571" xr:uid="{00000000-0005-0000-0000-00003B210000}"/>
    <cellStyle name="Comma 16 2 3 2 8 5" xfId="10019" xr:uid="{00000000-0005-0000-0000-00003C210000}"/>
    <cellStyle name="Comma 16 2 3 2 8 6" xfId="12471" xr:uid="{00000000-0005-0000-0000-00003D210000}"/>
    <cellStyle name="Comma 16 2 3 2 8 7" xfId="14923" xr:uid="{00000000-0005-0000-0000-00003E210000}"/>
    <cellStyle name="Comma 16 2 3 2 8 8" xfId="17376" xr:uid="{00000000-0005-0000-0000-00003F210000}"/>
    <cellStyle name="Comma 16 2 3 2 8 9" xfId="19824" xr:uid="{00000000-0005-0000-0000-000040210000}"/>
    <cellStyle name="Comma 16 2 3 2 9" xfId="2611" xr:uid="{00000000-0005-0000-0000-000041210000}"/>
    <cellStyle name="Comma 16 2 3 3" xfId="22317" xr:uid="{00000000-0005-0000-0000-000042210000}"/>
    <cellStyle name="Comma 16 2 3 3 10" xfId="19825" xr:uid="{00000000-0005-0000-0000-000043210000}"/>
    <cellStyle name="Comma 16 2 3 3 2" xfId="22318" xr:uid="{00000000-0005-0000-0000-000044210000}"/>
    <cellStyle name="Comma 16 2 3 3 2 2" xfId="2621" xr:uid="{00000000-0005-0000-0000-000045210000}"/>
    <cellStyle name="Comma 16 2 3 3 2 3" xfId="5080" xr:uid="{00000000-0005-0000-0000-000046210000}"/>
    <cellStyle name="Comma 16 2 3 3 2 4" xfId="7573" xr:uid="{00000000-0005-0000-0000-000047210000}"/>
    <cellStyle name="Comma 16 2 3 3 2 5" xfId="10021" xr:uid="{00000000-0005-0000-0000-000048210000}"/>
    <cellStyle name="Comma 16 2 3 3 2 6" xfId="12473" xr:uid="{00000000-0005-0000-0000-000049210000}"/>
    <cellStyle name="Comma 16 2 3 3 2 7" xfId="14925" xr:uid="{00000000-0005-0000-0000-00004A210000}"/>
    <cellStyle name="Comma 16 2 3 3 2 8" xfId="17378" xr:uid="{00000000-0005-0000-0000-00004B210000}"/>
    <cellStyle name="Comma 16 2 3 3 2 9" xfId="19826" xr:uid="{00000000-0005-0000-0000-00004C210000}"/>
    <cellStyle name="Comma 16 2 3 3 3" xfId="2620" xr:uid="{00000000-0005-0000-0000-00004D210000}"/>
    <cellStyle name="Comma 16 2 3 3 4" xfId="5079" xr:uid="{00000000-0005-0000-0000-00004E210000}"/>
    <cellStyle name="Comma 16 2 3 3 5" xfId="7572" xr:uid="{00000000-0005-0000-0000-00004F210000}"/>
    <cellStyle name="Comma 16 2 3 3 6" xfId="10020" xr:uid="{00000000-0005-0000-0000-000050210000}"/>
    <cellStyle name="Comma 16 2 3 3 7" xfId="12472" xr:uid="{00000000-0005-0000-0000-000051210000}"/>
    <cellStyle name="Comma 16 2 3 3 8" xfId="14924" xr:uid="{00000000-0005-0000-0000-000052210000}"/>
    <cellStyle name="Comma 16 2 3 3 9" xfId="17377" xr:uid="{00000000-0005-0000-0000-000053210000}"/>
    <cellStyle name="Comma 16 2 3 4" xfId="22319" xr:uid="{00000000-0005-0000-0000-000054210000}"/>
    <cellStyle name="Comma 16 2 3 4 2" xfId="2622" xr:uid="{00000000-0005-0000-0000-000055210000}"/>
    <cellStyle name="Comma 16 2 3 4 3" xfId="5081" xr:uid="{00000000-0005-0000-0000-000056210000}"/>
    <cellStyle name="Comma 16 2 3 4 4" xfId="7574" xr:uid="{00000000-0005-0000-0000-000057210000}"/>
    <cellStyle name="Comma 16 2 3 4 5" xfId="10022" xr:uid="{00000000-0005-0000-0000-000058210000}"/>
    <cellStyle name="Comma 16 2 3 4 6" xfId="12474" xr:uid="{00000000-0005-0000-0000-000059210000}"/>
    <cellStyle name="Comma 16 2 3 4 7" xfId="14926" xr:uid="{00000000-0005-0000-0000-00005A210000}"/>
    <cellStyle name="Comma 16 2 3 4 8" xfId="17379" xr:uid="{00000000-0005-0000-0000-00005B210000}"/>
    <cellStyle name="Comma 16 2 3 4 9" xfId="19827" xr:uid="{00000000-0005-0000-0000-00005C210000}"/>
    <cellStyle name="Comma 16 2 3 5" xfId="22320" xr:uid="{00000000-0005-0000-0000-00005D210000}"/>
    <cellStyle name="Comma 16 2 3 5 2" xfId="2623" xr:uid="{00000000-0005-0000-0000-00005E210000}"/>
    <cellStyle name="Comma 16 2 3 5 3" xfId="5082" xr:uid="{00000000-0005-0000-0000-00005F210000}"/>
    <cellStyle name="Comma 16 2 3 5 4" xfId="7575" xr:uid="{00000000-0005-0000-0000-000060210000}"/>
    <cellStyle name="Comma 16 2 3 5 5" xfId="10023" xr:uid="{00000000-0005-0000-0000-000061210000}"/>
    <cellStyle name="Comma 16 2 3 5 6" xfId="12475" xr:uid="{00000000-0005-0000-0000-000062210000}"/>
    <cellStyle name="Comma 16 2 3 5 7" xfId="14927" xr:uid="{00000000-0005-0000-0000-000063210000}"/>
    <cellStyle name="Comma 16 2 3 5 8" xfId="17380" xr:uid="{00000000-0005-0000-0000-000064210000}"/>
    <cellStyle name="Comma 16 2 3 5 9" xfId="19828" xr:uid="{00000000-0005-0000-0000-000065210000}"/>
    <cellStyle name="Comma 16 2 3 6" xfId="22321" xr:uid="{00000000-0005-0000-0000-000066210000}"/>
    <cellStyle name="Comma 16 2 3 6 2" xfId="2624" xr:uid="{00000000-0005-0000-0000-000067210000}"/>
    <cellStyle name="Comma 16 2 3 6 3" xfId="5083" xr:uid="{00000000-0005-0000-0000-000068210000}"/>
    <cellStyle name="Comma 16 2 3 6 4" xfId="7576" xr:uid="{00000000-0005-0000-0000-000069210000}"/>
    <cellStyle name="Comma 16 2 3 6 5" xfId="10024" xr:uid="{00000000-0005-0000-0000-00006A210000}"/>
    <cellStyle name="Comma 16 2 3 6 6" xfId="12476" xr:uid="{00000000-0005-0000-0000-00006B210000}"/>
    <cellStyle name="Comma 16 2 3 6 7" xfId="14928" xr:uid="{00000000-0005-0000-0000-00006C210000}"/>
    <cellStyle name="Comma 16 2 3 6 8" xfId="17381" xr:uid="{00000000-0005-0000-0000-00006D210000}"/>
    <cellStyle name="Comma 16 2 3 6 9" xfId="19829" xr:uid="{00000000-0005-0000-0000-00006E210000}"/>
    <cellStyle name="Comma 16 2 3 7" xfId="22322" xr:uid="{00000000-0005-0000-0000-00006F210000}"/>
    <cellStyle name="Comma 16 2 3 7 2" xfId="2625" xr:uid="{00000000-0005-0000-0000-000070210000}"/>
    <cellStyle name="Comma 16 2 3 7 3" xfId="5084" xr:uid="{00000000-0005-0000-0000-000071210000}"/>
    <cellStyle name="Comma 16 2 3 7 4" xfId="7577" xr:uid="{00000000-0005-0000-0000-000072210000}"/>
    <cellStyle name="Comma 16 2 3 7 5" xfId="10025" xr:uid="{00000000-0005-0000-0000-000073210000}"/>
    <cellStyle name="Comma 16 2 3 7 6" xfId="12477" xr:uid="{00000000-0005-0000-0000-000074210000}"/>
    <cellStyle name="Comma 16 2 3 7 7" xfId="14929" xr:uid="{00000000-0005-0000-0000-000075210000}"/>
    <cellStyle name="Comma 16 2 3 7 8" xfId="17382" xr:uid="{00000000-0005-0000-0000-000076210000}"/>
    <cellStyle name="Comma 16 2 3 7 9" xfId="19830" xr:uid="{00000000-0005-0000-0000-000077210000}"/>
    <cellStyle name="Comma 16 2 3 8" xfId="22323" xr:uid="{00000000-0005-0000-0000-000078210000}"/>
    <cellStyle name="Comma 16 2 3 8 2" xfId="2626" xr:uid="{00000000-0005-0000-0000-000079210000}"/>
    <cellStyle name="Comma 16 2 3 8 3" xfId="5085" xr:uid="{00000000-0005-0000-0000-00007A210000}"/>
    <cellStyle name="Comma 16 2 3 8 4" xfId="7578" xr:uid="{00000000-0005-0000-0000-00007B210000}"/>
    <cellStyle name="Comma 16 2 3 8 5" xfId="10026" xr:uid="{00000000-0005-0000-0000-00007C210000}"/>
    <cellStyle name="Comma 16 2 3 8 6" xfId="12478" xr:uid="{00000000-0005-0000-0000-00007D210000}"/>
    <cellStyle name="Comma 16 2 3 8 7" xfId="14930" xr:uid="{00000000-0005-0000-0000-00007E210000}"/>
    <cellStyle name="Comma 16 2 3 8 8" xfId="17383" xr:uid="{00000000-0005-0000-0000-00007F210000}"/>
    <cellStyle name="Comma 16 2 3 8 9" xfId="19831" xr:uid="{00000000-0005-0000-0000-000080210000}"/>
    <cellStyle name="Comma 16 2 3 9" xfId="22324" xr:uid="{00000000-0005-0000-0000-000081210000}"/>
    <cellStyle name="Comma 16 2 3 9 2" xfId="2627" xr:uid="{00000000-0005-0000-0000-000082210000}"/>
    <cellStyle name="Comma 16 2 3 9 3" xfId="5086" xr:uid="{00000000-0005-0000-0000-000083210000}"/>
    <cellStyle name="Comma 16 2 3 9 4" xfId="7579" xr:uid="{00000000-0005-0000-0000-000084210000}"/>
    <cellStyle name="Comma 16 2 3 9 5" xfId="10027" xr:uid="{00000000-0005-0000-0000-000085210000}"/>
    <cellStyle name="Comma 16 2 3 9 6" xfId="12479" xr:uid="{00000000-0005-0000-0000-000086210000}"/>
    <cellStyle name="Comma 16 2 3 9 7" xfId="14931" xr:uid="{00000000-0005-0000-0000-000087210000}"/>
    <cellStyle name="Comma 16 2 3 9 8" xfId="17384" xr:uid="{00000000-0005-0000-0000-000088210000}"/>
    <cellStyle name="Comma 16 2 3 9 9" xfId="19832" xr:uid="{00000000-0005-0000-0000-000089210000}"/>
    <cellStyle name="Comma 16 2 4" xfId="22325" xr:uid="{00000000-0005-0000-0000-00008A210000}"/>
    <cellStyle name="Comma 16 2 4 10" xfId="5087" xr:uid="{00000000-0005-0000-0000-00008B210000}"/>
    <cellStyle name="Comma 16 2 4 11" xfId="7580" xr:uid="{00000000-0005-0000-0000-00008C210000}"/>
    <cellStyle name="Comma 16 2 4 12" xfId="10028" xr:uid="{00000000-0005-0000-0000-00008D210000}"/>
    <cellStyle name="Comma 16 2 4 13" xfId="12480" xr:uid="{00000000-0005-0000-0000-00008E210000}"/>
    <cellStyle name="Comma 16 2 4 14" xfId="14932" xr:uid="{00000000-0005-0000-0000-00008F210000}"/>
    <cellStyle name="Comma 16 2 4 15" xfId="17385" xr:uid="{00000000-0005-0000-0000-000090210000}"/>
    <cellStyle name="Comma 16 2 4 16" xfId="19833" xr:uid="{00000000-0005-0000-0000-000091210000}"/>
    <cellStyle name="Comma 16 2 4 2" xfId="22326" xr:uid="{00000000-0005-0000-0000-000092210000}"/>
    <cellStyle name="Comma 16 2 4 2 10" xfId="19834" xr:uid="{00000000-0005-0000-0000-000093210000}"/>
    <cellStyle name="Comma 16 2 4 2 2" xfId="22327" xr:uid="{00000000-0005-0000-0000-000094210000}"/>
    <cellStyle name="Comma 16 2 4 2 2 2" xfId="2630" xr:uid="{00000000-0005-0000-0000-000095210000}"/>
    <cellStyle name="Comma 16 2 4 2 2 3" xfId="5089" xr:uid="{00000000-0005-0000-0000-000096210000}"/>
    <cellStyle name="Comma 16 2 4 2 2 4" xfId="7582" xr:uid="{00000000-0005-0000-0000-000097210000}"/>
    <cellStyle name="Comma 16 2 4 2 2 5" xfId="10030" xr:uid="{00000000-0005-0000-0000-000098210000}"/>
    <cellStyle name="Comma 16 2 4 2 2 6" xfId="12482" xr:uid="{00000000-0005-0000-0000-000099210000}"/>
    <cellStyle name="Comma 16 2 4 2 2 7" xfId="14934" xr:uid="{00000000-0005-0000-0000-00009A210000}"/>
    <cellStyle name="Comma 16 2 4 2 2 8" xfId="17387" xr:uid="{00000000-0005-0000-0000-00009B210000}"/>
    <cellStyle name="Comma 16 2 4 2 2 9" xfId="19835" xr:uid="{00000000-0005-0000-0000-00009C210000}"/>
    <cellStyle name="Comma 16 2 4 2 3" xfId="2629" xr:uid="{00000000-0005-0000-0000-00009D210000}"/>
    <cellStyle name="Comma 16 2 4 2 4" xfId="5088" xr:uid="{00000000-0005-0000-0000-00009E210000}"/>
    <cellStyle name="Comma 16 2 4 2 5" xfId="7581" xr:uid="{00000000-0005-0000-0000-00009F210000}"/>
    <cellStyle name="Comma 16 2 4 2 6" xfId="10029" xr:uid="{00000000-0005-0000-0000-0000A0210000}"/>
    <cellStyle name="Comma 16 2 4 2 7" xfId="12481" xr:uid="{00000000-0005-0000-0000-0000A1210000}"/>
    <cellStyle name="Comma 16 2 4 2 8" xfId="14933" xr:uid="{00000000-0005-0000-0000-0000A2210000}"/>
    <cellStyle name="Comma 16 2 4 2 9" xfId="17386" xr:uid="{00000000-0005-0000-0000-0000A3210000}"/>
    <cellStyle name="Comma 16 2 4 3" xfId="22328" xr:uid="{00000000-0005-0000-0000-0000A4210000}"/>
    <cellStyle name="Comma 16 2 4 3 2" xfId="2631" xr:uid="{00000000-0005-0000-0000-0000A5210000}"/>
    <cellStyle name="Comma 16 2 4 3 3" xfId="5090" xr:uid="{00000000-0005-0000-0000-0000A6210000}"/>
    <cellStyle name="Comma 16 2 4 3 4" xfId="7583" xr:uid="{00000000-0005-0000-0000-0000A7210000}"/>
    <cellStyle name="Comma 16 2 4 3 5" xfId="10031" xr:uid="{00000000-0005-0000-0000-0000A8210000}"/>
    <cellStyle name="Comma 16 2 4 3 6" xfId="12483" xr:uid="{00000000-0005-0000-0000-0000A9210000}"/>
    <cellStyle name="Comma 16 2 4 3 7" xfId="14935" xr:uid="{00000000-0005-0000-0000-0000AA210000}"/>
    <cellStyle name="Comma 16 2 4 3 8" xfId="17388" xr:uid="{00000000-0005-0000-0000-0000AB210000}"/>
    <cellStyle name="Comma 16 2 4 3 9" xfId="19836" xr:uid="{00000000-0005-0000-0000-0000AC210000}"/>
    <cellStyle name="Comma 16 2 4 4" xfId="22329" xr:uid="{00000000-0005-0000-0000-0000AD210000}"/>
    <cellStyle name="Comma 16 2 4 4 2" xfId="2632" xr:uid="{00000000-0005-0000-0000-0000AE210000}"/>
    <cellStyle name="Comma 16 2 4 4 3" xfId="5091" xr:uid="{00000000-0005-0000-0000-0000AF210000}"/>
    <cellStyle name="Comma 16 2 4 4 4" xfId="7584" xr:uid="{00000000-0005-0000-0000-0000B0210000}"/>
    <cellStyle name="Comma 16 2 4 4 5" xfId="10032" xr:uid="{00000000-0005-0000-0000-0000B1210000}"/>
    <cellStyle name="Comma 16 2 4 4 6" xfId="12484" xr:uid="{00000000-0005-0000-0000-0000B2210000}"/>
    <cellStyle name="Comma 16 2 4 4 7" xfId="14936" xr:uid="{00000000-0005-0000-0000-0000B3210000}"/>
    <cellStyle name="Comma 16 2 4 4 8" xfId="17389" xr:uid="{00000000-0005-0000-0000-0000B4210000}"/>
    <cellStyle name="Comma 16 2 4 4 9" xfId="19837" xr:uid="{00000000-0005-0000-0000-0000B5210000}"/>
    <cellStyle name="Comma 16 2 4 5" xfId="22330" xr:uid="{00000000-0005-0000-0000-0000B6210000}"/>
    <cellStyle name="Comma 16 2 4 5 2" xfId="2633" xr:uid="{00000000-0005-0000-0000-0000B7210000}"/>
    <cellStyle name="Comma 16 2 4 5 3" xfId="5092" xr:uid="{00000000-0005-0000-0000-0000B8210000}"/>
    <cellStyle name="Comma 16 2 4 5 4" xfId="7585" xr:uid="{00000000-0005-0000-0000-0000B9210000}"/>
    <cellStyle name="Comma 16 2 4 5 5" xfId="10033" xr:uid="{00000000-0005-0000-0000-0000BA210000}"/>
    <cellStyle name="Comma 16 2 4 5 6" xfId="12485" xr:uid="{00000000-0005-0000-0000-0000BB210000}"/>
    <cellStyle name="Comma 16 2 4 5 7" xfId="14937" xr:uid="{00000000-0005-0000-0000-0000BC210000}"/>
    <cellStyle name="Comma 16 2 4 5 8" xfId="17390" xr:uid="{00000000-0005-0000-0000-0000BD210000}"/>
    <cellStyle name="Comma 16 2 4 5 9" xfId="19838" xr:uid="{00000000-0005-0000-0000-0000BE210000}"/>
    <cellStyle name="Comma 16 2 4 6" xfId="22331" xr:uid="{00000000-0005-0000-0000-0000BF210000}"/>
    <cellStyle name="Comma 16 2 4 6 2" xfId="2634" xr:uid="{00000000-0005-0000-0000-0000C0210000}"/>
    <cellStyle name="Comma 16 2 4 6 3" xfId="5093" xr:uid="{00000000-0005-0000-0000-0000C1210000}"/>
    <cellStyle name="Comma 16 2 4 6 4" xfId="7586" xr:uid="{00000000-0005-0000-0000-0000C2210000}"/>
    <cellStyle name="Comma 16 2 4 6 5" xfId="10034" xr:uid="{00000000-0005-0000-0000-0000C3210000}"/>
    <cellStyle name="Comma 16 2 4 6 6" xfId="12486" xr:uid="{00000000-0005-0000-0000-0000C4210000}"/>
    <cellStyle name="Comma 16 2 4 6 7" xfId="14938" xr:uid="{00000000-0005-0000-0000-0000C5210000}"/>
    <cellStyle name="Comma 16 2 4 6 8" xfId="17391" xr:uid="{00000000-0005-0000-0000-0000C6210000}"/>
    <cellStyle name="Comma 16 2 4 6 9" xfId="19839" xr:uid="{00000000-0005-0000-0000-0000C7210000}"/>
    <cellStyle name="Comma 16 2 4 7" xfId="22332" xr:uid="{00000000-0005-0000-0000-0000C8210000}"/>
    <cellStyle name="Comma 16 2 4 7 2" xfId="2635" xr:uid="{00000000-0005-0000-0000-0000C9210000}"/>
    <cellStyle name="Comma 16 2 4 7 3" xfId="5094" xr:uid="{00000000-0005-0000-0000-0000CA210000}"/>
    <cellStyle name="Comma 16 2 4 7 4" xfId="7587" xr:uid="{00000000-0005-0000-0000-0000CB210000}"/>
    <cellStyle name="Comma 16 2 4 7 5" xfId="10035" xr:uid="{00000000-0005-0000-0000-0000CC210000}"/>
    <cellStyle name="Comma 16 2 4 7 6" xfId="12487" xr:uid="{00000000-0005-0000-0000-0000CD210000}"/>
    <cellStyle name="Comma 16 2 4 7 7" xfId="14939" xr:uid="{00000000-0005-0000-0000-0000CE210000}"/>
    <cellStyle name="Comma 16 2 4 7 8" xfId="17392" xr:uid="{00000000-0005-0000-0000-0000CF210000}"/>
    <cellStyle name="Comma 16 2 4 7 9" xfId="19840" xr:uid="{00000000-0005-0000-0000-0000D0210000}"/>
    <cellStyle name="Comma 16 2 4 8" xfId="22333" xr:uid="{00000000-0005-0000-0000-0000D1210000}"/>
    <cellStyle name="Comma 16 2 4 8 2" xfId="2636" xr:uid="{00000000-0005-0000-0000-0000D2210000}"/>
    <cellStyle name="Comma 16 2 4 8 3" xfId="5095" xr:uid="{00000000-0005-0000-0000-0000D3210000}"/>
    <cellStyle name="Comma 16 2 4 8 4" xfId="7588" xr:uid="{00000000-0005-0000-0000-0000D4210000}"/>
    <cellStyle name="Comma 16 2 4 8 5" xfId="10036" xr:uid="{00000000-0005-0000-0000-0000D5210000}"/>
    <cellStyle name="Comma 16 2 4 8 6" xfId="12488" xr:uid="{00000000-0005-0000-0000-0000D6210000}"/>
    <cellStyle name="Comma 16 2 4 8 7" xfId="14940" xr:uid="{00000000-0005-0000-0000-0000D7210000}"/>
    <cellStyle name="Comma 16 2 4 8 8" xfId="17393" xr:uid="{00000000-0005-0000-0000-0000D8210000}"/>
    <cellStyle name="Comma 16 2 4 8 9" xfId="19841" xr:uid="{00000000-0005-0000-0000-0000D9210000}"/>
    <cellStyle name="Comma 16 2 4 9" xfId="2628" xr:uid="{00000000-0005-0000-0000-0000DA210000}"/>
    <cellStyle name="Comma 16 2 5" xfId="22334" xr:uid="{00000000-0005-0000-0000-0000DB210000}"/>
    <cellStyle name="Comma 16 2 5 10" xfId="19842" xr:uid="{00000000-0005-0000-0000-0000DC210000}"/>
    <cellStyle name="Comma 16 2 5 2" xfId="22335" xr:uid="{00000000-0005-0000-0000-0000DD210000}"/>
    <cellStyle name="Comma 16 2 5 2 2" xfId="2638" xr:uid="{00000000-0005-0000-0000-0000DE210000}"/>
    <cellStyle name="Comma 16 2 5 2 3" xfId="5097" xr:uid="{00000000-0005-0000-0000-0000DF210000}"/>
    <cellStyle name="Comma 16 2 5 2 4" xfId="7590" xr:uid="{00000000-0005-0000-0000-0000E0210000}"/>
    <cellStyle name="Comma 16 2 5 2 5" xfId="10038" xr:uid="{00000000-0005-0000-0000-0000E1210000}"/>
    <cellStyle name="Comma 16 2 5 2 6" xfId="12490" xr:uid="{00000000-0005-0000-0000-0000E2210000}"/>
    <cellStyle name="Comma 16 2 5 2 7" xfId="14942" xr:uid="{00000000-0005-0000-0000-0000E3210000}"/>
    <cellStyle name="Comma 16 2 5 2 8" xfId="17395" xr:uid="{00000000-0005-0000-0000-0000E4210000}"/>
    <cellStyle name="Comma 16 2 5 2 9" xfId="19843" xr:uid="{00000000-0005-0000-0000-0000E5210000}"/>
    <cellStyle name="Comma 16 2 5 3" xfId="2637" xr:uid="{00000000-0005-0000-0000-0000E6210000}"/>
    <cellStyle name="Comma 16 2 5 4" xfId="5096" xr:uid="{00000000-0005-0000-0000-0000E7210000}"/>
    <cellStyle name="Comma 16 2 5 5" xfId="7589" xr:uid="{00000000-0005-0000-0000-0000E8210000}"/>
    <cellStyle name="Comma 16 2 5 6" xfId="10037" xr:uid="{00000000-0005-0000-0000-0000E9210000}"/>
    <cellStyle name="Comma 16 2 5 7" xfId="12489" xr:uid="{00000000-0005-0000-0000-0000EA210000}"/>
    <cellStyle name="Comma 16 2 5 8" xfId="14941" xr:uid="{00000000-0005-0000-0000-0000EB210000}"/>
    <cellStyle name="Comma 16 2 5 9" xfId="17394" xr:uid="{00000000-0005-0000-0000-0000EC210000}"/>
    <cellStyle name="Comma 16 2 6" xfId="22336" xr:uid="{00000000-0005-0000-0000-0000ED210000}"/>
    <cellStyle name="Comma 16 2 6 2" xfId="2639" xr:uid="{00000000-0005-0000-0000-0000EE210000}"/>
    <cellStyle name="Comma 16 2 6 3" xfId="5098" xr:uid="{00000000-0005-0000-0000-0000EF210000}"/>
    <cellStyle name="Comma 16 2 6 4" xfId="7591" xr:uid="{00000000-0005-0000-0000-0000F0210000}"/>
    <cellStyle name="Comma 16 2 6 5" xfId="10039" xr:uid="{00000000-0005-0000-0000-0000F1210000}"/>
    <cellStyle name="Comma 16 2 6 6" xfId="12491" xr:uid="{00000000-0005-0000-0000-0000F2210000}"/>
    <cellStyle name="Comma 16 2 6 7" xfId="14943" xr:uid="{00000000-0005-0000-0000-0000F3210000}"/>
    <cellStyle name="Comma 16 2 6 8" xfId="17396" xr:uid="{00000000-0005-0000-0000-0000F4210000}"/>
    <cellStyle name="Comma 16 2 6 9" xfId="19844" xr:uid="{00000000-0005-0000-0000-0000F5210000}"/>
    <cellStyle name="Comma 16 2 7" xfId="22337" xr:uid="{00000000-0005-0000-0000-0000F6210000}"/>
    <cellStyle name="Comma 16 2 7 2" xfId="2640" xr:uid="{00000000-0005-0000-0000-0000F7210000}"/>
    <cellStyle name="Comma 16 2 7 3" xfId="5099" xr:uid="{00000000-0005-0000-0000-0000F8210000}"/>
    <cellStyle name="Comma 16 2 7 4" xfId="7592" xr:uid="{00000000-0005-0000-0000-0000F9210000}"/>
    <cellStyle name="Comma 16 2 7 5" xfId="10040" xr:uid="{00000000-0005-0000-0000-0000FA210000}"/>
    <cellStyle name="Comma 16 2 7 6" xfId="12492" xr:uid="{00000000-0005-0000-0000-0000FB210000}"/>
    <cellStyle name="Comma 16 2 7 7" xfId="14944" xr:uid="{00000000-0005-0000-0000-0000FC210000}"/>
    <cellStyle name="Comma 16 2 7 8" xfId="17397" xr:uid="{00000000-0005-0000-0000-0000FD210000}"/>
    <cellStyle name="Comma 16 2 7 9" xfId="19845" xr:uid="{00000000-0005-0000-0000-0000FE210000}"/>
    <cellStyle name="Comma 16 2 8" xfId="22338" xr:uid="{00000000-0005-0000-0000-0000FF210000}"/>
    <cellStyle name="Comma 16 2 8 2" xfId="2641" xr:uid="{00000000-0005-0000-0000-000000220000}"/>
    <cellStyle name="Comma 16 2 8 3" xfId="5100" xr:uid="{00000000-0005-0000-0000-000001220000}"/>
    <cellStyle name="Comma 16 2 8 4" xfId="7593" xr:uid="{00000000-0005-0000-0000-000002220000}"/>
    <cellStyle name="Comma 16 2 8 5" xfId="10041" xr:uid="{00000000-0005-0000-0000-000003220000}"/>
    <cellStyle name="Comma 16 2 8 6" xfId="12493" xr:uid="{00000000-0005-0000-0000-000004220000}"/>
    <cellStyle name="Comma 16 2 8 7" xfId="14945" xr:uid="{00000000-0005-0000-0000-000005220000}"/>
    <cellStyle name="Comma 16 2 8 8" xfId="17398" xr:uid="{00000000-0005-0000-0000-000006220000}"/>
    <cellStyle name="Comma 16 2 8 9" xfId="19846" xr:uid="{00000000-0005-0000-0000-000007220000}"/>
    <cellStyle name="Comma 16 2 9" xfId="22339" xr:uid="{00000000-0005-0000-0000-000008220000}"/>
    <cellStyle name="Comma 16 2 9 2" xfId="2642" xr:uid="{00000000-0005-0000-0000-000009220000}"/>
    <cellStyle name="Comma 16 2 9 3" xfId="5101" xr:uid="{00000000-0005-0000-0000-00000A220000}"/>
    <cellStyle name="Comma 16 2 9 4" xfId="7594" xr:uid="{00000000-0005-0000-0000-00000B220000}"/>
    <cellStyle name="Comma 16 2 9 5" xfId="10042" xr:uid="{00000000-0005-0000-0000-00000C220000}"/>
    <cellStyle name="Comma 16 2 9 6" xfId="12494" xr:uid="{00000000-0005-0000-0000-00000D220000}"/>
    <cellStyle name="Comma 16 2 9 7" xfId="14946" xr:uid="{00000000-0005-0000-0000-00000E220000}"/>
    <cellStyle name="Comma 16 2 9 8" xfId="17399" xr:uid="{00000000-0005-0000-0000-00000F220000}"/>
    <cellStyle name="Comma 16 2 9 9" xfId="19847" xr:uid="{00000000-0005-0000-0000-000010220000}"/>
    <cellStyle name="Comma 16 20" xfId="198" xr:uid="{00000000-0005-0000-0000-000011220000}"/>
    <cellStyle name="Comma 16 21" xfId="199" xr:uid="{00000000-0005-0000-0000-000012220000}"/>
    <cellStyle name="Comma 16 22" xfId="200" xr:uid="{00000000-0005-0000-0000-000013220000}"/>
    <cellStyle name="Comma 16 23" xfId="201" xr:uid="{00000000-0005-0000-0000-000014220000}"/>
    <cellStyle name="Comma 16 24" xfId="202" xr:uid="{00000000-0005-0000-0000-000015220000}"/>
    <cellStyle name="Comma 16 25" xfId="203" xr:uid="{00000000-0005-0000-0000-000016220000}"/>
    <cellStyle name="Comma 16 26" xfId="204" xr:uid="{00000000-0005-0000-0000-000017220000}"/>
    <cellStyle name="Comma 16 27" xfId="205" xr:uid="{00000000-0005-0000-0000-000018220000}"/>
    <cellStyle name="Comma 16 28" xfId="2567" xr:uid="{00000000-0005-0000-0000-000019220000}"/>
    <cellStyle name="Comma 16 29" xfId="5026" xr:uid="{00000000-0005-0000-0000-00001A220000}"/>
    <cellStyle name="Comma 16 3" xfId="22340" xr:uid="{00000000-0005-0000-0000-00001B220000}"/>
    <cellStyle name="Comma 16 3 10" xfId="22341" xr:uid="{00000000-0005-0000-0000-00001C220000}"/>
    <cellStyle name="Comma 16 3 10 2" xfId="2644" xr:uid="{00000000-0005-0000-0000-00001D220000}"/>
    <cellStyle name="Comma 16 3 10 3" xfId="5103" xr:uid="{00000000-0005-0000-0000-00001E220000}"/>
    <cellStyle name="Comma 16 3 10 4" xfId="7596" xr:uid="{00000000-0005-0000-0000-00001F220000}"/>
    <cellStyle name="Comma 16 3 10 5" xfId="10044" xr:uid="{00000000-0005-0000-0000-000020220000}"/>
    <cellStyle name="Comma 16 3 10 6" xfId="12496" xr:uid="{00000000-0005-0000-0000-000021220000}"/>
    <cellStyle name="Comma 16 3 10 7" xfId="14948" xr:uid="{00000000-0005-0000-0000-000022220000}"/>
    <cellStyle name="Comma 16 3 10 8" xfId="17401" xr:uid="{00000000-0005-0000-0000-000023220000}"/>
    <cellStyle name="Comma 16 3 10 9" xfId="19849" xr:uid="{00000000-0005-0000-0000-000024220000}"/>
    <cellStyle name="Comma 16 3 11" xfId="2643" xr:uid="{00000000-0005-0000-0000-000025220000}"/>
    <cellStyle name="Comma 16 3 12" xfId="5102" xr:uid="{00000000-0005-0000-0000-000026220000}"/>
    <cellStyle name="Comma 16 3 13" xfId="7595" xr:uid="{00000000-0005-0000-0000-000027220000}"/>
    <cellStyle name="Comma 16 3 14" xfId="10043" xr:uid="{00000000-0005-0000-0000-000028220000}"/>
    <cellStyle name="Comma 16 3 15" xfId="12495" xr:uid="{00000000-0005-0000-0000-000029220000}"/>
    <cellStyle name="Comma 16 3 16" xfId="14947" xr:uid="{00000000-0005-0000-0000-00002A220000}"/>
    <cellStyle name="Comma 16 3 17" xfId="17400" xr:uid="{00000000-0005-0000-0000-00002B220000}"/>
    <cellStyle name="Comma 16 3 18" xfId="19848" xr:uid="{00000000-0005-0000-0000-00002C220000}"/>
    <cellStyle name="Comma 16 3 2" xfId="22342" xr:uid="{00000000-0005-0000-0000-00002D220000}"/>
    <cellStyle name="Comma 16 3 2 10" xfId="2645" xr:uid="{00000000-0005-0000-0000-00002E220000}"/>
    <cellStyle name="Comma 16 3 2 11" xfId="5104" xr:uid="{00000000-0005-0000-0000-00002F220000}"/>
    <cellStyle name="Comma 16 3 2 12" xfId="7597" xr:uid="{00000000-0005-0000-0000-000030220000}"/>
    <cellStyle name="Comma 16 3 2 13" xfId="10045" xr:uid="{00000000-0005-0000-0000-000031220000}"/>
    <cellStyle name="Comma 16 3 2 14" xfId="12497" xr:uid="{00000000-0005-0000-0000-000032220000}"/>
    <cellStyle name="Comma 16 3 2 15" xfId="14949" xr:uid="{00000000-0005-0000-0000-000033220000}"/>
    <cellStyle name="Comma 16 3 2 16" xfId="17402" xr:uid="{00000000-0005-0000-0000-000034220000}"/>
    <cellStyle name="Comma 16 3 2 17" xfId="19850" xr:uid="{00000000-0005-0000-0000-000035220000}"/>
    <cellStyle name="Comma 16 3 2 2" xfId="22343" xr:uid="{00000000-0005-0000-0000-000036220000}"/>
    <cellStyle name="Comma 16 3 2 2 10" xfId="5105" xr:uid="{00000000-0005-0000-0000-000037220000}"/>
    <cellStyle name="Comma 16 3 2 2 11" xfId="7598" xr:uid="{00000000-0005-0000-0000-000038220000}"/>
    <cellStyle name="Comma 16 3 2 2 12" xfId="10046" xr:uid="{00000000-0005-0000-0000-000039220000}"/>
    <cellStyle name="Comma 16 3 2 2 13" xfId="12498" xr:uid="{00000000-0005-0000-0000-00003A220000}"/>
    <cellStyle name="Comma 16 3 2 2 14" xfId="14950" xr:uid="{00000000-0005-0000-0000-00003B220000}"/>
    <cellStyle name="Comma 16 3 2 2 15" xfId="17403" xr:uid="{00000000-0005-0000-0000-00003C220000}"/>
    <cellStyle name="Comma 16 3 2 2 16" xfId="19851" xr:uid="{00000000-0005-0000-0000-00003D220000}"/>
    <cellStyle name="Comma 16 3 2 2 2" xfId="22344" xr:uid="{00000000-0005-0000-0000-00003E220000}"/>
    <cellStyle name="Comma 16 3 2 2 2 10" xfId="19852" xr:uid="{00000000-0005-0000-0000-00003F220000}"/>
    <cellStyle name="Comma 16 3 2 2 2 2" xfId="22345" xr:uid="{00000000-0005-0000-0000-000040220000}"/>
    <cellStyle name="Comma 16 3 2 2 2 2 2" xfId="2648" xr:uid="{00000000-0005-0000-0000-000041220000}"/>
    <cellStyle name="Comma 16 3 2 2 2 2 3" xfId="5107" xr:uid="{00000000-0005-0000-0000-000042220000}"/>
    <cellStyle name="Comma 16 3 2 2 2 2 4" xfId="7600" xr:uid="{00000000-0005-0000-0000-000043220000}"/>
    <cellStyle name="Comma 16 3 2 2 2 2 5" xfId="10048" xr:uid="{00000000-0005-0000-0000-000044220000}"/>
    <cellStyle name="Comma 16 3 2 2 2 2 6" xfId="12500" xr:uid="{00000000-0005-0000-0000-000045220000}"/>
    <cellStyle name="Comma 16 3 2 2 2 2 7" xfId="14952" xr:uid="{00000000-0005-0000-0000-000046220000}"/>
    <cellStyle name="Comma 16 3 2 2 2 2 8" xfId="17405" xr:uid="{00000000-0005-0000-0000-000047220000}"/>
    <cellStyle name="Comma 16 3 2 2 2 2 9" xfId="19853" xr:uid="{00000000-0005-0000-0000-000048220000}"/>
    <cellStyle name="Comma 16 3 2 2 2 3" xfId="2647" xr:uid="{00000000-0005-0000-0000-000049220000}"/>
    <cellStyle name="Comma 16 3 2 2 2 4" xfId="5106" xr:uid="{00000000-0005-0000-0000-00004A220000}"/>
    <cellStyle name="Comma 16 3 2 2 2 5" xfId="7599" xr:uid="{00000000-0005-0000-0000-00004B220000}"/>
    <cellStyle name="Comma 16 3 2 2 2 6" xfId="10047" xr:uid="{00000000-0005-0000-0000-00004C220000}"/>
    <cellStyle name="Comma 16 3 2 2 2 7" xfId="12499" xr:uid="{00000000-0005-0000-0000-00004D220000}"/>
    <cellStyle name="Comma 16 3 2 2 2 8" xfId="14951" xr:uid="{00000000-0005-0000-0000-00004E220000}"/>
    <cellStyle name="Comma 16 3 2 2 2 9" xfId="17404" xr:uid="{00000000-0005-0000-0000-00004F220000}"/>
    <cellStyle name="Comma 16 3 2 2 3" xfId="22346" xr:uid="{00000000-0005-0000-0000-000050220000}"/>
    <cellStyle name="Comma 16 3 2 2 3 2" xfId="2649" xr:uid="{00000000-0005-0000-0000-000051220000}"/>
    <cellStyle name="Comma 16 3 2 2 3 3" xfId="5108" xr:uid="{00000000-0005-0000-0000-000052220000}"/>
    <cellStyle name="Comma 16 3 2 2 3 4" xfId="7601" xr:uid="{00000000-0005-0000-0000-000053220000}"/>
    <cellStyle name="Comma 16 3 2 2 3 5" xfId="10049" xr:uid="{00000000-0005-0000-0000-000054220000}"/>
    <cellStyle name="Comma 16 3 2 2 3 6" xfId="12501" xr:uid="{00000000-0005-0000-0000-000055220000}"/>
    <cellStyle name="Comma 16 3 2 2 3 7" xfId="14953" xr:uid="{00000000-0005-0000-0000-000056220000}"/>
    <cellStyle name="Comma 16 3 2 2 3 8" xfId="17406" xr:uid="{00000000-0005-0000-0000-000057220000}"/>
    <cellStyle name="Comma 16 3 2 2 3 9" xfId="19854" xr:uid="{00000000-0005-0000-0000-000058220000}"/>
    <cellStyle name="Comma 16 3 2 2 4" xfId="22347" xr:uid="{00000000-0005-0000-0000-000059220000}"/>
    <cellStyle name="Comma 16 3 2 2 4 2" xfId="2650" xr:uid="{00000000-0005-0000-0000-00005A220000}"/>
    <cellStyle name="Comma 16 3 2 2 4 3" xfId="5109" xr:uid="{00000000-0005-0000-0000-00005B220000}"/>
    <cellStyle name="Comma 16 3 2 2 4 4" xfId="7602" xr:uid="{00000000-0005-0000-0000-00005C220000}"/>
    <cellStyle name="Comma 16 3 2 2 4 5" xfId="10050" xr:uid="{00000000-0005-0000-0000-00005D220000}"/>
    <cellStyle name="Comma 16 3 2 2 4 6" xfId="12502" xr:uid="{00000000-0005-0000-0000-00005E220000}"/>
    <cellStyle name="Comma 16 3 2 2 4 7" xfId="14954" xr:uid="{00000000-0005-0000-0000-00005F220000}"/>
    <cellStyle name="Comma 16 3 2 2 4 8" xfId="17407" xr:uid="{00000000-0005-0000-0000-000060220000}"/>
    <cellStyle name="Comma 16 3 2 2 4 9" xfId="19855" xr:uid="{00000000-0005-0000-0000-000061220000}"/>
    <cellStyle name="Comma 16 3 2 2 5" xfId="22348" xr:uid="{00000000-0005-0000-0000-000062220000}"/>
    <cellStyle name="Comma 16 3 2 2 5 2" xfId="2651" xr:uid="{00000000-0005-0000-0000-000063220000}"/>
    <cellStyle name="Comma 16 3 2 2 5 3" xfId="5110" xr:uid="{00000000-0005-0000-0000-000064220000}"/>
    <cellStyle name="Comma 16 3 2 2 5 4" xfId="7603" xr:uid="{00000000-0005-0000-0000-000065220000}"/>
    <cellStyle name="Comma 16 3 2 2 5 5" xfId="10051" xr:uid="{00000000-0005-0000-0000-000066220000}"/>
    <cellStyle name="Comma 16 3 2 2 5 6" xfId="12503" xr:uid="{00000000-0005-0000-0000-000067220000}"/>
    <cellStyle name="Comma 16 3 2 2 5 7" xfId="14955" xr:uid="{00000000-0005-0000-0000-000068220000}"/>
    <cellStyle name="Comma 16 3 2 2 5 8" xfId="17408" xr:uid="{00000000-0005-0000-0000-000069220000}"/>
    <cellStyle name="Comma 16 3 2 2 5 9" xfId="19856" xr:uid="{00000000-0005-0000-0000-00006A220000}"/>
    <cellStyle name="Comma 16 3 2 2 6" xfId="22349" xr:uid="{00000000-0005-0000-0000-00006B220000}"/>
    <cellStyle name="Comma 16 3 2 2 6 2" xfId="2652" xr:uid="{00000000-0005-0000-0000-00006C220000}"/>
    <cellStyle name="Comma 16 3 2 2 6 3" xfId="5111" xr:uid="{00000000-0005-0000-0000-00006D220000}"/>
    <cellStyle name="Comma 16 3 2 2 6 4" xfId="7604" xr:uid="{00000000-0005-0000-0000-00006E220000}"/>
    <cellStyle name="Comma 16 3 2 2 6 5" xfId="10052" xr:uid="{00000000-0005-0000-0000-00006F220000}"/>
    <cellStyle name="Comma 16 3 2 2 6 6" xfId="12504" xr:uid="{00000000-0005-0000-0000-000070220000}"/>
    <cellStyle name="Comma 16 3 2 2 6 7" xfId="14956" xr:uid="{00000000-0005-0000-0000-000071220000}"/>
    <cellStyle name="Comma 16 3 2 2 6 8" xfId="17409" xr:uid="{00000000-0005-0000-0000-000072220000}"/>
    <cellStyle name="Comma 16 3 2 2 6 9" xfId="19857" xr:uid="{00000000-0005-0000-0000-000073220000}"/>
    <cellStyle name="Comma 16 3 2 2 7" xfId="22350" xr:uid="{00000000-0005-0000-0000-000074220000}"/>
    <cellStyle name="Comma 16 3 2 2 7 2" xfId="2653" xr:uid="{00000000-0005-0000-0000-000075220000}"/>
    <cellStyle name="Comma 16 3 2 2 7 3" xfId="5112" xr:uid="{00000000-0005-0000-0000-000076220000}"/>
    <cellStyle name="Comma 16 3 2 2 7 4" xfId="7605" xr:uid="{00000000-0005-0000-0000-000077220000}"/>
    <cellStyle name="Comma 16 3 2 2 7 5" xfId="10053" xr:uid="{00000000-0005-0000-0000-000078220000}"/>
    <cellStyle name="Comma 16 3 2 2 7 6" xfId="12505" xr:uid="{00000000-0005-0000-0000-000079220000}"/>
    <cellStyle name="Comma 16 3 2 2 7 7" xfId="14957" xr:uid="{00000000-0005-0000-0000-00007A220000}"/>
    <cellStyle name="Comma 16 3 2 2 7 8" xfId="17410" xr:uid="{00000000-0005-0000-0000-00007B220000}"/>
    <cellStyle name="Comma 16 3 2 2 7 9" xfId="19858" xr:uid="{00000000-0005-0000-0000-00007C220000}"/>
    <cellStyle name="Comma 16 3 2 2 8" xfId="22351" xr:uid="{00000000-0005-0000-0000-00007D220000}"/>
    <cellStyle name="Comma 16 3 2 2 8 2" xfId="2654" xr:uid="{00000000-0005-0000-0000-00007E220000}"/>
    <cellStyle name="Comma 16 3 2 2 8 3" xfId="5113" xr:uid="{00000000-0005-0000-0000-00007F220000}"/>
    <cellStyle name="Comma 16 3 2 2 8 4" xfId="7606" xr:uid="{00000000-0005-0000-0000-000080220000}"/>
    <cellStyle name="Comma 16 3 2 2 8 5" xfId="10054" xr:uid="{00000000-0005-0000-0000-000081220000}"/>
    <cellStyle name="Comma 16 3 2 2 8 6" xfId="12506" xr:uid="{00000000-0005-0000-0000-000082220000}"/>
    <cellStyle name="Comma 16 3 2 2 8 7" xfId="14958" xr:uid="{00000000-0005-0000-0000-000083220000}"/>
    <cellStyle name="Comma 16 3 2 2 8 8" xfId="17411" xr:uid="{00000000-0005-0000-0000-000084220000}"/>
    <cellStyle name="Comma 16 3 2 2 8 9" xfId="19859" xr:uid="{00000000-0005-0000-0000-000085220000}"/>
    <cellStyle name="Comma 16 3 2 2 9" xfId="2646" xr:uid="{00000000-0005-0000-0000-000086220000}"/>
    <cellStyle name="Comma 16 3 2 3" xfId="22352" xr:uid="{00000000-0005-0000-0000-000087220000}"/>
    <cellStyle name="Comma 16 3 2 3 10" xfId="19860" xr:uid="{00000000-0005-0000-0000-000088220000}"/>
    <cellStyle name="Comma 16 3 2 3 2" xfId="22353" xr:uid="{00000000-0005-0000-0000-000089220000}"/>
    <cellStyle name="Comma 16 3 2 3 2 2" xfId="2656" xr:uid="{00000000-0005-0000-0000-00008A220000}"/>
    <cellStyle name="Comma 16 3 2 3 2 3" xfId="5115" xr:uid="{00000000-0005-0000-0000-00008B220000}"/>
    <cellStyle name="Comma 16 3 2 3 2 4" xfId="7608" xr:uid="{00000000-0005-0000-0000-00008C220000}"/>
    <cellStyle name="Comma 16 3 2 3 2 5" xfId="10056" xr:uid="{00000000-0005-0000-0000-00008D220000}"/>
    <cellStyle name="Comma 16 3 2 3 2 6" xfId="12508" xr:uid="{00000000-0005-0000-0000-00008E220000}"/>
    <cellStyle name="Comma 16 3 2 3 2 7" xfId="14960" xr:uid="{00000000-0005-0000-0000-00008F220000}"/>
    <cellStyle name="Comma 16 3 2 3 2 8" xfId="17413" xr:uid="{00000000-0005-0000-0000-000090220000}"/>
    <cellStyle name="Comma 16 3 2 3 2 9" xfId="19861" xr:uid="{00000000-0005-0000-0000-000091220000}"/>
    <cellStyle name="Comma 16 3 2 3 3" xfId="2655" xr:uid="{00000000-0005-0000-0000-000092220000}"/>
    <cellStyle name="Comma 16 3 2 3 4" xfId="5114" xr:uid="{00000000-0005-0000-0000-000093220000}"/>
    <cellStyle name="Comma 16 3 2 3 5" xfId="7607" xr:uid="{00000000-0005-0000-0000-000094220000}"/>
    <cellStyle name="Comma 16 3 2 3 6" xfId="10055" xr:uid="{00000000-0005-0000-0000-000095220000}"/>
    <cellStyle name="Comma 16 3 2 3 7" xfId="12507" xr:uid="{00000000-0005-0000-0000-000096220000}"/>
    <cellStyle name="Comma 16 3 2 3 8" xfId="14959" xr:uid="{00000000-0005-0000-0000-000097220000}"/>
    <cellStyle name="Comma 16 3 2 3 9" xfId="17412" xr:uid="{00000000-0005-0000-0000-000098220000}"/>
    <cellStyle name="Comma 16 3 2 4" xfId="22354" xr:uid="{00000000-0005-0000-0000-000099220000}"/>
    <cellStyle name="Comma 16 3 2 4 2" xfId="2657" xr:uid="{00000000-0005-0000-0000-00009A220000}"/>
    <cellStyle name="Comma 16 3 2 4 3" xfId="5116" xr:uid="{00000000-0005-0000-0000-00009B220000}"/>
    <cellStyle name="Comma 16 3 2 4 4" xfId="7609" xr:uid="{00000000-0005-0000-0000-00009C220000}"/>
    <cellStyle name="Comma 16 3 2 4 5" xfId="10057" xr:uid="{00000000-0005-0000-0000-00009D220000}"/>
    <cellStyle name="Comma 16 3 2 4 6" xfId="12509" xr:uid="{00000000-0005-0000-0000-00009E220000}"/>
    <cellStyle name="Comma 16 3 2 4 7" xfId="14961" xr:uid="{00000000-0005-0000-0000-00009F220000}"/>
    <cellStyle name="Comma 16 3 2 4 8" xfId="17414" xr:uid="{00000000-0005-0000-0000-0000A0220000}"/>
    <cellStyle name="Comma 16 3 2 4 9" xfId="19862" xr:uid="{00000000-0005-0000-0000-0000A1220000}"/>
    <cellStyle name="Comma 16 3 2 5" xfId="22355" xr:uid="{00000000-0005-0000-0000-0000A2220000}"/>
    <cellStyle name="Comma 16 3 2 5 2" xfId="2658" xr:uid="{00000000-0005-0000-0000-0000A3220000}"/>
    <cellStyle name="Comma 16 3 2 5 3" xfId="5117" xr:uid="{00000000-0005-0000-0000-0000A4220000}"/>
    <cellStyle name="Comma 16 3 2 5 4" xfId="7610" xr:uid="{00000000-0005-0000-0000-0000A5220000}"/>
    <cellStyle name="Comma 16 3 2 5 5" xfId="10058" xr:uid="{00000000-0005-0000-0000-0000A6220000}"/>
    <cellStyle name="Comma 16 3 2 5 6" xfId="12510" xr:uid="{00000000-0005-0000-0000-0000A7220000}"/>
    <cellStyle name="Comma 16 3 2 5 7" xfId="14962" xr:uid="{00000000-0005-0000-0000-0000A8220000}"/>
    <cellStyle name="Comma 16 3 2 5 8" xfId="17415" xr:uid="{00000000-0005-0000-0000-0000A9220000}"/>
    <cellStyle name="Comma 16 3 2 5 9" xfId="19863" xr:uid="{00000000-0005-0000-0000-0000AA220000}"/>
    <cellStyle name="Comma 16 3 2 6" xfId="22356" xr:uid="{00000000-0005-0000-0000-0000AB220000}"/>
    <cellStyle name="Comma 16 3 2 6 2" xfId="2659" xr:uid="{00000000-0005-0000-0000-0000AC220000}"/>
    <cellStyle name="Comma 16 3 2 6 3" xfId="5118" xr:uid="{00000000-0005-0000-0000-0000AD220000}"/>
    <cellStyle name="Comma 16 3 2 6 4" xfId="7611" xr:uid="{00000000-0005-0000-0000-0000AE220000}"/>
    <cellStyle name="Comma 16 3 2 6 5" xfId="10059" xr:uid="{00000000-0005-0000-0000-0000AF220000}"/>
    <cellStyle name="Comma 16 3 2 6 6" xfId="12511" xr:uid="{00000000-0005-0000-0000-0000B0220000}"/>
    <cellStyle name="Comma 16 3 2 6 7" xfId="14963" xr:uid="{00000000-0005-0000-0000-0000B1220000}"/>
    <cellStyle name="Comma 16 3 2 6 8" xfId="17416" xr:uid="{00000000-0005-0000-0000-0000B2220000}"/>
    <cellStyle name="Comma 16 3 2 6 9" xfId="19864" xr:uid="{00000000-0005-0000-0000-0000B3220000}"/>
    <cellStyle name="Comma 16 3 2 7" xfId="22357" xr:uid="{00000000-0005-0000-0000-0000B4220000}"/>
    <cellStyle name="Comma 16 3 2 7 2" xfId="2660" xr:uid="{00000000-0005-0000-0000-0000B5220000}"/>
    <cellStyle name="Comma 16 3 2 7 3" xfId="5119" xr:uid="{00000000-0005-0000-0000-0000B6220000}"/>
    <cellStyle name="Comma 16 3 2 7 4" xfId="7612" xr:uid="{00000000-0005-0000-0000-0000B7220000}"/>
    <cellStyle name="Comma 16 3 2 7 5" xfId="10060" xr:uid="{00000000-0005-0000-0000-0000B8220000}"/>
    <cellStyle name="Comma 16 3 2 7 6" xfId="12512" xr:uid="{00000000-0005-0000-0000-0000B9220000}"/>
    <cellStyle name="Comma 16 3 2 7 7" xfId="14964" xr:uid="{00000000-0005-0000-0000-0000BA220000}"/>
    <cellStyle name="Comma 16 3 2 7 8" xfId="17417" xr:uid="{00000000-0005-0000-0000-0000BB220000}"/>
    <cellStyle name="Comma 16 3 2 7 9" xfId="19865" xr:uid="{00000000-0005-0000-0000-0000BC220000}"/>
    <cellStyle name="Comma 16 3 2 8" xfId="22358" xr:uid="{00000000-0005-0000-0000-0000BD220000}"/>
    <cellStyle name="Comma 16 3 2 8 2" xfId="2661" xr:uid="{00000000-0005-0000-0000-0000BE220000}"/>
    <cellStyle name="Comma 16 3 2 8 3" xfId="5120" xr:uid="{00000000-0005-0000-0000-0000BF220000}"/>
    <cellStyle name="Comma 16 3 2 8 4" xfId="7613" xr:uid="{00000000-0005-0000-0000-0000C0220000}"/>
    <cellStyle name="Comma 16 3 2 8 5" xfId="10061" xr:uid="{00000000-0005-0000-0000-0000C1220000}"/>
    <cellStyle name="Comma 16 3 2 8 6" xfId="12513" xr:uid="{00000000-0005-0000-0000-0000C2220000}"/>
    <cellStyle name="Comma 16 3 2 8 7" xfId="14965" xr:uid="{00000000-0005-0000-0000-0000C3220000}"/>
    <cellStyle name="Comma 16 3 2 8 8" xfId="17418" xr:uid="{00000000-0005-0000-0000-0000C4220000}"/>
    <cellStyle name="Comma 16 3 2 8 9" xfId="19866" xr:uid="{00000000-0005-0000-0000-0000C5220000}"/>
    <cellStyle name="Comma 16 3 2 9" xfId="22359" xr:uid="{00000000-0005-0000-0000-0000C6220000}"/>
    <cellStyle name="Comma 16 3 2 9 2" xfId="2662" xr:uid="{00000000-0005-0000-0000-0000C7220000}"/>
    <cellStyle name="Comma 16 3 2 9 3" xfId="5121" xr:uid="{00000000-0005-0000-0000-0000C8220000}"/>
    <cellStyle name="Comma 16 3 2 9 4" xfId="7614" xr:uid="{00000000-0005-0000-0000-0000C9220000}"/>
    <cellStyle name="Comma 16 3 2 9 5" xfId="10062" xr:uid="{00000000-0005-0000-0000-0000CA220000}"/>
    <cellStyle name="Comma 16 3 2 9 6" xfId="12514" xr:uid="{00000000-0005-0000-0000-0000CB220000}"/>
    <cellStyle name="Comma 16 3 2 9 7" xfId="14966" xr:uid="{00000000-0005-0000-0000-0000CC220000}"/>
    <cellStyle name="Comma 16 3 2 9 8" xfId="17419" xr:uid="{00000000-0005-0000-0000-0000CD220000}"/>
    <cellStyle name="Comma 16 3 2 9 9" xfId="19867" xr:uid="{00000000-0005-0000-0000-0000CE220000}"/>
    <cellStyle name="Comma 16 3 3" xfId="22360" xr:uid="{00000000-0005-0000-0000-0000CF220000}"/>
    <cellStyle name="Comma 16 3 3 10" xfId="5122" xr:uid="{00000000-0005-0000-0000-0000D0220000}"/>
    <cellStyle name="Comma 16 3 3 11" xfId="7615" xr:uid="{00000000-0005-0000-0000-0000D1220000}"/>
    <cellStyle name="Comma 16 3 3 12" xfId="10063" xr:uid="{00000000-0005-0000-0000-0000D2220000}"/>
    <cellStyle name="Comma 16 3 3 13" xfId="12515" xr:uid="{00000000-0005-0000-0000-0000D3220000}"/>
    <cellStyle name="Comma 16 3 3 14" xfId="14967" xr:uid="{00000000-0005-0000-0000-0000D4220000}"/>
    <cellStyle name="Comma 16 3 3 15" xfId="17420" xr:uid="{00000000-0005-0000-0000-0000D5220000}"/>
    <cellStyle name="Comma 16 3 3 16" xfId="19868" xr:uid="{00000000-0005-0000-0000-0000D6220000}"/>
    <cellStyle name="Comma 16 3 3 2" xfId="22361" xr:uid="{00000000-0005-0000-0000-0000D7220000}"/>
    <cellStyle name="Comma 16 3 3 2 10" xfId="19869" xr:uid="{00000000-0005-0000-0000-0000D8220000}"/>
    <cellStyle name="Comma 16 3 3 2 2" xfId="22362" xr:uid="{00000000-0005-0000-0000-0000D9220000}"/>
    <cellStyle name="Comma 16 3 3 2 2 2" xfId="2665" xr:uid="{00000000-0005-0000-0000-0000DA220000}"/>
    <cellStyle name="Comma 16 3 3 2 2 3" xfId="5124" xr:uid="{00000000-0005-0000-0000-0000DB220000}"/>
    <cellStyle name="Comma 16 3 3 2 2 4" xfId="7617" xr:uid="{00000000-0005-0000-0000-0000DC220000}"/>
    <cellStyle name="Comma 16 3 3 2 2 5" xfId="10065" xr:uid="{00000000-0005-0000-0000-0000DD220000}"/>
    <cellStyle name="Comma 16 3 3 2 2 6" xfId="12517" xr:uid="{00000000-0005-0000-0000-0000DE220000}"/>
    <cellStyle name="Comma 16 3 3 2 2 7" xfId="14969" xr:uid="{00000000-0005-0000-0000-0000DF220000}"/>
    <cellStyle name="Comma 16 3 3 2 2 8" xfId="17422" xr:uid="{00000000-0005-0000-0000-0000E0220000}"/>
    <cellStyle name="Comma 16 3 3 2 2 9" xfId="19870" xr:uid="{00000000-0005-0000-0000-0000E1220000}"/>
    <cellStyle name="Comma 16 3 3 2 3" xfId="2664" xr:uid="{00000000-0005-0000-0000-0000E2220000}"/>
    <cellStyle name="Comma 16 3 3 2 4" xfId="5123" xr:uid="{00000000-0005-0000-0000-0000E3220000}"/>
    <cellStyle name="Comma 16 3 3 2 5" xfId="7616" xr:uid="{00000000-0005-0000-0000-0000E4220000}"/>
    <cellStyle name="Comma 16 3 3 2 6" xfId="10064" xr:uid="{00000000-0005-0000-0000-0000E5220000}"/>
    <cellStyle name="Comma 16 3 3 2 7" xfId="12516" xr:uid="{00000000-0005-0000-0000-0000E6220000}"/>
    <cellStyle name="Comma 16 3 3 2 8" xfId="14968" xr:uid="{00000000-0005-0000-0000-0000E7220000}"/>
    <cellStyle name="Comma 16 3 3 2 9" xfId="17421" xr:uid="{00000000-0005-0000-0000-0000E8220000}"/>
    <cellStyle name="Comma 16 3 3 3" xfId="22363" xr:uid="{00000000-0005-0000-0000-0000E9220000}"/>
    <cellStyle name="Comma 16 3 3 3 2" xfId="2666" xr:uid="{00000000-0005-0000-0000-0000EA220000}"/>
    <cellStyle name="Comma 16 3 3 3 3" xfId="5125" xr:uid="{00000000-0005-0000-0000-0000EB220000}"/>
    <cellStyle name="Comma 16 3 3 3 4" xfId="7618" xr:uid="{00000000-0005-0000-0000-0000EC220000}"/>
    <cellStyle name="Comma 16 3 3 3 5" xfId="10066" xr:uid="{00000000-0005-0000-0000-0000ED220000}"/>
    <cellStyle name="Comma 16 3 3 3 6" xfId="12518" xr:uid="{00000000-0005-0000-0000-0000EE220000}"/>
    <cellStyle name="Comma 16 3 3 3 7" xfId="14970" xr:uid="{00000000-0005-0000-0000-0000EF220000}"/>
    <cellStyle name="Comma 16 3 3 3 8" xfId="17423" xr:uid="{00000000-0005-0000-0000-0000F0220000}"/>
    <cellStyle name="Comma 16 3 3 3 9" xfId="19871" xr:uid="{00000000-0005-0000-0000-0000F1220000}"/>
    <cellStyle name="Comma 16 3 3 4" xfId="22364" xr:uid="{00000000-0005-0000-0000-0000F2220000}"/>
    <cellStyle name="Comma 16 3 3 4 2" xfId="2667" xr:uid="{00000000-0005-0000-0000-0000F3220000}"/>
    <cellStyle name="Comma 16 3 3 4 3" xfId="5126" xr:uid="{00000000-0005-0000-0000-0000F4220000}"/>
    <cellStyle name="Comma 16 3 3 4 4" xfId="7619" xr:uid="{00000000-0005-0000-0000-0000F5220000}"/>
    <cellStyle name="Comma 16 3 3 4 5" xfId="10067" xr:uid="{00000000-0005-0000-0000-0000F6220000}"/>
    <cellStyle name="Comma 16 3 3 4 6" xfId="12519" xr:uid="{00000000-0005-0000-0000-0000F7220000}"/>
    <cellStyle name="Comma 16 3 3 4 7" xfId="14971" xr:uid="{00000000-0005-0000-0000-0000F8220000}"/>
    <cellStyle name="Comma 16 3 3 4 8" xfId="17424" xr:uid="{00000000-0005-0000-0000-0000F9220000}"/>
    <cellStyle name="Comma 16 3 3 4 9" xfId="19872" xr:uid="{00000000-0005-0000-0000-0000FA220000}"/>
    <cellStyle name="Comma 16 3 3 5" xfId="22365" xr:uid="{00000000-0005-0000-0000-0000FB220000}"/>
    <cellStyle name="Comma 16 3 3 5 2" xfId="2668" xr:uid="{00000000-0005-0000-0000-0000FC220000}"/>
    <cellStyle name="Comma 16 3 3 5 3" xfId="5127" xr:uid="{00000000-0005-0000-0000-0000FD220000}"/>
    <cellStyle name="Comma 16 3 3 5 4" xfId="7620" xr:uid="{00000000-0005-0000-0000-0000FE220000}"/>
    <cellStyle name="Comma 16 3 3 5 5" xfId="10068" xr:uid="{00000000-0005-0000-0000-0000FF220000}"/>
    <cellStyle name="Comma 16 3 3 5 6" xfId="12520" xr:uid="{00000000-0005-0000-0000-000000230000}"/>
    <cellStyle name="Comma 16 3 3 5 7" xfId="14972" xr:uid="{00000000-0005-0000-0000-000001230000}"/>
    <cellStyle name="Comma 16 3 3 5 8" xfId="17425" xr:uid="{00000000-0005-0000-0000-000002230000}"/>
    <cellStyle name="Comma 16 3 3 5 9" xfId="19873" xr:uid="{00000000-0005-0000-0000-000003230000}"/>
    <cellStyle name="Comma 16 3 3 6" xfId="22366" xr:uid="{00000000-0005-0000-0000-000004230000}"/>
    <cellStyle name="Comma 16 3 3 6 2" xfId="2669" xr:uid="{00000000-0005-0000-0000-000005230000}"/>
    <cellStyle name="Comma 16 3 3 6 3" xfId="5128" xr:uid="{00000000-0005-0000-0000-000006230000}"/>
    <cellStyle name="Comma 16 3 3 6 4" xfId="7621" xr:uid="{00000000-0005-0000-0000-000007230000}"/>
    <cellStyle name="Comma 16 3 3 6 5" xfId="10069" xr:uid="{00000000-0005-0000-0000-000008230000}"/>
    <cellStyle name="Comma 16 3 3 6 6" xfId="12521" xr:uid="{00000000-0005-0000-0000-000009230000}"/>
    <cellStyle name="Comma 16 3 3 6 7" xfId="14973" xr:uid="{00000000-0005-0000-0000-00000A230000}"/>
    <cellStyle name="Comma 16 3 3 6 8" xfId="17426" xr:uid="{00000000-0005-0000-0000-00000B230000}"/>
    <cellStyle name="Comma 16 3 3 6 9" xfId="19874" xr:uid="{00000000-0005-0000-0000-00000C230000}"/>
    <cellStyle name="Comma 16 3 3 7" xfId="22367" xr:uid="{00000000-0005-0000-0000-00000D230000}"/>
    <cellStyle name="Comma 16 3 3 7 2" xfId="2670" xr:uid="{00000000-0005-0000-0000-00000E230000}"/>
    <cellStyle name="Comma 16 3 3 7 3" xfId="5129" xr:uid="{00000000-0005-0000-0000-00000F230000}"/>
    <cellStyle name="Comma 16 3 3 7 4" xfId="7622" xr:uid="{00000000-0005-0000-0000-000010230000}"/>
    <cellStyle name="Comma 16 3 3 7 5" xfId="10070" xr:uid="{00000000-0005-0000-0000-000011230000}"/>
    <cellStyle name="Comma 16 3 3 7 6" xfId="12522" xr:uid="{00000000-0005-0000-0000-000012230000}"/>
    <cellStyle name="Comma 16 3 3 7 7" xfId="14974" xr:uid="{00000000-0005-0000-0000-000013230000}"/>
    <cellStyle name="Comma 16 3 3 7 8" xfId="17427" xr:uid="{00000000-0005-0000-0000-000014230000}"/>
    <cellStyle name="Comma 16 3 3 7 9" xfId="19875" xr:uid="{00000000-0005-0000-0000-000015230000}"/>
    <cellStyle name="Comma 16 3 3 8" xfId="22368" xr:uid="{00000000-0005-0000-0000-000016230000}"/>
    <cellStyle name="Comma 16 3 3 8 2" xfId="2671" xr:uid="{00000000-0005-0000-0000-000017230000}"/>
    <cellStyle name="Comma 16 3 3 8 3" xfId="5130" xr:uid="{00000000-0005-0000-0000-000018230000}"/>
    <cellStyle name="Comma 16 3 3 8 4" xfId="7623" xr:uid="{00000000-0005-0000-0000-000019230000}"/>
    <cellStyle name="Comma 16 3 3 8 5" xfId="10071" xr:uid="{00000000-0005-0000-0000-00001A230000}"/>
    <cellStyle name="Comma 16 3 3 8 6" xfId="12523" xr:uid="{00000000-0005-0000-0000-00001B230000}"/>
    <cellStyle name="Comma 16 3 3 8 7" xfId="14975" xr:uid="{00000000-0005-0000-0000-00001C230000}"/>
    <cellStyle name="Comma 16 3 3 8 8" xfId="17428" xr:uid="{00000000-0005-0000-0000-00001D230000}"/>
    <cellStyle name="Comma 16 3 3 8 9" xfId="19876" xr:uid="{00000000-0005-0000-0000-00001E230000}"/>
    <cellStyle name="Comma 16 3 3 9" xfId="2663" xr:uid="{00000000-0005-0000-0000-00001F230000}"/>
    <cellStyle name="Comma 16 3 4" xfId="22369" xr:uid="{00000000-0005-0000-0000-000020230000}"/>
    <cellStyle name="Comma 16 3 4 10" xfId="19877" xr:uid="{00000000-0005-0000-0000-000021230000}"/>
    <cellStyle name="Comma 16 3 4 2" xfId="22370" xr:uid="{00000000-0005-0000-0000-000022230000}"/>
    <cellStyle name="Comma 16 3 4 2 2" xfId="2673" xr:uid="{00000000-0005-0000-0000-000023230000}"/>
    <cellStyle name="Comma 16 3 4 2 3" xfId="5132" xr:uid="{00000000-0005-0000-0000-000024230000}"/>
    <cellStyle name="Comma 16 3 4 2 4" xfId="7625" xr:uid="{00000000-0005-0000-0000-000025230000}"/>
    <cellStyle name="Comma 16 3 4 2 5" xfId="10073" xr:uid="{00000000-0005-0000-0000-000026230000}"/>
    <cellStyle name="Comma 16 3 4 2 6" xfId="12525" xr:uid="{00000000-0005-0000-0000-000027230000}"/>
    <cellStyle name="Comma 16 3 4 2 7" xfId="14977" xr:uid="{00000000-0005-0000-0000-000028230000}"/>
    <cellStyle name="Comma 16 3 4 2 8" xfId="17430" xr:uid="{00000000-0005-0000-0000-000029230000}"/>
    <cellStyle name="Comma 16 3 4 2 9" xfId="19878" xr:uid="{00000000-0005-0000-0000-00002A230000}"/>
    <cellStyle name="Comma 16 3 4 3" xfId="2672" xr:uid="{00000000-0005-0000-0000-00002B230000}"/>
    <cellStyle name="Comma 16 3 4 4" xfId="5131" xr:uid="{00000000-0005-0000-0000-00002C230000}"/>
    <cellStyle name="Comma 16 3 4 5" xfId="7624" xr:uid="{00000000-0005-0000-0000-00002D230000}"/>
    <cellStyle name="Comma 16 3 4 6" xfId="10072" xr:uid="{00000000-0005-0000-0000-00002E230000}"/>
    <cellStyle name="Comma 16 3 4 7" xfId="12524" xr:uid="{00000000-0005-0000-0000-00002F230000}"/>
    <cellStyle name="Comma 16 3 4 8" xfId="14976" xr:uid="{00000000-0005-0000-0000-000030230000}"/>
    <cellStyle name="Comma 16 3 4 9" xfId="17429" xr:uid="{00000000-0005-0000-0000-000031230000}"/>
    <cellStyle name="Comma 16 3 5" xfId="22371" xr:uid="{00000000-0005-0000-0000-000032230000}"/>
    <cellStyle name="Comma 16 3 5 2" xfId="2674" xr:uid="{00000000-0005-0000-0000-000033230000}"/>
    <cellStyle name="Comma 16 3 5 3" xfId="5133" xr:uid="{00000000-0005-0000-0000-000034230000}"/>
    <cellStyle name="Comma 16 3 5 4" xfId="7626" xr:uid="{00000000-0005-0000-0000-000035230000}"/>
    <cellStyle name="Comma 16 3 5 5" xfId="10074" xr:uid="{00000000-0005-0000-0000-000036230000}"/>
    <cellStyle name="Comma 16 3 5 6" xfId="12526" xr:uid="{00000000-0005-0000-0000-000037230000}"/>
    <cellStyle name="Comma 16 3 5 7" xfId="14978" xr:uid="{00000000-0005-0000-0000-000038230000}"/>
    <cellStyle name="Comma 16 3 5 8" xfId="17431" xr:uid="{00000000-0005-0000-0000-000039230000}"/>
    <cellStyle name="Comma 16 3 5 9" xfId="19879" xr:uid="{00000000-0005-0000-0000-00003A230000}"/>
    <cellStyle name="Comma 16 3 6" xfId="22372" xr:uid="{00000000-0005-0000-0000-00003B230000}"/>
    <cellStyle name="Comma 16 3 6 2" xfId="2675" xr:uid="{00000000-0005-0000-0000-00003C230000}"/>
    <cellStyle name="Comma 16 3 6 3" xfId="5134" xr:uid="{00000000-0005-0000-0000-00003D230000}"/>
    <cellStyle name="Comma 16 3 6 4" xfId="7627" xr:uid="{00000000-0005-0000-0000-00003E230000}"/>
    <cellStyle name="Comma 16 3 6 5" xfId="10075" xr:uid="{00000000-0005-0000-0000-00003F230000}"/>
    <cellStyle name="Comma 16 3 6 6" xfId="12527" xr:uid="{00000000-0005-0000-0000-000040230000}"/>
    <cellStyle name="Comma 16 3 6 7" xfId="14979" xr:uid="{00000000-0005-0000-0000-000041230000}"/>
    <cellStyle name="Comma 16 3 6 8" xfId="17432" xr:uid="{00000000-0005-0000-0000-000042230000}"/>
    <cellStyle name="Comma 16 3 6 9" xfId="19880" xr:uid="{00000000-0005-0000-0000-000043230000}"/>
    <cellStyle name="Comma 16 3 7" xfId="22373" xr:uid="{00000000-0005-0000-0000-000044230000}"/>
    <cellStyle name="Comma 16 3 7 2" xfId="2676" xr:uid="{00000000-0005-0000-0000-000045230000}"/>
    <cellStyle name="Comma 16 3 7 3" xfId="5135" xr:uid="{00000000-0005-0000-0000-000046230000}"/>
    <cellStyle name="Comma 16 3 7 4" xfId="7628" xr:uid="{00000000-0005-0000-0000-000047230000}"/>
    <cellStyle name="Comma 16 3 7 5" xfId="10076" xr:uid="{00000000-0005-0000-0000-000048230000}"/>
    <cellStyle name="Comma 16 3 7 6" xfId="12528" xr:uid="{00000000-0005-0000-0000-000049230000}"/>
    <cellStyle name="Comma 16 3 7 7" xfId="14980" xr:uid="{00000000-0005-0000-0000-00004A230000}"/>
    <cellStyle name="Comma 16 3 7 8" xfId="17433" xr:uid="{00000000-0005-0000-0000-00004B230000}"/>
    <cellStyle name="Comma 16 3 7 9" xfId="19881" xr:uid="{00000000-0005-0000-0000-00004C230000}"/>
    <cellStyle name="Comma 16 3 8" xfId="22374" xr:uid="{00000000-0005-0000-0000-00004D230000}"/>
    <cellStyle name="Comma 16 3 8 2" xfId="2677" xr:uid="{00000000-0005-0000-0000-00004E230000}"/>
    <cellStyle name="Comma 16 3 8 3" xfId="5136" xr:uid="{00000000-0005-0000-0000-00004F230000}"/>
    <cellStyle name="Comma 16 3 8 4" xfId="7629" xr:uid="{00000000-0005-0000-0000-000050230000}"/>
    <cellStyle name="Comma 16 3 8 5" xfId="10077" xr:uid="{00000000-0005-0000-0000-000051230000}"/>
    <cellStyle name="Comma 16 3 8 6" xfId="12529" xr:uid="{00000000-0005-0000-0000-000052230000}"/>
    <cellStyle name="Comma 16 3 8 7" xfId="14981" xr:uid="{00000000-0005-0000-0000-000053230000}"/>
    <cellStyle name="Comma 16 3 8 8" xfId="17434" xr:uid="{00000000-0005-0000-0000-000054230000}"/>
    <cellStyle name="Comma 16 3 8 9" xfId="19882" xr:uid="{00000000-0005-0000-0000-000055230000}"/>
    <cellStyle name="Comma 16 3 9" xfId="22375" xr:uid="{00000000-0005-0000-0000-000056230000}"/>
    <cellStyle name="Comma 16 3 9 2" xfId="2678" xr:uid="{00000000-0005-0000-0000-000057230000}"/>
    <cellStyle name="Comma 16 3 9 3" xfId="5137" xr:uid="{00000000-0005-0000-0000-000058230000}"/>
    <cellStyle name="Comma 16 3 9 4" xfId="7630" xr:uid="{00000000-0005-0000-0000-000059230000}"/>
    <cellStyle name="Comma 16 3 9 5" xfId="10078" xr:uid="{00000000-0005-0000-0000-00005A230000}"/>
    <cellStyle name="Comma 16 3 9 6" xfId="12530" xr:uid="{00000000-0005-0000-0000-00005B230000}"/>
    <cellStyle name="Comma 16 3 9 7" xfId="14982" xr:uid="{00000000-0005-0000-0000-00005C230000}"/>
    <cellStyle name="Comma 16 3 9 8" xfId="17435" xr:uid="{00000000-0005-0000-0000-00005D230000}"/>
    <cellStyle name="Comma 16 3 9 9" xfId="19883" xr:uid="{00000000-0005-0000-0000-00005E230000}"/>
    <cellStyle name="Comma 16 30" xfId="7519" xr:uid="{00000000-0005-0000-0000-00005F230000}"/>
    <cellStyle name="Comma 16 31" xfId="9967" xr:uid="{00000000-0005-0000-0000-000060230000}"/>
    <cellStyle name="Comma 16 32" xfId="12419" xr:uid="{00000000-0005-0000-0000-000061230000}"/>
    <cellStyle name="Comma 16 33" xfId="14871" xr:uid="{00000000-0005-0000-0000-000062230000}"/>
    <cellStyle name="Comma 16 34" xfId="17324" xr:uid="{00000000-0005-0000-0000-000063230000}"/>
    <cellStyle name="Comma 16 35" xfId="19772" xr:uid="{00000000-0005-0000-0000-000064230000}"/>
    <cellStyle name="Comma 16 4" xfId="22376" xr:uid="{00000000-0005-0000-0000-000065230000}"/>
    <cellStyle name="Comma 16 4 10" xfId="2679" xr:uid="{00000000-0005-0000-0000-000066230000}"/>
    <cellStyle name="Comma 16 4 11" xfId="5138" xr:uid="{00000000-0005-0000-0000-000067230000}"/>
    <cellStyle name="Comma 16 4 12" xfId="7631" xr:uid="{00000000-0005-0000-0000-000068230000}"/>
    <cellStyle name="Comma 16 4 13" xfId="10079" xr:uid="{00000000-0005-0000-0000-000069230000}"/>
    <cellStyle name="Comma 16 4 14" xfId="12531" xr:uid="{00000000-0005-0000-0000-00006A230000}"/>
    <cellStyle name="Comma 16 4 15" xfId="14983" xr:uid="{00000000-0005-0000-0000-00006B230000}"/>
    <cellStyle name="Comma 16 4 16" xfId="17436" xr:uid="{00000000-0005-0000-0000-00006C230000}"/>
    <cellStyle name="Comma 16 4 17" xfId="19884" xr:uid="{00000000-0005-0000-0000-00006D230000}"/>
    <cellStyle name="Comma 16 4 2" xfId="22377" xr:uid="{00000000-0005-0000-0000-00006E230000}"/>
    <cellStyle name="Comma 16 4 2 10" xfId="5139" xr:uid="{00000000-0005-0000-0000-00006F230000}"/>
    <cellStyle name="Comma 16 4 2 11" xfId="7632" xr:uid="{00000000-0005-0000-0000-000070230000}"/>
    <cellStyle name="Comma 16 4 2 12" xfId="10080" xr:uid="{00000000-0005-0000-0000-000071230000}"/>
    <cellStyle name="Comma 16 4 2 13" xfId="12532" xr:uid="{00000000-0005-0000-0000-000072230000}"/>
    <cellStyle name="Comma 16 4 2 14" xfId="14984" xr:uid="{00000000-0005-0000-0000-000073230000}"/>
    <cellStyle name="Comma 16 4 2 15" xfId="17437" xr:uid="{00000000-0005-0000-0000-000074230000}"/>
    <cellStyle name="Comma 16 4 2 16" xfId="19885" xr:uid="{00000000-0005-0000-0000-000075230000}"/>
    <cellStyle name="Comma 16 4 2 2" xfId="22378" xr:uid="{00000000-0005-0000-0000-000076230000}"/>
    <cellStyle name="Comma 16 4 2 2 10" xfId="19886" xr:uid="{00000000-0005-0000-0000-000077230000}"/>
    <cellStyle name="Comma 16 4 2 2 2" xfId="22379" xr:uid="{00000000-0005-0000-0000-000078230000}"/>
    <cellStyle name="Comma 16 4 2 2 2 2" xfId="2682" xr:uid="{00000000-0005-0000-0000-000079230000}"/>
    <cellStyle name="Comma 16 4 2 2 2 3" xfId="5141" xr:uid="{00000000-0005-0000-0000-00007A230000}"/>
    <cellStyle name="Comma 16 4 2 2 2 4" xfId="7634" xr:uid="{00000000-0005-0000-0000-00007B230000}"/>
    <cellStyle name="Comma 16 4 2 2 2 5" xfId="10082" xr:uid="{00000000-0005-0000-0000-00007C230000}"/>
    <cellStyle name="Comma 16 4 2 2 2 6" xfId="12534" xr:uid="{00000000-0005-0000-0000-00007D230000}"/>
    <cellStyle name="Comma 16 4 2 2 2 7" xfId="14986" xr:uid="{00000000-0005-0000-0000-00007E230000}"/>
    <cellStyle name="Comma 16 4 2 2 2 8" xfId="17439" xr:uid="{00000000-0005-0000-0000-00007F230000}"/>
    <cellStyle name="Comma 16 4 2 2 2 9" xfId="19887" xr:uid="{00000000-0005-0000-0000-000080230000}"/>
    <cellStyle name="Comma 16 4 2 2 3" xfId="2681" xr:uid="{00000000-0005-0000-0000-000081230000}"/>
    <cellStyle name="Comma 16 4 2 2 4" xfId="5140" xr:uid="{00000000-0005-0000-0000-000082230000}"/>
    <cellStyle name="Comma 16 4 2 2 5" xfId="7633" xr:uid="{00000000-0005-0000-0000-000083230000}"/>
    <cellStyle name="Comma 16 4 2 2 6" xfId="10081" xr:uid="{00000000-0005-0000-0000-000084230000}"/>
    <cellStyle name="Comma 16 4 2 2 7" xfId="12533" xr:uid="{00000000-0005-0000-0000-000085230000}"/>
    <cellStyle name="Comma 16 4 2 2 8" xfId="14985" xr:uid="{00000000-0005-0000-0000-000086230000}"/>
    <cellStyle name="Comma 16 4 2 2 9" xfId="17438" xr:uid="{00000000-0005-0000-0000-000087230000}"/>
    <cellStyle name="Comma 16 4 2 3" xfId="22380" xr:uid="{00000000-0005-0000-0000-000088230000}"/>
    <cellStyle name="Comma 16 4 2 3 2" xfId="2683" xr:uid="{00000000-0005-0000-0000-000089230000}"/>
    <cellStyle name="Comma 16 4 2 3 3" xfId="5142" xr:uid="{00000000-0005-0000-0000-00008A230000}"/>
    <cellStyle name="Comma 16 4 2 3 4" xfId="7635" xr:uid="{00000000-0005-0000-0000-00008B230000}"/>
    <cellStyle name="Comma 16 4 2 3 5" xfId="10083" xr:uid="{00000000-0005-0000-0000-00008C230000}"/>
    <cellStyle name="Comma 16 4 2 3 6" xfId="12535" xr:uid="{00000000-0005-0000-0000-00008D230000}"/>
    <cellStyle name="Comma 16 4 2 3 7" xfId="14987" xr:uid="{00000000-0005-0000-0000-00008E230000}"/>
    <cellStyle name="Comma 16 4 2 3 8" xfId="17440" xr:uid="{00000000-0005-0000-0000-00008F230000}"/>
    <cellStyle name="Comma 16 4 2 3 9" xfId="19888" xr:uid="{00000000-0005-0000-0000-000090230000}"/>
    <cellStyle name="Comma 16 4 2 4" xfId="22381" xr:uid="{00000000-0005-0000-0000-000091230000}"/>
    <cellStyle name="Comma 16 4 2 4 2" xfId="2684" xr:uid="{00000000-0005-0000-0000-000092230000}"/>
    <cellStyle name="Comma 16 4 2 4 3" xfId="5143" xr:uid="{00000000-0005-0000-0000-000093230000}"/>
    <cellStyle name="Comma 16 4 2 4 4" xfId="7636" xr:uid="{00000000-0005-0000-0000-000094230000}"/>
    <cellStyle name="Comma 16 4 2 4 5" xfId="10084" xr:uid="{00000000-0005-0000-0000-000095230000}"/>
    <cellStyle name="Comma 16 4 2 4 6" xfId="12536" xr:uid="{00000000-0005-0000-0000-000096230000}"/>
    <cellStyle name="Comma 16 4 2 4 7" xfId="14988" xr:uid="{00000000-0005-0000-0000-000097230000}"/>
    <cellStyle name="Comma 16 4 2 4 8" xfId="17441" xr:uid="{00000000-0005-0000-0000-000098230000}"/>
    <cellStyle name="Comma 16 4 2 4 9" xfId="19889" xr:uid="{00000000-0005-0000-0000-000099230000}"/>
    <cellStyle name="Comma 16 4 2 5" xfId="22382" xr:uid="{00000000-0005-0000-0000-00009A230000}"/>
    <cellStyle name="Comma 16 4 2 5 2" xfId="2685" xr:uid="{00000000-0005-0000-0000-00009B230000}"/>
    <cellStyle name="Comma 16 4 2 5 3" xfId="5144" xr:uid="{00000000-0005-0000-0000-00009C230000}"/>
    <cellStyle name="Comma 16 4 2 5 4" xfId="7637" xr:uid="{00000000-0005-0000-0000-00009D230000}"/>
    <cellStyle name="Comma 16 4 2 5 5" xfId="10085" xr:uid="{00000000-0005-0000-0000-00009E230000}"/>
    <cellStyle name="Comma 16 4 2 5 6" xfId="12537" xr:uid="{00000000-0005-0000-0000-00009F230000}"/>
    <cellStyle name="Comma 16 4 2 5 7" xfId="14989" xr:uid="{00000000-0005-0000-0000-0000A0230000}"/>
    <cellStyle name="Comma 16 4 2 5 8" xfId="17442" xr:uid="{00000000-0005-0000-0000-0000A1230000}"/>
    <cellStyle name="Comma 16 4 2 5 9" xfId="19890" xr:uid="{00000000-0005-0000-0000-0000A2230000}"/>
    <cellStyle name="Comma 16 4 2 6" xfId="22383" xr:uid="{00000000-0005-0000-0000-0000A3230000}"/>
    <cellStyle name="Comma 16 4 2 6 2" xfId="2686" xr:uid="{00000000-0005-0000-0000-0000A4230000}"/>
    <cellStyle name="Comma 16 4 2 6 3" xfId="5145" xr:uid="{00000000-0005-0000-0000-0000A5230000}"/>
    <cellStyle name="Comma 16 4 2 6 4" xfId="7638" xr:uid="{00000000-0005-0000-0000-0000A6230000}"/>
    <cellStyle name="Comma 16 4 2 6 5" xfId="10086" xr:uid="{00000000-0005-0000-0000-0000A7230000}"/>
    <cellStyle name="Comma 16 4 2 6 6" xfId="12538" xr:uid="{00000000-0005-0000-0000-0000A8230000}"/>
    <cellStyle name="Comma 16 4 2 6 7" xfId="14990" xr:uid="{00000000-0005-0000-0000-0000A9230000}"/>
    <cellStyle name="Comma 16 4 2 6 8" xfId="17443" xr:uid="{00000000-0005-0000-0000-0000AA230000}"/>
    <cellStyle name="Comma 16 4 2 6 9" xfId="19891" xr:uid="{00000000-0005-0000-0000-0000AB230000}"/>
    <cellStyle name="Comma 16 4 2 7" xfId="22384" xr:uid="{00000000-0005-0000-0000-0000AC230000}"/>
    <cellStyle name="Comma 16 4 2 7 2" xfId="2687" xr:uid="{00000000-0005-0000-0000-0000AD230000}"/>
    <cellStyle name="Comma 16 4 2 7 3" xfId="5146" xr:uid="{00000000-0005-0000-0000-0000AE230000}"/>
    <cellStyle name="Comma 16 4 2 7 4" xfId="7639" xr:uid="{00000000-0005-0000-0000-0000AF230000}"/>
    <cellStyle name="Comma 16 4 2 7 5" xfId="10087" xr:uid="{00000000-0005-0000-0000-0000B0230000}"/>
    <cellStyle name="Comma 16 4 2 7 6" xfId="12539" xr:uid="{00000000-0005-0000-0000-0000B1230000}"/>
    <cellStyle name="Comma 16 4 2 7 7" xfId="14991" xr:uid="{00000000-0005-0000-0000-0000B2230000}"/>
    <cellStyle name="Comma 16 4 2 7 8" xfId="17444" xr:uid="{00000000-0005-0000-0000-0000B3230000}"/>
    <cellStyle name="Comma 16 4 2 7 9" xfId="19892" xr:uid="{00000000-0005-0000-0000-0000B4230000}"/>
    <cellStyle name="Comma 16 4 2 8" xfId="22385" xr:uid="{00000000-0005-0000-0000-0000B5230000}"/>
    <cellStyle name="Comma 16 4 2 8 2" xfId="2688" xr:uid="{00000000-0005-0000-0000-0000B6230000}"/>
    <cellStyle name="Comma 16 4 2 8 3" xfId="5147" xr:uid="{00000000-0005-0000-0000-0000B7230000}"/>
    <cellStyle name="Comma 16 4 2 8 4" xfId="7640" xr:uid="{00000000-0005-0000-0000-0000B8230000}"/>
    <cellStyle name="Comma 16 4 2 8 5" xfId="10088" xr:uid="{00000000-0005-0000-0000-0000B9230000}"/>
    <cellStyle name="Comma 16 4 2 8 6" xfId="12540" xr:uid="{00000000-0005-0000-0000-0000BA230000}"/>
    <cellStyle name="Comma 16 4 2 8 7" xfId="14992" xr:uid="{00000000-0005-0000-0000-0000BB230000}"/>
    <cellStyle name="Comma 16 4 2 8 8" xfId="17445" xr:uid="{00000000-0005-0000-0000-0000BC230000}"/>
    <cellStyle name="Comma 16 4 2 8 9" xfId="19893" xr:uid="{00000000-0005-0000-0000-0000BD230000}"/>
    <cellStyle name="Comma 16 4 2 9" xfId="2680" xr:uid="{00000000-0005-0000-0000-0000BE230000}"/>
    <cellStyle name="Comma 16 4 3" xfId="22386" xr:uid="{00000000-0005-0000-0000-0000BF230000}"/>
    <cellStyle name="Comma 16 4 3 10" xfId="19894" xr:uid="{00000000-0005-0000-0000-0000C0230000}"/>
    <cellStyle name="Comma 16 4 3 2" xfId="22387" xr:uid="{00000000-0005-0000-0000-0000C1230000}"/>
    <cellStyle name="Comma 16 4 3 2 2" xfId="2690" xr:uid="{00000000-0005-0000-0000-0000C2230000}"/>
    <cellStyle name="Comma 16 4 3 2 3" xfId="5149" xr:uid="{00000000-0005-0000-0000-0000C3230000}"/>
    <cellStyle name="Comma 16 4 3 2 4" xfId="7642" xr:uid="{00000000-0005-0000-0000-0000C4230000}"/>
    <cellStyle name="Comma 16 4 3 2 5" xfId="10090" xr:uid="{00000000-0005-0000-0000-0000C5230000}"/>
    <cellStyle name="Comma 16 4 3 2 6" xfId="12542" xr:uid="{00000000-0005-0000-0000-0000C6230000}"/>
    <cellStyle name="Comma 16 4 3 2 7" xfId="14994" xr:uid="{00000000-0005-0000-0000-0000C7230000}"/>
    <cellStyle name="Comma 16 4 3 2 8" xfId="17447" xr:uid="{00000000-0005-0000-0000-0000C8230000}"/>
    <cellStyle name="Comma 16 4 3 2 9" xfId="19895" xr:uid="{00000000-0005-0000-0000-0000C9230000}"/>
    <cellStyle name="Comma 16 4 3 3" xfId="2689" xr:uid="{00000000-0005-0000-0000-0000CA230000}"/>
    <cellStyle name="Comma 16 4 3 4" xfId="5148" xr:uid="{00000000-0005-0000-0000-0000CB230000}"/>
    <cellStyle name="Comma 16 4 3 5" xfId="7641" xr:uid="{00000000-0005-0000-0000-0000CC230000}"/>
    <cellStyle name="Comma 16 4 3 6" xfId="10089" xr:uid="{00000000-0005-0000-0000-0000CD230000}"/>
    <cellStyle name="Comma 16 4 3 7" xfId="12541" xr:uid="{00000000-0005-0000-0000-0000CE230000}"/>
    <cellStyle name="Comma 16 4 3 8" xfId="14993" xr:uid="{00000000-0005-0000-0000-0000CF230000}"/>
    <cellStyle name="Comma 16 4 3 9" xfId="17446" xr:uid="{00000000-0005-0000-0000-0000D0230000}"/>
    <cellStyle name="Comma 16 4 4" xfId="22388" xr:uid="{00000000-0005-0000-0000-0000D1230000}"/>
    <cellStyle name="Comma 16 4 4 2" xfId="2691" xr:uid="{00000000-0005-0000-0000-0000D2230000}"/>
    <cellStyle name="Comma 16 4 4 3" xfId="5150" xr:uid="{00000000-0005-0000-0000-0000D3230000}"/>
    <cellStyle name="Comma 16 4 4 4" xfId="7643" xr:uid="{00000000-0005-0000-0000-0000D4230000}"/>
    <cellStyle name="Comma 16 4 4 5" xfId="10091" xr:uid="{00000000-0005-0000-0000-0000D5230000}"/>
    <cellStyle name="Comma 16 4 4 6" xfId="12543" xr:uid="{00000000-0005-0000-0000-0000D6230000}"/>
    <cellStyle name="Comma 16 4 4 7" xfId="14995" xr:uid="{00000000-0005-0000-0000-0000D7230000}"/>
    <cellStyle name="Comma 16 4 4 8" xfId="17448" xr:uid="{00000000-0005-0000-0000-0000D8230000}"/>
    <cellStyle name="Comma 16 4 4 9" xfId="19896" xr:uid="{00000000-0005-0000-0000-0000D9230000}"/>
    <cellStyle name="Comma 16 4 5" xfId="22389" xr:uid="{00000000-0005-0000-0000-0000DA230000}"/>
    <cellStyle name="Comma 16 4 5 2" xfId="2692" xr:uid="{00000000-0005-0000-0000-0000DB230000}"/>
    <cellStyle name="Comma 16 4 5 3" xfId="5151" xr:uid="{00000000-0005-0000-0000-0000DC230000}"/>
    <cellStyle name="Comma 16 4 5 4" xfId="7644" xr:uid="{00000000-0005-0000-0000-0000DD230000}"/>
    <cellStyle name="Comma 16 4 5 5" xfId="10092" xr:uid="{00000000-0005-0000-0000-0000DE230000}"/>
    <cellStyle name="Comma 16 4 5 6" xfId="12544" xr:uid="{00000000-0005-0000-0000-0000DF230000}"/>
    <cellStyle name="Comma 16 4 5 7" xfId="14996" xr:uid="{00000000-0005-0000-0000-0000E0230000}"/>
    <cellStyle name="Comma 16 4 5 8" xfId="17449" xr:uid="{00000000-0005-0000-0000-0000E1230000}"/>
    <cellStyle name="Comma 16 4 5 9" xfId="19897" xr:uid="{00000000-0005-0000-0000-0000E2230000}"/>
    <cellStyle name="Comma 16 4 6" xfId="22390" xr:uid="{00000000-0005-0000-0000-0000E3230000}"/>
    <cellStyle name="Comma 16 4 6 2" xfId="2693" xr:uid="{00000000-0005-0000-0000-0000E4230000}"/>
    <cellStyle name="Comma 16 4 6 3" xfId="5152" xr:uid="{00000000-0005-0000-0000-0000E5230000}"/>
    <cellStyle name="Comma 16 4 6 4" xfId="7645" xr:uid="{00000000-0005-0000-0000-0000E6230000}"/>
    <cellStyle name="Comma 16 4 6 5" xfId="10093" xr:uid="{00000000-0005-0000-0000-0000E7230000}"/>
    <cellStyle name="Comma 16 4 6 6" xfId="12545" xr:uid="{00000000-0005-0000-0000-0000E8230000}"/>
    <cellStyle name="Comma 16 4 6 7" xfId="14997" xr:uid="{00000000-0005-0000-0000-0000E9230000}"/>
    <cellStyle name="Comma 16 4 6 8" xfId="17450" xr:uid="{00000000-0005-0000-0000-0000EA230000}"/>
    <cellStyle name="Comma 16 4 6 9" xfId="19898" xr:uid="{00000000-0005-0000-0000-0000EB230000}"/>
    <cellStyle name="Comma 16 4 7" xfId="22391" xr:uid="{00000000-0005-0000-0000-0000EC230000}"/>
    <cellStyle name="Comma 16 4 7 2" xfId="2694" xr:uid="{00000000-0005-0000-0000-0000ED230000}"/>
    <cellStyle name="Comma 16 4 7 3" xfId="5153" xr:uid="{00000000-0005-0000-0000-0000EE230000}"/>
    <cellStyle name="Comma 16 4 7 4" xfId="7646" xr:uid="{00000000-0005-0000-0000-0000EF230000}"/>
    <cellStyle name="Comma 16 4 7 5" xfId="10094" xr:uid="{00000000-0005-0000-0000-0000F0230000}"/>
    <cellStyle name="Comma 16 4 7 6" xfId="12546" xr:uid="{00000000-0005-0000-0000-0000F1230000}"/>
    <cellStyle name="Comma 16 4 7 7" xfId="14998" xr:uid="{00000000-0005-0000-0000-0000F2230000}"/>
    <cellStyle name="Comma 16 4 7 8" xfId="17451" xr:uid="{00000000-0005-0000-0000-0000F3230000}"/>
    <cellStyle name="Comma 16 4 7 9" xfId="19899" xr:uid="{00000000-0005-0000-0000-0000F4230000}"/>
    <cellStyle name="Comma 16 4 8" xfId="22392" xr:uid="{00000000-0005-0000-0000-0000F5230000}"/>
    <cellStyle name="Comma 16 4 8 2" xfId="2695" xr:uid="{00000000-0005-0000-0000-0000F6230000}"/>
    <cellStyle name="Comma 16 4 8 3" xfId="5154" xr:uid="{00000000-0005-0000-0000-0000F7230000}"/>
    <cellStyle name="Comma 16 4 8 4" xfId="7647" xr:uid="{00000000-0005-0000-0000-0000F8230000}"/>
    <cellStyle name="Comma 16 4 8 5" xfId="10095" xr:uid="{00000000-0005-0000-0000-0000F9230000}"/>
    <cellStyle name="Comma 16 4 8 6" xfId="12547" xr:uid="{00000000-0005-0000-0000-0000FA230000}"/>
    <cellStyle name="Comma 16 4 8 7" xfId="14999" xr:uid="{00000000-0005-0000-0000-0000FB230000}"/>
    <cellStyle name="Comma 16 4 8 8" xfId="17452" xr:uid="{00000000-0005-0000-0000-0000FC230000}"/>
    <cellStyle name="Comma 16 4 8 9" xfId="19900" xr:uid="{00000000-0005-0000-0000-0000FD230000}"/>
    <cellStyle name="Comma 16 4 9" xfId="22393" xr:uid="{00000000-0005-0000-0000-0000FE230000}"/>
    <cellStyle name="Comma 16 4 9 2" xfId="2696" xr:uid="{00000000-0005-0000-0000-0000FF230000}"/>
    <cellStyle name="Comma 16 4 9 3" xfId="5155" xr:uid="{00000000-0005-0000-0000-000000240000}"/>
    <cellStyle name="Comma 16 4 9 4" xfId="7648" xr:uid="{00000000-0005-0000-0000-000001240000}"/>
    <cellStyle name="Comma 16 4 9 5" xfId="10096" xr:uid="{00000000-0005-0000-0000-000002240000}"/>
    <cellStyle name="Comma 16 4 9 6" xfId="12548" xr:uid="{00000000-0005-0000-0000-000003240000}"/>
    <cellStyle name="Comma 16 4 9 7" xfId="15000" xr:uid="{00000000-0005-0000-0000-000004240000}"/>
    <cellStyle name="Comma 16 4 9 8" xfId="17453" xr:uid="{00000000-0005-0000-0000-000005240000}"/>
    <cellStyle name="Comma 16 4 9 9" xfId="19901" xr:uid="{00000000-0005-0000-0000-000006240000}"/>
    <cellStyle name="Comma 16 5" xfId="22394" xr:uid="{00000000-0005-0000-0000-000007240000}"/>
    <cellStyle name="Comma 16 5 10" xfId="5156" xr:uid="{00000000-0005-0000-0000-000008240000}"/>
    <cellStyle name="Comma 16 5 11" xfId="7649" xr:uid="{00000000-0005-0000-0000-000009240000}"/>
    <cellStyle name="Comma 16 5 12" xfId="10097" xr:uid="{00000000-0005-0000-0000-00000A240000}"/>
    <cellStyle name="Comma 16 5 13" xfId="12549" xr:uid="{00000000-0005-0000-0000-00000B240000}"/>
    <cellStyle name="Comma 16 5 14" xfId="15001" xr:uid="{00000000-0005-0000-0000-00000C240000}"/>
    <cellStyle name="Comma 16 5 15" xfId="17454" xr:uid="{00000000-0005-0000-0000-00000D240000}"/>
    <cellStyle name="Comma 16 5 16" xfId="19902" xr:uid="{00000000-0005-0000-0000-00000E240000}"/>
    <cellStyle name="Comma 16 5 2" xfId="22395" xr:uid="{00000000-0005-0000-0000-00000F240000}"/>
    <cellStyle name="Comma 16 5 2 10" xfId="19903" xr:uid="{00000000-0005-0000-0000-000010240000}"/>
    <cellStyle name="Comma 16 5 2 2" xfId="22396" xr:uid="{00000000-0005-0000-0000-000011240000}"/>
    <cellStyle name="Comma 16 5 2 2 2" xfId="2699" xr:uid="{00000000-0005-0000-0000-000012240000}"/>
    <cellStyle name="Comma 16 5 2 2 3" xfId="5158" xr:uid="{00000000-0005-0000-0000-000013240000}"/>
    <cellStyle name="Comma 16 5 2 2 4" xfId="7651" xr:uid="{00000000-0005-0000-0000-000014240000}"/>
    <cellStyle name="Comma 16 5 2 2 5" xfId="10099" xr:uid="{00000000-0005-0000-0000-000015240000}"/>
    <cellStyle name="Comma 16 5 2 2 6" xfId="12551" xr:uid="{00000000-0005-0000-0000-000016240000}"/>
    <cellStyle name="Comma 16 5 2 2 7" xfId="15003" xr:uid="{00000000-0005-0000-0000-000017240000}"/>
    <cellStyle name="Comma 16 5 2 2 8" xfId="17456" xr:uid="{00000000-0005-0000-0000-000018240000}"/>
    <cellStyle name="Comma 16 5 2 2 9" xfId="19904" xr:uid="{00000000-0005-0000-0000-000019240000}"/>
    <cellStyle name="Comma 16 5 2 3" xfId="2698" xr:uid="{00000000-0005-0000-0000-00001A240000}"/>
    <cellStyle name="Comma 16 5 2 4" xfId="5157" xr:uid="{00000000-0005-0000-0000-00001B240000}"/>
    <cellStyle name="Comma 16 5 2 5" xfId="7650" xr:uid="{00000000-0005-0000-0000-00001C240000}"/>
    <cellStyle name="Comma 16 5 2 6" xfId="10098" xr:uid="{00000000-0005-0000-0000-00001D240000}"/>
    <cellStyle name="Comma 16 5 2 7" xfId="12550" xr:uid="{00000000-0005-0000-0000-00001E240000}"/>
    <cellStyle name="Comma 16 5 2 8" xfId="15002" xr:uid="{00000000-0005-0000-0000-00001F240000}"/>
    <cellStyle name="Comma 16 5 2 9" xfId="17455" xr:uid="{00000000-0005-0000-0000-000020240000}"/>
    <cellStyle name="Comma 16 5 3" xfId="22397" xr:uid="{00000000-0005-0000-0000-000021240000}"/>
    <cellStyle name="Comma 16 5 3 2" xfId="2700" xr:uid="{00000000-0005-0000-0000-000022240000}"/>
    <cellStyle name="Comma 16 5 3 3" xfId="5159" xr:uid="{00000000-0005-0000-0000-000023240000}"/>
    <cellStyle name="Comma 16 5 3 4" xfId="7652" xr:uid="{00000000-0005-0000-0000-000024240000}"/>
    <cellStyle name="Comma 16 5 3 5" xfId="10100" xr:uid="{00000000-0005-0000-0000-000025240000}"/>
    <cellStyle name="Comma 16 5 3 6" xfId="12552" xr:uid="{00000000-0005-0000-0000-000026240000}"/>
    <cellStyle name="Comma 16 5 3 7" xfId="15004" xr:uid="{00000000-0005-0000-0000-000027240000}"/>
    <cellStyle name="Comma 16 5 3 8" xfId="17457" xr:uid="{00000000-0005-0000-0000-000028240000}"/>
    <cellStyle name="Comma 16 5 3 9" xfId="19905" xr:uid="{00000000-0005-0000-0000-000029240000}"/>
    <cellStyle name="Comma 16 5 4" xfId="22398" xr:uid="{00000000-0005-0000-0000-00002A240000}"/>
    <cellStyle name="Comma 16 5 4 2" xfId="2701" xr:uid="{00000000-0005-0000-0000-00002B240000}"/>
    <cellStyle name="Comma 16 5 4 3" xfId="5160" xr:uid="{00000000-0005-0000-0000-00002C240000}"/>
    <cellStyle name="Comma 16 5 4 4" xfId="7653" xr:uid="{00000000-0005-0000-0000-00002D240000}"/>
    <cellStyle name="Comma 16 5 4 5" xfId="10101" xr:uid="{00000000-0005-0000-0000-00002E240000}"/>
    <cellStyle name="Comma 16 5 4 6" xfId="12553" xr:uid="{00000000-0005-0000-0000-00002F240000}"/>
    <cellStyle name="Comma 16 5 4 7" xfId="15005" xr:uid="{00000000-0005-0000-0000-000030240000}"/>
    <cellStyle name="Comma 16 5 4 8" xfId="17458" xr:uid="{00000000-0005-0000-0000-000031240000}"/>
    <cellStyle name="Comma 16 5 4 9" xfId="19906" xr:uid="{00000000-0005-0000-0000-000032240000}"/>
    <cellStyle name="Comma 16 5 5" xfId="22399" xr:uid="{00000000-0005-0000-0000-000033240000}"/>
    <cellStyle name="Comma 16 5 5 2" xfId="2702" xr:uid="{00000000-0005-0000-0000-000034240000}"/>
    <cellStyle name="Comma 16 5 5 3" xfId="5161" xr:uid="{00000000-0005-0000-0000-000035240000}"/>
    <cellStyle name="Comma 16 5 5 4" xfId="7654" xr:uid="{00000000-0005-0000-0000-000036240000}"/>
    <cellStyle name="Comma 16 5 5 5" xfId="10102" xr:uid="{00000000-0005-0000-0000-000037240000}"/>
    <cellStyle name="Comma 16 5 5 6" xfId="12554" xr:uid="{00000000-0005-0000-0000-000038240000}"/>
    <cellStyle name="Comma 16 5 5 7" xfId="15006" xr:uid="{00000000-0005-0000-0000-000039240000}"/>
    <cellStyle name="Comma 16 5 5 8" xfId="17459" xr:uid="{00000000-0005-0000-0000-00003A240000}"/>
    <cellStyle name="Comma 16 5 5 9" xfId="19907" xr:uid="{00000000-0005-0000-0000-00003B240000}"/>
    <cellStyle name="Comma 16 5 6" xfId="22400" xr:uid="{00000000-0005-0000-0000-00003C240000}"/>
    <cellStyle name="Comma 16 5 6 2" xfId="2703" xr:uid="{00000000-0005-0000-0000-00003D240000}"/>
    <cellStyle name="Comma 16 5 6 3" xfId="5162" xr:uid="{00000000-0005-0000-0000-00003E240000}"/>
    <cellStyle name="Comma 16 5 6 4" xfId="7655" xr:uid="{00000000-0005-0000-0000-00003F240000}"/>
    <cellStyle name="Comma 16 5 6 5" xfId="10103" xr:uid="{00000000-0005-0000-0000-000040240000}"/>
    <cellStyle name="Comma 16 5 6 6" xfId="12555" xr:uid="{00000000-0005-0000-0000-000041240000}"/>
    <cellStyle name="Comma 16 5 6 7" xfId="15007" xr:uid="{00000000-0005-0000-0000-000042240000}"/>
    <cellStyle name="Comma 16 5 6 8" xfId="17460" xr:uid="{00000000-0005-0000-0000-000043240000}"/>
    <cellStyle name="Comma 16 5 6 9" xfId="19908" xr:uid="{00000000-0005-0000-0000-000044240000}"/>
    <cellStyle name="Comma 16 5 7" xfId="22401" xr:uid="{00000000-0005-0000-0000-000045240000}"/>
    <cellStyle name="Comma 16 5 7 2" xfId="2704" xr:uid="{00000000-0005-0000-0000-000046240000}"/>
    <cellStyle name="Comma 16 5 7 3" xfId="5163" xr:uid="{00000000-0005-0000-0000-000047240000}"/>
    <cellStyle name="Comma 16 5 7 4" xfId="7656" xr:uid="{00000000-0005-0000-0000-000048240000}"/>
    <cellStyle name="Comma 16 5 7 5" xfId="10104" xr:uid="{00000000-0005-0000-0000-000049240000}"/>
    <cellStyle name="Comma 16 5 7 6" xfId="12556" xr:uid="{00000000-0005-0000-0000-00004A240000}"/>
    <cellStyle name="Comma 16 5 7 7" xfId="15008" xr:uid="{00000000-0005-0000-0000-00004B240000}"/>
    <cellStyle name="Comma 16 5 7 8" xfId="17461" xr:uid="{00000000-0005-0000-0000-00004C240000}"/>
    <cellStyle name="Comma 16 5 7 9" xfId="19909" xr:uid="{00000000-0005-0000-0000-00004D240000}"/>
    <cellStyle name="Comma 16 5 8" xfId="22402" xr:uid="{00000000-0005-0000-0000-00004E240000}"/>
    <cellStyle name="Comma 16 5 8 2" xfId="2705" xr:uid="{00000000-0005-0000-0000-00004F240000}"/>
    <cellStyle name="Comma 16 5 8 3" xfId="5164" xr:uid="{00000000-0005-0000-0000-000050240000}"/>
    <cellStyle name="Comma 16 5 8 4" xfId="7657" xr:uid="{00000000-0005-0000-0000-000051240000}"/>
    <cellStyle name="Comma 16 5 8 5" xfId="10105" xr:uid="{00000000-0005-0000-0000-000052240000}"/>
    <cellStyle name="Comma 16 5 8 6" xfId="12557" xr:uid="{00000000-0005-0000-0000-000053240000}"/>
    <cellStyle name="Comma 16 5 8 7" xfId="15009" xr:uid="{00000000-0005-0000-0000-000054240000}"/>
    <cellStyle name="Comma 16 5 8 8" xfId="17462" xr:uid="{00000000-0005-0000-0000-000055240000}"/>
    <cellStyle name="Comma 16 5 8 9" xfId="19910" xr:uid="{00000000-0005-0000-0000-000056240000}"/>
    <cellStyle name="Comma 16 5 9" xfId="2697" xr:uid="{00000000-0005-0000-0000-000057240000}"/>
    <cellStyle name="Comma 16 6" xfId="206" xr:uid="{00000000-0005-0000-0000-000058240000}"/>
    <cellStyle name="Comma 16 6 10" xfId="19911" xr:uid="{00000000-0005-0000-0000-000059240000}"/>
    <cellStyle name="Comma 16 6 2" xfId="22403" xr:uid="{00000000-0005-0000-0000-00005A240000}"/>
    <cellStyle name="Comma 16 6 2 2" xfId="2707" xr:uid="{00000000-0005-0000-0000-00005B240000}"/>
    <cellStyle name="Comma 16 6 2 3" xfId="5166" xr:uid="{00000000-0005-0000-0000-00005C240000}"/>
    <cellStyle name="Comma 16 6 2 4" xfId="7659" xr:uid="{00000000-0005-0000-0000-00005D240000}"/>
    <cellStyle name="Comma 16 6 2 5" xfId="10107" xr:uid="{00000000-0005-0000-0000-00005E240000}"/>
    <cellStyle name="Comma 16 6 2 6" xfId="12559" xr:uid="{00000000-0005-0000-0000-00005F240000}"/>
    <cellStyle name="Comma 16 6 2 7" xfId="15011" xr:uid="{00000000-0005-0000-0000-000060240000}"/>
    <cellStyle name="Comma 16 6 2 8" xfId="17464" xr:uid="{00000000-0005-0000-0000-000061240000}"/>
    <cellStyle name="Comma 16 6 2 9" xfId="19912" xr:uid="{00000000-0005-0000-0000-000062240000}"/>
    <cellStyle name="Comma 16 6 3" xfId="2706" xr:uid="{00000000-0005-0000-0000-000063240000}"/>
    <cellStyle name="Comma 16 6 4" xfId="5165" xr:uid="{00000000-0005-0000-0000-000064240000}"/>
    <cellStyle name="Comma 16 6 5" xfId="7658" xr:uid="{00000000-0005-0000-0000-000065240000}"/>
    <cellStyle name="Comma 16 6 6" xfId="10106" xr:uid="{00000000-0005-0000-0000-000066240000}"/>
    <cellStyle name="Comma 16 6 7" xfId="12558" xr:uid="{00000000-0005-0000-0000-000067240000}"/>
    <cellStyle name="Comma 16 6 8" xfId="15010" xr:uid="{00000000-0005-0000-0000-000068240000}"/>
    <cellStyle name="Comma 16 6 9" xfId="17463" xr:uid="{00000000-0005-0000-0000-000069240000}"/>
    <cellStyle name="Comma 16 7" xfId="207" xr:uid="{00000000-0005-0000-0000-00006A240000}"/>
    <cellStyle name="Comma 16 7 2" xfId="2708" xr:uid="{00000000-0005-0000-0000-00006B240000}"/>
    <cellStyle name="Comma 16 7 3" xfId="5167" xr:uid="{00000000-0005-0000-0000-00006C240000}"/>
    <cellStyle name="Comma 16 7 4" xfId="7660" xr:uid="{00000000-0005-0000-0000-00006D240000}"/>
    <cellStyle name="Comma 16 7 5" xfId="10108" xr:uid="{00000000-0005-0000-0000-00006E240000}"/>
    <cellStyle name="Comma 16 7 6" xfId="12560" xr:uid="{00000000-0005-0000-0000-00006F240000}"/>
    <cellStyle name="Comma 16 7 7" xfId="15012" xr:uid="{00000000-0005-0000-0000-000070240000}"/>
    <cellStyle name="Comma 16 7 8" xfId="17465" xr:uid="{00000000-0005-0000-0000-000071240000}"/>
    <cellStyle name="Comma 16 7 9" xfId="19913" xr:uid="{00000000-0005-0000-0000-000072240000}"/>
    <cellStyle name="Comma 16 8" xfId="208" xr:uid="{00000000-0005-0000-0000-000073240000}"/>
    <cellStyle name="Comma 16 8 2" xfId="2709" xr:uid="{00000000-0005-0000-0000-000074240000}"/>
    <cellStyle name="Comma 16 8 3" xfId="5168" xr:uid="{00000000-0005-0000-0000-000075240000}"/>
    <cellStyle name="Comma 16 8 4" xfId="7661" xr:uid="{00000000-0005-0000-0000-000076240000}"/>
    <cellStyle name="Comma 16 8 5" xfId="10109" xr:uid="{00000000-0005-0000-0000-000077240000}"/>
    <cellStyle name="Comma 16 8 6" xfId="12561" xr:uid="{00000000-0005-0000-0000-000078240000}"/>
    <cellStyle name="Comma 16 8 7" xfId="15013" xr:uid="{00000000-0005-0000-0000-000079240000}"/>
    <cellStyle name="Comma 16 8 8" xfId="17466" xr:uid="{00000000-0005-0000-0000-00007A240000}"/>
    <cellStyle name="Comma 16 8 9" xfId="19914" xr:uid="{00000000-0005-0000-0000-00007B240000}"/>
    <cellStyle name="Comma 16 9" xfId="209" xr:uid="{00000000-0005-0000-0000-00007C240000}"/>
    <cellStyle name="Comma 16 9 2" xfId="2710" xr:uid="{00000000-0005-0000-0000-00007D240000}"/>
    <cellStyle name="Comma 16 9 3" xfId="5169" xr:uid="{00000000-0005-0000-0000-00007E240000}"/>
    <cellStyle name="Comma 16 9 4" xfId="7662" xr:uid="{00000000-0005-0000-0000-00007F240000}"/>
    <cellStyle name="Comma 16 9 5" xfId="10110" xr:uid="{00000000-0005-0000-0000-000080240000}"/>
    <cellStyle name="Comma 16 9 6" xfId="12562" xr:uid="{00000000-0005-0000-0000-000081240000}"/>
    <cellStyle name="Comma 16 9 7" xfId="15014" xr:uid="{00000000-0005-0000-0000-000082240000}"/>
    <cellStyle name="Comma 16 9 8" xfId="17467" xr:uid="{00000000-0005-0000-0000-000083240000}"/>
    <cellStyle name="Comma 16 9 9" xfId="19915" xr:uid="{00000000-0005-0000-0000-000084240000}"/>
    <cellStyle name="Comma 17" xfId="22404" xr:uid="{00000000-0005-0000-0000-000085240000}"/>
    <cellStyle name="Comma 17 10" xfId="22405" xr:uid="{00000000-0005-0000-0000-000086240000}"/>
    <cellStyle name="Comma 17 10 2" xfId="2712" xr:uid="{00000000-0005-0000-0000-000087240000}"/>
    <cellStyle name="Comma 17 10 3" xfId="5171" xr:uid="{00000000-0005-0000-0000-000088240000}"/>
    <cellStyle name="Comma 17 10 4" xfId="7664" xr:uid="{00000000-0005-0000-0000-000089240000}"/>
    <cellStyle name="Comma 17 10 5" xfId="10112" xr:uid="{00000000-0005-0000-0000-00008A240000}"/>
    <cellStyle name="Comma 17 10 6" xfId="12564" xr:uid="{00000000-0005-0000-0000-00008B240000}"/>
    <cellStyle name="Comma 17 10 7" xfId="15016" xr:uid="{00000000-0005-0000-0000-00008C240000}"/>
    <cellStyle name="Comma 17 10 8" xfId="17469" xr:uid="{00000000-0005-0000-0000-00008D240000}"/>
    <cellStyle name="Comma 17 10 9" xfId="19917" xr:uid="{00000000-0005-0000-0000-00008E240000}"/>
    <cellStyle name="Comma 17 11" xfId="22406" xr:uid="{00000000-0005-0000-0000-00008F240000}"/>
    <cellStyle name="Comma 17 11 2" xfId="2713" xr:uid="{00000000-0005-0000-0000-000090240000}"/>
    <cellStyle name="Comma 17 11 3" xfId="5172" xr:uid="{00000000-0005-0000-0000-000091240000}"/>
    <cellStyle name="Comma 17 11 4" xfId="7665" xr:uid="{00000000-0005-0000-0000-000092240000}"/>
    <cellStyle name="Comma 17 11 5" xfId="10113" xr:uid="{00000000-0005-0000-0000-000093240000}"/>
    <cellStyle name="Comma 17 11 6" xfId="12565" xr:uid="{00000000-0005-0000-0000-000094240000}"/>
    <cellStyle name="Comma 17 11 7" xfId="15017" xr:uid="{00000000-0005-0000-0000-000095240000}"/>
    <cellStyle name="Comma 17 11 8" xfId="17470" xr:uid="{00000000-0005-0000-0000-000096240000}"/>
    <cellStyle name="Comma 17 11 9" xfId="19918" xr:uid="{00000000-0005-0000-0000-000097240000}"/>
    <cellStyle name="Comma 17 12" xfId="22407" xr:uid="{00000000-0005-0000-0000-000098240000}"/>
    <cellStyle name="Comma 17 12 2" xfId="2714" xr:uid="{00000000-0005-0000-0000-000099240000}"/>
    <cellStyle name="Comma 17 12 3" xfId="5173" xr:uid="{00000000-0005-0000-0000-00009A240000}"/>
    <cellStyle name="Comma 17 12 4" xfId="7666" xr:uid="{00000000-0005-0000-0000-00009B240000}"/>
    <cellStyle name="Comma 17 12 5" xfId="10114" xr:uid="{00000000-0005-0000-0000-00009C240000}"/>
    <cellStyle name="Comma 17 12 6" xfId="12566" xr:uid="{00000000-0005-0000-0000-00009D240000}"/>
    <cellStyle name="Comma 17 12 7" xfId="15018" xr:uid="{00000000-0005-0000-0000-00009E240000}"/>
    <cellStyle name="Comma 17 12 8" xfId="17471" xr:uid="{00000000-0005-0000-0000-00009F240000}"/>
    <cellStyle name="Comma 17 12 9" xfId="19919" xr:uid="{00000000-0005-0000-0000-0000A0240000}"/>
    <cellStyle name="Comma 17 13" xfId="2711" xr:uid="{00000000-0005-0000-0000-0000A1240000}"/>
    <cellStyle name="Comma 17 14" xfId="5170" xr:uid="{00000000-0005-0000-0000-0000A2240000}"/>
    <cellStyle name="Comma 17 15" xfId="7663" xr:uid="{00000000-0005-0000-0000-0000A3240000}"/>
    <cellStyle name="Comma 17 16" xfId="10111" xr:uid="{00000000-0005-0000-0000-0000A4240000}"/>
    <cellStyle name="Comma 17 17" xfId="12563" xr:uid="{00000000-0005-0000-0000-0000A5240000}"/>
    <cellStyle name="Comma 17 18" xfId="15015" xr:uid="{00000000-0005-0000-0000-0000A6240000}"/>
    <cellStyle name="Comma 17 19" xfId="17468" xr:uid="{00000000-0005-0000-0000-0000A7240000}"/>
    <cellStyle name="Comma 17 2" xfId="22408" xr:uid="{00000000-0005-0000-0000-0000A8240000}"/>
    <cellStyle name="Comma 17 2 10" xfId="22409" xr:uid="{00000000-0005-0000-0000-0000A9240000}"/>
    <cellStyle name="Comma 17 2 10 2" xfId="2716" xr:uid="{00000000-0005-0000-0000-0000AA240000}"/>
    <cellStyle name="Comma 17 2 10 3" xfId="5175" xr:uid="{00000000-0005-0000-0000-0000AB240000}"/>
    <cellStyle name="Comma 17 2 10 4" xfId="7668" xr:uid="{00000000-0005-0000-0000-0000AC240000}"/>
    <cellStyle name="Comma 17 2 10 5" xfId="10116" xr:uid="{00000000-0005-0000-0000-0000AD240000}"/>
    <cellStyle name="Comma 17 2 10 6" xfId="12568" xr:uid="{00000000-0005-0000-0000-0000AE240000}"/>
    <cellStyle name="Comma 17 2 10 7" xfId="15020" xr:uid="{00000000-0005-0000-0000-0000AF240000}"/>
    <cellStyle name="Comma 17 2 10 8" xfId="17473" xr:uid="{00000000-0005-0000-0000-0000B0240000}"/>
    <cellStyle name="Comma 17 2 10 9" xfId="19921" xr:uid="{00000000-0005-0000-0000-0000B1240000}"/>
    <cellStyle name="Comma 17 2 11" xfId="22410" xr:uid="{00000000-0005-0000-0000-0000B2240000}"/>
    <cellStyle name="Comma 17 2 11 2" xfId="2717" xr:uid="{00000000-0005-0000-0000-0000B3240000}"/>
    <cellStyle name="Comma 17 2 11 3" xfId="5176" xr:uid="{00000000-0005-0000-0000-0000B4240000}"/>
    <cellStyle name="Comma 17 2 11 4" xfId="7669" xr:uid="{00000000-0005-0000-0000-0000B5240000}"/>
    <cellStyle name="Comma 17 2 11 5" xfId="10117" xr:uid="{00000000-0005-0000-0000-0000B6240000}"/>
    <cellStyle name="Comma 17 2 11 6" xfId="12569" xr:uid="{00000000-0005-0000-0000-0000B7240000}"/>
    <cellStyle name="Comma 17 2 11 7" xfId="15021" xr:uid="{00000000-0005-0000-0000-0000B8240000}"/>
    <cellStyle name="Comma 17 2 11 8" xfId="17474" xr:uid="{00000000-0005-0000-0000-0000B9240000}"/>
    <cellStyle name="Comma 17 2 11 9" xfId="19922" xr:uid="{00000000-0005-0000-0000-0000BA240000}"/>
    <cellStyle name="Comma 17 2 12" xfId="2715" xr:uid="{00000000-0005-0000-0000-0000BB240000}"/>
    <cellStyle name="Comma 17 2 13" xfId="5174" xr:uid="{00000000-0005-0000-0000-0000BC240000}"/>
    <cellStyle name="Comma 17 2 14" xfId="7667" xr:uid="{00000000-0005-0000-0000-0000BD240000}"/>
    <cellStyle name="Comma 17 2 15" xfId="10115" xr:uid="{00000000-0005-0000-0000-0000BE240000}"/>
    <cellStyle name="Comma 17 2 16" xfId="12567" xr:uid="{00000000-0005-0000-0000-0000BF240000}"/>
    <cellStyle name="Comma 17 2 17" xfId="15019" xr:uid="{00000000-0005-0000-0000-0000C0240000}"/>
    <cellStyle name="Comma 17 2 18" xfId="17472" xr:uid="{00000000-0005-0000-0000-0000C1240000}"/>
    <cellStyle name="Comma 17 2 19" xfId="19920" xr:uid="{00000000-0005-0000-0000-0000C2240000}"/>
    <cellStyle name="Comma 17 2 2" xfId="22411" xr:uid="{00000000-0005-0000-0000-0000C3240000}"/>
    <cellStyle name="Comma 17 2 2 10" xfId="22412" xr:uid="{00000000-0005-0000-0000-0000C4240000}"/>
    <cellStyle name="Comma 17 2 2 10 2" xfId="2719" xr:uid="{00000000-0005-0000-0000-0000C5240000}"/>
    <cellStyle name="Comma 17 2 2 10 3" xfId="5178" xr:uid="{00000000-0005-0000-0000-0000C6240000}"/>
    <cellStyle name="Comma 17 2 2 10 4" xfId="7671" xr:uid="{00000000-0005-0000-0000-0000C7240000}"/>
    <cellStyle name="Comma 17 2 2 10 5" xfId="10119" xr:uid="{00000000-0005-0000-0000-0000C8240000}"/>
    <cellStyle name="Comma 17 2 2 10 6" xfId="12571" xr:uid="{00000000-0005-0000-0000-0000C9240000}"/>
    <cellStyle name="Comma 17 2 2 10 7" xfId="15023" xr:uid="{00000000-0005-0000-0000-0000CA240000}"/>
    <cellStyle name="Comma 17 2 2 10 8" xfId="17476" xr:uid="{00000000-0005-0000-0000-0000CB240000}"/>
    <cellStyle name="Comma 17 2 2 10 9" xfId="19924" xr:uid="{00000000-0005-0000-0000-0000CC240000}"/>
    <cellStyle name="Comma 17 2 2 11" xfId="2718" xr:uid="{00000000-0005-0000-0000-0000CD240000}"/>
    <cellStyle name="Comma 17 2 2 12" xfId="5177" xr:uid="{00000000-0005-0000-0000-0000CE240000}"/>
    <cellStyle name="Comma 17 2 2 13" xfId="7670" xr:uid="{00000000-0005-0000-0000-0000CF240000}"/>
    <cellStyle name="Comma 17 2 2 14" xfId="10118" xr:uid="{00000000-0005-0000-0000-0000D0240000}"/>
    <cellStyle name="Comma 17 2 2 15" xfId="12570" xr:uid="{00000000-0005-0000-0000-0000D1240000}"/>
    <cellStyle name="Comma 17 2 2 16" xfId="15022" xr:uid="{00000000-0005-0000-0000-0000D2240000}"/>
    <cellStyle name="Comma 17 2 2 17" xfId="17475" xr:uid="{00000000-0005-0000-0000-0000D3240000}"/>
    <cellStyle name="Comma 17 2 2 18" xfId="19923" xr:uid="{00000000-0005-0000-0000-0000D4240000}"/>
    <cellStyle name="Comma 17 2 2 2" xfId="22413" xr:uid="{00000000-0005-0000-0000-0000D5240000}"/>
    <cellStyle name="Comma 17 2 2 2 10" xfId="2720" xr:uid="{00000000-0005-0000-0000-0000D6240000}"/>
    <cellStyle name="Comma 17 2 2 2 11" xfId="5179" xr:uid="{00000000-0005-0000-0000-0000D7240000}"/>
    <cellStyle name="Comma 17 2 2 2 12" xfId="7672" xr:uid="{00000000-0005-0000-0000-0000D8240000}"/>
    <cellStyle name="Comma 17 2 2 2 13" xfId="10120" xr:uid="{00000000-0005-0000-0000-0000D9240000}"/>
    <cellStyle name="Comma 17 2 2 2 14" xfId="12572" xr:uid="{00000000-0005-0000-0000-0000DA240000}"/>
    <cellStyle name="Comma 17 2 2 2 15" xfId="15024" xr:uid="{00000000-0005-0000-0000-0000DB240000}"/>
    <cellStyle name="Comma 17 2 2 2 16" xfId="17477" xr:uid="{00000000-0005-0000-0000-0000DC240000}"/>
    <cellStyle name="Comma 17 2 2 2 17" xfId="19925" xr:uid="{00000000-0005-0000-0000-0000DD240000}"/>
    <cellStyle name="Comma 17 2 2 2 2" xfId="22414" xr:uid="{00000000-0005-0000-0000-0000DE240000}"/>
    <cellStyle name="Comma 17 2 2 2 2 10" xfId="5180" xr:uid="{00000000-0005-0000-0000-0000DF240000}"/>
    <cellStyle name="Comma 17 2 2 2 2 11" xfId="7673" xr:uid="{00000000-0005-0000-0000-0000E0240000}"/>
    <cellStyle name="Comma 17 2 2 2 2 12" xfId="10121" xr:uid="{00000000-0005-0000-0000-0000E1240000}"/>
    <cellStyle name="Comma 17 2 2 2 2 13" xfId="12573" xr:uid="{00000000-0005-0000-0000-0000E2240000}"/>
    <cellStyle name="Comma 17 2 2 2 2 14" xfId="15025" xr:uid="{00000000-0005-0000-0000-0000E3240000}"/>
    <cellStyle name="Comma 17 2 2 2 2 15" xfId="17478" xr:uid="{00000000-0005-0000-0000-0000E4240000}"/>
    <cellStyle name="Comma 17 2 2 2 2 16" xfId="19926" xr:uid="{00000000-0005-0000-0000-0000E5240000}"/>
    <cellStyle name="Comma 17 2 2 2 2 2" xfId="22415" xr:uid="{00000000-0005-0000-0000-0000E6240000}"/>
    <cellStyle name="Comma 17 2 2 2 2 2 10" xfId="19927" xr:uid="{00000000-0005-0000-0000-0000E7240000}"/>
    <cellStyle name="Comma 17 2 2 2 2 2 2" xfId="22416" xr:uid="{00000000-0005-0000-0000-0000E8240000}"/>
    <cellStyle name="Comma 17 2 2 2 2 2 2 2" xfId="2723" xr:uid="{00000000-0005-0000-0000-0000E9240000}"/>
    <cellStyle name="Comma 17 2 2 2 2 2 2 3" xfId="5182" xr:uid="{00000000-0005-0000-0000-0000EA240000}"/>
    <cellStyle name="Comma 17 2 2 2 2 2 2 4" xfId="7675" xr:uid="{00000000-0005-0000-0000-0000EB240000}"/>
    <cellStyle name="Comma 17 2 2 2 2 2 2 5" xfId="10123" xr:uid="{00000000-0005-0000-0000-0000EC240000}"/>
    <cellStyle name="Comma 17 2 2 2 2 2 2 6" xfId="12575" xr:uid="{00000000-0005-0000-0000-0000ED240000}"/>
    <cellStyle name="Comma 17 2 2 2 2 2 2 7" xfId="15027" xr:uid="{00000000-0005-0000-0000-0000EE240000}"/>
    <cellStyle name="Comma 17 2 2 2 2 2 2 8" xfId="17480" xr:uid="{00000000-0005-0000-0000-0000EF240000}"/>
    <cellStyle name="Comma 17 2 2 2 2 2 2 9" xfId="19928" xr:uid="{00000000-0005-0000-0000-0000F0240000}"/>
    <cellStyle name="Comma 17 2 2 2 2 2 3" xfId="2722" xr:uid="{00000000-0005-0000-0000-0000F1240000}"/>
    <cellStyle name="Comma 17 2 2 2 2 2 4" xfId="5181" xr:uid="{00000000-0005-0000-0000-0000F2240000}"/>
    <cellStyle name="Comma 17 2 2 2 2 2 5" xfId="7674" xr:uid="{00000000-0005-0000-0000-0000F3240000}"/>
    <cellStyle name="Comma 17 2 2 2 2 2 6" xfId="10122" xr:uid="{00000000-0005-0000-0000-0000F4240000}"/>
    <cellStyle name="Comma 17 2 2 2 2 2 7" xfId="12574" xr:uid="{00000000-0005-0000-0000-0000F5240000}"/>
    <cellStyle name="Comma 17 2 2 2 2 2 8" xfId="15026" xr:uid="{00000000-0005-0000-0000-0000F6240000}"/>
    <cellStyle name="Comma 17 2 2 2 2 2 9" xfId="17479" xr:uid="{00000000-0005-0000-0000-0000F7240000}"/>
    <cellStyle name="Comma 17 2 2 2 2 3" xfId="22417" xr:uid="{00000000-0005-0000-0000-0000F8240000}"/>
    <cellStyle name="Comma 17 2 2 2 2 3 2" xfId="2724" xr:uid="{00000000-0005-0000-0000-0000F9240000}"/>
    <cellStyle name="Comma 17 2 2 2 2 3 3" xfId="5183" xr:uid="{00000000-0005-0000-0000-0000FA240000}"/>
    <cellStyle name="Comma 17 2 2 2 2 3 4" xfId="7676" xr:uid="{00000000-0005-0000-0000-0000FB240000}"/>
    <cellStyle name="Comma 17 2 2 2 2 3 5" xfId="10124" xr:uid="{00000000-0005-0000-0000-0000FC240000}"/>
    <cellStyle name="Comma 17 2 2 2 2 3 6" xfId="12576" xr:uid="{00000000-0005-0000-0000-0000FD240000}"/>
    <cellStyle name="Comma 17 2 2 2 2 3 7" xfId="15028" xr:uid="{00000000-0005-0000-0000-0000FE240000}"/>
    <cellStyle name="Comma 17 2 2 2 2 3 8" xfId="17481" xr:uid="{00000000-0005-0000-0000-0000FF240000}"/>
    <cellStyle name="Comma 17 2 2 2 2 3 9" xfId="19929" xr:uid="{00000000-0005-0000-0000-000000250000}"/>
    <cellStyle name="Comma 17 2 2 2 2 4" xfId="22418" xr:uid="{00000000-0005-0000-0000-000001250000}"/>
    <cellStyle name="Comma 17 2 2 2 2 4 2" xfId="2725" xr:uid="{00000000-0005-0000-0000-000002250000}"/>
    <cellStyle name="Comma 17 2 2 2 2 4 3" xfId="5184" xr:uid="{00000000-0005-0000-0000-000003250000}"/>
    <cellStyle name="Comma 17 2 2 2 2 4 4" xfId="7677" xr:uid="{00000000-0005-0000-0000-000004250000}"/>
    <cellStyle name="Comma 17 2 2 2 2 4 5" xfId="10125" xr:uid="{00000000-0005-0000-0000-000005250000}"/>
    <cellStyle name="Comma 17 2 2 2 2 4 6" xfId="12577" xr:uid="{00000000-0005-0000-0000-000006250000}"/>
    <cellStyle name="Comma 17 2 2 2 2 4 7" xfId="15029" xr:uid="{00000000-0005-0000-0000-000007250000}"/>
    <cellStyle name="Comma 17 2 2 2 2 4 8" xfId="17482" xr:uid="{00000000-0005-0000-0000-000008250000}"/>
    <cellStyle name="Comma 17 2 2 2 2 4 9" xfId="19930" xr:uid="{00000000-0005-0000-0000-000009250000}"/>
    <cellStyle name="Comma 17 2 2 2 2 5" xfId="22419" xr:uid="{00000000-0005-0000-0000-00000A250000}"/>
    <cellStyle name="Comma 17 2 2 2 2 5 2" xfId="2726" xr:uid="{00000000-0005-0000-0000-00000B250000}"/>
    <cellStyle name="Comma 17 2 2 2 2 5 3" xfId="5185" xr:uid="{00000000-0005-0000-0000-00000C250000}"/>
    <cellStyle name="Comma 17 2 2 2 2 5 4" xfId="7678" xr:uid="{00000000-0005-0000-0000-00000D250000}"/>
    <cellStyle name="Comma 17 2 2 2 2 5 5" xfId="10126" xr:uid="{00000000-0005-0000-0000-00000E250000}"/>
    <cellStyle name="Comma 17 2 2 2 2 5 6" xfId="12578" xr:uid="{00000000-0005-0000-0000-00000F250000}"/>
    <cellStyle name="Comma 17 2 2 2 2 5 7" xfId="15030" xr:uid="{00000000-0005-0000-0000-000010250000}"/>
    <cellStyle name="Comma 17 2 2 2 2 5 8" xfId="17483" xr:uid="{00000000-0005-0000-0000-000011250000}"/>
    <cellStyle name="Comma 17 2 2 2 2 5 9" xfId="19931" xr:uid="{00000000-0005-0000-0000-000012250000}"/>
    <cellStyle name="Comma 17 2 2 2 2 6" xfId="22420" xr:uid="{00000000-0005-0000-0000-000013250000}"/>
    <cellStyle name="Comma 17 2 2 2 2 6 2" xfId="2727" xr:uid="{00000000-0005-0000-0000-000014250000}"/>
    <cellStyle name="Comma 17 2 2 2 2 6 3" xfId="5186" xr:uid="{00000000-0005-0000-0000-000015250000}"/>
    <cellStyle name="Comma 17 2 2 2 2 6 4" xfId="7679" xr:uid="{00000000-0005-0000-0000-000016250000}"/>
    <cellStyle name="Comma 17 2 2 2 2 6 5" xfId="10127" xr:uid="{00000000-0005-0000-0000-000017250000}"/>
    <cellStyle name="Comma 17 2 2 2 2 6 6" xfId="12579" xr:uid="{00000000-0005-0000-0000-000018250000}"/>
    <cellStyle name="Comma 17 2 2 2 2 6 7" xfId="15031" xr:uid="{00000000-0005-0000-0000-000019250000}"/>
    <cellStyle name="Comma 17 2 2 2 2 6 8" xfId="17484" xr:uid="{00000000-0005-0000-0000-00001A250000}"/>
    <cellStyle name="Comma 17 2 2 2 2 6 9" xfId="19932" xr:uid="{00000000-0005-0000-0000-00001B250000}"/>
    <cellStyle name="Comma 17 2 2 2 2 7" xfId="22421" xr:uid="{00000000-0005-0000-0000-00001C250000}"/>
    <cellStyle name="Comma 17 2 2 2 2 7 2" xfId="2728" xr:uid="{00000000-0005-0000-0000-00001D250000}"/>
    <cellStyle name="Comma 17 2 2 2 2 7 3" xfId="5187" xr:uid="{00000000-0005-0000-0000-00001E250000}"/>
    <cellStyle name="Comma 17 2 2 2 2 7 4" xfId="7680" xr:uid="{00000000-0005-0000-0000-00001F250000}"/>
    <cellStyle name="Comma 17 2 2 2 2 7 5" xfId="10128" xr:uid="{00000000-0005-0000-0000-000020250000}"/>
    <cellStyle name="Comma 17 2 2 2 2 7 6" xfId="12580" xr:uid="{00000000-0005-0000-0000-000021250000}"/>
    <cellStyle name="Comma 17 2 2 2 2 7 7" xfId="15032" xr:uid="{00000000-0005-0000-0000-000022250000}"/>
    <cellStyle name="Comma 17 2 2 2 2 7 8" xfId="17485" xr:uid="{00000000-0005-0000-0000-000023250000}"/>
    <cellStyle name="Comma 17 2 2 2 2 7 9" xfId="19933" xr:uid="{00000000-0005-0000-0000-000024250000}"/>
    <cellStyle name="Comma 17 2 2 2 2 8" xfId="22422" xr:uid="{00000000-0005-0000-0000-000025250000}"/>
    <cellStyle name="Comma 17 2 2 2 2 8 2" xfId="2729" xr:uid="{00000000-0005-0000-0000-000026250000}"/>
    <cellStyle name="Comma 17 2 2 2 2 8 3" xfId="5188" xr:uid="{00000000-0005-0000-0000-000027250000}"/>
    <cellStyle name="Comma 17 2 2 2 2 8 4" xfId="7681" xr:uid="{00000000-0005-0000-0000-000028250000}"/>
    <cellStyle name="Comma 17 2 2 2 2 8 5" xfId="10129" xr:uid="{00000000-0005-0000-0000-000029250000}"/>
    <cellStyle name="Comma 17 2 2 2 2 8 6" xfId="12581" xr:uid="{00000000-0005-0000-0000-00002A250000}"/>
    <cellStyle name="Comma 17 2 2 2 2 8 7" xfId="15033" xr:uid="{00000000-0005-0000-0000-00002B250000}"/>
    <cellStyle name="Comma 17 2 2 2 2 8 8" xfId="17486" xr:uid="{00000000-0005-0000-0000-00002C250000}"/>
    <cellStyle name="Comma 17 2 2 2 2 8 9" xfId="19934" xr:uid="{00000000-0005-0000-0000-00002D250000}"/>
    <cellStyle name="Comma 17 2 2 2 2 9" xfId="2721" xr:uid="{00000000-0005-0000-0000-00002E250000}"/>
    <cellStyle name="Comma 17 2 2 2 3" xfId="22423" xr:uid="{00000000-0005-0000-0000-00002F250000}"/>
    <cellStyle name="Comma 17 2 2 2 3 10" xfId="19935" xr:uid="{00000000-0005-0000-0000-000030250000}"/>
    <cellStyle name="Comma 17 2 2 2 3 2" xfId="22424" xr:uid="{00000000-0005-0000-0000-000031250000}"/>
    <cellStyle name="Comma 17 2 2 2 3 2 2" xfId="2731" xr:uid="{00000000-0005-0000-0000-000032250000}"/>
    <cellStyle name="Comma 17 2 2 2 3 2 3" xfId="5190" xr:uid="{00000000-0005-0000-0000-000033250000}"/>
    <cellStyle name="Comma 17 2 2 2 3 2 4" xfId="7683" xr:uid="{00000000-0005-0000-0000-000034250000}"/>
    <cellStyle name="Comma 17 2 2 2 3 2 5" xfId="10131" xr:uid="{00000000-0005-0000-0000-000035250000}"/>
    <cellStyle name="Comma 17 2 2 2 3 2 6" xfId="12583" xr:uid="{00000000-0005-0000-0000-000036250000}"/>
    <cellStyle name="Comma 17 2 2 2 3 2 7" xfId="15035" xr:uid="{00000000-0005-0000-0000-000037250000}"/>
    <cellStyle name="Comma 17 2 2 2 3 2 8" xfId="17488" xr:uid="{00000000-0005-0000-0000-000038250000}"/>
    <cellStyle name="Comma 17 2 2 2 3 2 9" xfId="19936" xr:uid="{00000000-0005-0000-0000-000039250000}"/>
    <cellStyle name="Comma 17 2 2 2 3 3" xfId="2730" xr:uid="{00000000-0005-0000-0000-00003A250000}"/>
    <cellStyle name="Comma 17 2 2 2 3 4" xfId="5189" xr:uid="{00000000-0005-0000-0000-00003B250000}"/>
    <cellStyle name="Comma 17 2 2 2 3 5" xfId="7682" xr:uid="{00000000-0005-0000-0000-00003C250000}"/>
    <cellStyle name="Comma 17 2 2 2 3 6" xfId="10130" xr:uid="{00000000-0005-0000-0000-00003D250000}"/>
    <cellStyle name="Comma 17 2 2 2 3 7" xfId="12582" xr:uid="{00000000-0005-0000-0000-00003E250000}"/>
    <cellStyle name="Comma 17 2 2 2 3 8" xfId="15034" xr:uid="{00000000-0005-0000-0000-00003F250000}"/>
    <cellStyle name="Comma 17 2 2 2 3 9" xfId="17487" xr:uid="{00000000-0005-0000-0000-000040250000}"/>
    <cellStyle name="Comma 17 2 2 2 4" xfId="22425" xr:uid="{00000000-0005-0000-0000-000041250000}"/>
    <cellStyle name="Comma 17 2 2 2 4 2" xfId="2732" xr:uid="{00000000-0005-0000-0000-000042250000}"/>
    <cellStyle name="Comma 17 2 2 2 4 3" xfId="5191" xr:uid="{00000000-0005-0000-0000-000043250000}"/>
    <cellStyle name="Comma 17 2 2 2 4 4" xfId="7684" xr:uid="{00000000-0005-0000-0000-000044250000}"/>
    <cellStyle name="Comma 17 2 2 2 4 5" xfId="10132" xr:uid="{00000000-0005-0000-0000-000045250000}"/>
    <cellStyle name="Comma 17 2 2 2 4 6" xfId="12584" xr:uid="{00000000-0005-0000-0000-000046250000}"/>
    <cellStyle name="Comma 17 2 2 2 4 7" xfId="15036" xr:uid="{00000000-0005-0000-0000-000047250000}"/>
    <cellStyle name="Comma 17 2 2 2 4 8" xfId="17489" xr:uid="{00000000-0005-0000-0000-000048250000}"/>
    <cellStyle name="Comma 17 2 2 2 4 9" xfId="19937" xr:uid="{00000000-0005-0000-0000-000049250000}"/>
    <cellStyle name="Comma 17 2 2 2 5" xfId="22426" xr:uid="{00000000-0005-0000-0000-00004A250000}"/>
    <cellStyle name="Comma 17 2 2 2 5 2" xfId="2733" xr:uid="{00000000-0005-0000-0000-00004B250000}"/>
    <cellStyle name="Comma 17 2 2 2 5 3" xfId="5192" xr:uid="{00000000-0005-0000-0000-00004C250000}"/>
    <cellStyle name="Comma 17 2 2 2 5 4" xfId="7685" xr:uid="{00000000-0005-0000-0000-00004D250000}"/>
    <cellStyle name="Comma 17 2 2 2 5 5" xfId="10133" xr:uid="{00000000-0005-0000-0000-00004E250000}"/>
    <cellStyle name="Comma 17 2 2 2 5 6" xfId="12585" xr:uid="{00000000-0005-0000-0000-00004F250000}"/>
    <cellStyle name="Comma 17 2 2 2 5 7" xfId="15037" xr:uid="{00000000-0005-0000-0000-000050250000}"/>
    <cellStyle name="Comma 17 2 2 2 5 8" xfId="17490" xr:uid="{00000000-0005-0000-0000-000051250000}"/>
    <cellStyle name="Comma 17 2 2 2 5 9" xfId="19938" xr:uid="{00000000-0005-0000-0000-000052250000}"/>
    <cellStyle name="Comma 17 2 2 2 6" xfId="22427" xr:uid="{00000000-0005-0000-0000-000053250000}"/>
    <cellStyle name="Comma 17 2 2 2 6 2" xfId="2734" xr:uid="{00000000-0005-0000-0000-000054250000}"/>
    <cellStyle name="Comma 17 2 2 2 6 3" xfId="5193" xr:uid="{00000000-0005-0000-0000-000055250000}"/>
    <cellStyle name="Comma 17 2 2 2 6 4" xfId="7686" xr:uid="{00000000-0005-0000-0000-000056250000}"/>
    <cellStyle name="Comma 17 2 2 2 6 5" xfId="10134" xr:uid="{00000000-0005-0000-0000-000057250000}"/>
    <cellStyle name="Comma 17 2 2 2 6 6" xfId="12586" xr:uid="{00000000-0005-0000-0000-000058250000}"/>
    <cellStyle name="Comma 17 2 2 2 6 7" xfId="15038" xr:uid="{00000000-0005-0000-0000-000059250000}"/>
    <cellStyle name="Comma 17 2 2 2 6 8" xfId="17491" xr:uid="{00000000-0005-0000-0000-00005A250000}"/>
    <cellStyle name="Comma 17 2 2 2 6 9" xfId="19939" xr:uid="{00000000-0005-0000-0000-00005B250000}"/>
    <cellStyle name="Comma 17 2 2 2 7" xfId="22428" xr:uid="{00000000-0005-0000-0000-00005C250000}"/>
    <cellStyle name="Comma 17 2 2 2 7 2" xfId="2735" xr:uid="{00000000-0005-0000-0000-00005D250000}"/>
    <cellStyle name="Comma 17 2 2 2 7 3" xfId="5194" xr:uid="{00000000-0005-0000-0000-00005E250000}"/>
    <cellStyle name="Comma 17 2 2 2 7 4" xfId="7687" xr:uid="{00000000-0005-0000-0000-00005F250000}"/>
    <cellStyle name="Comma 17 2 2 2 7 5" xfId="10135" xr:uid="{00000000-0005-0000-0000-000060250000}"/>
    <cellStyle name="Comma 17 2 2 2 7 6" xfId="12587" xr:uid="{00000000-0005-0000-0000-000061250000}"/>
    <cellStyle name="Comma 17 2 2 2 7 7" xfId="15039" xr:uid="{00000000-0005-0000-0000-000062250000}"/>
    <cellStyle name="Comma 17 2 2 2 7 8" xfId="17492" xr:uid="{00000000-0005-0000-0000-000063250000}"/>
    <cellStyle name="Comma 17 2 2 2 7 9" xfId="19940" xr:uid="{00000000-0005-0000-0000-000064250000}"/>
    <cellStyle name="Comma 17 2 2 2 8" xfId="22429" xr:uid="{00000000-0005-0000-0000-000065250000}"/>
    <cellStyle name="Comma 17 2 2 2 8 2" xfId="2736" xr:uid="{00000000-0005-0000-0000-000066250000}"/>
    <cellStyle name="Comma 17 2 2 2 8 3" xfId="5195" xr:uid="{00000000-0005-0000-0000-000067250000}"/>
    <cellStyle name="Comma 17 2 2 2 8 4" xfId="7688" xr:uid="{00000000-0005-0000-0000-000068250000}"/>
    <cellStyle name="Comma 17 2 2 2 8 5" xfId="10136" xr:uid="{00000000-0005-0000-0000-000069250000}"/>
    <cellStyle name="Comma 17 2 2 2 8 6" xfId="12588" xr:uid="{00000000-0005-0000-0000-00006A250000}"/>
    <cellStyle name="Comma 17 2 2 2 8 7" xfId="15040" xr:uid="{00000000-0005-0000-0000-00006B250000}"/>
    <cellStyle name="Comma 17 2 2 2 8 8" xfId="17493" xr:uid="{00000000-0005-0000-0000-00006C250000}"/>
    <cellStyle name="Comma 17 2 2 2 8 9" xfId="19941" xr:uid="{00000000-0005-0000-0000-00006D250000}"/>
    <cellStyle name="Comma 17 2 2 2 9" xfId="22430" xr:uid="{00000000-0005-0000-0000-00006E250000}"/>
    <cellStyle name="Comma 17 2 2 2 9 2" xfId="2737" xr:uid="{00000000-0005-0000-0000-00006F250000}"/>
    <cellStyle name="Comma 17 2 2 2 9 3" xfId="5196" xr:uid="{00000000-0005-0000-0000-000070250000}"/>
    <cellStyle name="Comma 17 2 2 2 9 4" xfId="7689" xr:uid="{00000000-0005-0000-0000-000071250000}"/>
    <cellStyle name="Comma 17 2 2 2 9 5" xfId="10137" xr:uid="{00000000-0005-0000-0000-000072250000}"/>
    <cellStyle name="Comma 17 2 2 2 9 6" xfId="12589" xr:uid="{00000000-0005-0000-0000-000073250000}"/>
    <cellStyle name="Comma 17 2 2 2 9 7" xfId="15041" xr:uid="{00000000-0005-0000-0000-000074250000}"/>
    <cellStyle name="Comma 17 2 2 2 9 8" xfId="17494" xr:uid="{00000000-0005-0000-0000-000075250000}"/>
    <cellStyle name="Comma 17 2 2 2 9 9" xfId="19942" xr:uid="{00000000-0005-0000-0000-000076250000}"/>
    <cellStyle name="Comma 17 2 2 3" xfId="22431" xr:uid="{00000000-0005-0000-0000-000077250000}"/>
    <cellStyle name="Comma 17 2 2 3 10" xfId="5197" xr:uid="{00000000-0005-0000-0000-000078250000}"/>
    <cellStyle name="Comma 17 2 2 3 11" xfId="7690" xr:uid="{00000000-0005-0000-0000-000079250000}"/>
    <cellStyle name="Comma 17 2 2 3 12" xfId="10138" xr:uid="{00000000-0005-0000-0000-00007A250000}"/>
    <cellStyle name="Comma 17 2 2 3 13" xfId="12590" xr:uid="{00000000-0005-0000-0000-00007B250000}"/>
    <cellStyle name="Comma 17 2 2 3 14" xfId="15042" xr:uid="{00000000-0005-0000-0000-00007C250000}"/>
    <cellStyle name="Comma 17 2 2 3 15" xfId="17495" xr:uid="{00000000-0005-0000-0000-00007D250000}"/>
    <cellStyle name="Comma 17 2 2 3 16" xfId="19943" xr:uid="{00000000-0005-0000-0000-00007E250000}"/>
    <cellStyle name="Comma 17 2 2 3 2" xfId="22432" xr:uid="{00000000-0005-0000-0000-00007F250000}"/>
    <cellStyle name="Comma 17 2 2 3 2 10" xfId="19944" xr:uid="{00000000-0005-0000-0000-000080250000}"/>
    <cellStyle name="Comma 17 2 2 3 2 2" xfId="22433" xr:uid="{00000000-0005-0000-0000-000081250000}"/>
    <cellStyle name="Comma 17 2 2 3 2 2 2" xfId="2740" xr:uid="{00000000-0005-0000-0000-000082250000}"/>
    <cellStyle name="Comma 17 2 2 3 2 2 3" xfId="5199" xr:uid="{00000000-0005-0000-0000-000083250000}"/>
    <cellStyle name="Comma 17 2 2 3 2 2 4" xfId="7692" xr:uid="{00000000-0005-0000-0000-000084250000}"/>
    <cellStyle name="Comma 17 2 2 3 2 2 5" xfId="10140" xr:uid="{00000000-0005-0000-0000-000085250000}"/>
    <cellStyle name="Comma 17 2 2 3 2 2 6" xfId="12592" xr:uid="{00000000-0005-0000-0000-000086250000}"/>
    <cellStyle name="Comma 17 2 2 3 2 2 7" xfId="15044" xr:uid="{00000000-0005-0000-0000-000087250000}"/>
    <cellStyle name="Comma 17 2 2 3 2 2 8" xfId="17497" xr:uid="{00000000-0005-0000-0000-000088250000}"/>
    <cellStyle name="Comma 17 2 2 3 2 2 9" xfId="19945" xr:uid="{00000000-0005-0000-0000-000089250000}"/>
    <cellStyle name="Comma 17 2 2 3 2 3" xfId="2739" xr:uid="{00000000-0005-0000-0000-00008A250000}"/>
    <cellStyle name="Comma 17 2 2 3 2 4" xfId="5198" xr:uid="{00000000-0005-0000-0000-00008B250000}"/>
    <cellStyle name="Comma 17 2 2 3 2 5" xfId="7691" xr:uid="{00000000-0005-0000-0000-00008C250000}"/>
    <cellStyle name="Comma 17 2 2 3 2 6" xfId="10139" xr:uid="{00000000-0005-0000-0000-00008D250000}"/>
    <cellStyle name="Comma 17 2 2 3 2 7" xfId="12591" xr:uid="{00000000-0005-0000-0000-00008E250000}"/>
    <cellStyle name="Comma 17 2 2 3 2 8" xfId="15043" xr:uid="{00000000-0005-0000-0000-00008F250000}"/>
    <cellStyle name="Comma 17 2 2 3 2 9" xfId="17496" xr:uid="{00000000-0005-0000-0000-000090250000}"/>
    <cellStyle name="Comma 17 2 2 3 3" xfId="22434" xr:uid="{00000000-0005-0000-0000-000091250000}"/>
    <cellStyle name="Comma 17 2 2 3 3 2" xfId="2741" xr:uid="{00000000-0005-0000-0000-000092250000}"/>
    <cellStyle name="Comma 17 2 2 3 3 3" xfId="5200" xr:uid="{00000000-0005-0000-0000-000093250000}"/>
    <cellStyle name="Comma 17 2 2 3 3 4" xfId="7693" xr:uid="{00000000-0005-0000-0000-000094250000}"/>
    <cellStyle name="Comma 17 2 2 3 3 5" xfId="10141" xr:uid="{00000000-0005-0000-0000-000095250000}"/>
    <cellStyle name="Comma 17 2 2 3 3 6" xfId="12593" xr:uid="{00000000-0005-0000-0000-000096250000}"/>
    <cellStyle name="Comma 17 2 2 3 3 7" xfId="15045" xr:uid="{00000000-0005-0000-0000-000097250000}"/>
    <cellStyle name="Comma 17 2 2 3 3 8" xfId="17498" xr:uid="{00000000-0005-0000-0000-000098250000}"/>
    <cellStyle name="Comma 17 2 2 3 3 9" xfId="19946" xr:uid="{00000000-0005-0000-0000-000099250000}"/>
    <cellStyle name="Comma 17 2 2 3 4" xfId="22435" xr:uid="{00000000-0005-0000-0000-00009A250000}"/>
    <cellStyle name="Comma 17 2 2 3 4 2" xfId="2742" xr:uid="{00000000-0005-0000-0000-00009B250000}"/>
    <cellStyle name="Comma 17 2 2 3 4 3" xfId="5201" xr:uid="{00000000-0005-0000-0000-00009C250000}"/>
    <cellStyle name="Comma 17 2 2 3 4 4" xfId="7694" xr:uid="{00000000-0005-0000-0000-00009D250000}"/>
    <cellStyle name="Comma 17 2 2 3 4 5" xfId="10142" xr:uid="{00000000-0005-0000-0000-00009E250000}"/>
    <cellStyle name="Comma 17 2 2 3 4 6" xfId="12594" xr:uid="{00000000-0005-0000-0000-00009F250000}"/>
    <cellStyle name="Comma 17 2 2 3 4 7" xfId="15046" xr:uid="{00000000-0005-0000-0000-0000A0250000}"/>
    <cellStyle name="Comma 17 2 2 3 4 8" xfId="17499" xr:uid="{00000000-0005-0000-0000-0000A1250000}"/>
    <cellStyle name="Comma 17 2 2 3 4 9" xfId="19947" xr:uid="{00000000-0005-0000-0000-0000A2250000}"/>
    <cellStyle name="Comma 17 2 2 3 5" xfId="22436" xr:uid="{00000000-0005-0000-0000-0000A3250000}"/>
    <cellStyle name="Comma 17 2 2 3 5 2" xfId="2743" xr:uid="{00000000-0005-0000-0000-0000A4250000}"/>
    <cellStyle name="Comma 17 2 2 3 5 3" xfId="5202" xr:uid="{00000000-0005-0000-0000-0000A5250000}"/>
    <cellStyle name="Comma 17 2 2 3 5 4" xfId="7695" xr:uid="{00000000-0005-0000-0000-0000A6250000}"/>
    <cellStyle name="Comma 17 2 2 3 5 5" xfId="10143" xr:uid="{00000000-0005-0000-0000-0000A7250000}"/>
    <cellStyle name="Comma 17 2 2 3 5 6" xfId="12595" xr:uid="{00000000-0005-0000-0000-0000A8250000}"/>
    <cellStyle name="Comma 17 2 2 3 5 7" xfId="15047" xr:uid="{00000000-0005-0000-0000-0000A9250000}"/>
    <cellStyle name="Comma 17 2 2 3 5 8" xfId="17500" xr:uid="{00000000-0005-0000-0000-0000AA250000}"/>
    <cellStyle name="Comma 17 2 2 3 5 9" xfId="19948" xr:uid="{00000000-0005-0000-0000-0000AB250000}"/>
    <cellStyle name="Comma 17 2 2 3 6" xfId="22437" xr:uid="{00000000-0005-0000-0000-0000AC250000}"/>
    <cellStyle name="Comma 17 2 2 3 6 2" xfId="2744" xr:uid="{00000000-0005-0000-0000-0000AD250000}"/>
    <cellStyle name="Comma 17 2 2 3 6 3" xfId="5203" xr:uid="{00000000-0005-0000-0000-0000AE250000}"/>
    <cellStyle name="Comma 17 2 2 3 6 4" xfId="7696" xr:uid="{00000000-0005-0000-0000-0000AF250000}"/>
    <cellStyle name="Comma 17 2 2 3 6 5" xfId="10144" xr:uid="{00000000-0005-0000-0000-0000B0250000}"/>
    <cellStyle name="Comma 17 2 2 3 6 6" xfId="12596" xr:uid="{00000000-0005-0000-0000-0000B1250000}"/>
    <cellStyle name="Comma 17 2 2 3 6 7" xfId="15048" xr:uid="{00000000-0005-0000-0000-0000B2250000}"/>
    <cellStyle name="Comma 17 2 2 3 6 8" xfId="17501" xr:uid="{00000000-0005-0000-0000-0000B3250000}"/>
    <cellStyle name="Comma 17 2 2 3 6 9" xfId="19949" xr:uid="{00000000-0005-0000-0000-0000B4250000}"/>
    <cellStyle name="Comma 17 2 2 3 7" xfId="22438" xr:uid="{00000000-0005-0000-0000-0000B5250000}"/>
    <cellStyle name="Comma 17 2 2 3 7 2" xfId="2745" xr:uid="{00000000-0005-0000-0000-0000B6250000}"/>
    <cellStyle name="Comma 17 2 2 3 7 3" xfId="5204" xr:uid="{00000000-0005-0000-0000-0000B7250000}"/>
    <cellStyle name="Comma 17 2 2 3 7 4" xfId="7697" xr:uid="{00000000-0005-0000-0000-0000B8250000}"/>
    <cellStyle name="Comma 17 2 2 3 7 5" xfId="10145" xr:uid="{00000000-0005-0000-0000-0000B9250000}"/>
    <cellStyle name="Comma 17 2 2 3 7 6" xfId="12597" xr:uid="{00000000-0005-0000-0000-0000BA250000}"/>
    <cellStyle name="Comma 17 2 2 3 7 7" xfId="15049" xr:uid="{00000000-0005-0000-0000-0000BB250000}"/>
    <cellStyle name="Comma 17 2 2 3 7 8" xfId="17502" xr:uid="{00000000-0005-0000-0000-0000BC250000}"/>
    <cellStyle name="Comma 17 2 2 3 7 9" xfId="19950" xr:uid="{00000000-0005-0000-0000-0000BD250000}"/>
    <cellStyle name="Comma 17 2 2 3 8" xfId="22439" xr:uid="{00000000-0005-0000-0000-0000BE250000}"/>
    <cellStyle name="Comma 17 2 2 3 8 2" xfId="2746" xr:uid="{00000000-0005-0000-0000-0000BF250000}"/>
    <cellStyle name="Comma 17 2 2 3 8 3" xfId="5205" xr:uid="{00000000-0005-0000-0000-0000C0250000}"/>
    <cellStyle name="Comma 17 2 2 3 8 4" xfId="7698" xr:uid="{00000000-0005-0000-0000-0000C1250000}"/>
    <cellStyle name="Comma 17 2 2 3 8 5" xfId="10146" xr:uid="{00000000-0005-0000-0000-0000C2250000}"/>
    <cellStyle name="Comma 17 2 2 3 8 6" xfId="12598" xr:uid="{00000000-0005-0000-0000-0000C3250000}"/>
    <cellStyle name="Comma 17 2 2 3 8 7" xfId="15050" xr:uid="{00000000-0005-0000-0000-0000C4250000}"/>
    <cellStyle name="Comma 17 2 2 3 8 8" xfId="17503" xr:uid="{00000000-0005-0000-0000-0000C5250000}"/>
    <cellStyle name="Comma 17 2 2 3 8 9" xfId="19951" xr:uid="{00000000-0005-0000-0000-0000C6250000}"/>
    <cellStyle name="Comma 17 2 2 3 9" xfId="2738" xr:uid="{00000000-0005-0000-0000-0000C7250000}"/>
    <cellStyle name="Comma 17 2 2 4" xfId="22440" xr:uid="{00000000-0005-0000-0000-0000C8250000}"/>
    <cellStyle name="Comma 17 2 2 4 10" xfId="19952" xr:uid="{00000000-0005-0000-0000-0000C9250000}"/>
    <cellStyle name="Comma 17 2 2 4 2" xfId="22441" xr:uid="{00000000-0005-0000-0000-0000CA250000}"/>
    <cellStyle name="Comma 17 2 2 4 2 2" xfId="2748" xr:uid="{00000000-0005-0000-0000-0000CB250000}"/>
    <cellStyle name="Comma 17 2 2 4 2 3" xfId="5207" xr:uid="{00000000-0005-0000-0000-0000CC250000}"/>
    <cellStyle name="Comma 17 2 2 4 2 4" xfId="7700" xr:uid="{00000000-0005-0000-0000-0000CD250000}"/>
    <cellStyle name="Comma 17 2 2 4 2 5" xfId="10148" xr:uid="{00000000-0005-0000-0000-0000CE250000}"/>
    <cellStyle name="Comma 17 2 2 4 2 6" xfId="12600" xr:uid="{00000000-0005-0000-0000-0000CF250000}"/>
    <cellStyle name="Comma 17 2 2 4 2 7" xfId="15052" xr:uid="{00000000-0005-0000-0000-0000D0250000}"/>
    <cellStyle name="Comma 17 2 2 4 2 8" xfId="17505" xr:uid="{00000000-0005-0000-0000-0000D1250000}"/>
    <cellStyle name="Comma 17 2 2 4 2 9" xfId="19953" xr:uid="{00000000-0005-0000-0000-0000D2250000}"/>
    <cellStyle name="Comma 17 2 2 4 3" xfId="2747" xr:uid="{00000000-0005-0000-0000-0000D3250000}"/>
    <cellStyle name="Comma 17 2 2 4 4" xfId="5206" xr:uid="{00000000-0005-0000-0000-0000D4250000}"/>
    <cellStyle name="Comma 17 2 2 4 5" xfId="7699" xr:uid="{00000000-0005-0000-0000-0000D5250000}"/>
    <cellStyle name="Comma 17 2 2 4 6" xfId="10147" xr:uid="{00000000-0005-0000-0000-0000D6250000}"/>
    <cellStyle name="Comma 17 2 2 4 7" xfId="12599" xr:uid="{00000000-0005-0000-0000-0000D7250000}"/>
    <cellStyle name="Comma 17 2 2 4 8" xfId="15051" xr:uid="{00000000-0005-0000-0000-0000D8250000}"/>
    <cellStyle name="Comma 17 2 2 4 9" xfId="17504" xr:uid="{00000000-0005-0000-0000-0000D9250000}"/>
    <cellStyle name="Comma 17 2 2 5" xfId="22442" xr:uid="{00000000-0005-0000-0000-0000DA250000}"/>
    <cellStyle name="Comma 17 2 2 5 2" xfId="2749" xr:uid="{00000000-0005-0000-0000-0000DB250000}"/>
    <cellStyle name="Comma 17 2 2 5 3" xfId="5208" xr:uid="{00000000-0005-0000-0000-0000DC250000}"/>
    <cellStyle name="Comma 17 2 2 5 4" xfId="7701" xr:uid="{00000000-0005-0000-0000-0000DD250000}"/>
    <cellStyle name="Comma 17 2 2 5 5" xfId="10149" xr:uid="{00000000-0005-0000-0000-0000DE250000}"/>
    <cellStyle name="Comma 17 2 2 5 6" xfId="12601" xr:uid="{00000000-0005-0000-0000-0000DF250000}"/>
    <cellStyle name="Comma 17 2 2 5 7" xfId="15053" xr:uid="{00000000-0005-0000-0000-0000E0250000}"/>
    <cellStyle name="Comma 17 2 2 5 8" xfId="17506" xr:uid="{00000000-0005-0000-0000-0000E1250000}"/>
    <cellStyle name="Comma 17 2 2 5 9" xfId="19954" xr:uid="{00000000-0005-0000-0000-0000E2250000}"/>
    <cellStyle name="Comma 17 2 2 6" xfId="22443" xr:uid="{00000000-0005-0000-0000-0000E3250000}"/>
    <cellStyle name="Comma 17 2 2 6 2" xfId="2750" xr:uid="{00000000-0005-0000-0000-0000E4250000}"/>
    <cellStyle name="Comma 17 2 2 6 3" xfId="5209" xr:uid="{00000000-0005-0000-0000-0000E5250000}"/>
    <cellStyle name="Comma 17 2 2 6 4" xfId="7702" xr:uid="{00000000-0005-0000-0000-0000E6250000}"/>
    <cellStyle name="Comma 17 2 2 6 5" xfId="10150" xr:uid="{00000000-0005-0000-0000-0000E7250000}"/>
    <cellStyle name="Comma 17 2 2 6 6" xfId="12602" xr:uid="{00000000-0005-0000-0000-0000E8250000}"/>
    <cellStyle name="Comma 17 2 2 6 7" xfId="15054" xr:uid="{00000000-0005-0000-0000-0000E9250000}"/>
    <cellStyle name="Comma 17 2 2 6 8" xfId="17507" xr:uid="{00000000-0005-0000-0000-0000EA250000}"/>
    <cellStyle name="Comma 17 2 2 6 9" xfId="19955" xr:uid="{00000000-0005-0000-0000-0000EB250000}"/>
    <cellStyle name="Comma 17 2 2 7" xfId="22444" xr:uid="{00000000-0005-0000-0000-0000EC250000}"/>
    <cellStyle name="Comma 17 2 2 7 2" xfId="2751" xr:uid="{00000000-0005-0000-0000-0000ED250000}"/>
    <cellStyle name="Comma 17 2 2 7 3" xfId="5210" xr:uid="{00000000-0005-0000-0000-0000EE250000}"/>
    <cellStyle name="Comma 17 2 2 7 4" xfId="7703" xr:uid="{00000000-0005-0000-0000-0000EF250000}"/>
    <cellStyle name="Comma 17 2 2 7 5" xfId="10151" xr:uid="{00000000-0005-0000-0000-0000F0250000}"/>
    <cellStyle name="Comma 17 2 2 7 6" xfId="12603" xr:uid="{00000000-0005-0000-0000-0000F1250000}"/>
    <cellStyle name="Comma 17 2 2 7 7" xfId="15055" xr:uid="{00000000-0005-0000-0000-0000F2250000}"/>
    <cellStyle name="Comma 17 2 2 7 8" xfId="17508" xr:uid="{00000000-0005-0000-0000-0000F3250000}"/>
    <cellStyle name="Comma 17 2 2 7 9" xfId="19956" xr:uid="{00000000-0005-0000-0000-0000F4250000}"/>
    <cellStyle name="Comma 17 2 2 8" xfId="22445" xr:uid="{00000000-0005-0000-0000-0000F5250000}"/>
    <cellStyle name="Comma 17 2 2 8 2" xfId="2752" xr:uid="{00000000-0005-0000-0000-0000F6250000}"/>
    <cellStyle name="Comma 17 2 2 8 3" xfId="5211" xr:uid="{00000000-0005-0000-0000-0000F7250000}"/>
    <cellStyle name="Comma 17 2 2 8 4" xfId="7704" xr:uid="{00000000-0005-0000-0000-0000F8250000}"/>
    <cellStyle name="Comma 17 2 2 8 5" xfId="10152" xr:uid="{00000000-0005-0000-0000-0000F9250000}"/>
    <cellStyle name="Comma 17 2 2 8 6" xfId="12604" xr:uid="{00000000-0005-0000-0000-0000FA250000}"/>
    <cellStyle name="Comma 17 2 2 8 7" xfId="15056" xr:uid="{00000000-0005-0000-0000-0000FB250000}"/>
    <cellStyle name="Comma 17 2 2 8 8" xfId="17509" xr:uid="{00000000-0005-0000-0000-0000FC250000}"/>
    <cellStyle name="Comma 17 2 2 8 9" xfId="19957" xr:uid="{00000000-0005-0000-0000-0000FD250000}"/>
    <cellStyle name="Comma 17 2 2 9" xfId="22446" xr:uid="{00000000-0005-0000-0000-0000FE250000}"/>
    <cellStyle name="Comma 17 2 2 9 2" xfId="2753" xr:uid="{00000000-0005-0000-0000-0000FF250000}"/>
    <cellStyle name="Comma 17 2 2 9 3" xfId="5212" xr:uid="{00000000-0005-0000-0000-000000260000}"/>
    <cellStyle name="Comma 17 2 2 9 4" xfId="7705" xr:uid="{00000000-0005-0000-0000-000001260000}"/>
    <cellStyle name="Comma 17 2 2 9 5" xfId="10153" xr:uid="{00000000-0005-0000-0000-000002260000}"/>
    <cellStyle name="Comma 17 2 2 9 6" xfId="12605" xr:uid="{00000000-0005-0000-0000-000003260000}"/>
    <cellStyle name="Comma 17 2 2 9 7" xfId="15057" xr:uid="{00000000-0005-0000-0000-000004260000}"/>
    <cellStyle name="Comma 17 2 2 9 8" xfId="17510" xr:uid="{00000000-0005-0000-0000-000005260000}"/>
    <cellStyle name="Comma 17 2 2 9 9" xfId="19958" xr:uid="{00000000-0005-0000-0000-000006260000}"/>
    <cellStyle name="Comma 17 2 3" xfId="22447" xr:uid="{00000000-0005-0000-0000-000007260000}"/>
    <cellStyle name="Comma 17 2 3 10" xfId="2754" xr:uid="{00000000-0005-0000-0000-000008260000}"/>
    <cellStyle name="Comma 17 2 3 11" xfId="5213" xr:uid="{00000000-0005-0000-0000-000009260000}"/>
    <cellStyle name="Comma 17 2 3 12" xfId="7706" xr:uid="{00000000-0005-0000-0000-00000A260000}"/>
    <cellStyle name="Comma 17 2 3 13" xfId="10154" xr:uid="{00000000-0005-0000-0000-00000B260000}"/>
    <cellStyle name="Comma 17 2 3 14" xfId="12606" xr:uid="{00000000-0005-0000-0000-00000C260000}"/>
    <cellStyle name="Comma 17 2 3 15" xfId="15058" xr:uid="{00000000-0005-0000-0000-00000D260000}"/>
    <cellStyle name="Comma 17 2 3 16" xfId="17511" xr:uid="{00000000-0005-0000-0000-00000E260000}"/>
    <cellStyle name="Comma 17 2 3 17" xfId="19959" xr:uid="{00000000-0005-0000-0000-00000F260000}"/>
    <cellStyle name="Comma 17 2 3 2" xfId="22448" xr:uid="{00000000-0005-0000-0000-000010260000}"/>
    <cellStyle name="Comma 17 2 3 2 10" xfId="5214" xr:uid="{00000000-0005-0000-0000-000011260000}"/>
    <cellStyle name="Comma 17 2 3 2 11" xfId="7707" xr:uid="{00000000-0005-0000-0000-000012260000}"/>
    <cellStyle name="Comma 17 2 3 2 12" xfId="10155" xr:uid="{00000000-0005-0000-0000-000013260000}"/>
    <cellStyle name="Comma 17 2 3 2 13" xfId="12607" xr:uid="{00000000-0005-0000-0000-000014260000}"/>
    <cellStyle name="Comma 17 2 3 2 14" xfId="15059" xr:uid="{00000000-0005-0000-0000-000015260000}"/>
    <cellStyle name="Comma 17 2 3 2 15" xfId="17512" xr:uid="{00000000-0005-0000-0000-000016260000}"/>
    <cellStyle name="Comma 17 2 3 2 16" xfId="19960" xr:uid="{00000000-0005-0000-0000-000017260000}"/>
    <cellStyle name="Comma 17 2 3 2 2" xfId="22449" xr:uid="{00000000-0005-0000-0000-000018260000}"/>
    <cellStyle name="Comma 17 2 3 2 2 10" xfId="19961" xr:uid="{00000000-0005-0000-0000-000019260000}"/>
    <cellStyle name="Comma 17 2 3 2 2 2" xfId="22450" xr:uid="{00000000-0005-0000-0000-00001A260000}"/>
    <cellStyle name="Comma 17 2 3 2 2 2 2" xfId="2757" xr:uid="{00000000-0005-0000-0000-00001B260000}"/>
    <cellStyle name="Comma 17 2 3 2 2 2 3" xfId="5216" xr:uid="{00000000-0005-0000-0000-00001C260000}"/>
    <cellStyle name="Comma 17 2 3 2 2 2 4" xfId="7709" xr:uid="{00000000-0005-0000-0000-00001D260000}"/>
    <cellStyle name="Comma 17 2 3 2 2 2 5" xfId="10157" xr:uid="{00000000-0005-0000-0000-00001E260000}"/>
    <cellStyle name="Comma 17 2 3 2 2 2 6" xfId="12609" xr:uid="{00000000-0005-0000-0000-00001F260000}"/>
    <cellStyle name="Comma 17 2 3 2 2 2 7" xfId="15061" xr:uid="{00000000-0005-0000-0000-000020260000}"/>
    <cellStyle name="Comma 17 2 3 2 2 2 8" xfId="17514" xr:uid="{00000000-0005-0000-0000-000021260000}"/>
    <cellStyle name="Comma 17 2 3 2 2 2 9" xfId="19962" xr:uid="{00000000-0005-0000-0000-000022260000}"/>
    <cellStyle name="Comma 17 2 3 2 2 3" xfId="2756" xr:uid="{00000000-0005-0000-0000-000023260000}"/>
    <cellStyle name="Comma 17 2 3 2 2 4" xfId="5215" xr:uid="{00000000-0005-0000-0000-000024260000}"/>
    <cellStyle name="Comma 17 2 3 2 2 5" xfId="7708" xr:uid="{00000000-0005-0000-0000-000025260000}"/>
    <cellStyle name="Comma 17 2 3 2 2 6" xfId="10156" xr:uid="{00000000-0005-0000-0000-000026260000}"/>
    <cellStyle name="Comma 17 2 3 2 2 7" xfId="12608" xr:uid="{00000000-0005-0000-0000-000027260000}"/>
    <cellStyle name="Comma 17 2 3 2 2 8" xfId="15060" xr:uid="{00000000-0005-0000-0000-000028260000}"/>
    <cellStyle name="Comma 17 2 3 2 2 9" xfId="17513" xr:uid="{00000000-0005-0000-0000-000029260000}"/>
    <cellStyle name="Comma 17 2 3 2 3" xfId="22451" xr:uid="{00000000-0005-0000-0000-00002A260000}"/>
    <cellStyle name="Comma 17 2 3 2 3 2" xfId="2758" xr:uid="{00000000-0005-0000-0000-00002B260000}"/>
    <cellStyle name="Comma 17 2 3 2 3 3" xfId="5217" xr:uid="{00000000-0005-0000-0000-00002C260000}"/>
    <cellStyle name="Comma 17 2 3 2 3 4" xfId="7710" xr:uid="{00000000-0005-0000-0000-00002D260000}"/>
    <cellStyle name="Comma 17 2 3 2 3 5" xfId="10158" xr:uid="{00000000-0005-0000-0000-00002E260000}"/>
    <cellStyle name="Comma 17 2 3 2 3 6" xfId="12610" xr:uid="{00000000-0005-0000-0000-00002F260000}"/>
    <cellStyle name="Comma 17 2 3 2 3 7" xfId="15062" xr:uid="{00000000-0005-0000-0000-000030260000}"/>
    <cellStyle name="Comma 17 2 3 2 3 8" xfId="17515" xr:uid="{00000000-0005-0000-0000-000031260000}"/>
    <cellStyle name="Comma 17 2 3 2 3 9" xfId="19963" xr:uid="{00000000-0005-0000-0000-000032260000}"/>
    <cellStyle name="Comma 17 2 3 2 4" xfId="22452" xr:uid="{00000000-0005-0000-0000-000033260000}"/>
    <cellStyle name="Comma 17 2 3 2 4 2" xfId="2759" xr:uid="{00000000-0005-0000-0000-000034260000}"/>
    <cellStyle name="Comma 17 2 3 2 4 3" xfId="5218" xr:uid="{00000000-0005-0000-0000-000035260000}"/>
    <cellStyle name="Comma 17 2 3 2 4 4" xfId="7711" xr:uid="{00000000-0005-0000-0000-000036260000}"/>
    <cellStyle name="Comma 17 2 3 2 4 5" xfId="10159" xr:uid="{00000000-0005-0000-0000-000037260000}"/>
    <cellStyle name="Comma 17 2 3 2 4 6" xfId="12611" xr:uid="{00000000-0005-0000-0000-000038260000}"/>
    <cellStyle name="Comma 17 2 3 2 4 7" xfId="15063" xr:uid="{00000000-0005-0000-0000-000039260000}"/>
    <cellStyle name="Comma 17 2 3 2 4 8" xfId="17516" xr:uid="{00000000-0005-0000-0000-00003A260000}"/>
    <cellStyle name="Comma 17 2 3 2 4 9" xfId="19964" xr:uid="{00000000-0005-0000-0000-00003B260000}"/>
    <cellStyle name="Comma 17 2 3 2 5" xfId="22453" xr:uid="{00000000-0005-0000-0000-00003C260000}"/>
    <cellStyle name="Comma 17 2 3 2 5 2" xfId="2760" xr:uid="{00000000-0005-0000-0000-00003D260000}"/>
    <cellStyle name="Comma 17 2 3 2 5 3" xfId="5219" xr:uid="{00000000-0005-0000-0000-00003E260000}"/>
    <cellStyle name="Comma 17 2 3 2 5 4" xfId="7712" xr:uid="{00000000-0005-0000-0000-00003F260000}"/>
    <cellStyle name="Comma 17 2 3 2 5 5" xfId="10160" xr:uid="{00000000-0005-0000-0000-000040260000}"/>
    <cellStyle name="Comma 17 2 3 2 5 6" xfId="12612" xr:uid="{00000000-0005-0000-0000-000041260000}"/>
    <cellStyle name="Comma 17 2 3 2 5 7" xfId="15064" xr:uid="{00000000-0005-0000-0000-000042260000}"/>
    <cellStyle name="Comma 17 2 3 2 5 8" xfId="17517" xr:uid="{00000000-0005-0000-0000-000043260000}"/>
    <cellStyle name="Comma 17 2 3 2 5 9" xfId="19965" xr:uid="{00000000-0005-0000-0000-000044260000}"/>
    <cellStyle name="Comma 17 2 3 2 6" xfId="22454" xr:uid="{00000000-0005-0000-0000-000045260000}"/>
    <cellStyle name="Comma 17 2 3 2 6 2" xfId="2761" xr:uid="{00000000-0005-0000-0000-000046260000}"/>
    <cellStyle name="Comma 17 2 3 2 6 3" xfId="5220" xr:uid="{00000000-0005-0000-0000-000047260000}"/>
    <cellStyle name="Comma 17 2 3 2 6 4" xfId="7713" xr:uid="{00000000-0005-0000-0000-000048260000}"/>
    <cellStyle name="Comma 17 2 3 2 6 5" xfId="10161" xr:uid="{00000000-0005-0000-0000-000049260000}"/>
    <cellStyle name="Comma 17 2 3 2 6 6" xfId="12613" xr:uid="{00000000-0005-0000-0000-00004A260000}"/>
    <cellStyle name="Comma 17 2 3 2 6 7" xfId="15065" xr:uid="{00000000-0005-0000-0000-00004B260000}"/>
    <cellStyle name="Comma 17 2 3 2 6 8" xfId="17518" xr:uid="{00000000-0005-0000-0000-00004C260000}"/>
    <cellStyle name="Comma 17 2 3 2 6 9" xfId="19966" xr:uid="{00000000-0005-0000-0000-00004D260000}"/>
    <cellStyle name="Comma 17 2 3 2 7" xfId="22455" xr:uid="{00000000-0005-0000-0000-00004E260000}"/>
    <cellStyle name="Comma 17 2 3 2 7 2" xfId="2762" xr:uid="{00000000-0005-0000-0000-00004F260000}"/>
    <cellStyle name="Comma 17 2 3 2 7 3" xfId="5221" xr:uid="{00000000-0005-0000-0000-000050260000}"/>
    <cellStyle name="Comma 17 2 3 2 7 4" xfId="7714" xr:uid="{00000000-0005-0000-0000-000051260000}"/>
    <cellStyle name="Comma 17 2 3 2 7 5" xfId="10162" xr:uid="{00000000-0005-0000-0000-000052260000}"/>
    <cellStyle name="Comma 17 2 3 2 7 6" xfId="12614" xr:uid="{00000000-0005-0000-0000-000053260000}"/>
    <cellStyle name="Comma 17 2 3 2 7 7" xfId="15066" xr:uid="{00000000-0005-0000-0000-000054260000}"/>
    <cellStyle name="Comma 17 2 3 2 7 8" xfId="17519" xr:uid="{00000000-0005-0000-0000-000055260000}"/>
    <cellStyle name="Comma 17 2 3 2 7 9" xfId="19967" xr:uid="{00000000-0005-0000-0000-000056260000}"/>
    <cellStyle name="Comma 17 2 3 2 8" xfId="22456" xr:uid="{00000000-0005-0000-0000-000057260000}"/>
    <cellStyle name="Comma 17 2 3 2 8 2" xfId="2763" xr:uid="{00000000-0005-0000-0000-000058260000}"/>
    <cellStyle name="Comma 17 2 3 2 8 3" xfId="5222" xr:uid="{00000000-0005-0000-0000-000059260000}"/>
    <cellStyle name="Comma 17 2 3 2 8 4" xfId="7715" xr:uid="{00000000-0005-0000-0000-00005A260000}"/>
    <cellStyle name="Comma 17 2 3 2 8 5" xfId="10163" xr:uid="{00000000-0005-0000-0000-00005B260000}"/>
    <cellStyle name="Comma 17 2 3 2 8 6" xfId="12615" xr:uid="{00000000-0005-0000-0000-00005C260000}"/>
    <cellStyle name="Comma 17 2 3 2 8 7" xfId="15067" xr:uid="{00000000-0005-0000-0000-00005D260000}"/>
    <cellStyle name="Comma 17 2 3 2 8 8" xfId="17520" xr:uid="{00000000-0005-0000-0000-00005E260000}"/>
    <cellStyle name="Comma 17 2 3 2 8 9" xfId="19968" xr:uid="{00000000-0005-0000-0000-00005F260000}"/>
    <cellStyle name="Comma 17 2 3 2 9" xfId="2755" xr:uid="{00000000-0005-0000-0000-000060260000}"/>
    <cellStyle name="Comma 17 2 3 3" xfId="22457" xr:uid="{00000000-0005-0000-0000-000061260000}"/>
    <cellStyle name="Comma 17 2 3 3 10" xfId="19969" xr:uid="{00000000-0005-0000-0000-000062260000}"/>
    <cellStyle name="Comma 17 2 3 3 2" xfId="22458" xr:uid="{00000000-0005-0000-0000-000063260000}"/>
    <cellStyle name="Comma 17 2 3 3 2 2" xfId="2765" xr:uid="{00000000-0005-0000-0000-000064260000}"/>
    <cellStyle name="Comma 17 2 3 3 2 3" xfId="5224" xr:uid="{00000000-0005-0000-0000-000065260000}"/>
    <cellStyle name="Comma 17 2 3 3 2 4" xfId="7717" xr:uid="{00000000-0005-0000-0000-000066260000}"/>
    <cellStyle name="Comma 17 2 3 3 2 5" xfId="10165" xr:uid="{00000000-0005-0000-0000-000067260000}"/>
    <cellStyle name="Comma 17 2 3 3 2 6" xfId="12617" xr:uid="{00000000-0005-0000-0000-000068260000}"/>
    <cellStyle name="Comma 17 2 3 3 2 7" xfId="15069" xr:uid="{00000000-0005-0000-0000-000069260000}"/>
    <cellStyle name="Comma 17 2 3 3 2 8" xfId="17522" xr:uid="{00000000-0005-0000-0000-00006A260000}"/>
    <cellStyle name="Comma 17 2 3 3 2 9" xfId="19970" xr:uid="{00000000-0005-0000-0000-00006B260000}"/>
    <cellStyle name="Comma 17 2 3 3 3" xfId="2764" xr:uid="{00000000-0005-0000-0000-00006C260000}"/>
    <cellStyle name="Comma 17 2 3 3 4" xfId="5223" xr:uid="{00000000-0005-0000-0000-00006D260000}"/>
    <cellStyle name="Comma 17 2 3 3 5" xfId="7716" xr:uid="{00000000-0005-0000-0000-00006E260000}"/>
    <cellStyle name="Comma 17 2 3 3 6" xfId="10164" xr:uid="{00000000-0005-0000-0000-00006F260000}"/>
    <cellStyle name="Comma 17 2 3 3 7" xfId="12616" xr:uid="{00000000-0005-0000-0000-000070260000}"/>
    <cellStyle name="Comma 17 2 3 3 8" xfId="15068" xr:uid="{00000000-0005-0000-0000-000071260000}"/>
    <cellStyle name="Comma 17 2 3 3 9" xfId="17521" xr:uid="{00000000-0005-0000-0000-000072260000}"/>
    <cellStyle name="Comma 17 2 3 4" xfId="22459" xr:uid="{00000000-0005-0000-0000-000073260000}"/>
    <cellStyle name="Comma 17 2 3 4 2" xfId="2766" xr:uid="{00000000-0005-0000-0000-000074260000}"/>
    <cellStyle name="Comma 17 2 3 4 3" xfId="5225" xr:uid="{00000000-0005-0000-0000-000075260000}"/>
    <cellStyle name="Comma 17 2 3 4 4" xfId="7718" xr:uid="{00000000-0005-0000-0000-000076260000}"/>
    <cellStyle name="Comma 17 2 3 4 5" xfId="10166" xr:uid="{00000000-0005-0000-0000-000077260000}"/>
    <cellStyle name="Comma 17 2 3 4 6" xfId="12618" xr:uid="{00000000-0005-0000-0000-000078260000}"/>
    <cellStyle name="Comma 17 2 3 4 7" xfId="15070" xr:uid="{00000000-0005-0000-0000-000079260000}"/>
    <cellStyle name="Comma 17 2 3 4 8" xfId="17523" xr:uid="{00000000-0005-0000-0000-00007A260000}"/>
    <cellStyle name="Comma 17 2 3 4 9" xfId="19971" xr:uid="{00000000-0005-0000-0000-00007B260000}"/>
    <cellStyle name="Comma 17 2 3 5" xfId="22460" xr:uid="{00000000-0005-0000-0000-00007C260000}"/>
    <cellStyle name="Comma 17 2 3 5 2" xfId="2767" xr:uid="{00000000-0005-0000-0000-00007D260000}"/>
    <cellStyle name="Comma 17 2 3 5 3" xfId="5226" xr:uid="{00000000-0005-0000-0000-00007E260000}"/>
    <cellStyle name="Comma 17 2 3 5 4" xfId="7719" xr:uid="{00000000-0005-0000-0000-00007F260000}"/>
    <cellStyle name="Comma 17 2 3 5 5" xfId="10167" xr:uid="{00000000-0005-0000-0000-000080260000}"/>
    <cellStyle name="Comma 17 2 3 5 6" xfId="12619" xr:uid="{00000000-0005-0000-0000-000081260000}"/>
    <cellStyle name="Comma 17 2 3 5 7" xfId="15071" xr:uid="{00000000-0005-0000-0000-000082260000}"/>
    <cellStyle name="Comma 17 2 3 5 8" xfId="17524" xr:uid="{00000000-0005-0000-0000-000083260000}"/>
    <cellStyle name="Comma 17 2 3 5 9" xfId="19972" xr:uid="{00000000-0005-0000-0000-000084260000}"/>
    <cellStyle name="Comma 17 2 3 6" xfId="22461" xr:uid="{00000000-0005-0000-0000-000085260000}"/>
    <cellStyle name="Comma 17 2 3 6 2" xfId="2768" xr:uid="{00000000-0005-0000-0000-000086260000}"/>
    <cellStyle name="Comma 17 2 3 6 3" xfId="5227" xr:uid="{00000000-0005-0000-0000-000087260000}"/>
    <cellStyle name="Comma 17 2 3 6 4" xfId="7720" xr:uid="{00000000-0005-0000-0000-000088260000}"/>
    <cellStyle name="Comma 17 2 3 6 5" xfId="10168" xr:uid="{00000000-0005-0000-0000-000089260000}"/>
    <cellStyle name="Comma 17 2 3 6 6" xfId="12620" xr:uid="{00000000-0005-0000-0000-00008A260000}"/>
    <cellStyle name="Comma 17 2 3 6 7" xfId="15072" xr:uid="{00000000-0005-0000-0000-00008B260000}"/>
    <cellStyle name="Comma 17 2 3 6 8" xfId="17525" xr:uid="{00000000-0005-0000-0000-00008C260000}"/>
    <cellStyle name="Comma 17 2 3 6 9" xfId="19973" xr:uid="{00000000-0005-0000-0000-00008D260000}"/>
    <cellStyle name="Comma 17 2 3 7" xfId="22462" xr:uid="{00000000-0005-0000-0000-00008E260000}"/>
    <cellStyle name="Comma 17 2 3 7 2" xfId="2769" xr:uid="{00000000-0005-0000-0000-00008F260000}"/>
    <cellStyle name="Comma 17 2 3 7 3" xfId="5228" xr:uid="{00000000-0005-0000-0000-000090260000}"/>
    <cellStyle name="Comma 17 2 3 7 4" xfId="7721" xr:uid="{00000000-0005-0000-0000-000091260000}"/>
    <cellStyle name="Comma 17 2 3 7 5" xfId="10169" xr:uid="{00000000-0005-0000-0000-000092260000}"/>
    <cellStyle name="Comma 17 2 3 7 6" xfId="12621" xr:uid="{00000000-0005-0000-0000-000093260000}"/>
    <cellStyle name="Comma 17 2 3 7 7" xfId="15073" xr:uid="{00000000-0005-0000-0000-000094260000}"/>
    <cellStyle name="Comma 17 2 3 7 8" xfId="17526" xr:uid="{00000000-0005-0000-0000-000095260000}"/>
    <cellStyle name="Comma 17 2 3 7 9" xfId="19974" xr:uid="{00000000-0005-0000-0000-000096260000}"/>
    <cellStyle name="Comma 17 2 3 8" xfId="22463" xr:uid="{00000000-0005-0000-0000-000097260000}"/>
    <cellStyle name="Comma 17 2 3 8 2" xfId="2770" xr:uid="{00000000-0005-0000-0000-000098260000}"/>
    <cellStyle name="Comma 17 2 3 8 3" xfId="5229" xr:uid="{00000000-0005-0000-0000-000099260000}"/>
    <cellStyle name="Comma 17 2 3 8 4" xfId="7722" xr:uid="{00000000-0005-0000-0000-00009A260000}"/>
    <cellStyle name="Comma 17 2 3 8 5" xfId="10170" xr:uid="{00000000-0005-0000-0000-00009B260000}"/>
    <cellStyle name="Comma 17 2 3 8 6" xfId="12622" xr:uid="{00000000-0005-0000-0000-00009C260000}"/>
    <cellStyle name="Comma 17 2 3 8 7" xfId="15074" xr:uid="{00000000-0005-0000-0000-00009D260000}"/>
    <cellStyle name="Comma 17 2 3 8 8" xfId="17527" xr:uid="{00000000-0005-0000-0000-00009E260000}"/>
    <cellStyle name="Comma 17 2 3 8 9" xfId="19975" xr:uid="{00000000-0005-0000-0000-00009F260000}"/>
    <cellStyle name="Comma 17 2 3 9" xfId="22464" xr:uid="{00000000-0005-0000-0000-0000A0260000}"/>
    <cellStyle name="Comma 17 2 3 9 2" xfId="2771" xr:uid="{00000000-0005-0000-0000-0000A1260000}"/>
    <cellStyle name="Comma 17 2 3 9 3" xfId="5230" xr:uid="{00000000-0005-0000-0000-0000A2260000}"/>
    <cellStyle name="Comma 17 2 3 9 4" xfId="7723" xr:uid="{00000000-0005-0000-0000-0000A3260000}"/>
    <cellStyle name="Comma 17 2 3 9 5" xfId="10171" xr:uid="{00000000-0005-0000-0000-0000A4260000}"/>
    <cellStyle name="Comma 17 2 3 9 6" xfId="12623" xr:uid="{00000000-0005-0000-0000-0000A5260000}"/>
    <cellStyle name="Comma 17 2 3 9 7" xfId="15075" xr:uid="{00000000-0005-0000-0000-0000A6260000}"/>
    <cellStyle name="Comma 17 2 3 9 8" xfId="17528" xr:uid="{00000000-0005-0000-0000-0000A7260000}"/>
    <cellStyle name="Comma 17 2 3 9 9" xfId="19976" xr:uid="{00000000-0005-0000-0000-0000A8260000}"/>
    <cellStyle name="Comma 17 2 4" xfId="22465" xr:uid="{00000000-0005-0000-0000-0000A9260000}"/>
    <cellStyle name="Comma 17 2 4 10" xfId="5231" xr:uid="{00000000-0005-0000-0000-0000AA260000}"/>
    <cellStyle name="Comma 17 2 4 11" xfId="7724" xr:uid="{00000000-0005-0000-0000-0000AB260000}"/>
    <cellStyle name="Comma 17 2 4 12" xfId="10172" xr:uid="{00000000-0005-0000-0000-0000AC260000}"/>
    <cellStyle name="Comma 17 2 4 13" xfId="12624" xr:uid="{00000000-0005-0000-0000-0000AD260000}"/>
    <cellStyle name="Comma 17 2 4 14" xfId="15076" xr:uid="{00000000-0005-0000-0000-0000AE260000}"/>
    <cellStyle name="Comma 17 2 4 15" xfId="17529" xr:uid="{00000000-0005-0000-0000-0000AF260000}"/>
    <cellStyle name="Comma 17 2 4 16" xfId="19977" xr:uid="{00000000-0005-0000-0000-0000B0260000}"/>
    <cellStyle name="Comma 17 2 4 2" xfId="22466" xr:uid="{00000000-0005-0000-0000-0000B1260000}"/>
    <cellStyle name="Comma 17 2 4 2 10" xfId="19978" xr:uid="{00000000-0005-0000-0000-0000B2260000}"/>
    <cellStyle name="Comma 17 2 4 2 2" xfId="22467" xr:uid="{00000000-0005-0000-0000-0000B3260000}"/>
    <cellStyle name="Comma 17 2 4 2 2 2" xfId="2774" xr:uid="{00000000-0005-0000-0000-0000B4260000}"/>
    <cellStyle name="Comma 17 2 4 2 2 3" xfId="5233" xr:uid="{00000000-0005-0000-0000-0000B5260000}"/>
    <cellStyle name="Comma 17 2 4 2 2 4" xfId="7726" xr:uid="{00000000-0005-0000-0000-0000B6260000}"/>
    <cellStyle name="Comma 17 2 4 2 2 5" xfId="10174" xr:uid="{00000000-0005-0000-0000-0000B7260000}"/>
    <cellStyle name="Comma 17 2 4 2 2 6" xfId="12626" xr:uid="{00000000-0005-0000-0000-0000B8260000}"/>
    <cellStyle name="Comma 17 2 4 2 2 7" xfId="15078" xr:uid="{00000000-0005-0000-0000-0000B9260000}"/>
    <cellStyle name="Comma 17 2 4 2 2 8" xfId="17531" xr:uid="{00000000-0005-0000-0000-0000BA260000}"/>
    <cellStyle name="Comma 17 2 4 2 2 9" xfId="19979" xr:uid="{00000000-0005-0000-0000-0000BB260000}"/>
    <cellStyle name="Comma 17 2 4 2 3" xfId="2773" xr:uid="{00000000-0005-0000-0000-0000BC260000}"/>
    <cellStyle name="Comma 17 2 4 2 4" xfId="5232" xr:uid="{00000000-0005-0000-0000-0000BD260000}"/>
    <cellStyle name="Comma 17 2 4 2 5" xfId="7725" xr:uid="{00000000-0005-0000-0000-0000BE260000}"/>
    <cellStyle name="Comma 17 2 4 2 6" xfId="10173" xr:uid="{00000000-0005-0000-0000-0000BF260000}"/>
    <cellStyle name="Comma 17 2 4 2 7" xfId="12625" xr:uid="{00000000-0005-0000-0000-0000C0260000}"/>
    <cellStyle name="Comma 17 2 4 2 8" xfId="15077" xr:uid="{00000000-0005-0000-0000-0000C1260000}"/>
    <cellStyle name="Comma 17 2 4 2 9" xfId="17530" xr:uid="{00000000-0005-0000-0000-0000C2260000}"/>
    <cellStyle name="Comma 17 2 4 3" xfId="22468" xr:uid="{00000000-0005-0000-0000-0000C3260000}"/>
    <cellStyle name="Comma 17 2 4 3 2" xfId="2775" xr:uid="{00000000-0005-0000-0000-0000C4260000}"/>
    <cellStyle name="Comma 17 2 4 3 3" xfId="5234" xr:uid="{00000000-0005-0000-0000-0000C5260000}"/>
    <cellStyle name="Comma 17 2 4 3 4" xfId="7727" xr:uid="{00000000-0005-0000-0000-0000C6260000}"/>
    <cellStyle name="Comma 17 2 4 3 5" xfId="10175" xr:uid="{00000000-0005-0000-0000-0000C7260000}"/>
    <cellStyle name="Comma 17 2 4 3 6" xfId="12627" xr:uid="{00000000-0005-0000-0000-0000C8260000}"/>
    <cellStyle name="Comma 17 2 4 3 7" xfId="15079" xr:uid="{00000000-0005-0000-0000-0000C9260000}"/>
    <cellStyle name="Comma 17 2 4 3 8" xfId="17532" xr:uid="{00000000-0005-0000-0000-0000CA260000}"/>
    <cellStyle name="Comma 17 2 4 3 9" xfId="19980" xr:uid="{00000000-0005-0000-0000-0000CB260000}"/>
    <cellStyle name="Comma 17 2 4 4" xfId="22469" xr:uid="{00000000-0005-0000-0000-0000CC260000}"/>
    <cellStyle name="Comma 17 2 4 4 2" xfId="2776" xr:uid="{00000000-0005-0000-0000-0000CD260000}"/>
    <cellStyle name="Comma 17 2 4 4 3" xfId="5235" xr:uid="{00000000-0005-0000-0000-0000CE260000}"/>
    <cellStyle name="Comma 17 2 4 4 4" xfId="7728" xr:uid="{00000000-0005-0000-0000-0000CF260000}"/>
    <cellStyle name="Comma 17 2 4 4 5" xfId="10176" xr:uid="{00000000-0005-0000-0000-0000D0260000}"/>
    <cellStyle name="Comma 17 2 4 4 6" xfId="12628" xr:uid="{00000000-0005-0000-0000-0000D1260000}"/>
    <cellStyle name="Comma 17 2 4 4 7" xfId="15080" xr:uid="{00000000-0005-0000-0000-0000D2260000}"/>
    <cellStyle name="Comma 17 2 4 4 8" xfId="17533" xr:uid="{00000000-0005-0000-0000-0000D3260000}"/>
    <cellStyle name="Comma 17 2 4 4 9" xfId="19981" xr:uid="{00000000-0005-0000-0000-0000D4260000}"/>
    <cellStyle name="Comma 17 2 4 5" xfId="22470" xr:uid="{00000000-0005-0000-0000-0000D5260000}"/>
    <cellStyle name="Comma 17 2 4 5 2" xfId="2777" xr:uid="{00000000-0005-0000-0000-0000D6260000}"/>
    <cellStyle name="Comma 17 2 4 5 3" xfId="5236" xr:uid="{00000000-0005-0000-0000-0000D7260000}"/>
    <cellStyle name="Comma 17 2 4 5 4" xfId="7729" xr:uid="{00000000-0005-0000-0000-0000D8260000}"/>
    <cellStyle name="Comma 17 2 4 5 5" xfId="10177" xr:uid="{00000000-0005-0000-0000-0000D9260000}"/>
    <cellStyle name="Comma 17 2 4 5 6" xfId="12629" xr:uid="{00000000-0005-0000-0000-0000DA260000}"/>
    <cellStyle name="Comma 17 2 4 5 7" xfId="15081" xr:uid="{00000000-0005-0000-0000-0000DB260000}"/>
    <cellStyle name="Comma 17 2 4 5 8" xfId="17534" xr:uid="{00000000-0005-0000-0000-0000DC260000}"/>
    <cellStyle name="Comma 17 2 4 5 9" xfId="19982" xr:uid="{00000000-0005-0000-0000-0000DD260000}"/>
    <cellStyle name="Comma 17 2 4 6" xfId="22471" xr:uid="{00000000-0005-0000-0000-0000DE260000}"/>
    <cellStyle name="Comma 17 2 4 6 2" xfId="2778" xr:uid="{00000000-0005-0000-0000-0000DF260000}"/>
    <cellStyle name="Comma 17 2 4 6 3" xfId="5237" xr:uid="{00000000-0005-0000-0000-0000E0260000}"/>
    <cellStyle name="Comma 17 2 4 6 4" xfId="7730" xr:uid="{00000000-0005-0000-0000-0000E1260000}"/>
    <cellStyle name="Comma 17 2 4 6 5" xfId="10178" xr:uid="{00000000-0005-0000-0000-0000E2260000}"/>
    <cellStyle name="Comma 17 2 4 6 6" xfId="12630" xr:uid="{00000000-0005-0000-0000-0000E3260000}"/>
    <cellStyle name="Comma 17 2 4 6 7" xfId="15082" xr:uid="{00000000-0005-0000-0000-0000E4260000}"/>
    <cellStyle name="Comma 17 2 4 6 8" xfId="17535" xr:uid="{00000000-0005-0000-0000-0000E5260000}"/>
    <cellStyle name="Comma 17 2 4 6 9" xfId="19983" xr:uid="{00000000-0005-0000-0000-0000E6260000}"/>
    <cellStyle name="Comma 17 2 4 7" xfId="22472" xr:uid="{00000000-0005-0000-0000-0000E7260000}"/>
    <cellStyle name="Comma 17 2 4 7 2" xfId="2779" xr:uid="{00000000-0005-0000-0000-0000E8260000}"/>
    <cellStyle name="Comma 17 2 4 7 3" xfId="5238" xr:uid="{00000000-0005-0000-0000-0000E9260000}"/>
    <cellStyle name="Comma 17 2 4 7 4" xfId="7731" xr:uid="{00000000-0005-0000-0000-0000EA260000}"/>
    <cellStyle name="Comma 17 2 4 7 5" xfId="10179" xr:uid="{00000000-0005-0000-0000-0000EB260000}"/>
    <cellStyle name="Comma 17 2 4 7 6" xfId="12631" xr:uid="{00000000-0005-0000-0000-0000EC260000}"/>
    <cellStyle name="Comma 17 2 4 7 7" xfId="15083" xr:uid="{00000000-0005-0000-0000-0000ED260000}"/>
    <cellStyle name="Comma 17 2 4 7 8" xfId="17536" xr:uid="{00000000-0005-0000-0000-0000EE260000}"/>
    <cellStyle name="Comma 17 2 4 7 9" xfId="19984" xr:uid="{00000000-0005-0000-0000-0000EF260000}"/>
    <cellStyle name="Comma 17 2 4 8" xfId="22473" xr:uid="{00000000-0005-0000-0000-0000F0260000}"/>
    <cellStyle name="Comma 17 2 4 8 2" xfId="2780" xr:uid="{00000000-0005-0000-0000-0000F1260000}"/>
    <cellStyle name="Comma 17 2 4 8 3" xfId="5239" xr:uid="{00000000-0005-0000-0000-0000F2260000}"/>
    <cellStyle name="Comma 17 2 4 8 4" xfId="7732" xr:uid="{00000000-0005-0000-0000-0000F3260000}"/>
    <cellStyle name="Comma 17 2 4 8 5" xfId="10180" xr:uid="{00000000-0005-0000-0000-0000F4260000}"/>
    <cellStyle name="Comma 17 2 4 8 6" xfId="12632" xr:uid="{00000000-0005-0000-0000-0000F5260000}"/>
    <cellStyle name="Comma 17 2 4 8 7" xfId="15084" xr:uid="{00000000-0005-0000-0000-0000F6260000}"/>
    <cellStyle name="Comma 17 2 4 8 8" xfId="17537" xr:uid="{00000000-0005-0000-0000-0000F7260000}"/>
    <cellStyle name="Comma 17 2 4 8 9" xfId="19985" xr:uid="{00000000-0005-0000-0000-0000F8260000}"/>
    <cellStyle name="Comma 17 2 4 9" xfId="2772" xr:uid="{00000000-0005-0000-0000-0000F9260000}"/>
    <cellStyle name="Comma 17 2 5" xfId="22474" xr:uid="{00000000-0005-0000-0000-0000FA260000}"/>
    <cellStyle name="Comma 17 2 5 10" xfId="19986" xr:uid="{00000000-0005-0000-0000-0000FB260000}"/>
    <cellStyle name="Comma 17 2 5 2" xfId="22475" xr:uid="{00000000-0005-0000-0000-0000FC260000}"/>
    <cellStyle name="Comma 17 2 5 2 2" xfId="2782" xr:uid="{00000000-0005-0000-0000-0000FD260000}"/>
    <cellStyle name="Comma 17 2 5 2 3" xfId="5241" xr:uid="{00000000-0005-0000-0000-0000FE260000}"/>
    <cellStyle name="Comma 17 2 5 2 4" xfId="7734" xr:uid="{00000000-0005-0000-0000-0000FF260000}"/>
    <cellStyle name="Comma 17 2 5 2 5" xfId="10182" xr:uid="{00000000-0005-0000-0000-000000270000}"/>
    <cellStyle name="Comma 17 2 5 2 6" xfId="12634" xr:uid="{00000000-0005-0000-0000-000001270000}"/>
    <cellStyle name="Comma 17 2 5 2 7" xfId="15086" xr:uid="{00000000-0005-0000-0000-000002270000}"/>
    <cellStyle name="Comma 17 2 5 2 8" xfId="17539" xr:uid="{00000000-0005-0000-0000-000003270000}"/>
    <cellStyle name="Comma 17 2 5 2 9" xfId="19987" xr:uid="{00000000-0005-0000-0000-000004270000}"/>
    <cellStyle name="Comma 17 2 5 3" xfId="2781" xr:uid="{00000000-0005-0000-0000-000005270000}"/>
    <cellStyle name="Comma 17 2 5 4" xfId="5240" xr:uid="{00000000-0005-0000-0000-000006270000}"/>
    <cellStyle name="Comma 17 2 5 5" xfId="7733" xr:uid="{00000000-0005-0000-0000-000007270000}"/>
    <cellStyle name="Comma 17 2 5 6" xfId="10181" xr:uid="{00000000-0005-0000-0000-000008270000}"/>
    <cellStyle name="Comma 17 2 5 7" xfId="12633" xr:uid="{00000000-0005-0000-0000-000009270000}"/>
    <cellStyle name="Comma 17 2 5 8" xfId="15085" xr:uid="{00000000-0005-0000-0000-00000A270000}"/>
    <cellStyle name="Comma 17 2 5 9" xfId="17538" xr:uid="{00000000-0005-0000-0000-00000B270000}"/>
    <cellStyle name="Comma 17 2 6" xfId="22476" xr:uid="{00000000-0005-0000-0000-00000C270000}"/>
    <cellStyle name="Comma 17 2 6 2" xfId="2783" xr:uid="{00000000-0005-0000-0000-00000D270000}"/>
    <cellStyle name="Comma 17 2 6 3" xfId="5242" xr:uid="{00000000-0005-0000-0000-00000E270000}"/>
    <cellStyle name="Comma 17 2 6 4" xfId="7735" xr:uid="{00000000-0005-0000-0000-00000F270000}"/>
    <cellStyle name="Comma 17 2 6 5" xfId="10183" xr:uid="{00000000-0005-0000-0000-000010270000}"/>
    <cellStyle name="Comma 17 2 6 6" xfId="12635" xr:uid="{00000000-0005-0000-0000-000011270000}"/>
    <cellStyle name="Comma 17 2 6 7" xfId="15087" xr:uid="{00000000-0005-0000-0000-000012270000}"/>
    <cellStyle name="Comma 17 2 6 8" xfId="17540" xr:uid="{00000000-0005-0000-0000-000013270000}"/>
    <cellStyle name="Comma 17 2 6 9" xfId="19988" xr:uid="{00000000-0005-0000-0000-000014270000}"/>
    <cellStyle name="Comma 17 2 7" xfId="22477" xr:uid="{00000000-0005-0000-0000-000015270000}"/>
    <cellStyle name="Comma 17 2 7 2" xfId="2784" xr:uid="{00000000-0005-0000-0000-000016270000}"/>
    <cellStyle name="Comma 17 2 7 3" xfId="5243" xr:uid="{00000000-0005-0000-0000-000017270000}"/>
    <cellStyle name="Comma 17 2 7 4" xfId="7736" xr:uid="{00000000-0005-0000-0000-000018270000}"/>
    <cellStyle name="Comma 17 2 7 5" xfId="10184" xr:uid="{00000000-0005-0000-0000-000019270000}"/>
    <cellStyle name="Comma 17 2 7 6" xfId="12636" xr:uid="{00000000-0005-0000-0000-00001A270000}"/>
    <cellStyle name="Comma 17 2 7 7" xfId="15088" xr:uid="{00000000-0005-0000-0000-00001B270000}"/>
    <cellStyle name="Comma 17 2 7 8" xfId="17541" xr:uid="{00000000-0005-0000-0000-00001C270000}"/>
    <cellStyle name="Comma 17 2 7 9" xfId="19989" xr:uid="{00000000-0005-0000-0000-00001D270000}"/>
    <cellStyle name="Comma 17 2 8" xfId="22478" xr:uid="{00000000-0005-0000-0000-00001E270000}"/>
    <cellStyle name="Comma 17 2 8 2" xfId="2785" xr:uid="{00000000-0005-0000-0000-00001F270000}"/>
    <cellStyle name="Comma 17 2 8 3" xfId="5244" xr:uid="{00000000-0005-0000-0000-000020270000}"/>
    <cellStyle name="Comma 17 2 8 4" xfId="7737" xr:uid="{00000000-0005-0000-0000-000021270000}"/>
    <cellStyle name="Comma 17 2 8 5" xfId="10185" xr:uid="{00000000-0005-0000-0000-000022270000}"/>
    <cellStyle name="Comma 17 2 8 6" xfId="12637" xr:uid="{00000000-0005-0000-0000-000023270000}"/>
    <cellStyle name="Comma 17 2 8 7" xfId="15089" xr:uid="{00000000-0005-0000-0000-000024270000}"/>
    <cellStyle name="Comma 17 2 8 8" xfId="17542" xr:uid="{00000000-0005-0000-0000-000025270000}"/>
    <cellStyle name="Comma 17 2 8 9" xfId="19990" xr:uid="{00000000-0005-0000-0000-000026270000}"/>
    <cellStyle name="Comma 17 2 9" xfId="22479" xr:uid="{00000000-0005-0000-0000-000027270000}"/>
    <cellStyle name="Comma 17 2 9 2" xfId="2786" xr:uid="{00000000-0005-0000-0000-000028270000}"/>
    <cellStyle name="Comma 17 2 9 3" xfId="5245" xr:uid="{00000000-0005-0000-0000-000029270000}"/>
    <cellStyle name="Comma 17 2 9 4" xfId="7738" xr:uid="{00000000-0005-0000-0000-00002A270000}"/>
    <cellStyle name="Comma 17 2 9 5" xfId="10186" xr:uid="{00000000-0005-0000-0000-00002B270000}"/>
    <cellStyle name="Comma 17 2 9 6" xfId="12638" xr:uid="{00000000-0005-0000-0000-00002C270000}"/>
    <cellStyle name="Comma 17 2 9 7" xfId="15090" xr:uid="{00000000-0005-0000-0000-00002D270000}"/>
    <cellStyle name="Comma 17 2 9 8" xfId="17543" xr:uid="{00000000-0005-0000-0000-00002E270000}"/>
    <cellStyle name="Comma 17 2 9 9" xfId="19991" xr:uid="{00000000-0005-0000-0000-00002F270000}"/>
    <cellStyle name="Comma 17 20" xfId="19916" xr:uid="{00000000-0005-0000-0000-000030270000}"/>
    <cellStyle name="Comma 17 3" xfId="22480" xr:uid="{00000000-0005-0000-0000-000031270000}"/>
    <cellStyle name="Comma 17 3 10" xfId="22481" xr:uid="{00000000-0005-0000-0000-000032270000}"/>
    <cellStyle name="Comma 17 3 10 2" xfId="2788" xr:uid="{00000000-0005-0000-0000-000033270000}"/>
    <cellStyle name="Comma 17 3 10 3" xfId="5247" xr:uid="{00000000-0005-0000-0000-000034270000}"/>
    <cellStyle name="Comma 17 3 10 4" xfId="7740" xr:uid="{00000000-0005-0000-0000-000035270000}"/>
    <cellStyle name="Comma 17 3 10 5" xfId="10188" xr:uid="{00000000-0005-0000-0000-000036270000}"/>
    <cellStyle name="Comma 17 3 10 6" xfId="12640" xr:uid="{00000000-0005-0000-0000-000037270000}"/>
    <cellStyle name="Comma 17 3 10 7" xfId="15092" xr:uid="{00000000-0005-0000-0000-000038270000}"/>
    <cellStyle name="Comma 17 3 10 8" xfId="17545" xr:uid="{00000000-0005-0000-0000-000039270000}"/>
    <cellStyle name="Comma 17 3 10 9" xfId="19993" xr:uid="{00000000-0005-0000-0000-00003A270000}"/>
    <cellStyle name="Comma 17 3 11" xfId="2787" xr:uid="{00000000-0005-0000-0000-00003B270000}"/>
    <cellStyle name="Comma 17 3 12" xfId="5246" xr:uid="{00000000-0005-0000-0000-00003C270000}"/>
    <cellStyle name="Comma 17 3 13" xfId="7739" xr:uid="{00000000-0005-0000-0000-00003D270000}"/>
    <cellStyle name="Comma 17 3 14" xfId="10187" xr:uid="{00000000-0005-0000-0000-00003E270000}"/>
    <cellStyle name="Comma 17 3 15" xfId="12639" xr:uid="{00000000-0005-0000-0000-00003F270000}"/>
    <cellStyle name="Comma 17 3 16" xfId="15091" xr:uid="{00000000-0005-0000-0000-000040270000}"/>
    <cellStyle name="Comma 17 3 17" xfId="17544" xr:uid="{00000000-0005-0000-0000-000041270000}"/>
    <cellStyle name="Comma 17 3 18" xfId="19992" xr:uid="{00000000-0005-0000-0000-000042270000}"/>
    <cellStyle name="Comma 17 3 2" xfId="22482" xr:uid="{00000000-0005-0000-0000-000043270000}"/>
    <cellStyle name="Comma 17 3 2 10" xfId="2789" xr:uid="{00000000-0005-0000-0000-000044270000}"/>
    <cellStyle name="Comma 17 3 2 11" xfId="5248" xr:uid="{00000000-0005-0000-0000-000045270000}"/>
    <cellStyle name="Comma 17 3 2 12" xfId="7741" xr:uid="{00000000-0005-0000-0000-000046270000}"/>
    <cellStyle name="Comma 17 3 2 13" xfId="10189" xr:uid="{00000000-0005-0000-0000-000047270000}"/>
    <cellStyle name="Comma 17 3 2 14" xfId="12641" xr:uid="{00000000-0005-0000-0000-000048270000}"/>
    <cellStyle name="Comma 17 3 2 15" xfId="15093" xr:uid="{00000000-0005-0000-0000-000049270000}"/>
    <cellStyle name="Comma 17 3 2 16" xfId="17546" xr:uid="{00000000-0005-0000-0000-00004A270000}"/>
    <cellStyle name="Comma 17 3 2 17" xfId="19994" xr:uid="{00000000-0005-0000-0000-00004B270000}"/>
    <cellStyle name="Comma 17 3 2 2" xfId="22483" xr:uid="{00000000-0005-0000-0000-00004C270000}"/>
    <cellStyle name="Comma 17 3 2 2 10" xfId="5249" xr:uid="{00000000-0005-0000-0000-00004D270000}"/>
    <cellStyle name="Comma 17 3 2 2 11" xfId="7742" xr:uid="{00000000-0005-0000-0000-00004E270000}"/>
    <cellStyle name="Comma 17 3 2 2 12" xfId="10190" xr:uid="{00000000-0005-0000-0000-00004F270000}"/>
    <cellStyle name="Comma 17 3 2 2 13" xfId="12642" xr:uid="{00000000-0005-0000-0000-000050270000}"/>
    <cellStyle name="Comma 17 3 2 2 14" xfId="15094" xr:uid="{00000000-0005-0000-0000-000051270000}"/>
    <cellStyle name="Comma 17 3 2 2 15" xfId="17547" xr:uid="{00000000-0005-0000-0000-000052270000}"/>
    <cellStyle name="Comma 17 3 2 2 16" xfId="19995" xr:uid="{00000000-0005-0000-0000-000053270000}"/>
    <cellStyle name="Comma 17 3 2 2 2" xfId="22484" xr:uid="{00000000-0005-0000-0000-000054270000}"/>
    <cellStyle name="Comma 17 3 2 2 2 10" xfId="19996" xr:uid="{00000000-0005-0000-0000-000055270000}"/>
    <cellStyle name="Comma 17 3 2 2 2 2" xfId="22485" xr:uid="{00000000-0005-0000-0000-000056270000}"/>
    <cellStyle name="Comma 17 3 2 2 2 2 2" xfId="2792" xr:uid="{00000000-0005-0000-0000-000057270000}"/>
    <cellStyle name="Comma 17 3 2 2 2 2 3" xfId="5251" xr:uid="{00000000-0005-0000-0000-000058270000}"/>
    <cellStyle name="Comma 17 3 2 2 2 2 4" xfId="7744" xr:uid="{00000000-0005-0000-0000-000059270000}"/>
    <cellStyle name="Comma 17 3 2 2 2 2 5" xfId="10192" xr:uid="{00000000-0005-0000-0000-00005A270000}"/>
    <cellStyle name="Comma 17 3 2 2 2 2 6" xfId="12644" xr:uid="{00000000-0005-0000-0000-00005B270000}"/>
    <cellStyle name="Comma 17 3 2 2 2 2 7" xfId="15096" xr:uid="{00000000-0005-0000-0000-00005C270000}"/>
    <cellStyle name="Comma 17 3 2 2 2 2 8" xfId="17549" xr:uid="{00000000-0005-0000-0000-00005D270000}"/>
    <cellStyle name="Comma 17 3 2 2 2 2 9" xfId="19997" xr:uid="{00000000-0005-0000-0000-00005E270000}"/>
    <cellStyle name="Comma 17 3 2 2 2 3" xfId="2791" xr:uid="{00000000-0005-0000-0000-00005F270000}"/>
    <cellStyle name="Comma 17 3 2 2 2 4" xfId="5250" xr:uid="{00000000-0005-0000-0000-000060270000}"/>
    <cellStyle name="Comma 17 3 2 2 2 5" xfId="7743" xr:uid="{00000000-0005-0000-0000-000061270000}"/>
    <cellStyle name="Comma 17 3 2 2 2 6" xfId="10191" xr:uid="{00000000-0005-0000-0000-000062270000}"/>
    <cellStyle name="Comma 17 3 2 2 2 7" xfId="12643" xr:uid="{00000000-0005-0000-0000-000063270000}"/>
    <cellStyle name="Comma 17 3 2 2 2 8" xfId="15095" xr:uid="{00000000-0005-0000-0000-000064270000}"/>
    <cellStyle name="Comma 17 3 2 2 2 9" xfId="17548" xr:uid="{00000000-0005-0000-0000-000065270000}"/>
    <cellStyle name="Comma 17 3 2 2 3" xfId="22486" xr:uid="{00000000-0005-0000-0000-000066270000}"/>
    <cellStyle name="Comma 17 3 2 2 3 2" xfId="2793" xr:uid="{00000000-0005-0000-0000-000067270000}"/>
    <cellStyle name="Comma 17 3 2 2 3 3" xfId="5252" xr:uid="{00000000-0005-0000-0000-000068270000}"/>
    <cellStyle name="Comma 17 3 2 2 3 4" xfId="7745" xr:uid="{00000000-0005-0000-0000-000069270000}"/>
    <cellStyle name="Comma 17 3 2 2 3 5" xfId="10193" xr:uid="{00000000-0005-0000-0000-00006A270000}"/>
    <cellStyle name="Comma 17 3 2 2 3 6" xfId="12645" xr:uid="{00000000-0005-0000-0000-00006B270000}"/>
    <cellStyle name="Comma 17 3 2 2 3 7" xfId="15097" xr:uid="{00000000-0005-0000-0000-00006C270000}"/>
    <cellStyle name="Comma 17 3 2 2 3 8" xfId="17550" xr:uid="{00000000-0005-0000-0000-00006D270000}"/>
    <cellStyle name="Comma 17 3 2 2 3 9" xfId="19998" xr:uid="{00000000-0005-0000-0000-00006E270000}"/>
    <cellStyle name="Comma 17 3 2 2 4" xfId="22487" xr:uid="{00000000-0005-0000-0000-00006F270000}"/>
    <cellStyle name="Comma 17 3 2 2 4 2" xfId="2794" xr:uid="{00000000-0005-0000-0000-000070270000}"/>
    <cellStyle name="Comma 17 3 2 2 4 3" xfId="5253" xr:uid="{00000000-0005-0000-0000-000071270000}"/>
    <cellStyle name="Comma 17 3 2 2 4 4" xfId="7746" xr:uid="{00000000-0005-0000-0000-000072270000}"/>
    <cellStyle name="Comma 17 3 2 2 4 5" xfId="10194" xr:uid="{00000000-0005-0000-0000-000073270000}"/>
    <cellStyle name="Comma 17 3 2 2 4 6" xfId="12646" xr:uid="{00000000-0005-0000-0000-000074270000}"/>
    <cellStyle name="Comma 17 3 2 2 4 7" xfId="15098" xr:uid="{00000000-0005-0000-0000-000075270000}"/>
    <cellStyle name="Comma 17 3 2 2 4 8" xfId="17551" xr:uid="{00000000-0005-0000-0000-000076270000}"/>
    <cellStyle name="Comma 17 3 2 2 4 9" xfId="19999" xr:uid="{00000000-0005-0000-0000-000077270000}"/>
    <cellStyle name="Comma 17 3 2 2 5" xfId="22488" xr:uid="{00000000-0005-0000-0000-000078270000}"/>
    <cellStyle name="Comma 17 3 2 2 5 2" xfId="2795" xr:uid="{00000000-0005-0000-0000-000079270000}"/>
    <cellStyle name="Comma 17 3 2 2 5 3" xfId="5254" xr:uid="{00000000-0005-0000-0000-00007A270000}"/>
    <cellStyle name="Comma 17 3 2 2 5 4" xfId="7747" xr:uid="{00000000-0005-0000-0000-00007B270000}"/>
    <cellStyle name="Comma 17 3 2 2 5 5" xfId="10195" xr:uid="{00000000-0005-0000-0000-00007C270000}"/>
    <cellStyle name="Comma 17 3 2 2 5 6" xfId="12647" xr:uid="{00000000-0005-0000-0000-00007D270000}"/>
    <cellStyle name="Comma 17 3 2 2 5 7" xfId="15099" xr:uid="{00000000-0005-0000-0000-00007E270000}"/>
    <cellStyle name="Comma 17 3 2 2 5 8" xfId="17552" xr:uid="{00000000-0005-0000-0000-00007F270000}"/>
    <cellStyle name="Comma 17 3 2 2 5 9" xfId="20000" xr:uid="{00000000-0005-0000-0000-000080270000}"/>
    <cellStyle name="Comma 17 3 2 2 6" xfId="22489" xr:uid="{00000000-0005-0000-0000-000081270000}"/>
    <cellStyle name="Comma 17 3 2 2 6 2" xfId="2796" xr:uid="{00000000-0005-0000-0000-000082270000}"/>
    <cellStyle name="Comma 17 3 2 2 6 3" xfId="5255" xr:uid="{00000000-0005-0000-0000-000083270000}"/>
    <cellStyle name="Comma 17 3 2 2 6 4" xfId="7748" xr:uid="{00000000-0005-0000-0000-000084270000}"/>
    <cellStyle name="Comma 17 3 2 2 6 5" xfId="10196" xr:uid="{00000000-0005-0000-0000-000085270000}"/>
    <cellStyle name="Comma 17 3 2 2 6 6" xfId="12648" xr:uid="{00000000-0005-0000-0000-000086270000}"/>
    <cellStyle name="Comma 17 3 2 2 6 7" xfId="15100" xr:uid="{00000000-0005-0000-0000-000087270000}"/>
    <cellStyle name="Comma 17 3 2 2 6 8" xfId="17553" xr:uid="{00000000-0005-0000-0000-000088270000}"/>
    <cellStyle name="Comma 17 3 2 2 6 9" xfId="20001" xr:uid="{00000000-0005-0000-0000-000089270000}"/>
    <cellStyle name="Comma 17 3 2 2 7" xfId="22490" xr:uid="{00000000-0005-0000-0000-00008A270000}"/>
    <cellStyle name="Comma 17 3 2 2 7 2" xfId="2797" xr:uid="{00000000-0005-0000-0000-00008B270000}"/>
    <cellStyle name="Comma 17 3 2 2 7 3" xfId="5256" xr:uid="{00000000-0005-0000-0000-00008C270000}"/>
    <cellStyle name="Comma 17 3 2 2 7 4" xfId="7749" xr:uid="{00000000-0005-0000-0000-00008D270000}"/>
    <cellStyle name="Comma 17 3 2 2 7 5" xfId="10197" xr:uid="{00000000-0005-0000-0000-00008E270000}"/>
    <cellStyle name="Comma 17 3 2 2 7 6" xfId="12649" xr:uid="{00000000-0005-0000-0000-00008F270000}"/>
    <cellStyle name="Comma 17 3 2 2 7 7" xfId="15101" xr:uid="{00000000-0005-0000-0000-000090270000}"/>
    <cellStyle name="Comma 17 3 2 2 7 8" xfId="17554" xr:uid="{00000000-0005-0000-0000-000091270000}"/>
    <cellStyle name="Comma 17 3 2 2 7 9" xfId="20002" xr:uid="{00000000-0005-0000-0000-000092270000}"/>
    <cellStyle name="Comma 17 3 2 2 8" xfId="22491" xr:uid="{00000000-0005-0000-0000-000093270000}"/>
    <cellStyle name="Comma 17 3 2 2 8 2" xfId="2798" xr:uid="{00000000-0005-0000-0000-000094270000}"/>
    <cellStyle name="Comma 17 3 2 2 8 3" xfId="5257" xr:uid="{00000000-0005-0000-0000-000095270000}"/>
    <cellStyle name="Comma 17 3 2 2 8 4" xfId="7750" xr:uid="{00000000-0005-0000-0000-000096270000}"/>
    <cellStyle name="Comma 17 3 2 2 8 5" xfId="10198" xr:uid="{00000000-0005-0000-0000-000097270000}"/>
    <cellStyle name="Comma 17 3 2 2 8 6" xfId="12650" xr:uid="{00000000-0005-0000-0000-000098270000}"/>
    <cellStyle name="Comma 17 3 2 2 8 7" xfId="15102" xr:uid="{00000000-0005-0000-0000-000099270000}"/>
    <cellStyle name="Comma 17 3 2 2 8 8" xfId="17555" xr:uid="{00000000-0005-0000-0000-00009A270000}"/>
    <cellStyle name="Comma 17 3 2 2 8 9" xfId="20003" xr:uid="{00000000-0005-0000-0000-00009B270000}"/>
    <cellStyle name="Comma 17 3 2 2 9" xfId="2790" xr:uid="{00000000-0005-0000-0000-00009C270000}"/>
    <cellStyle name="Comma 17 3 2 3" xfId="22492" xr:uid="{00000000-0005-0000-0000-00009D270000}"/>
    <cellStyle name="Comma 17 3 2 3 10" xfId="20004" xr:uid="{00000000-0005-0000-0000-00009E270000}"/>
    <cellStyle name="Comma 17 3 2 3 2" xfId="22493" xr:uid="{00000000-0005-0000-0000-00009F270000}"/>
    <cellStyle name="Comma 17 3 2 3 2 2" xfId="2800" xr:uid="{00000000-0005-0000-0000-0000A0270000}"/>
    <cellStyle name="Comma 17 3 2 3 2 3" xfId="5259" xr:uid="{00000000-0005-0000-0000-0000A1270000}"/>
    <cellStyle name="Comma 17 3 2 3 2 4" xfId="7752" xr:uid="{00000000-0005-0000-0000-0000A2270000}"/>
    <cellStyle name="Comma 17 3 2 3 2 5" xfId="10200" xr:uid="{00000000-0005-0000-0000-0000A3270000}"/>
    <cellStyle name="Comma 17 3 2 3 2 6" xfId="12652" xr:uid="{00000000-0005-0000-0000-0000A4270000}"/>
    <cellStyle name="Comma 17 3 2 3 2 7" xfId="15104" xr:uid="{00000000-0005-0000-0000-0000A5270000}"/>
    <cellStyle name="Comma 17 3 2 3 2 8" xfId="17557" xr:uid="{00000000-0005-0000-0000-0000A6270000}"/>
    <cellStyle name="Comma 17 3 2 3 2 9" xfId="20005" xr:uid="{00000000-0005-0000-0000-0000A7270000}"/>
    <cellStyle name="Comma 17 3 2 3 3" xfId="2799" xr:uid="{00000000-0005-0000-0000-0000A8270000}"/>
    <cellStyle name="Comma 17 3 2 3 4" xfId="5258" xr:uid="{00000000-0005-0000-0000-0000A9270000}"/>
    <cellStyle name="Comma 17 3 2 3 5" xfId="7751" xr:uid="{00000000-0005-0000-0000-0000AA270000}"/>
    <cellStyle name="Comma 17 3 2 3 6" xfId="10199" xr:uid="{00000000-0005-0000-0000-0000AB270000}"/>
    <cellStyle name="Comma 17 3 2 3 7" xfId="12651" xr:uid="{00000000-0005-0000-0000-0000AC270000}"/>
    <cellStyle name="Comma 17 3 2 3 8" xfId="15103" xr:uid="{00000000-0005-0000-0000-0000AD270000}"/>
    <cellStyle name="Comma 17 3 2 3 9" xfId="17556" xr:uid="{00000000-0005-0000-0000-0000AE270000}"/>
    <cellStyle name="Comma 17 3 2 4" xfId="22494" xr:uid="{00000000-0005-0000-0000-0000AF270000}"/>
    <cellStyle name="Comma 17 3 2 4 2" xfId="2801" xr:uid="{00000000-0005-0000-0000-0000B0270000}"/>
    <cellStyle name="Comma 17 3 2 4 3" xfId="5260" xr:uid="{00000000-0005-0000-0000-0000B1270000}"/>
    <cellStyle name="Comma 17 3 2 4 4" xfId="7753" xr:uid="{00000000-0005-0000-0000-0000B2270000}"/>
    <cellStyle name="Comma 17 3 2 4 5" xfId="10201" xr:uid="{00000000-0005-0000-0000-0000B3270000}"/>
    <cellStyle name="Comma 17 3 2 4 6" xfId="12653" xr:uid="{00000000-0005-0000-0000-0000B4270000}"/>
    <cellStyle name="Comma 17 3 2 4 7" xfId="15105" xr:uid="{00000000-0005-0000-0000-0000B5270000}"/>
    <cellStyle name="Comma 17 3 2 4 8" xfId="17558" xr:uid="{00000000-0005-0000-0000-0000B6270000}"/>
    <cellStyle name="Comma 17 3 2 4 9" xfId="20006" xr:uid="{00000000-0005-0000-0000-0000B7270000}"/>
    <cellStyle name="Comma 17 3 2 5" xfId="22495" xr:uid="{00000000-0005-0000-0000-0000B8270000}"/>
    <cellStyle name="Comma 17 3 2 5 2" xfId="2802" xr:uid="{00000000-0005-0000-0000-0000B9270000}"/>
    <cellStyle name="Comma 17 3 2 5 3" xfId="5261" xr:uid="{00000000-0005-0000-0000-0000BA270000}"/>
    <cellStyle name="Comma 17 3 2 5 4" xfId="7754" xr:uid="{00000000-0005-0000-0000-0000BB270000}"/>
    <cellStyle name="Comma 17 3 2 5 5" xfId="10202" xr:uid="{00000000-0005-0000-0000-0000BC270000}"/>
    <cellStyle name="Comma 17 3 2 5 6" xfId="12654" xr:uid="{00000000-0005-0000-0000-0000BD270000}"/>
    <cellStyle name="Comma 17 3 2 5 7" xfId="15106" xr:uid="{00000000-0005-0000-0000-0000BE270000}"/>
    <cellStyle name="Comma 17 3 2 5 8" xfId="17559" xr:uid="{00000000-0005-0000-0000-0000BF270000}"/>
    <cellStyle name="Comma 17 3 2 5 9" xfId="20007" xr:uid="{00000000-0005-0000-0000-0000C0270000}"/>
    <cellStyle name="Comma 17 3 2 6" xfId="22496" xr:uid="{00000000-0005-0000-0000-0000C1270000}"/>
    <cellStyle name="Comma 17 3 2 6 2" xfId="2803" xr:uid="{00000000-0005-0000-0000-0000C2270000}"/>
    <cellStyle name="Comma 17 3 2 6 3" xfId="5262" xr:uid="{00000000-0005-0000-0000-0000C3270000}"/>
    <cellStyle name="Comma 17 3 2 6 4" xfId="7755" xr:uid="{00000000-0005-0000-0000-0000C4270000}"/>
    <cellStyle name="Comma 17 3 2 6 5" xfId="10203" xr:uid="{00000000-0005-0000-0000-0000C5270000}"/>
    <cellStyle name="Comma 17 3 2 6 6" xfId="12655" xr:uid="{00000000-0005-0000-0000-0000C6270000}"/>
    <cellStyle name="Comma 17 3 2 6 7" xfId="15107" xr:uid="{00000000-0005-0000-0000-0000C7270000}"/>
    <cellStyle name="Comma 17 3 2 6 8" xfId="17560" xr:uid="{00000000-0005-0000-0000-0000C8270000}"/>
    <cellStyle name="Comma 17 3 2 6 9" xfId="20008" xr:uid="{00000000-0005-0000-0000-0000C9270000}"/>
    <cellStyle name="Comma 17 3 2 7" xfId="22497" xr:uid="{00000000-0005-0000-0000-0000CA270000}"/>
    <cellStyle name="Comma 17 3 2 7 2" xfId="2804" xr:uid="{00000000-0005-0000-0000-0000CB270000}"/>
    <cellStyle name="Comma 17 3 2 7 3" xfId="5263" xr:uid="{00000000-0005-0000-0000-0000CC270000}"/>
    <cellStyle name="Comma 17 3 2 7 4" xfId="7756" xr:uid="{00000000-0005-0000-0000-0000CD270000}"/>
    <cellStyle name="Comma 17 3 2 7 5" xfId="10204" xr:uid="{00000000-0005-0000-0000-0000CE270000}"/>
    <cellStyle name="Comma 17 3 2 7 6" xfId="12656" xr:uid="{00000000-0005-0000-0000-0000CF270000}"/>
    <cellStyle name="Comma 17 3 2 7 7" xfId="15108" xr:uid="{00000000-0005-0000-0000-0000D0270000}"/>
    <cellStyle name="Comma 17 3 2 7 8" xfId="17561" xr:uid="{00000000-0005-0000-0000-0000D1270000}"/>
    <cellStyle name="Comma 17 3 2 7 9" xfId="20009" xr:uid="{00000000-0005-0000-0000-0000D2270000}"/>
    <cellStyle name="Comma 17 3 2 8" xfId="22498" xr:uid="{00000000-0005-0000-0000-0000D3270000}"/>
    <cellStyle name="Comma 17 3 2 8 2" xfId="2805" xr:uid="{00000000-0005-0000-0000-0000D4270000}"/>
    <cellStyle name="Comma 17 3 2 8 3" xfId="5264" xr:uid="{00000000-0005-0000-0000-0000D5270000}"/>
    <cellStyle name="Comma 17 3 2 8 4" xfId="7757" xr:uid="{00000000-0005-0000-0000-0000D6270000}"/>
    <cellStyle name="Comma 17 3 2 8 5" xfId="10205" xr:uid="{00000000-0005-0000-0000-0000D7270000}"/>
    <cellStyle name="Comma 17 3 2 8 6" xfId="12657" xr:uid="{00000000-0005-0000-0000-0000D8270000}"/>
    <cellStyle name="Comma 17 3 2 8 7" xfId="15109" xr:uid="{00000000-0005-0000-0000-0000D9270000}"/>
    <cellStyle name="Comma 17 3 2 8 8" xfId="17562" xr:uid="{00000000-0005-0000-0000-0000DA270000}"/>
    <cellStyle name="Comma 17 3 2 8 9" xfId="20010" xr:uid="{00000000-0005-0000-0000-0000DB270000}"/>
    <cellStyle name="Comma 17 3 2 9" xfId="22499" xr:uid="{00000000-0005-0000-0000-0000DC270000}"/>
    <cellStyle name="Comma 17 3 2 9 2" xfId="2806" xr:uid="{00000000-0005-0000-0000-0000DD270000}"/>
    <cellStyle name="Comma 17 3 2 9 3" xfId="5265" xr:uid="{00000000-0005-0000-0000-0000DE270000}"/>
    <cellStyle name="Comma 17 3 2 9 4" xfId="7758" xr:uid="{00000000-0005-0000-0000-0000DF270000}"/>
    <cellStyle name="Comma 17 3 2 9 5" xfId="10206" xr:uid="{00000000-0005-0000-0000-0000E0270000}"/>
    <cellStyle name="Comma 17 3 2 9 6" xfId="12658" xr:uid="{00000000-0005-0000-0000-0000E1270000}"/>
    <cellStyle name="Comma 17 3 2 9 7" xfId="15110" xr:uid="{00000000-0005-0000-0000-0000E2270000}"/>
    <cellStyle name="Comma 17 3 2 9 8" xfId="17563" xr:uid="{00000000-0005-0000-0000-0000E3270000}"/>
    <cellStyle name="Comma 17 3 2 9 9" xfId="20011" xr:uid="{00000000-0005-0000-0000-0000E4270000}"/>
    <cellStyle name="Comma 17 3 3" xfId="22500" xr:uid="{00000000-0005-0000-0000-0000E5270000}"/>
    <cellStyle name="Comma 17 3 3 10" xfId="5266" xr:uid="{00000000-0005-0000-0000-0000E6270000}"/>
    <cellStyle name="Comma 17 3 3 11" xfId="7759" xr:uid="{00000000-0005-0000-0000-0000E7270000}"/>
    <cellStyle name="Comma 17 3 3 12" xfId="10207" xr:uid="{00000000-0005-0000-0000-0000E8270000}"/>
    <cellStyle name="Comma 17 3 3 13" xfId="12659" xr:uid="{00000000-0005-0000-0000-0000E9270000}"/>
    <cellStyle name="Comma 17 3 3 14" xfId="15111" xr:uid="{00000000-0005-0000-0000-0000EA270000}"/>
    <cellStyle name="Comma 17 3 3 15" xfId="17564" xr:uid="{00000000-0005-0000-0000-0000EB270000}"/>
    <cellStyle name="Comma 17 3 3 16" xfId="20012" xr:uid="{00000000-0005-0000-0000-0000EC270000}"/>
    <cellStyle name="Comma 17 3 3 2" xfId="22501" xr:uid="{00000000-0005-0000-0000-0000ED270000}"/>
    <cellStyle name="Comma 17 3 3 2 10" xfId="20013" xr:uid="{00000000-0005-0000-0000-0000EE270000}"/>
    <cellStyle name="Comma 17 3 3 2 2" xfId="22502" xr:uid="{00000000-0005-0000-0000-0000EF270000}"/>
    <cellStyle name="Comma 17 3 3 2 2 2" xfId="2809" xr:uid="{00000000-0005-0000-0000-0000F0270000}"/>
    <cellStyle name="Comma 17 3 3 2 2 3" xfId="5268" xr:uid="{00000000-0005-0000-0000-0000F1270000}"/>
    <cellStyle name="Comma 17 3 3 2 2 4" xfId="7761" xr:uid="{00000000-0005-0000-0000-0000F2270000}"/>
    <cellStyle name="Comma 17 3 3 2 2 5" xfId="10209" xr:uid="{00000000-0005-0000-0000-0000F3270000}"/>
    <cellStyle name="Comma 17 3 3 2 2 6" xfId="12661" xr:uid="{00000000-0005-0000-0000-0000F4270000}"/>
    <cellStyle name="Comma 17 3 3 2 2 7" xfId="15113" xr:uid="{00000000-0005-0000-0000-0000F5270000}"/>
    <cellStyle name="Comma 17 3 3 2 2 8" xfId="17566" xr:uid="{00000000-0005-0000-0000-0000F6270000}"/>
    <cellStyle name="Comma 17 3 3 2 2 9" xfId="20014" xr:uid="{00000000-0005-0000-0000-0000F7270000}"/>
    <cellStyle name="Comma 17 3 3 2 3" xfId="2808" xr:uid="{00000000-0005-0000-0000-0000F8270000}"/>
    <cellStyle name="Comma 17 3 3 2 4" xfId="5267" xr:uid="{00000000-0005-0000-0000-0000F9270000}"/>
    <cellStyle name="Comma 17 3 3 2 5" xfId="7760" xr:uid="{00000000-0005-0000-0000-0000FA270000}"/>
    <cellStyle name="Comma 17 3 3 2 6" xfId="10208" xr:uid="{00000000-0005-0000-0000-0000FB270000}"/>
    <cellStyle name="Comma 17 3 3 2 7" xfId="12660" xr:uid="{00000000-0005-0000-0000-0000FC270000}"/>
    <cellStyle name="Comma 17 3 3 2 8" xfId="15112" xr:uid="{00000000-0005-0000-0000-0000FD270000}"/>
    <cellStyle name="Comma 17 3 3 2 9" xfId="17565" xr:uid="{00000000-0005-0000-0000-0000FE270000}"/>
    <cellStyle name="Comma 17 3 3 3" xfId="22503" xr:uid="{00000000-0005-0000-0000-0000FF270000}"/>
    <cellStyle name="Comma 17 3 3 3 2" xfId="2810" xr:uid="{00000000-0005-0000-0000-000000280000}"/>
    <cellStyle name="Comma 17 3 3 3 3" xfId="5269" xr:uid="{00000000-0005-0000-0000-000001280000}"/>
    <cellStyle name="Comma 17 3 3 3 4" xfId="7762" xr:uid="{00000000-0005-0000-0000-000002280000}"/>
    <cellStyle name="Comma 17 3 3 3 5" xfId="10210" xr:uid="{00000000-0005-0000-0000-000003280000}"/>
    <cellStyle name="Comma 17 3 3 3 6" xfId="12662" xr:uid="{00000000-0005-0000-0000-000004280000}"/>
    <cellStyle name="Comma 17 3 3 3 7" xfId="15114" xr:uid="{00000000-0005-0000-0000-000005280000}"/>
    <cellStyle name="Comma 17 3 3 3 8" xfId="17567" xr:uid="{00000000-0005-0000-0000-000006280000}"/>
    <cellStyle name="Comma 17 3 3 3 9" xfId="20015" xr:uid="{00000000-0005-0000-0000-000007280000}"/>
    <cellStyle name="Comma 17 3 3 4" xfId="22504" xr:uid="{00000000-0005-0000-0000-000008280000}"/>
    <cellStyle name="Comma 17 3 3 4 2" xfId="2811" xr:uid="{00000000-0005-0000-0000-000009280000}"/>
    <cellStyle name="Comma 17 3 3 4 3" xfId="5270" xr:uid="{00000000-0005-0000-0000-00000A280000}"/>
    <cellStyle name="Comma 17 3 3 4 4" xfId="7763" xr:uid="{00000000-0005-0000-0000-00000B280000}"/>
    <cellStyle name="Comma 17 3 3 4 5" xfId="10211" xr:uid="{00000000-0005-0000-0000-00000C280000}"/>
    <cellStyle name="Comma 17 3 3 4 6" xfId="12663" xr:uid="{00000000-0005-0000-0000-00000D280000}"/>
    <cellStyle name="Comma 17 3 3 4 7" xfId="15115" xr:uid="{00000000-0005-0000-0000-00000E280000}"/>
    <cellStyle name="Comma 17 3 3 4 8" xfId="17568" xr:uid="{00000000-0005-0000-0000-00000F280000}"/>
    <cellStyle name="Comma 17 3 3 4 9" xfId="20016" xr:uid="{00000000-0005-0000-0000-000010280000}"/>
    <cellStyle name="Comma 17 3 3 5" xfId="22505" xr:uid="{00000000-0005-0000-0000-000011280000}"/>
    <cellStyle name="Comma 17 3 3 5 2" xfId="2812" xr:uid="{00000000-0005-0000-0000-000012280000}"/>
    <cellStyle name="Comma 17 3 3 5 3" xfId="5271" xr:uid="{00000000-0005-0000-0000-000013280000}"/>
    <cellStyle name="Comma 17 3 3 5 4" xfId="7764" xr:uid="{00000000-0005-0000-0000-000014280000}"/>
    <cellStyle name="Comma 17 3 3 5 5" xfId="10212" xr:uid="{00000000-0005-0000-0000-000015280000}"/>
    <cellStyle name="Comma 17 3 3 5 6" xfId="12664" xr:uid="{00000000-0005-0000-0000-000016280000}"/>
    <cellStyle name="Comma 17 3 3 5 7" xfId="15116" xr:uid="{00000000-0005-0000-0000-000017280000}"/>
    <cellStyle name="Comma 17 3 3 5 8" xfId="17569" xr:uid="{00000000-0005-0000-0000-000018280000}"/>
    <cellStyle name="Comma 17 3 3 5 9" xfId="20017" xr:uid="{00000000-0005-0000-0000-000019280000}"/>
    <cellStyle name="Comma 17 3 3 6" xfId="22506" xr:uid="{00000000-0005-0000-0000-00001A280000}"/>
    <cellStyle name="Comma 17 3 3 6 2" xfId="2813" xr:uid="{00000000-0005-0000-0000-00001B280000}"/>
    <cellStyle name="Comma 17 3 3 6 3" xfId="5272" xr:uid="{00000000-0005-0000-0000-00001C280000}"/>
    <cellStyle name="Comma 17 3 3 6 4" xfId="7765" xr:uid="{00000000-0005-0000-0000-00001D280000}"/>
    <cellStyle name="Comma 17 3 3 6 5" xfId="10213" xr:uid="{00000000-0005-0000-0000-00001E280000}"/>
    <cellStyle name="Comma 17 3 3 6 6" xfId="12665" xr:uid="{00000000-0005-0000-0000-00001F280000}"/>
    <cellStyle name="Comma 17 3 3 6 7" xfId="15117" xr:uid="{00000000-0005-0000-0000-000020280000}"/>
    <cellStyle name="Comma 17 3 3 6 8" xfId="17570" xr:uid="{00000000-0005-0000-0000-000021280000}"/>
    <cellStyle name="Comma 17 3 3 6 9" xfId="20018" xr:uid="{00000000-0005-0000-0000-000022280000}"/>
    <cellStyle name="Comma 17 3 3 7" xfId="22507" xr:uid="{00000000-0005-0000-0000-000023280000}"/>
    <cellStyle name="Comma 17 3 3 7 2" xfId="2814" xr:uid="{00000000-0005-0000-0000-000024280000}"/>
    <cellStyle name="Comma 17 3 3 7 3" xfId="5273" xr:uid="{00000000-0005-0000-0000-000025280000}"/>
    <cellStyle name="Comma 17 3 3 7 4" xfId="7766" xr:uid="{00000000-0005-0000-0000-000026280000}"/>
    <cellStyle name="Comma 17 3 3 7 5" xfId="10214" xr:uid="{00000000-0005-0000-0000-000027280000}"/>
    <cellStyle name="Comma 17 3 3 7 6" xfId="12666" xr:uid="{00000000-0005-0000-0000-000028280000}"/>
    <cellStyle name="Comma 17 3 3 7 7" xfId="15118" xr:uid="{00000000-0005-0000-0000-000029280000}"/>
    <cellStyle name="Comma 17 3 3 7 8" xfId="17571" xr:uid="{00000000-0005-0000-0000-00002A280000}"/>
    <cellStyle name="Comma 17 3 3 7 9" xfId="20019" xr:uid="{00000000-0005-0000-0000-00002B280000}"/>
    <cellStyle name="Comma 17 3 3 8" xfId="22508" xr:uid="{00000000-0005-0000-0000-00002C280000}"/>
    <cellStyle name="Comma 17 3 3 8 2" xfId="2815" xr:uid="{00000000-0005-0000-0000-00002D280000}"/>
    <cellStyle name="Comma 17 3 3 8 3" xfId="5274" xr:uid="{00000000-0005-0000-0000-00002E280000}"/>
    <cellStyle name="Comma 17 3 3 8 4" xfId="7767" xr:uid="{00000000-0005-0000-0000-00002F280000}"/>
    <cellStyle name="Comma 17 3 3 8 5" xfId="10215" xr:uid="{00000000-0005-0000-0000-000030280000}"/>
    <cellStyle name="Comma 17 3 3 8 6" xfId="12667" xr:uid="{00000000-0005-0000-0000-000031280000}"/>
    <cellStyle name="Comma 17 3 3 8 7" xfId="15119" xr:uid="{00000000-0005-0000-0000-000032280000}"/>
    <cellStyle name="Comma 17 3 3 8 8" xfId="17572" xr:uid="{00000000-0005-0000-0000-000033280000}"/>
    <cellStyle name="Comma 17 3 3 8 9" xfId="20020" xr:uid="{00000000-0005-0000-0000-000034280000}"/>
    <cellStyle name="Comma 17 3 3 9" xfId="2807" xr:uid="{00000000-0005-0000-0000-000035280000}"/>
    <cellStyle name="Comma 17 3 4" xfId="22509" xr:uid="{00000000-0005-0000-0000-000036280000}"/>
    <cellStyle name="Comma 17 3 4 10" xfId="20021" xr:uid="{00000000-0005-0000-0000-000037280000}"/>
    <cellStyle name="Comma 17 3 4 2" xfId="22510" xr:uid="{00000000-0005-0000-0000-000038280000}"/>
    <cellStyle name="Comma 17 3 4 2 2" xfId="2817" xr:uid="{00000000-0005-0000-0000-000039280000}"/>
    <cellStyle name="Comma 17 3 4 2 3" xfId="5276" xr:uid="{00000000-0005-0000-0000-00003A280000}"/>
    <cellStyle name="Comma 17 3 4 2 4" xfId="7769" xr:uid="{00000000-0005-0000-0000-00003B280000}"/>
    <cellStyle name="Comma 17 3 4 2 5" xfId="10217" xr:uid="{00000000-0005-0000-0000-00003C280000}"/>
    <cellStyle name="Comma 17 3 4 2 6" xfId="12669" xr:uid="{00000000-0005-0000-0000-00003D280000}"/>
    <cellStyle name="Comma 17 3 4 2 7" xfId="15121" xr:uid="{00000000-0005-0000-0000-00003E280000}"/>
    <cellStyle name="Comma 17 3 4 2 8" xfId="17574" xr:uid="{00000000-0005-0000-0000-00003F280000}"/>
    <cellStyle name="Comma 17 3 4 2 9" xfId="20022" xr:uid="{00000000-0005-0000-0000-000040280000}"/>
    <cellStyle name="Comma 17 3 4 3" xfId="2816" xr:uid="{00000000-0005-0000-0000-000041280000}"/>
    <cellStyle name="Comma 17 3 4 4" xfId="5275" xr:uid="{00000000-0005-0000-0000-000042280000}"/>
    <cellStyle name="Comma 17 3 4 5" xfId="7768" xr:uid="{00000000-0005-0000-0000-000043280000}"/>
    <cellStyle name="Comma 17 3 4 6" xfId="10216" xr:uid="{00000000-0005-0000-0000-000044280000}"/>
    <cellStyle name="Comma 17 3 4 7" xfId="12668" xr:uid="{00000000-0005-0000-0000-000045280000}"/>
    <cellStyle name="Comma 17 3 4 8" xfId="15120" xr:uid="{00000000-0005-0000-0000-000046280000}"/>
    <cellStyle name="Comma 17 3 4 9" xfId="17573" xr:uid="{00000000-0005-0000-0000-000047280000}"/>
    <cellStyle name="Comma 17 3 5" xfId="22511" xr:uid="{00000000-0005-0000-0000-000048280000}"/>
    <cellStyle name="Comma 17 3 5 2" xfId="2818" xr:uid="{00000000-0005-0000-0000-000049280000}"/>
    <cellStyle name="Comma 17 3 5 3" xfId="5277" xr:uid="{00000000-0005-0000-0000-00004A280000}"/>
    <cellStyle name="Comma 17 3 5 4" xfId="7770" xr:uid="{00000000-0005-0000-0000-00004B280000}"/>
    <cellStyle name="Comma 17 3 5 5" xfId="10218" xr:uid="{00000000-0005-0000-0000-00004C280000}"/>
    <cellStyle name="Comma 17 3 5 6" xfId="12670" xr:uid="{00000000-0005-0000-0000-00004D280000}"/>
    <cellStyle name="Comma 17 3 5 7" xfId="15122" xr:uid="{00000000-0005-0000-0000-00004E280000}"/>
    <cellStyle name="Comma 17 3 5 8" xfId="17575" xr:uid="{00000000-0005-0000-0000-00004F280000}"/>
    <cellStyle name="Comma 17 3 5 9" xfId="20023" xr:uid="{00000000-0005-0000-0000-000050280000}"/>
    <cellStyle name="Comma 17 3 6" xfId="22512" xr:uid="{00000000-0005-0000-0000-000051280000}"/>
    <cellStyle name="Comma 17 3 6 2" xfId="2819" xr:uid="{00000000-0005-0000-0000-000052280000}"/>
    <cellStyle name="Comma 17 3 6 3" xfId="5278" xr:uid="{00000000-0005-0000-0000-000053280000}"/>
    <cellStyle name="Comma 17 3 6 4" xfId="7771" xr:uid="{00000000-0005-0000-0000-000054280000}"/>
    <cellStyle name="Comma 17 3 6 5" xfId="10219" xr:uid="{00000000-0005-0000-0000-000055280000}"/>
    <cellStyle name="Comma 17 3 6 6" xfId="12671" xr:uid="{00000000-0005-0000-0000-000056280000}"/>
    <cellStyle name="Comma 17 3 6 7" xfId="15123" xr:uid="{00000000-0005-0000-0000-000057280000}"/>
    <cellStyle name="Comma 17 3 6 8" xfId="17576" xr:uid="{00000000-0005-0000-0000-000058280000}"/>
    <cellStyle name="Comma 17 3 6 9" xfId="20024" xr:uid="{00000000-0005-0000-0000-000059280000}"/>
    <cellStyle name="Comma 17 3 7" xfId="22513" xr:uid="{00000000-0005-0000-0000-00005A280000}"/>
    <cellStyle name="Comma 17 3 7 2" xfId="2820" xr:uid="{00000000-0005-0000-0000-00005B280000}"/>
    <cellStyle name="Comma 17 3 7 3" xfId="5279" xr:uid="{00000000-0005-0000-0000-00005C280000}"/>
    <cellStyle name="Comma 17 3 7 4" xfId="7772" xr:uid="{00000000-0005-0000-0000-00005D280000}"/>
    <cellStyle name="Comma 17 3 7 5" xfId="10220" xr:uid="{00000000-0005-0000-0000-00005E280000}"/>
    <cellStyle name="Comma 17 3 7 6" xfId="12672" xr:uid="{00000000-0005-0000-0000-00005F280000}"/>
    <cellStyle name="Comma 17 3 7 7" xfId="15124" xr:uid="{00000000-0005-0000-0000-000060280000}"/>
    <cellStyle name="Comma 17 3 7 8" xfId="17577" xr:uid="{00000000-0005-0000-0000-000061280000}"/>
    <cellStyle name="Comma 17 3 7 9" xfId="20025" xr:uid="{00000000-0005-0000-0000-000062280000}"/>
    <cellStyle name="Comma 17 3 8" xfId="22514" xr:uid="{00000000-0005-0000-0000-000063280000}"/>
    <cellStyle name="Comma 17 3 8 2" xfId="2821" xr:uid="{00000000-0005-0000-0000-000064280000}"/>
    <cellStyle name="Comma 17 3 8 3" xfId="5280" xr:uid="{00000000-0005-0000-0000-000065280000}"/>
    <cellStyle name="Comma 17 3 8 4" xfId="7773" xr:uid="{00000000-0005-0000-0000-000066280000}"/>
    <cellStyle name="Comma 17 3 8 5" xfId="10221" xr:uid="{00000000-0005-0000-0000-000067280000}"/>
    <cellStyle name="Comma 17 3 8 6" xfId="12673" xr:uid="{00000000-0005-0000-0000-000068280000}"/>
    <cellStyle name="Comma 17 3 8 7" xfId="15125" xr:uid="{00000000-0005-0000-0000-000069280000}"/>
    <cellStyle name="Comma 17 3 8 8" xfId="17578" xr:uid="{00000000-0005-0000-0000-00006A280000}"/>
    <cellStyle name="Comma 17 3 8 9" xfId="20026" xr:uid="{00000000-0005-0000-0000-00006B280000}"/>
    <cellStyle name="Comma 17 3 9" xfId="22515" xr:uid="{00000000-0005-0000-0000-00006C280000}"/>
    <cellStyle name="Comma 17 3 9 2" xfId="2822" xr:uid="{00000000-0005-0000-0000-00006D280000}"/>
    <cellStyle name="Comma 17 3 9 3" xfId="5281" xr:uid="{00000000-0005-0000-0000-00006E280000}"/>
    <cellStyle name="Comma 17 3 9 4" xfId="7774" xr:uid="{00000000-0005-0000-0000-00006F280000}"/>
    <cellStyle name="Comma 17 3 9 5" xfId="10222" xr:uid="{00000000-0005-0000-0000-000070280000}"/>
    <cellStyle name="Comma 17 3 9 6" xfId="12674" xr:uid="{00000000-0005-0000-0000-000071280000}"/>
    <cellStyle name="Comma 17 3 9 7" xfId="15126" xr:uid="{00000000-0005-0000-0000-000072280000}"/>
    <cellStyle name="Comma 17 3 9 8" xfId="17579" xr:uid="{00000000-0005-0000-0000-000073280000}"/>
    <cellStyle name="Comma 17 3 9 9" xfId="20027" xr:uid="{00000000-0005-0000-0000-000074280000}"/>
    <cellStyle name="Comma 17 4" xfId="22516" xr:uid="{00000000-0005-0000-0000-000075280000}"/>
    <cellStyle name="Comma 17 4 10" xfId="2823" xr:uid="{00000000-0005-0000-0000-000076280000}"/>
    <cellStyle name="Comma 17 4 11" xfId="5282" xr:uid="{00000000-0005-0000-0000-000077280000}"/>
    <cellStyle name="Comma 17 4 12" xfId="7775" xr:uid="{00000000-0005-0000-0000-000078280000}"/>
    <cellStyle name="Comma 17 4 13" xfId="10223" xr:uid="{00000000-0005-0000-0000-000079280000}"/>
    <cellStyle name="Comma 17 4 14" xfId="12675" xr:uid="{00000000-0005-0000-0000-00007A280000}"/>
    <cellStyle name="Comma 17 4 15" xfId="15127" xr:uid="{00000000-0005-0000-0000-00007B280000}"/>
    <cellStyle name="Comma 17 4 16" xfId="17580" xr:uid="{00000000-0005-0000-0000-00007C280000}"/>
    <cellStyle name="Comma 17 4 17" xfId="20028" xr:uid="{00000000-0005-0000-0000-00007D280000}"/>
    <cellStyle name="Comma 17 4 2" xfId="22517" xr:uid="{00000000-0005-0000-0000-00007E280000}"/>
    <cellStyle name="Comma 17 4 2 10" xfId="5283" xr:uid="{00000000-0005-0000-0000-00007F280000}"/>
    <cellStyle name="Comma 17 4 2 11" xfId="7776" xr:uid="{00000000-0005-0000-0000-000080280000}"/>
    <cellStyle name="Comma 17 4 2 12" xfId="10224" xr:uid="{00000000-0005-0000-0000-000081280000}"/>
    <cellStyle name="Comma 17 4 2 13" xfId="12676" xr:uid="{00000000-0005-0000-0000-000082280000}"/>
    <cellStyle name="Comma 17 4 2 14" xfId="15128" xr:uid="{00000000-0005-0000-0000-000083280000}"/>
    <cellStyle name="Comma 17 4 2 15" xfId="17581" xr:uid="{00000000-0005-0000-0000-000084280000}"/>
    <cellStyle name="Comma 17 4 2 16" xfId="20029" xr:uid="{00000000-0005-0000-0000-000085280000}"/>
    <cellStyle name="Comma 17 4 2 2" xfId="22518" xr:uid="{00000000-0005-0000-0000-000086280000}"/>
    <cellStyle name="Comma 17 4 2 2 10" xfId="20030" xr:uid="{00000000-0005-0000-0000-000087280000}"/>
    <cellStyle name="Comma 17 4 2 2 2" xfId="22519" xr:uid="{00000000-0005-0000-0000-000088280000}"/>
    <cellStyle name="Comma 17 4 2 2 2 2" xfId="2826" xr:uid="{00000000-0005-0000-0000-000089280000}"/>
    <cellStyle name="Comma 17 4 2 2 2 3" xfId="5285" xr:uid="{00000000-0005-0000-0000-00008A280000}"/>
    <cellStyle name="Comma 17 4 2 2 2 4" xfId="7778" xr:uid="{00000000-0005-0000-0000-00008B280000}"/>
    <cellStyle name="Comma 17 4 2 2 2 5" xfId="10226" xr:uid="{00000000-0005-0000-0000-00008C280000}"/>
    <cellStyle name="Comma 17 4 2 2 2 6" xfId="12678" xr:uid="{00000000-0005-0000-0000-00008D280000}"/>
    <cellStyle name="Comma 17 4 2 2 2 7" xfId="15130" xr:uid="{00000000-0005-0000-0000-00008E280000}"/>
    <cellStyle name="Comma 17 4 2 2 2 8" xfId="17583" xr:uid="{00000000-0005-0000-0000-00008F280000}"/>
    <cellStyle name="Comma 17 4 2 2 2 9" xfId="20031" xr:uid="{00000000-0005-0000-0000-000090280000}"/>
    <cellStyle name="Comma 17 4 2 2 3" xfId="2825" xr:uid="{00000000-0005-0000-0000-000091280000}"/>
    <cellStyle name="Comma 17 4 2 2 4" xfId="5284" xr:uid="{00000000-0005-0000-0000-000092280000}"/>
    <cellStyle name="Comma 17 4 2 2 5" xfId="7777" xr:uid="{00000000-0005-0000-0000-000093280000}"/>
    <cellStyle name="Comma 17 4 2 2 6" xfId="10225" xr:uid="{00000000-0005-0000-0000-000094280000}"/>
    <cellStyle name="Comma 17 4 2 2 7" xfId="12677" xr:uid="{00000000-0005-0000-0000-000095280000}"/>
    <cellStyle name="Comma 17 4 2 2 8" xfId="15129" xr:uid="{00000000-0005-0000-0000-000096280000}"/>
    <cellStyle name="Comma 17 4 2 2 9" xfId="17582" xr:uid="{00000000-0005-0000-0000-000097280000}"/>
    <cellStyle name="Comma 17 4 2 3" xfId="22520" xr:uid="{00000000-0005-0000-0000-000098280000}"/>
    <cellStyle name="Comma 17 4 2 3 2" xfId="2827" xr:uid="{00000000-0005-0000-0000-000099280000}"/>
    <cellStyle name="Comma 17 4 2 3 3" xfId="5286" xr:uid="{00000000-0005-0000-0000-00009A280000}"/>
    <cellStyle name="Comma 17 4 2 3 4" xfId="7779" xr:uid="{00000000-0005-0000-0000-00009B280000}"/>
    <cellStyle name="Comma 17 4 2 3 5" xfId="10227" xr:uid="{00000000-0005-0000-0000-00009C280000}"/>
    <cellStyle name="Comma 17 4 2 3 6" xfId="12679" xr:uid="{00000000-0005-0000-0000-00009D280000}"/>
    <cellStyle name="Comma 17 4 2 3 7" xfId="15131" xr:uid="{00000000-0005-0000-0000-00009E280000}"/>
    <cellStyle name="Comma 17 4 2 3 8" xfId="17584" xr:uid="{00000000-0005-0000-0000-00009F280000}"/>
    <cellStyle name="Comma 17 4 2 3 9" xfId="20032" xr:uid="{00000000-0005-0000-0000-0000A0280000}"/>
    <cellStyle name="Comma 17 4 2 4" xfId="22521" xr:uid="{00000000-0005-0000-0000-0000A1280000}"/>
    <cellStyle name="Comma 17 4 2 4 2" xfId="2828" xr:uid="{00000000-0005-0000-0000-0000A2280000}"/>
    <cellStyle name="Comma 17 4 2 4 3" xfId="5287" xr:uid="{00000000-0005-0000-0000-0000A3280000}"/>
    <cellStyle name="Comma 17 4 2 4 4" xfId="7780" xr:uid="{00000000-0005-0000-0000-0000A4280000}"/>
    <cellStyle name="Comma 17 4 2 4 5" xfId="10228" xr:uid="{00000000-0005-0000-0000-0000A5280000}"/>
    <cellStyle name="Comma 17 4 2 4 6" xfId="12680" xr:uid="{00000000-0005-0000-0000-0000A6280000}"/>
    <cellStyle name="Comma 17 4 2 4 7" xfId="15132" xr:uid="{00000000-0005-0000-0000-0000A7280000}"/>
    <cellStyle name="Comma 17 4 2 4 8" xfId="17585" xr:uid="{00000000-0005-0000-0000-0000A8280000}"/>
    <cellStyle name="Comma 17 4 2 4 9" xfId="20033" xr:uid="{00000000-0005-0000-0000-0000A9280000}"/>
    <cellStyle name="Comma 17 4 2 5" xfId="22522" xr:uid="{00000000-0005-0000-0000-0000AA280000}"/>
    <cellStyle name="Comma 17 4 2 5 2" xfId="2829" xr:uid="{00000000-0005-0000-0000-0000AB280000}"/>
    <cellStyle name="Comma 17 4 2 5 3" xfId="5288" xr:uid="{00000000-0005-0000-0000-0000AC280000}"/>
    <cellStyle name="Comma 17 4 2 5 4" xfId="7781" xr:uid="{00000000-0005-0000-0000-0000AD280000}"/>
    <cellStyle name="Comma 17 4 2 5 5" xfId="10229" xr:uid="{00000000-0005-0000-0000-0000AE280000}"/>
    <cellStyle name="Comma 17 4 2 5 6" xfId="12681" xr:uid="{00000000-0005-0000-0000-0000AF280000}"/>
    <cellStyle name="Comma 17 4 2 5 7" xfId="15133" xr:uid="{00000000-0005-0000-0000-0000B0280000}"/>
    <cellStyle name="Comma 17 4 2 5 8" xfId="17586" xr:uid="{00000000-0005-0000-0000-0000B1280000}"/>
    <cellStyle name="Comma 17 4 2 5 9" xfId="20034" xr:uid="{00000000-0005-0000-0000-0000B2280000}"/>
    <cellStyle name="Comma 17 4 2 6" xfId="22523" xr:uid="{00000000-0005-0000-0000-0000B3280000}"/>
    <cellStyle name="Comma 17 4 2 6 2" xfId="2830" xr:uid="{00000000-0005-0000-0000-0000B4280000}"/>
    <cellStyle name="Comma 17 4 2 6 3" xfId="5289" xr:uid="{00000000-0005-0000-0000-0000B5280000}"/>
    <cellStyle name="Comma 17 4 2 6 4" xfId="7782" xr:uid="{00000000-0005-0000-0000-0000B6280000}"/>
    <cellStyle name="Comma 17 4 2 6 5" xfId="10230" xr:uid="{00000000-0005-0000-0000-0000B7280000}"/>
    <cellStyle name="Comma 17 4 2 6 6" xfId="12682" xr:uid="{00000000-0005-0000-0000-0000B8280000}"/>
    <cellStyle name="Comma 17 4 2 6 7" xfId="15134" xr:uid="{00000000-0005-0000-0000-0000B9280000}"/>
    <cellStyle name="Comma 17 4 2 6 8" xfId="17587" xr:uid="{00000000-0005-0000-0000-0000BA280000}"/>
    <cellStyle name="Comma 17 4 2 6 9" xfId="20035" xr:uid="{00000000-0005-0000-0000-0000BB280000}"/>
    <cellStyle name="Comma 17 4 2 7" xfId="22524" xr:uid="{00000000-0005-0000-0000-0000BC280000}"/>
    <cellStyle name="Comma 17 4 2 7 2" xfId="2831" xr:uid="{00000000-0005-0000-0000-0000BD280000}"/>
    <cellStyle name="Comma 17 4 2 7 3" xfId="5290" xr:uid="{00000000-0005-0000-0000-0000BE280000}"/>
    <cellStyle name="Comma 17 4 2 7 4" xfId="7783" xr:uid="{00000000-0005-0000-0000-0000BF280000}"/>
    <cellStyle name="Comma 17 4 2 7 5" xfId="10231" xr:uid="{00000000-0005-0000-0000-0000C0280000}"/>
    <cellStyle name="Comma 17 4 2 7 6" xfId="12683" xr:uid="{00000000-0005-0000-0000-0000C1280000}"/>
    <cellStyle name="Comma 17 4 2 7 7" xfId="15135" xr:uid="{00000000-0005-0000-0000-0000C2280000}"/>
    <cellStyle name="Comma 17 4 2 7 8" xfId="17588" xr:uid="{00000000-0005-0000-0000-0000C3280000}"/>
    <cellStyle name="Comma 17 4 2 7 9" xfId="20036" xr:uid="{00000000-0005-0000-0000-0000C4280000}"/>
    <cellStyle name="Comma 17 4 2 8" xfId="22525" xr:uid="{00000000-0005-0000-0000-0000C5280000}"/>
    <cellStyle name="Comma 17 4 2 8 2" xfId="2832" xr:uid="{00000000-0005-0000-0000-0000C6280000}"/>
    <cellStyle name="Comma 17 4 2 8 3" xfId="5291" xr:uid="{00000000-0005-0000-0000-0000C7280000}"/>
    <cellStyle name="Comma 17 4 2 8 4" xfId="7784" xr:uid="{00000000-0005-0000-0000-0000C8280000}"/>
    <cellStyle name="Comma 17 4 2 8 5" xfId="10232" xr:uid="{00000000-0005-0000-0000-0000C9280000}"/>
    <cellStyle name="Comma 17 4 2 8 6" xfId="12684" xr:uid="{00000000-0005-0000-0000-0000CA280000}"/>
    <cellStyle name="Comma 17 4 2 8 7" xfId="15136" xr:uid="{00000000-0005-0000-0000-0000CB280000}"/>
    <cellStyle name="Comma 17 4 2 8 8" xfId="17589" xr:uid="{00000000-0005-0000-0000-0000CC280000}"/>
    <cellStyle name="Comma 17 4 2 8 9" xfId="20037" xr:uid="{00000000-0005-0000-0000-0000CD280000}"/>
    <cellStyle name="Comma 17 4 2 9" xfId="2824" xr:uid="{00000000-0005-0000-0000-0000CE280000}"/>
    <cellStyle name="Comma 17 4 3" xfId="22526" xr:uid="{00000000-0005-0000-0000-0000CF280000}"/>
    <cellStyle name="Comma 17 4 3 10" xfId="20038" xr:uid="{00000000-0005-0000-0000-0000D0280000}"/>
    <cellStyle name="Comma 17 4 3 2" xfId="22527" xr:uid="{00000000-0005-0000-0000-0000D1280000}"/>
    <cellStyle name="Comma 17 4 3 2 2" xfId="2834" xr:uid="{00000000-0005-0000-0000-0000D2280000}"/>
    <cellStyle name="Comma 17 4 3 2 3" xfId="5293" xr:uid="{00000000-0005-0000-0000-0000D3280000}"/>
    <cellStyle name="Comma 17 4 3 2 4" xfId="7786" xr:uid="{00000000-0005-0000-0000-0000D4280000}"/>
    <cellStyle name="Comma 17 4 3 2 5" xfId="10234" xr:uid="{00000000-0005-0000-0000-0000D5280000}"/>
    <cellStyle name="Comma 17 4 3 2 6" xfId="12686" xr:uid="{00000000-0005-0000-0000-0000D6280000}"/>
    <cellStyle name="Comma 17 4 3 2 7" xfId="15138" xr:uid="{00000000-0005-0000-0000-0000D7280000}"/>
    <cellStyle name="Comma 17 4 3 2 8" xfId="17591" xr:uid="{00000000-0005-0000-0000-0000D8280000}"/>
    <cellStyle name="Comma 17 4 3 2 9" xfId="20039" xr:uid="{00000000-0005-0000-0000-0000D9280000}"/>
    <cellStyle name="Comma 17 4 3 3" xfId="2833" xr:uid="{00000000-0005-0000-0000-0000DA280000}"/>
    <cellStyle name="Comma 17 4 3 4" xfId="5292" xr:uid="{00000000-0005-0000-0000-0000DB280000}"/>
    <cellStyle name="Comma 17 4 3 5" xfId="7785" xr:uid="{00000000-0005-0000-0000-0000DC280000}"/>
    <cellStyle name="Comma 17 4 3 6" xfId="10233" xr:uid="{00000000-0005-0000-0000-0000DD280000}"/>
    <cellStyle name="Comma 17 4 3 7" xfId="12685" xr:uid="{00000000-0005-0000-0000-0000DE280000}"/>
    <cellStyle name="Comma 17 4 3 8" xfId="15137" xr:uid="{00000000-0005-0000-0000-0000DF280000}"/>
    <cellStyle name="Comma 17 4 3 9" xfId="17590" xr:uid="{00000000-0005-0000-0000-0000E0280000}"/>
    <cellStyle name="Comma 17 4 4" xfId="22528" xr:uid="{00000000-0005-0000-0000-0000E1280000}"/>
    <cellStyle name="Comma 17 4 4 2" xfId="2835" xr:uid="{00000000-0005-0000-0000-0000E2280000}"/>
    <cellStyle name="Comma 17 4 4 3" xfId="5294" xr:uid="{00000000-0005-0000-0000-0000E3280000}"/>
    <cellStyle name="Comma 17 4 4 4" xfId="7787" xr:uid="{00000000-0005-0000-0000-0000E4280000}"/>
    <cellStyle name="Comma 17 4 4 5" xfId="10235" xr:uid="{00000000-0005-0000-0000-0000E5280000}"/>
    <cellStyle name="Comma 17 4 4 6" xfId="12687" xr:uid="{00000000-0005-0000-0000-0000E6280000}"/>
    <cellStyle name="Comma 17 4 4 7" xfId="15139" xr:uid="{00000000-0005-0000-0000-0000E7280000}"/>
    <cellStyle name="Comma 17 4 4 8" xfId="17592" xr:uid="{00000000-0005-0000-0000-0000E8280000}"/>
    <cellStyle name="Comma 17 4 4 9" xfId="20040" xr:uid="{00000000-0005-0000-0000-0000E9280000}"/>
    <cellStyle name="Comma 17 4 5" xfId="22529" xr:uid="{00000000-0005-0000-0000-0000EA280000}"/>
    <cellStyle name="Comma 17 4 5 2" xfId="2836" xr:uid="{00000000-0005-0000-0000-0000EB280000}"/>
    <cellStyle name="Comma 17 4 5 3" xfId="5295" xr:uid="{00000000-0005-0000-0000-0000EC280000}"/>
    <cellStyle name="Comma 17 4 5 4" xfId="7788" xr:uid="{00000000-0005-0000-0000-0000ED280000}"/>
    <cellStyle name="Comma 17 4 5 5" xfId="10236" xr:uid="{00000000-0005-0000-0000-0000EE280000}"/>
    <cellStyle name="Comma 17 4 5 6" xfId="12688" xr:uid="{00000000-0005-0000-0000-0000EF280000}"/>
    <cellStyle name="Comma 17 4 5 7" xfId="15140" xr:uid="{00000000-0005-0000-0000-0000F0280000}"/>
    <cellStyle name="Comma 17 4 5 8" xfId="17593" xr:uid="{00000000-0005-0000-0000-0000F1280000}"/>
    <cellStyle name="Comma 17 4 5 9" xfId="20041" xr:uid="{00000000-0005-0000-0000-0000F2280000}"/>
    <cellStyle name="Comma 17 4 6" xfId="22530" xr:uid="{00000000-0005-0000-0000-0000F3280000}"/>
    <cellStyle name="Comma 17 4 6 2" xfId="2837" xr:uid="{00000000-0005-0000-0000-0000F4280000}"/>
    <cellStyle name="Comma 17 4 6 3" xfId="5296" xr:uid="{00000000-0005-0000-0000-0000F5280000}"/>
    <cellStyle name="Comma 17 4 6 4" xfId="7789" xr:uid="{00000000-0005-0000-0000-0000F6280000}"/>
    <cellStyle name="Comma 17 4 6 5" xfId="10237" xr:uid="{00000000-0005-0000-0000-0000F7280000}"/>
    <cellStyle name="Comma 17 4 6 6" xfId="12689" xr:uid="{00000000-0005-0000-0000-0000F8280000}"/>
    <cellStyle name="Comma 17 4 6 7" xfId="15141" xr:uid="{00000000-0005-0000-0000-0000F9280000}"/>
    <cellStyle name="Comma 17 4 6 8" xfId="17594" xr:uid="{00000000-0005-0000-0000-0000FA280000}"/>
    <cellStyle name="Comma 17 4 6 9" xfId="20042" xr:uid="{00000000-0005-0000-0000-0000FB280000}"/>
    <cellStyle name="Comma 17 4 7" xfId="22531" xr:uid="{00000000-0005-0000-0000-0000FC280000}"/>
    <cellStyle name="Comma 17 4 7 2" xfId="2838" xr:uid="{00000000-0005-0000-0000-0000FD280000}"/>
    <cellStyle name="Comma 17 4 7 3" xfId="5297" xr:uid="{00000000-0005-0000-0000-0000FE280000}"/>
    <cellStyle name="Comma 17 4 7 4" xfId="7790" xr:uid="{00000000-0005-0000-0000-0000FF280000}"/>
    <cellStyle name="Comma 17 4 7 5" xfId="10238" xr:uid="{00000000-0005-0000-0000-000000290000}"/>
    <cellStyle name="Comma 17 4 7 6" xfId="12690" xr:uid="{00000000-0005-0000-0000-000001290000}"/>
    <cellStyle name="Comma 17 4 7 7" xfId="15142" xr:uid="{00000000-0005-0000-0000-000002290000}"/>
    <cellStyle name="Comma 17 4 7 8" xfId="17595" xr:uid="{00000000-0005-0000-0000-000003290000}"/>
    <cellStyle name="Comma 17 4 7 9" xfId="20043" xr:uid="{00000000-0005-0000-0000-000004290000}"/>
    <cellStyle name="Comma 17 4 8" xfId="22532" xr:uid="{00000000-0005-0000-0000-000005290000}"/>
    <cellStyle name="Comma 17 4 8 2" xfId="2839" xr:uid="{00000000-0005-0000-0000-000006290000}"/>
    <cellStyle name="Comma 17 4 8 3" xfId="5298" xr:uid="{00000000-0005-0000-0000-000007290000}"/>
    <cellStyle name="Comma 17 4 8 4" xfId="7791" xr:uid="{00000000-0005-0000-0000-000008290000}"/>
    <cellStyle name="Comma 17 4 8 5" xfId="10239" xr:uid="{00000000-0005-0000-0000-000009290000}"/>
    <cellStyle name="Comma 17 4 8 6" xfId="12691" xr:uid="{00000000-0005-0000-0000-00000A290000}"/>
    <cellStyle name="Comma 17 4 8 7" xfId="15143" xr:uid="{00000000-0005-0000-0000-00000B290000}"/>
    <cellStyle name="Comma 17 4 8 8" xfId="17596" xr:uid="{00000000-0005-0000-0000-00000C290000}"/>
    <cellStyle name="Comma 17 4 8 9" xfId="20044" xr:uid="{00000000-0005-0000-0000-00000D290000}"/>
    <cellStyle name="Comma 17 4 9" xfId="22533" xr:uid="{00000000-0005-0000-0000-00000E290000}"/>
    <cellStyle name="Comma 17 4 9 2" xfId="2840" xr:uid="{00000000-0005-0000-0000-00000F290000}"/>
    <cellStyle name="Comma 17 4 9 3" xfId="5299" xr:uid="{00000000-0005-0000-0000-000010290000}"/>
    <cellStyle name="Comma 17 4 9 4" xfId="7792" xr:uid="{00000000-0005-0000-0000-000011290000}"/>
    <cellStyle name="Comma 17 4 9 5" xfId="10240" xr:uid="{00000000-0005-0000-0000-000012290000}"/>
    <cellStyle name="Comma 17 4 9 6" xfId="12692" xr:uid="{00000000-0005-0000-0000-000013290000}"/>
    <cellStyle name="Comma 17 4 9 7" xfId="15144" xr:uid="{00000000-0005-0000-0000-000014290000}"/>
    <cellStyle name="Comma 17 4 9 8" xfId="17597" xr:uid="{00000000-0005-0000-0000-000015290000}"/>
    <cellStyle name="Comma 17 4 9 9" xfId="20045" xr:uid="{00000000-0005-0000-0000-000016290000}"/>
    <cellStyle name="Comma 17 5" xfId="22534" xr:uid="{00000000-0005-0000-0000-000017290000}"/>
    <cellStyle name="Comma 17 5 10" xfId="5300" xr:uid="{00000000-0005-0000-0000-000018290000}"/>
    <cellStyle name="Comma 17 5 11" xfId="7793" xr:uid="{00000000-0005-0000-0000-000019290000}"/>
    <cellStyle name="Comma 17 5 12" xfId="10241" xr:uid="{00000000-0005-0000-0000-00001A290000}"/>
    <cellStyle name="Comma 17 5 13" xfId="12693" xr:uid="{00000000-0005-0000-0000-00001B290000}"/>
    <cellStyle name="Comma 17 5 14" xfId="15145" xr:uid="{00000000-0005-0000-0000-00001C290000}"/>
    <cellStyle name="Comma 17 5 15" xfId="17598" xr:uid="{00000000-0005-0000-0000-00001D290000}"/>
    <cellStyle name="Comma 17 5 16" xfId="20046" xr:uid="{00000000-0005-0000-0000-00001E290000}"/>
    <cellStyle name="Comma 17 5 2" xfId="22535" xr:uid="{00000000-0005-0000-0000-00001F290000}"/>
    <cellStyle name="Comma 17 5 2 10" xfId="20047" xr:uid="{00000000-0005-0000-0000-000020290000}"/>
    <cellStyle name="Comma 17 5 2 2" xfId="22536" xr:uid="{00000000-0005-0000-0000-000021290000}"/>
    <cellStyle name="Comma 17 5 2 2 2" xfId="2843" xr:uid="{00000000-0005-0000-0000-000022290000}"/>
    <cellStyle name="Comma 17 5 2 2 3" xfId="5302" xr:uid="{00000000-0005-0000-0000-000023290000}"/>
    <cellStyle name="Comma 17 5 2 2 4" xfId="7795" xr:uid="{00000000-0005-0000-0000-000024290000}"/>
    <cellStyle name="Comma 17 5 2 2 5" xfId="10243" xr:uid="{00000000-0005-0000-0000-000025290000}"/>
    <cellStyle name="Comma 17 5 2 2 6" xfId="12695" xr:uid="{00000000-0005-0000-0000-000026290000}"/>
    <cellStyle name="Comma 17 5 2 2 7" xfId="15147" xr:uid="{00000000-0005-0000-0000-000027290000}"/>
    <cellStyle name="Comma 17 5 2 2 8" xfId="17600" xr:uid="{00000000-0005-0000-0000-000028290000}"/>
    <cellStyle name="Comma 17 5 2 2 9" xfId="20048" xr:uid="{00000000-0005-0000-0000-000029290000}"/>
    <cellStyle name="Comma 17 5 2 3" xfId="2842" xr:uid="{00000000-0005-0000-0000-00002A290000}"/>
    <cellStyle name="Comma 17 5 2 4" xfId="5301" xr:uid="{00000000-0005-0000-0000-00002B290000}"/>
    <cellStyle name="Comma 17 5 2 5" xfId="7794" xr:uid="{00000000-0005-0000-0000-00002C290000}"/>
    <cellStyle name="Comma 17 5 2 6" xfId="10242" xr:uid="{00000000-0005-0000-0000-00002D290000}"/>
    <cellStyle name="Comma 17 5 2 7" xfId="12694" xr:uid="{00000000-0005-0000-0000-00002E290000}"/>
    <cellStyle name="Comma 17 5 2 8" xfId="15146" xr:uid="{00000000-0005-0000-0000-00002F290000}"/>
    <cellStyle name="Comma 17 5 2 9" xfId="17599" xr:uid="{00000000-0005-0000-0000-000030290000}"/>
    <cellStyle name="Comma 17 5 3" xfId="22537" xr:uid="{00000000-0005-0000-0000-000031290000}"/>
    <cellStyle name="Comma 17 5 3 2" xfId="2844" xr:uid="{00000000-0005-0000-0000-000032290000}"/>
    <cellStyle name="Comma 17 5 3 3" xfId="5303" xr:uid="{00000000-0005-0000-0000-000033290000}"/>
    <cellStyle name="Comma 17 5 3 4" xfId="7796" xr:uid="{00000000-0005-0000-0000-000034290000}"/>
    <cellStyle name="Comma 17 5 3 5" xfId="10244" xr:uid="{00000000-0005-0000-0000-000035290000}"/>
    <cellStyle name="Comma 17 5 3 6" xfId="12696" xr:uid="{00000000-0005-0000-0000-000036290000}"/>
    <cellStyle name="Comma 17 5 3 7" xfId="15148" xr:uid="{00000000-0005-0000-0000-000037290000}"/>
    <cellStyle name="Comma 17 5 3 8" xfId="17601" xr:uid="{00000000-0005-0000-0000-000038290000}"/>
    <cellStyle name="Comma 17 5 3 9" xfId="20049" xr:uid="{00000000-0005-0000-0000-000039290000}"/>
    <cellStyle name="Comma 17 5 4" xfId="22538" xr:uid="{00000000-0005-0000-0000-00003A290000}"/>
    <cellStyle name="Comma 17 5 4 2" xfId="2845" xr:uid="{00000000-0005-0000-0000-00003B290000}"/>
    <cellStyle name="Comma 17 5 4 3" xfId="5304" xr:uid="{00000000-0005-0000-0000-00003C290000}"/>
    <cellStyle name="Comma 17 5 4 4" xfId="7797" xr:uid="{00000000-0005-0000-0000-00003D290000}"/>
    <cellStyle name="Comma 17 5 4 5" xfId="10245" xr:uid="{00000000-0005-0000-0000-00003E290000}"/>
    <cellStyle name="Comma 17 5 4 6" xfId="12697" xr:uid="{00000000-0005-0000-0000-00003F290000}"/>
    <cellStyle name="Comma 17 5 4 7" xfId="15149" xr:uid="{00000000-0005-0000-0000-000040290000}"/>
    <cellStyle name="Comma 17 5 4 8" xfId="17602" xr:uid="{00000000-0005-0000-0000-000041290000}"/>
    <cellStyle name="Comma 17 5 4 9" xfId="20050" xr:uid="{00000000-0005-0000-0000-000042290000}"/>
    <cellStyle name="Comma 17 5 5" xfId="22539" xr:uid="{00000000-0005-0000-0000-000043290000}"/>
    <cellStyle name="Comma 17 5 5 2" xfId="2846" xr:uid="{00000000-0005-0000-0000-000044290000}"/>
    <cellStyle name="Comma 17 5 5 3" xfId="5305" xr:uid="{00000000-0005-0000-0000-000045290000}"/>
    <cellStyle name="Comma 17 5 5 4" xfId="7798" xr:uid="{00000000-0005-0000-0000-000046290000}"/>
    <cellStyle name="Comma 17 5 5 5" xfId="10246" xr:uid="{00000000-0005-0000-0000-000047290000}"/>
    <cellStyle name="Comma 17 5 5 6" xfId="12698" xr:uid="{00000000-0005-0000-0000-000048290000}"/>
    <cellStyle name="Comma 17 5 5 7" xfId="15150" xr:uid="{00000000-0005-0000-0000-000049290000}"/>
    <cellStyle name="Comma 17 5 5 8" xfId="17603" xr:uid="{00000000-0005-0000-0000-00004A290000}"/>
    <cellStyle name="Comma 17 5 5 9" xfId="20051" xr:uid="{00000000-0005-0000-0000-00004B290000}"/>
    <cellStyle name="Comma 17 5 6" xfId="22540" xr:uid="{00000000-0005-0000-0000-00004C290000}"/>
    <cellStyle name="Comma 17 5 6 2" xfId="2847" xr:uid="{00000000-0005-0000-0000-00004D290000}"/>
    <cellStyle name="Comma 17 5 6 3" xfId="5306" xr:uid="{00000000-0005-0000-0000-00004E290000}"/>
    <cellStyle name="Comma 17 5 6 4" xfId="7799" xr:uid="{00000000-0005-0000-0000-00004F290000}"/>
    <cellStyle name="Comma 17 5 6 5" xfId="10247" xr:uid="{00000000-0005-0000-0000-000050290000}"/>
    <cellStyle name="Comma 17 5 6 6" xfId="12699" xr:uid="{00000000-0005-0000-0000-000051290000}"/>
    <cellStyle name="Comma 17 5 6 7" xfId="15151" xr:uid="{00000000-0005-0000-0000-000052290000}"/>
    <cellStyle name="Comma 17 5 6 8" xfId="17604" xr:uid="{00000000-0005-0000-0000-000053290000}"/>
    <cellStyle name="Comma 17 5 6 9" xfId="20052" xr:uid="{00000000-0005-0000-0000-000054290000}"/>
    <cellStyle name="Comma 17 5 7" xfId="22541" xr:uid="{00000000-0005-0000-0000-000055290000}"/>
    <cellStyle name="Comma 17 5 7 2" xfId="2848" xr:uid="{00000000-0005-0000-0000-000056290000}"/>
    <cellStyle name="Comma 17 5 7 3" xfId="5307" xr:uid="{00000000-0005-0000-0000-000057290000}"/>
    <cellStyle name="Comma 17 5 7 4" xfId="7800" xr:uid="{00000000-0005-0000-0000-000058290000}"/>
    <cellStyle name="Comma 17 5 7 5" xfId="10248" xr:uid="{00000000-0005-0000-0000-000059290000}"/>
    <cellStyle name="Comma 17 5 7 6" xfId="12700" xr:uid="{00000000-0005-0000-0000-00005A290000}"/>
    <cellStyle name="Comma 17 5 7 7" xfId="15152" xr:uid="{00000000-0005-0000-0000-00005B290000}"/>
    <cellStyle name="Comma 17 5 7 8" xfId="17605" xr:uid="{00000000-0005-0000-0000-00005C290000}"/>
    <cellStyle name="Comma 17 5 7 9" xfId="20053" xr:uid="{00000000-0005-0000-0000-00005D290000}"/>
    <cellStyle name="Comma 17 5 8" xfId="22542" xr:uid="{00000000-0005-0000-0000-00005E290000}"/>
    <cellStyle name="Comma 17 5 8 2" xfId="2849" xr:uid="{00000000-0005-0000-0000-00005F290000}"/>
    <cellStyle name="Comma 17 5 8 3" xfId="5308" xr:uid="{00000000-0005-0000-0000-000060290000}"/>
    <cellStyle name="Comma 17 5 8 4" xfId="7801" xr:uid="{00000000-0005-0000-0000-000061290000}"/>
    <cellStyle name="Comma 17 5 8 5" xfId="10249" xr:uid="{00000000-0005-0000-0000-000062290000}"/>
    <cellStyle name="Comma 17 5 8 6" xfId="12701" xr:uid="{00000000-0005-0000-0000-000063290000}"/>
    <cellStyle name="Comma 17 5 8 7" xfId="15153" xr:uid="{00000000-0005-0000-0000-000064290000}"/>
    <cellStyle name="Comma 17 5 8 8" xfId="17606" xr:uid="{00000000-0005-0000-0000-000065290000}"/>
    <cellStyle name="Comma 17 5 8 9" xfId="20054" xr:uid="{00000000-0005-0000-0000-000066290000}"/>
    <cellStyle name="Comma 17 5 9" xfId="2841" xr:uid="{00000000-0005-0000-0000-000067290000}"/>
    <cellStyle name="Comma 17 6" xfId="22543" xr:uid="{00000000-0005-0000-0000-000068290000}"/>
    <cellStyle name="Comma 17 6 10" xfId="20055" xr:uid="{00000000-0005-0000-0000-000069290000}"/>
    <cellStyle name="Comma 17 6 2" xfId="22544" xr:uid="{00000000-0005-0000-0000-00006A290000}"/>
    <cellStyle name="Comma 17 6 2 2" xfId="2851" xr:uid="{00000000-0005-0000-0000-00006B290000}"/>
    <cellStyle name="Comma 17 6 2 3" xfId="5310" xr:uid="{00000000-0005-0000-0000-00006C290000}"/>
    <cellStyle name="Comma 17 6 2 4" xfId="7803" xr:uid="{00000000-0005-0000-0000-00006D290000}"/>
    <cellStyle name="Comma 17 6 2 5" xfId="10251" xr:uid="{00000000-0005-0000-0000-00006E290000}"/>
    <cellStyle name="Comma 17 6 2 6" xfId="12703" xr:uid="{00000000-0005-0000-0000-00006F290000}"/>
    <cellStyle name="Comma 17 6 2 7" xfId="15155" xr:uid="{00000000-0005-0000-0000-000070290000}"/>
    <cellStyle name="Comma 17 6 2 8" xfId="17608" xr:uid="{00000000-0005-0000-0000-000071290000}"/>
    <cellStyle name="Comma 17 6 2 9" xfId="20056" xr:uid="{00000000-0005-0000-0000-000072290000}"/>
    <cellStyle name="Comma 17 6 3" xfId="2850" xr:uid="{00000000-0005-0000-0000-000073290000}"/>
    <cellStyle name="Comma 17 6 4" xfId="5309" xr:uid="{00000000-0005-0000-0000-000074290000}"/>
    <cellStyle name="Comma 17 6 5" xfId="7802" xr:uid="{00000000-0005-0000-0000-000075290000}"/>
    <cellStyle name="Comma 17 6 6" xfId="10250" xr:uid="{00000000-0005-0000-0000-000076290000}"/>
    <cellStyle name="Comma 17 6 7" xfId="12702" xr:uid="{00000000-0005-0000-0000-000077290000}"/>
    <cellStyle name="Comma 17 6 8" xfId="15154" xr:uid="{00000000-0005-0000-0000-000078290000}"/>
    <cellStyle name="Comma 17 6 9" xfId="17607" xr:uid="{00000000-0005-0000-0000-000079290000}"/>
    <cellStyle name="Comma 17 7" xfId="22545" xr:uid="{00000000-0005-0000-0000-00007A290000}"/>
    <cellStyle name="Comma 17 7 2" xfId="2852" xr:uid="{00000000-0005-0000-0000-00007B290000}"/>
    <cellStyle name="Comma 17 7 3" xfId="5311" xr:uid="{00000000-0005-0000-0000-00007C290000}"/>
    <cellStyle name="Comma 17 7 4" xfId="7804" xr:uid="{00000000-0005-0000-0000-00007D290000}"/>
    <cellStyle name="Comma 17 7 5" xfId="10252" xr:uid="{00000000-0005-0000-0000-00007E290000}"/>
    <cellStyle name="Comma 17 7 6" xfId="12704" xr:uid="{00000000-0005-0000-0000-00007F290000}"/>
    <cellStyle name="Comma 17 7 7" xfId="15156" xr:uid="{00000000-0005-0000-0000-000080290000}"/>
    <cellStyle name="Comma 17 7 8" xfId="17609" xr:uid="{00000000-0005-0000-0000-000081290000}"/>
    <cellStyle name="Comma 17 7 9" xfId="20057" xr:uid="{00000000-0005-0000-0000-000082290000}"/>
    <cellStyle name="Comma 17 8" xfId="22546" xr:uid="{00000000-0005-0000-0000-000083290000}"/>
    <cellStyle name="Comma 17 8 2" xfId="2853" xr:uid="{00000000-0005-0000-0000-000084290000}"/>
    <cellStyle name="Comma 17 8 3" xfId="5312" xr:uid="{00000000-0005-0000-0000-000085290000}"/>
    <cellStyle name="Comma 17 8 4" xfId="7805" xr:uid="{00000000-0005-0000-0000-000086290000}"/>
    <cellStyle name="Comma 17 8 5" xfId="10253" xr:uid="{00000000-0005-0000-0000-000087290000}"/>
    <cellStyle name="Comma 17 8 6" xfId="12705" xr:uid="{00000000-0005-0000-0000-000088290000}"/>
    <cellStyle name="Comma 17 8 7" xfId="15157" xr:uid="{00000000-0005-0000-0000-000089290000}"/>
    <cellStyle name="Comma 17 8 8" xfId="17610" xr:uid="{00000000-0005-0000-0000-00008A290000}"/>
    <cellStyle name="Comma 17 8 9" xfId="20058" xr:uid="{00000000-0005-0000-0000-00008B290000}"/>
    <cellStyle name="Comma 17 9" xfId="22547" xr:uid="{00000000-0005-0000-0000-00008C290000}"/>
    <cellStyle name="Comma 17 9 2" xfId="2854" xr:uid="{00000000-0005-0000-0000-00008D290000}"/>
    <cellStyle name="Comma 17 9 3" xfId="5313" xr:uid="{00000000-0005-0000-0000-00008E290000}"/>
    <cellStyle name="Comma 17 9 4" xfId="7806" xr:uid="{00000000-0005-0000-0000-00008F290000}"/>
    <cellStyle name="Comma 17 9 5" xfId="10254" xr:uid="{00000000-0005-0000-0000-000090290000}"/>
    <cellStyle name="Comma 17 9 6" xfId="12706" xr:uid="{00000000-0005-0000-0000-000091290000}"/>
    <cellStyle name="Comma 17 9 7" xfId="15158" xr:uid="{00000000-0005-0000-0000-000092290000}"/>
    <cellStyle name="Comma 17 9 8" xfId="17611" xr:uid="{00000000-0005-0000-0000-000093290000}"/>
    <cellStyle name="Comma 17 9 9" xfId="20059" xr:uid="{00000000-0005-0000-0000-000094290000}"/>
    <cellStyle name="Comma 18" xfId="210" xr:uid="{00000000-0005-0000-0000-000095290000}"/>
    <cellStyle name="Comma 19" xfId="211" xr:uid="{00000000-0005-0000-0000-000096290000}"/>
    <cellStyle name="Comma 2" xfId="22548" xr:uid="{00000000-0005-0000-0000-000097290000}"/>
    <cellStyle name="Comma 2 10" xfId="22549" xr:uid="{00000000-0005-0000-0000-000098290000}"/>
    <cellStyle name="Comma 2 10 2" xfId="2856" xr:uid="{00000000-0005-0000-0000-000099290000}"/>
    <cellStyle name="Comma 2 10 3" xfId="5315" xr:uid="{00000000-0005-0000-0000-00009A290000}"/>
    <cellStyle name="Comma 2 10 4" xfId="7808" xr:uid="{00000000-0005-0000-0000-00009B290000}"/>
    <cellStyle name="Comma 2 10 5" xfId="10256" xr:uid="{00000000-0005-0000-0000-00009C290000}"/>
    <cellStyle name="Comma 2 10 6" xfId="12708" xr:uid="{00000000-0005-0000-0000-00009D290000}"/>
    <cellStyle name="Comma 2 10 7" xfId="15160" xr:uid="{00000000-0005-0000-0000-00009E290000}"/>
    <cellStyle name="Comma 2 10 8" xfId="17613" xr:uid="{00000000-0005-0000-0000-00009F290000}"/>
    <cellStyle name="Comma 2 10 9" xfId="20061" xr:uid="{00000000-0005-0000-0000-0000A0290000}"/>
    <cellStyle name="Comma 2 11" xfId="22550" xr:uid="{00000000-0005-0000-0000-0000A1290000}"/>
    <cellStyle name="Comma 2 11 2" xfId="2857" xr:uid="{00000000-0005-0000-0000-0000A2290000}"/>
    <cellStyle name="Comma 2 11 3" xfId="5316" xr:uid="{00000000-0005-0000-0000-0000A3290000}"/>
    <cellStyle name="Comma 2 11 4" xfId="7809" xr:uid="{00000000-0005-0000-0000-0000A4290000}"/>
    <cellStyle name="Comma 2 11 5" xfId="10257" xr:uid="{00000000-0005-0000-0000-0000A5290000}"/>
    <cellStyle name="Comma 2 11 6" xfId="12709" xr:uid="{00000000-0005-0000-0000-0000A6290000}"/>
    <cellStyle name="Comma 2 11 7" xfId="15161" xr:uid="{00000000-0005-0000-0000-0000A7290000}"/>
    <cellStyle name="Comma 2 11 8" xfId="17614" xr:uid="{00000000-0005-0000-0000-0000A8290000}"/>
    <cellStyle name="Comma 2 11 9" xfId="20062" xr:uid="{00000000-0005-0000-0000-0000A9290000}"/>
    <cellStyle name="Comma 2 12" xfId="22551" xr:uid="{00000000-0005-0000-0000-0000AA290000}"/>
    <cellStyle name="Comma 2 12 2" xfId="2858" xr:uid="{00000000-0005-0000-0000-0000AB290000}"/>
    <cellStyle name="Comma 2 12 3" xfId="5317" xr:uid="{00000000-0005-0000-0000-0000AC290000}"/>
    <cellStyle name="Comma 2 12 4" xfId="7810" xr:uid="{00000000-0005-0000-0000-0000AD290000}"/>
    <cellStyle name="Comma 2 12 5" xfId="10258" xr:uid="{00000000-0005-0000-0000-0000AE290000}"/>
    <cellStyle name="Comma 2 12 6" xfId="12710" xr:uid="{00000000-0005-0000-0000-0000AF290000}"/>
    <cellStyle name="Comma 2 12 7" xfId="15162" xr:uid="{00000000-0005-0000-0000-0000B0290000}"/>
    <cellStyle name="Comma 2 12 8" xfId="17615" xr:uid="{00000000-0005-0000-0000-0000B1290000}"/>
    <cellStyle name="Comma 2 12 9" xfId="20063" xr:uid="{00000000-0005-0000-0000-0000B2290000}"/>
    <cellStyle name="Comma 2 13" xfId="22552" xr:uid="{00000000-0005-0000-0000-0000B3290000}"/>
    <cellStyle name="Comma 2 13 2" xfId="2859" xr:uid="{00000000-0005-0000-0000-0000B4290000}"/>
    <cellStyle name="Comma 2 13 3" xfId="5318" xr:uid="{00000000-0005-0000-0000-0000B5290000}"/>
    <cellStyle name="Comma 2 13 4" xfId="7811" xr:uid="{00000000-0005-0000-0000-0000B6290000}"/>
    <cellStyle name="Comma 2 13 5" xfId="10259" xr:uid="{00000000-0005-0000-0000-0000B7290000}"/>
    <cellStyle name="Comma 2 13 6" xfId="12711" xr:uid="{00000000-0005-0000-0000-0000B8290000}"/>
    <cellStyle name="Comma 2 13 7" xfId="15163" xr:uid="{00000000-0005-0000-0000-0000B9290000}"/>
    <cellStyle name="Comma 2 13 8" xfId="17616" xr:uid="{00000000-0005-0000-0000-0000BA290000}"/>
    <cellStyle name="Comma 2 13 9" xfId="20064" xr:uid="{00000000-0005-0000-0000-0000BB290000}"/>
    <cellStyle name="Comma 2 14" xfId="2855" xr:uid="{00000000-0005-0000-0000-0000BC290000}"/>
    <cellStyle name="Comma 2 15" xfId="5314" xr:uid="{00000000-0005-0000-0000-0000BD290000}"/>
    <cellStyle name="Comma 2 16" xfId="7807" xr:uid="{00000000-0005-0000-0000-0000BE290000}"/>
    <cellStyle name="Comma 2 17" xfId="10255" xr:uid="{00000000-0005-0000-0000-0000BF290000}"/>
    <cellStyle name="Comma 2 18" xfId="12707" xr:uid="{00000000-0005-0000-0000-0000C0290000}"/>
    <cellStyle name="Comma 2 19" xfId="15159" xr:uid="{00000000-0005-0000-0000-0000C1290000}"/>
    <cellStyle name="Comma 2 2" xfId="212" xr:uid="{00000000-0005-0000-0000-0000C2290000}"/>
    <cellStyle name="Comma 2 2 10" xfId="213" xr:uid="{00000000-0005-0000-0000-0000C3290000}"/>
    <cellStyle name="Comma 2 2 10 2" xfId="2861" xr:uid="{00000000-0005-0000-0000-0000C4290000}"/>
    <cellStyle name="Comma 2 2 10 3" xfId="5320" xr:uid="{00000000-0005-0000-0000-0000C5290000}"/>
    <cellStyle name="Comma 2 2 10 4" xfId="7813" xr:uid="{00000000-0005-0000-0000-0000C6290000}"/>
    <cellStyle name="Comma 2 2 10 5" xfId="10261" xr:uid="{00000000-0005-0000-0000-0000C7290000}"/>
    <cellStyle name="Comma 2 2 10 6" xfId="12713" xr:uid="{00000000-0005-0000-0000-0000C8290000}"/>
    <cellStyle name="Comma 2 2 10 7" xfId="15165" xr:uid="{00000000-0005-0000-0000-0000C9290000}"/>
    <cellStyle name="Comma 2 2 10 8" xfId="17618" xr:uid="{00000000-0005-0000-0000-0000CA290000}"/>
    <cellStyle name="Comma 2 2 10 9" xfId="20066" xr:uid="{00000000-0005-0000-0000-0000CB290000}"/>
    <cellStyle name="Comma 2 2 11" xfId="214" xr:uid="{00000000-0005-0000-0000-0000CC290000}"/>
    <cellStyle name="Comma 2 2 11 2" xfId="2862" xr:uid="{00000000-0005-0000-0000-0000CD290000}"/>
    <cellStyle name="Comma 2 2 11 3" xfId="5321" xr:uid="{00000000-0005-0000-0000-0000CE290000}"/>
    <cellStyle name="Comma 2 2 11 4" xfId="7814" xr:uid="{00000000-0005-0000-0000-0000CF290000}"/>
    <cellStyle name="Comma 2 2 11 5" xfId="10262" xr:uid="{00000000-0005-0000-0000-0000D0290000}"/>
    <cellStyle name="Comma 2 2 11 6" xfId="12714" xr:uid="{00000000-0005-0000-0000-0000D1290000}"/>
    <cellStyle name="Comma 2 2 11 7" xfId="15166" xr:uid="{00000000-0005-0000-0000-0000D2290000}"/>
    <cellStyle name="Comma 2 2 11 8" xfId="17619" xr:uid="{00000000-0005-0000-0000-0000D3290000}"/>
    <cellStyle name="Comma 2 2 11 9" xfId="20067" xr:uid="{00000000-0005-0000-0000-0000D4290000}"/>
    <cellStyle name="Comma 2 2 12" xfId="215" xr:uid="{00000000-0005-0000-0000-0000D5290000}"/>
    <cellStyle name="Comma 2 2 12 2" xfId="2863" xr:uid="{00000000-0005-0000-0000-0000D6290000}"/>
    <cellStyle name="Comma 2 2 12 3" xfId="5322" xr:uid="{00000000-0005-0000-0000-0000D7290000}"/>
    <cellStyle name="Comma 2 2 12 4" xfId="7815" xr:uid="{00000000-0005-0000-0000-0000D8290000}"/>
    <cellStyle name="Comma 2 2 12 5" xfId="10263" xr:uid="{00000000-0005-0000-0000-0000D9290000}"/>
    <cellStyle name="Comma 2 2 12 6" xfId="12715" xr:uid="{00000000-0005-0000-0000-0000DA290000}"/>
    <cellStyle name="Comma 2 2 12 7" xfId="15167" xr:uid="{00000000-0005-0000-0000-0000DB290000}"/>
    <cellStyle name="Comma 2 2 12 8" xfId="17620" xr:uid="{00000000-0005-0000-0000-0000DC290000}"/>
    <cellStyle name="Comma 2 2 12 9" xfId="20068" xr:uid="{00000000-0005-0000-0000-0000DD290000}"/>
    <cellStyle name="Comma 2 2 13" xfId="216" xr:uid="{00000000-0005-0000-0000-0000DE290000}"/>
    <cellStyle name="Comma 2 2 14" xfId="217" xr:uid="{00000000-0005-0000-0000-0000DF290000}"/>
    <cellStyle name="Comma 2 2 15" xfId="218" xr:uid="{00000000-0005-0000-0000-0000E0290000}"/>
    <cellStyle name="Comma 2 2 16" xfId="219" xr:uid="{00000000-0005-0000-0000-0000E1290000}"/>
    <cellStyle name="Comma 2 2 17" xfId="220" xr:uid="{00000000-0005-0000-0000-0000E2290000}"/>
    <cellStyle name="Comma 2 2 18" xfId="221" xr:uid="{00000000-0005-0000-0000-0000E3290000}"/>
    <cellStyle name="Comma 2 2 19" xfId="222" xr:uid="{00000000-0005-0000-0000-0000E4290000}"/>
    <cellStyle name="Comma 2 2 2" xfId="22553" xr:uid="{00000000-0005-0000-0000-0000E5290000}"/>
    <cellStyle name="Comma 2 2 2 10" xfId="22554" xr:uid="{00000000-0005-0000-0000-0000E6290000}"/>
    <cellStyle name="Comma 2 2 2 10 2" xfId="2865" xr:uid="{00000000-0005-0000-0000-0000E7290000}"/>
    <cellStyle name="Comma 2 2 2 10 3" xfId="5324" xr:uid="{00000000-0005-0000-0000-0000E8290000}"/>
    <cellStyle name="Comma 2 2 2 10 4" xfId="7817" xr:uid="{00000000-0005-0000-0000-0000E9290000}"/>
    <cellStyle name="Comma 2 2 2 10 5" xfId="10265" xr:uid="{00000000-0005-0000-0000-0000EA290000}"/>
    <cellStyle name="Comma 2 2 2 10 6" xfId="12717" xr:uid="{00000000-0005-0000-0000-0000EB290000}"/>
    <cellStyle name="Comma 2 2 2 10 7" xfId="15169" xr:uid="{00000000-0005-0000-0000-0000EC290000}"/>
    <cellStyle name="Comma 2 2 2 10 8" xfId="17622" xr:uid="{00000000-0005-0000-0000-0000ED290000}"/>
    <cellStyle name="Comma 2 2 2 10 9" xfId="20070" xr:uid="{00000000-0005-0000-0000-0000EE290000}"/>
    <cellStyle name="Comma 2 2 2 11" xfId="22555" xr:uid="{00000000-0005-0000-0000-0000EF290000}"/>
    <cellStyle name="Comma 2 2 2 11 2" xfId="2866" xr:uid="{00000000-0005-0000-0000-0000F0290000}"/>
    <cellStyle name="Comma 2 2 2 11 3" xfId="5325" xr:uid="{00000000-0005-0000-0000-0000F1290000}"/>
    <cellStyle name="Comma 2 2 2 11 4" xfId="7818" xr:uid="{00000000-0005-0000-0000-0000F2290000}"/>
    <cellStyle name="Comma 2 2 2 11 5" xfId="10266" xr:uid="{00000000-0005-0000-0000-0000F3290000}"/>
    <cellStyle name="Comma 2 2 2 11 6" xfId="12718" xr:uid="{00000000-0005-0000-0000-0000F4290000}"/>
    <cellStyle name="Comma 2 2 2 11 7" xfId="15170" xr:uid="{00000000-0005-0000-0000-0000F5290000}"/>
    <cellStyle name="Comma 2 2 2 11 8" xfId="17623" xr:uid="{00000000-0005-0000-0000-0000F6290000}"/>
    <cellStyle name="Comma 2 2 2 11 9" xfId="20071" xr:uid="{00000000-0005-0000-0000-0000F7290000}"/>
    <cellStyle name="Comma 2 2 2 12" xfId="2864" xr:uid="{00000000-0005-0000-0000-0000F8290000}"/>
    <cellStyle name="Comma 2 2 2 13" xfId="5323" xr:uid="{00000000-0005-0000-0000-0000F9290000}"/>
    <cellStyle name="Comma 2 2 2 14" xfId="7816" xr:uid="{00000000-0005-0000-0000-0000FA290000}"/>
    <cellStyle name="Comma 2 2 2 15" xfId="10264" xr:uid="{00000000-0005-0000-0000-0000FB290000}"/>
    <cellStyle name="Comma 2 2 2 16" xfId="12716" xr:uid="{00000000-0005-0000-0000-0000FC290000}"/>
    <cellStyle name="Comma 2 2 2 17" xfId="15168" xr:uid="{00000000-0005-0000-0000-0000FD290000}"/>
    <cellStyle name="Comma 2 2 2 18" xfId="17621" xr:uid="{00000000-0005-0000-0000-0000FE290000}"/>
    <cellStyle name="Comma 2 2 2 19" xfId="20069" xr:uid="{00000000-0005-0000-0000-0000FF290000}"/>
    <cellStyle name="Comma 2 2 2 2" xfId="22556" xr:uid="{00000000-0005-0000-0000-0000002A0000}"/>
    <cellStyle name="Comma 2 2 2 2 10" xfId="22557" xr:uid="{00000000-0005-0000-0000-0000012A0000}"/>
    <cellStyle name="Comma 2 2 2 2 10 2" xfId="2868" xr:uid="{00000000-0005-0000-0000-0000022A0000}"/>
    <cellStyle name="Comma 2 2 2 2 10 3" xfId="5327" xr:uid="{00000000-0005-0000-0000-0000032A0000}"/>
    <cellStyle name="Comma 2 2 2 2 10 4" xfId="7820" xr:uid="{00000000-0005-0000-0000-0000042A0000}"/>
    <cellStyle name="Comma 2 2 2 2 10 5" xfId="10268" xr:uid="{00000000-0005-0000-0000-0000052A0000}"/>
    <cellStyle name="Comma 2 2 2 2 10 6" xfId="12720" xr:uid="{00000000-0005-0000-0000-0000062A0000}"/>
    <cellStyle name="Comma 2 2 2 2 10 7" xfId="15172" xr:uid="{00000000-0005-0000-0000-0000072A0000}"/>
    <cellStyle name="Comma 2 2 2 2 10 8" xfId="17625" xr:uid="{00000000-0005-0000-0000-0000082A0000}"/>
    <cellStyle name="Comma 2 2 2 2 10 9" xfId="20073" xr:uid="{00000000-0005-0000-0000-0000092A0000}"/>
    <cellStyle name="Comma 2 2 2 2 11" xfId="2867" xr:uid="{00000000-0005-0000-0000-00000A2A0000}"/>
    <cellStyle name="Comma 2 2 2 2 12" xfId="5326" xr:uid="{00000000-0005-0000-0000-00000B2A0000}"/>
    <cellStyle name="Comma 2 2 2 2 13" xfId="7819" xr:uid="{00000000-0005-0000-0000-00000C2A0000}"/>
    <cellStyle name="Comma 2 2 2 2 14" xfId="10267" xr:uid="{00000000-0005-0000-0000-00000D2A0000}"/>
    <cellStyle name="Comma 2 2 2 2 15" xfId="12719" xr:uid="{00000000-0005-0000-0000-00000E2A0000}"/>
    <cellStyle name="Comma 2 2 2 2 16" xfId="15171" xr:uid="{00000000-0005-0000-0000-00000F2A0000}"/>
    <cellStyle name="Comma 2 2 2 2 17" xfId="17624" xr:uid="{00000000-0005-0000-0000-0000102A0000}"/>
    <cellStyle name="Comma 2 2 2 2 18" xfId="20072" xr:uid="{00000000-0005-0000-0000-0000112A0000}"/>
    <cellStyle name="Comma 2 2 2 2 2" xfId="22558" xr:uid="{00000000-0005-0000-0000-0000122A0000}"/>
    <cellStyle name="Comma 2 2 2 2 2 10" xfId="2869" xr:uid="{00000000-0005-0000-0000-0000132A0000}"/>
    <cellStyle name="Comma 2 2 2 2 2 11" xfId="5328" xr:uid="{00000000-0005-0000-0000-0000142A0000}"/>
    <cellStyle name="Comma 2 2 2 2 2 12" xfId="7821" xr:uid="{00000000-0005-0000-0000-0000152A0000}"/>
    <cellStyle name="Comma 2 2 2 2 2 13" xfId="10269" xr:uid="{00000000-0005-0000-0000-0000162A0000}"/>
    <cellStyle name="Comma 2 2 2 2 2 14" xfId="12721" xr:uid="{00000000-0005-0000-0000-0000172A0000}"/>
    <cellStyle name="Comma 2 2 2 2 2 15" xfId="15173" xr:uid="{00000000-0005-0000-0000-0000182A0000}"/>
    <cellStyle name="Comma 2 2 2 2 2 16" xfId="17626" xr:uid="{00000000-0005-0000-0000-0000192A0000}"/>
    <cellStyle name="Comma 2 2 2 2 2 17" xfId="20074" xr:uid="{00000000-0005-0000-0000-00001A2A0000}"/>
    <cellStyle name="Comma 2 2 2 2 2 2" xfId="22559" xr:uid="{00000000-0005-0000-0000-00001B2A0000}"/>
    <cellStyle name="Comma 2 2 2 2 2 2 10" xfId="5329" xr:uid="{00000000-0005-0000-0000-00001C2A0000}"/>
    <cellStyle name="Comma 2 2 2 2 2 2 11" xfId="7822" xr:uid="{00000000-0005-0000-0000-00001D2A0000}"/>
    <cellStyle name="Comma 2 2 2 2 2 2 12" xfId="10270" xr:uid="{00000000-0005-0000-0000-00001E2A0000}"/>
    <cellStyle name="Comma 2 2 2 2 2 2 13" xfId="12722" xr:uid="{00000000-0005-0000-0000-00001F2A0000}"/>
    <cellStyle name="Comma 2 2 2 2 2 2 14" xfId="15174" xr:uid="{00000000-0005-0000-0000-0000202A0000}"/>
    <cellStyle name="Comma 2 2 2 2 2 2 15" xfId="17627" xr:uid="{00000000-0005-0000-0000-0000212A0000}"/>
    <cellStyle name="Comma 2 2 2 2 2 2 16" xfId="20075" xr:uid="{00000000-0005-0000-0000-0000222A0000}"/>
    <cellStyle name="Comma 2 2 2 2 2 2 2" xfId="22560" xr:uid="{00000000-0005-0000-0000-0000232A0000}"/>
    <cellStyle name="Comma 2 2 2 2 2 2 2 10" xfId="20076" xr:uid="{00000000-0005-0000-0000-0000242A0000}"/>
    <cellStyle name="Comma 2 2 2 2 2 2 2 2" xfId="22561" xr:uid="{00000000-0005-0000-0000-0000252A0000}"/>
    <cellStyle name="Comma 2 2 2 2 2 2 2 2 2" xfId="2872" xr:uid="{00000000-0005-0000-0000-0000262A0000}"/>
    <cellStyle name="Comma 2 2 2 2 2 2 2 2 3" xfId="5331" xr:uid="{00000000-0005-0000-0000-0000272A0000}"/>
    <cellStyle name="Comma 2 2 2 2 2 2 2 2 4" xfId="7824" xr:uid="{00000000-0005-0000-0000-0000282A0000}"/>
    <cellStyle name="Comma 2 2 2 2 2 2 2 2 5" xfId="10272" xr:uid="{00000000-0005-0000-0000-0000292A0000}"/>
    <cellStyle name="Comma 2 2 2 2 2 2 2 2 6" xfId="12724" xr:uid="{00000000-0005-0000-0000-00002A2A0000}"/>
    <cellStyle name="Comma 2 2 2 2 2 2 2 2 7" xfId="15176" xr:uid="{00000000-0005-0000-0000-00002B2A0000}"/>
    <cellStyle name="Comma 2 2 2 2 2 2 2 2 8" xfId="17629" xr:uid="{00000000-0005-0000-0000-00002C2A0000}"/>
    <cellStyle name="Comma 2 2 2 2 2 2 2 2 9" xfId="20077" xr:uid="{00000000-0005-0000-0000-00002D2A0000}"/>
    <cellStyle name="Comma 2 2 2 2 2 2 2 3" xfId="2871" xr:uid="{00000000-0005-0000-0000-00002E2A0000}"/>
    <cellStyle name="Comma 2 2 2 2 2 2 2 4" xfId="5330" xr:uid="{00000000-0005-0000-0000-00002F2A0000}"/>
    <cellStyle name="Comma 2 2 2 2 2 2 2 5" xfId="7823" xr:uid="{00000000-0005-0000-0000-0000302A0000}"/>
    <cellStyle name="Comma 2 2 2 2 2 2 2 6" xfId="10271" xr:uid="{00000000-0005-0000-0000-0000312A0000}"/>
    <cellStyle name="Comma 2 2 2 2 2 2 2 7" xfId="12723" xr:uid="{00000000-0005-0000-0000-0000322A0000}"/>
    <cellStyle name="Comma 2 2 2 2 2 2 2 8" xfId="15175" xr:uid="{00000000-0005-0000-0000-0000332A0000}"/>
    <cellStyle name="Comma 2 2 2 2 2 2 2 9" xfId="17628" xr:uid="{00000000-0005-0000-0000-0000342A0000}"/>
    <cellStyle name="Comma 2 2 2 2 2 2 3" xfId="22562" xr:uid="{00000000-0005-0000-0000-0000352A0000}"/>
    <cellStyle name="Comma 2 2 2 2 2 2 3 2" xfId="2873" xr:uid="{00000000-0005-0000-0000-0000362A0000}"/>
    <cellStyle name="Comma 2 2 2 2 2 2 3 3" xfId="5332" xr:uid="{00000000-0005-0000-0000-0000372A0000}"/>
    <cellStyle name="Comma 2 2 2 2 2 2 3 4" xfId="7825" xr:uid="{00000000-0005-0000-0000-0000382A0000}"/>
    <cellStyle name="Comma 2 2 2 2 2 2 3 5" xfId="10273" xr:uid="{00000000-0005-0000-0000-0000392A0000}"/>
    <cellStyle name="Comma 2 2 2 2 2 2 3 6" xfId="12725" xr:uid="{00000000-0005-0000-0000-00003A2A0000}"/>
    <cellStyle name="Comma 2 2 2 2 2 2 3 7" xfId="15177" xr:uid="{00000000-0005-0000-0000-00003B2A0000}"/>
    <cellStyle name="Comma 2 2 2 2 2 2 3 8" xfId="17630" xr:uid="{00000000-0005-0000-0000-00003C2A0000}"/>
    <cellStyle name="Comma 2 2 2 2 2 2 3 9" xfId="20078" xr:uid="{00000000-0005-0000-0000-00003D2A0000}"/>
    <cellStyle name="Comma 2 2 2 2 2 2 4" xfId="22563" xr:uid="{00000000-0005-0000-0000-00003E2A0000}"/>
    <cellStyle name="Comma 2 2 2 2 2 2 4 2" xfId="2874" xr:uid="{00000000-0005-0000-0000-00003F2A0000}"/>
    <cellStyle name="Comma 2 2 2 2 2 2 4 3" xfId="5333" xr:uid="{00000000-0005-0000-0000-0000402A0000}"/>
    <cellStyle name="Comma 2 2 2 2 2 2 4 4" xfId="7826" xr:uid="{00000000-0005-0000-0000-0000412A0000}"/>
    <cellStyle name="Comma 2 2 2 2 2 2 4 5" xfId="10274" xr:uid="{00000000-0005-0000-0000-0000422A0000}"/>
    <cellStyle name="Comma 2 2 2 2 2 2 4 6" xfId="12726" xr:uid="{00000000-0005-0000-0000-0000432A0000}"/>
    <cellStyle name="Comma 2 2 2 2 2 2 4 7" xfId="15178" xr:uid="{00000000-0005-0000-0000-0000442A0000}"/>
    <cellStyle name="Comma 2 2 2 2 2 2 4 8" xfId="17631" xr:uid="{00000000-0005-0000-0000-0000452A0000}"/>
    <cellStyle name="Comma 2 2 2 2 2 2 4 9" xfId="20079" xr:uid="{00000000-0005-0000-0000-0000462A0000}"/>
    <cellStyle name="Comma 2 2 2 2 2 2 5" xfId="22564" xr:uid="{00000000-0005-0000-0000-0000472A0000}"/>
    <cellStyle name="Comma 2 2 2 2 2 2 5 2" xfId="2875" xr:uid="{00000000-0005-0000-0000-0000482A0000}"/>
    <cellStyle name="Comma 2 2 2 2 2 2 5 3" xfId="5334" xr:uid="{00000000-0005-0000-0000-0000492A0000}"/>
    <cellStyle name="Comma 2 2 2 2 2 2 5 4" xfId="7827" xr:uid="{00000000-0005-0000-0000-00004A2A0000}"/>
    <cellStyle name="Comma 2 2 2 2 2 2 5 5" xfId="10275" xr:uid="{00000000-0005-0000-0000-00004B2A0000}"/>
    <cellStyle name="Comma 2 2 2 2 2 2 5 6" xfId="12727" xr:uid="{00000000-0005-0000-0000-00004C2A0000}"/>
    <cellStyle name="Comma 2 2 2 2 2 2 5 7" xfId="15179" xr:uid="{00000000-0005-0000-0000-00004D2A0000}"/>
    <cellStyle name="Comma 2 2 2 2 2 2 5 8" xfId="17632" xr:uid="{00000000-0005-0000-0000-00004E2A0000}"/>
    <cellStyle name="Comma 2 2 2 2 2 2 5 9" xfId="20080" xr:uid="{00000000-0005-0000-0000-00004F2A0000}"/>
    <cellStyle name="Comma 2 2 2 2 2 2 6" xfId="22565" xr:uid="{00000000-0005-0000-0000-0000502A0000}"/>
    <cellStyle name="Comma 2 2 2 2 2 2 6 2" xfId="2876" xr:uid="{00000000-0005-0000-0000-0000512A0000}"/>
    <cellStyle name="Comma 2 2 2 2 2 2 6 3" xfId="5335" xr:uid="{00000000-0005-0000-0000-0000522A0000}"/>
    <cellStyle name="Comma 2 2 2 2 2 2 6 4" xfId="7828" xr:uid="{00000000-0005-0000-0000-0000532A0000}"/>
    <cellStyle name="Comma 2 2 2 2 2 2 6 5" xfId="10276" xr:uid="{00000000-0005-0000-0000-0000542A0000}"/>
    <cellStyle name="Comma 2 2 2 2 2 2 6 6" xfId="12728" xr:uid="{00000000-0005-0000-0000-0000552A0000}"/>
    <cellStyle name="Comma 2 2 2 2 2 2 6 7" xfId="15180" xr:uid="{00000000-0005-0000-0000-0000562A0000}"/>
    <cellStyle name="Comma 2 2 2 2 2 2 6 8" xfId="17633" xr:uid="{00000000-0005-0000-0000-0000572A0000}"/>
    <cellStyle name="Comma 2 2 2 2 2 2 6 9" xfId="20081" xr:uid="{00000000-0005-0000-0000-0000582A0000}"/>
    <cellStyle name="Comma 2 2 2 2 2 2 7" xfId="22566" xr:uid="{00000000-0005-0000-0000-0000592A0000}"/>
    <cellStyle name="Comma 2 2 2 2 2 2 7 2" xfId="2877" xr:uid="{00000000-0005-0000-0000-00005A2A0000}"/>
    <cellStyle name="Comma 2 2 2 2 2 2 7 3" xfId="5336" xr:uid="{00000000-0005-0000-0000-00005B2A0000}"/>
    <cellStyle name="Comma 2 2 2 2 2 2 7 4" xfId="7829" xr:uid="{00000000-0005-0000-0000-00005C2A0000}"/>
    <cellStyle name="Comma 2 2 2 2 2 2 7 5" xfId="10277" xr:uid="{00000000-0005-0000-0000-00005D2A0000}"/>
    <cellStyle name="Comma 2 2 2 2 2 2 7 6" xfId="12729" xr:uid="{00000000-0005-0000-0000-00005E2A0000}"/>
    <cellStyle name="Comma 2 2 2 2 2 2 7 7" xfId="15181" xr:uid="{00000000-0005-0000-0000-00005F2A0000}"/>
    <cellStyle name="Comma 2 2 2 2 2 2 7 8" xfId="17634" xr:uid="{00000000-0005-0000-0000-0000602A0000}"/>
    <cellStyle name="Comma 2 2 2 2 2 2 7 9" xfId="20082" xr:uid="{00000000-0005-0000-0000-0000612A0000}"/>
    <cellStyle name="Comma 2 2 2 2 2 2 8" xfId="22567" xr:uid="{00000000-0005-0000-0000-0000622A0000}"/>
    <cellStyle name="Comma 2 2 2 2 2 2 8 2" xfId="2878" xr:uid="{00000000-0005-0000-0000-0000632A0000}"/>
    <cellStyle name="Comma 2 2 2 2 2 2 8 3" xfId="5337" xr:uid="{00000000-0005-0000-0000-0000642A0000}"/>
    <cellStyle name="Comma 2 2 2 2 2 2 8 4" xfId="7830" xr:uid="{00000000-0005-0000-0000-0000652A0000}"/>
    <cellStyle name="Comma 2 2 2 2 2 2 8 5" xfId="10278" xr:uid="{00000000-0005-0000-0000-0000662A0000}"/>
    <cellStyle name="Comma 2 2 2 2 2 2 8 6" xfId="12730" xr:uid="{00000000-0005-0000-0000-0000672A0000}"/>
    <cellStyle name="Comma 2 2 2 2 2 2 8 7" xfId="15182" xr:uid="{00000000-0005-0000-0000-0000682A0000}"/>
    <cellStyle name="Comma 2 2 2 2 2 2 8 8" xfId="17635" xr:uid="{00000000-0005-0000-0000-0000692A0000}"/>
    <cellStyle name="Comma 2 2 2 2 2 2 8 9" xfId="20083" xr:uid="{00000000-0005-0000-0000-00006A2A0000}"/>
    <cellStyle name="Comma 2 2 2 2 2 2 9" xfId="2870" xr:uid="{00000000-0005-0000-0000-00006B2A0000}"/>
    <cellStyle name="Comma 2 2 2 2 2 3" xfId="22568" xr:uid="{00000000-0005-0000-0000-00006C2A0000}"/>
    <cellStyle name="Comma 2 2 2 2 2 3 10" xfId="20084" xr:uid="{00000000-0005-0000-0000-00006D2A0000}"/>
    <cellStyle name="Comma 2 2 2 2 2 3 2" xfId="22569" xr:uid="{00000000-0005-0000-0000-00006E2A0000}"/>
    <cellStyle name="Comma 2 2 2 2 2 3 2 2" xfId="2880" xr:uid="{00000000-0005-0000-0000-00006F2A0000}"/>
    <cellStyle name="Comma 2 2 2 2 2 3 2 3" xfId="5339" xr:uid="{00000000-0005-0000-0000-0000702A0000}"/>
    <cellStyle name="Comma 2 2 2 2 2 3 2 4" xfId="7832" xr:uid="{00000000-0005-0000-0000-0000712A0000}"/>
    <cellStyle name="Comma 2 2 2 2 2 3 2 5" xfId="10280" xr:uid="{00000000-0005-0000-0000-0000722A0000}"/>
    <cellStyle name="Comma 2 2 2 2 2 3 2 6" xfId="12732" xr:uid="{00000000-0005-0000-0000-0000732A0000}"/>
    <cellStyle name="Comma 2 2 2 2 2 3 2 7" xfId="15184" xr:uid="{00000000-0005-0000-0000-0000742A0000}"/>
    <cellStyle name="Comma 2 2 2 2 2 3 2 8" xfId="17637" xr:uid="{00000000-0005-0000-0000-0000752A0000}"/>
    <cellStyle name="Comma 2 2 2 2 2 3 2 9" xfId="20085" xr:uid="{00000000-0005-0000-0000-0000762A0000}"/>
    <cellStyle name="Comma 2 2 2 2 2 3 3" xfId="2879" xr:uid="{00000000-0005-0000-0000-0000772A0000}"/>
    <cellStyle name="Comma 2 2 2 2 2 3 4" xfId="5338" xr:uid="{00000000-0005-0000-0000-0000782A0000}"/>
    <cellStyle name="Comma 2 2 2 2 2 3 5" xfId="7831" xr:uid="{00000000-0005-0000-0000-0000792A0000}"/>
    <cellStyle name="Comma 2 2 2 2 2 3 6" xfId="10279" xr:uid="{00000000-0005-0000-0000-00007A2A0000}"/>
    <cellStyle name="Comma 2 2 2 2 2 3 7" xfId="12731" xr:uid="{00000000-0005-0000-0000-00007B2A0000}"/>
    <cellStyle name="Comma 2 2 2 2 2 3 8" xfId="15183" xr:uid="{00000000-0005-0000-0000-00007C2A0000}"/>
    <cellStyle name="Comma 2 2 2 2 2 3 9" xfId="17636" xr:uid="{00000000-0005-0000-0000-00007D2A0000}"/>
    <cellStyle name="Comma 2 2 2 2 2 4" xfId="22570" xr:uid="{00000000-0005-0000-0000-00007E2A0000}"/>
    <cellStyle name="Comma 2 2 2 2 2 4 2" xfId="2881" xr:uid="{00000000-0005-0000-0000-00007F2A0000}"/>
    <cellStyle name="Comma 2 2 2 2 2 4 3" xfId="5340" xr:uid="{00000000-0005-0000-0000-0000802A0000}"/>
    <cellStyle name="Comma 2 2 2 2 2 4 4" xfId="7833" xr:uid="{00000000-0005-0000-0000-0000812A0000}"/>
    <cellStyle name="Comma 2 2 2 2 2 4 5" xfId="10281" xr:uid="{00000000-0005-0000-0000-0000822A0000}"/>
    <cellStyle name="Comma 2 2 2 2 2 4 6" xfId="12733" xr:uid="{00000000-0005-0000-0000-0000832A0000}"/>
    <cellStyle name="Comma 2 2 2 2 2 4 7" xfId="15185" xr:uid="{00000000-0005-0000-0000-0000842A0000}"/>
    <cellStyle name="Comma 2 2 2 2 2 4 8" xfId="17638" xr:uid="{00000000-0005-0000-0000-0000852A0000}"/>
    <cellStyle name="Comma 2 2 2 2 2 4 9" xfId="20086" xr:uid="{00000000-0005-0000-0000-0000862A0000}"/>
    <cellStyle name="Comma 2 2 2 2 2 5" xfId="22571" xr:uid="{00000000-0005-0000-0000-0000872A0000}"/>
    <cellStyle name="Comma 2 2 2 2 2 5 2" xfId="2882" xr:uid="{00000000-0005-0000-0000-0000882A0000}"/>
    <cellStyle name="Comma 2 2 2 2 2 5 3" xfId="5341" xr:uid="{00000000-0005-0000-0000-0000892A0000}"/>
    <cellStyle name="Comma 2 2 2 2 2 5 4" xfId="7834" xr:uid="{00000000-0005-0000-0000-00008A2A0000}"/>
    <cellStyle name="Comma 2 2 2 2 2 5 5" xfId="10282" xr:uid="{00000000-0005-0000-0000-00008B2A0000}"/>
    <cellStyle name="Comma 2 2 2 2 2 5 6" xfId="12734" xr:uid="{00000000-0005-0000-0000-00008C2A0000}"/>
    <cellStyle name="Comma 2 2 2 2 2 5 7" xfId="15186" xr:uid="{00000000-0005-0000-0000-00008D2A0000}"/>
    <cellStyle name="Comma 2 2 2 2 2 5 8" xfId="17639" xr:uid="{00000000-0005-0000-0000-00008E2A0000}"/>
    <cellStyle name="Comma 2 2 2 2 2 5 9" xfId="20087" xr:uid="{00000000-0005-0000-0000-00008F2A0000}"/>
    <cellStyle name="Comma 2 2 2 2 2 6" xfId="22572" xr:uid="{00000000-0005-0000-0000-0000902A0000}"/>
    <cellStyle name="Comma 2 2 2 2 2 6 2" xfId="2883" xr:uid="{00000000-0005-0000-0000-0000912A0000}"/>
    <cellStyle name="Comma 2 2 2 2 2 6 3" xfId="5342" xr:uid="{00000000-0005-0000-0000-0000922A0000}"/>
    <cellStyle name="Comma 2 2 2 2 2 6 4" xfId="7835" xr:uid="{00000000-0005-0000-0000-0000932A0000}"/>
    <cellStyle name="Comma 2 2 2 2 2 6 5" xfId="10283" xr:uid="{00000000-0005-0000-0000-0000942A0000}"/>
    <cellStyle name="Comma 2 2 2 2 2 6 6" xfId="12735" xr:uid="{00000000-0005-0000-0000-0000952A0000}"/>
    <cellStyle name="Comma 2 2 2 2 2 6 7" xfId="15187" xr:uid="{00000000-0005-0000-0000-0000962A0000}"/>
    <cellStyle name="Comma 2 2 2 2 2 6 8" xfId="17640" xr:uid="{00000000-0005-0000-0000-0000972A0000}"/>
    <cellStyle name="Comma 2 2 2 2 2 6 9" xfId="20088" xr:uid="{00000000-0005-0000-0000-0000982A0000}"/>
    <cellStyle name="Comma 2 2 2 2 2 7" xfId="22573" xr:uid="{00000000-0005-0000-0000-0000992A0000}"/>
    <cellStyle name="Comma 2 2 2 2 2 7 2" xfId="2884" xr:uid="{00000000-0005-0000-0000-00009A2A0000}"/>
    <cellStyle name="Comma 2 2 2 2 2 7 3" xfId="5343" xr:uid="{00000000-0005-0000-0000-00009B2A0000}"/>
    <cellStyle name="Comma 2 2 2 2 2 7 4" xfId="7836" xr:uid="{00000000-0005-0000-0000-00009C2A0000}"/>
    <cellStyle name="Comma 2 2 2 2 2 7 5" xfId="10284" xr:uid="{00000000-0005-0000-0000-00009D2A0000}"/>
    <cellStyle name="Comma 2 2 2 2 2 7 6" xfId="12736" xr:uid="{00000000-0005-0000-0000-00009E2A0000}"/>
    <cellStyle name="Comma 2 2 2 2 2 7 7" xfId="15188" xr:uid="{00000000-0005-0000-0000-00009F2A0000}"/>
    <cellStyle name="Comma 2 2 2 2 2 7 8" xfId="17641" xr:uid="{00000000-0005-0000-0000-0000A02A0000}"/>
    <cellStyle name="Comma 2 2 2 2 2 7 9" xfId="20089" xr:uid="{00000000-0005-0000-0000-0000A12A0000}"/>
    <cellStyle name="Comma 2 2 2 2 2 8" xfId="22574" xr:uid="{00000000-0005-0000-0000-0000A22A0000}"/>
    <cellStyle name="Comma 2 2 2 2 2 8 2" xfId="2885" xr:uid="{00000000-0005-0000-0000-0000A32A0000}"/>
    <cellStyle name="Comma 2 2 2 2 2 8 3" xfId="5344" xr:uid="{00000000-0005-0000-0000-0000A42A0000}"/>
    <cellStyle name="Comma 2 2 2 2 2 8 4" xfId="7837" xr:uid="{00000000-0005-0000-0000-0000A52A0000}"/>
    <cellStyle name="Comma 2 2 2 2 2 8 5" xfId="10285" xr:uid="{00000000-0005-0000-0000-0000A62A0000}"/>
    <cellStyle name="Comma 2 2 2 2 2 8 6" xfId="12737" xr:uid="{00000000-0005-0000-0000-0000A72A0000}"/>
    <cellStyle name="Comma 2 2 2 2 2 8 7" xfId="15189" xr:uid="{00000000-0005-0000-0000-0000A82A0000}"/>
    <cellStyle name="Comma 2 2 2 2 2 8 8" xfId="17642" xr:uid="{00000000-0005-0000-0000-0000A92A0000}"/>
    <cellStyle name="Comma 2 2 2 2 2 8 9" xfId="20090" xr:uid="{00000000-0005-0000-0000-0000AA2A0000}"/>
    <cellStyle name="Comma 2 2 2 2 2 9" xfId="22575" xr:uid="{00000000-0005-0000-0000-0000AB2A0000}"/>
    <cellStyle name="Comma 2 2 2 2 2 9 2" xfId="2886" xr:uid="{00000000-0005-0000-0000-0000AC2A0000}"/>
    <cellStyle name="Comma 2 2 2 2 2 9 3" xfId="5345" xr:uid="{00000000-0005-0000-0000-0000AD2A0000}"/>
    <cellStyle name="Comma 2 2 2 2 2 9 4" xfId="7838" xr:uid="{00000000-0005-0000-0000-0000AE2A0000}"/>
    <cellStyle name="Comma 2 2 2 2 2 9 5" xfId="10286" xr:uid="{00000000-0005-0000-0000-0000AF2A0000}"/>
    <cellStyle name="Comma 2 2 2 2 2 9 6" xfId="12738" xr:uid="{00000000-0005-0000-0000-0000B02A0000}"/>
    <cellStyle name="Comma 2 2 2 2 2 9 7" xfId="15190" xr:uid="{00000000-0005-0000-0000-0000B12A0000}"/>
    <cellStyle name="Comma 2 2 2 2 2 9 8" xfId="17643" xr:uid="{00000000-0005-0000-0000-0000B22A0000}"/>
    <cellStyle name="Comma 2 2 2 2 2 9 9" xfId="20091" xr:uid="{00000000-0005-0000-0000-0000B32A0000}"/>
    <cellStyle name="Comma 2 2 2 2 3" xfId="22576" xr:uid="{00000000-0005-0000-0000-0000B42A0000}"/>
    <cellStyle name="Comma 2 2 2 2 3 10" xfId="5346" xr:uid="{00000000-0005-0000-0000-0000B52A0000}"/>
    <cellStyle name="Comma 2 2 2 2 3 11" xfId="7839" xr:uid="{00000000-0005-0000-0000-0000B62A0000}"/>
    <cellStyle name="Comma 2 2 2 2 3 12" xfId="10287" xr:uid="{00000000-0005-0000-0000-0000B72A0000}"/>
    <cellStyle name="Comma 2 2 2 2 3 13" xfId="12739" xr:uid="{00000000-0005-0000-0000-0000B82A0000}"/>
    <cellStyle name="Comma 2 2 2 2 3 14" xfId="15191" xr:uid="{00000000-0005-0000-0000-0000B92A0000}"/>
    <cellStyle name="Comma 2 2 2 2 3 15" xfId="17644" xr:uid="{00000000-0005-0000-0000-0000BA2A0000}"/>
    <cellStyle name="Comma 2 2 2 2 3 16" xfId="20092" xr:uid="{00000000-0005-0000-0000-0000BB2A0000}"/>
    <cellStyle name="Comma 2 2 2 2 3 2" xfId="22577" xr:uid="{00000000-0005-0000-0000-0000BC2A0000}"/>
    <cellStyle name="Comma 2 2 2 2 3 2 10" xfId="20093" xr:uid="{00000000-0005-0000-0000-0000BD2A0000}"/>
    <cellStyle name="Comma 2 2 2 2 3 2 2" xfId="22578" xr:uid="{00000000-0005-0000-0000-0000BE2A0000}"/>
    <cellStyle name="Comma 2 2 2 2 3 2 2 2" xfId="2889" xr:uid="{00000000-0005-0000-0000-0000BF2A0000}"/>
    <cellStyle name="Comma 2 2 2 2 3 2 2 3" xfId="5348" xr:uid="{00000000-0005-0000-0000-0000C02A0000}"/>
    <cellStyle name="Comma 2 2 2 2 3 2 2 4" xfId="7841" xr:uid="{00000000-0005-0000-0000-0000C12A0000}"/>
    <cellStyle name="Comma 2 2 2 2 3 2 2 5" xfId="10289" xr:uid="{00000000-0005-0000-0000-0000C22A0000}"/>
    <cellStyle name="Comma 2 2 2 2 3 2 2 6" xfId="12741" xr:uid="{00000000-0005-0000-0000-0000C32A0000}"/>
    <cellStyle name="Comma 2 2 2 2 3 2 2 7" xfId="15193" xr:uid="{00000000-0005-0000-0000-0000C42A0000}"/>
    <cellStyle name="Comma 2 2 2 2 3 2 2 8" xfId="17646" xr:uid="{00000000-0005-0000-0000-0000C52A0000}"/>
    <cellStyle name="Comma 2 2 2 2 3 2 2 9" xfId="20094" xr:uid="{00000000-0005-0000-0000-0000C62A0000}"/>
    <cellStyle name="Comma 2 2 2 2 3 2 3" xfId="2888" xr:uid="{00000000-0005-0000-0000-0000C72A0000}"/>
    <cellStyle name="Comma 2 2 2 2 3 2 4" xfId="5347" xr:uid="{00000000-0005-0000-0000-0000C82A0000}"/>
    <cellStyle name="Comma 2 2 2 2 3 2 5" xfId="7840" xr:uid="{00000000-0005-0000-0000-0000C92A0000}"/>
    <cellStyle name="Comma 2 2 2 2 3 2 6" xfId="10288" xr:uid="{00000000-0005-0000-0000-0000CA2A0000}"/>
    <cellStyle name="Comma 2 2 2 2 3 2 7" xfId="12740" xr:uid="{00000000-0005-0000-0000-0000CB2A0000}"/>
    <cellStyle name="Comma 2 2 2 2 3 2 8" xfId="15192" xr:uid="{00000000-0005-0000-0000-0000CC2A0000}"/>
    <cellStyle name="Comma 2 2 2 2 3 2 9" xfId="17645" xr:uid="{00000000-0005-0000-0000-0000CD2A0000}"/>
    <cellStyle name="Comma 2 2 2 2 3 3" xfId="22579" xr:uid="{00000000-0005-0000-0000-0000CE2A0000}"/>
    <cellStyle name="Comma 2 2 2 2 3 3 2" xfId="2890" xr:uid="{00000000-0005-0000-0000-0000CF2A0000}"/>
    <cellStyle name="Comma 2 2 2 2 3 3 3" xfId="5349" xr:uid="{00000000-0005-0000-0000-0000D02A0000}"/>
    <cellStyle name="Comma 2 2 2 2 3 3 4" xfId="7842" xr:uid="{00000000-0005-0000-0000-0000D12A0000}"/>
    <cellStyle name="Comma 2 2 2 2 3 3 5" xfId="10290" xr:uid="{00000000-0005-0000-0000-0000D22A0000}"/>
    <cellStyle name="Comma 2 2 2 2 3 3 6" xfId="12742" xr:uid="{00000000-0005-0000-0000-0000D32A0000}"/>
    <cellStyle name="Comma 2 2 2 2 3 3 7" xfId="15194" xr:uid="{00000000-0005-0000-0000-0000D42A0000}"/>
    <cellStyle name="Comma 2 2 2 2 3 3 8" xfId="17647" xr:uid="{00000000-0005-0000-0000-0000D52A0000}"/>
    <cellStyle name="Comma 2 2 2 2 3 3 9" xfId="20095" xr:uid="{00000000-0005-0000-0000-0000D62A0000}"/>
    <cellStyle name="Comma 2 2 2 2 3 4" xfId="22580" xr:uid="{00000000-0005-0000-0000-0000D72A0000}"/>
    <cellStyle name="Comma 2 2 2 2 3 4 2" xfId="2891" xr:uid="{00000000-0005-0000-0000-0000D82A0000}"/>
    <cellStyle name="Comma 2 2 2 2 3 4 3" xfId="5350" xr:uid="{00000000-0005-0000-0000-0000D92A0000}"/>
    <cellStyle name="Comma 2 2 2 2 3 4 4" xfId="7843" xr:uid="{00000000-0005-0000-0000-0000DA2A0000}"/>
    <cellStyle name="Comma 2 2 2 2 3 4 5" xfId="10291" xr:uid="{00000000-0005-0000-0000-0000DB2A0000}"/>
    <cellStyle name="Comma 2 2 2 2 3 4 6" xfId="12743" xr:uid="{00000000-0005-0000-0000-0000DC2A0000}"/>
    <cellStyle name="Comma 2 2 2 2 3 4 7" xfId="15195" xr:uid="{00000000-0005-0000-0000-0000DD2A0000}"/>
    <cellStyle name="Comma 2 2 2 2 3 4 8" xfId="17648" xr:uid="{00000000-0005-0000-0000-0000DE2A0000}"/>
    <cellStyle name="Comma 2 2 2 2 3 4 9" xfId="20096" xr:uid="{00000000-0005-0000-0000-0000DF2A0000}"/>
    <cellStyle name="Comma 2 2 2 2 3 5" xfId="22581" xr:uid="{00000000-0005-0000-0000-0000E02A0000}"/>
    <cellStyle name="Comma 2 2 2 2 3 5 2" xfId="2892" xr:uid="{00000000-0005-0000-0000-0000E12A0000}"/>
    <cellStyle name="Comma 2 2 2 2 3 5 3" xfId="5351" xr:uid="{00000000-0005-0000-0000-0000E22A0000}"/>
    <cellStyle name="Comma 2 2 2 2 3 5 4" xfId="7844" xr:uid="{00000000-0005-0000-0000-0000E32A0000}"/>
    <cellStyle name="Comma 2 2 2 2 3 5 5" xfId="10292" xr:uid="{00000000-0005-0000-0000-0000E42A0000}"/>
    <cellStyle name="Comma 2 2 2 2 3 5 6" xfId="12744" xr:uid="{00000000-0005-0000-0000-0000E52A0000}"/>
    <cellStyle name="Comma 2 2 2 2 3 5 7" xfId="15196" xr:uid="{00000000-0005-0000-0000-0000E62A0000}"/>
    <cellStyle name="Comma 2 2 2 2 3 5 8" xfId="17649" xr:uid="{00000000-0005-0000-0000-0000E72A0000}"/>
    <cellStyle name="Comma 2 2 2 2 3 5 9" xfId="20097" xr:uid="{00000000-0005-0000-0000-0000E82A0000}"/>
    <cellStyle name="Comma 2 2 2 2 3 6" xfId="22582" xr:uid="{00000000-0005-0000-0000-0000E92A0000}"/>
    <cellStyle name="Comma 2 2 2 2 3 6 2" xfId="2893" xr:uid="{00000000-0005-0000-0000-0000EA2A0000}"/>
    <cellStyle name="Comma 2 2 2 2 3 6 3" xfId="5352" xr:uid="{00000000-0005-0000-0000-0000EB2A0000}"/>
    <cellStyle name="Comma 2 2 2 2 3 6 4" xfId="7845" xr:uid="{00000000-0005-0000-0000-0000EC2A0000}"/>
    <cellStyle name="Comma 2 2 2 2 3 6 5" xfId="10293" xr:uid="{00000000-0005-0000-0000-0000ED2A0000}"/>
    <cellStyle name="Comma 2 2 2 2 3 6 6" xfId="12745" xr:uid="{00000000-0005-0000-0000-0000EE2A0000}"/>
    <cellStyle name="Comma 2 2 2 2 3 6 7" xfId="15197" xr:uid="{00000000-0005-0000-0000-0000EF2A0000}"/>
    <cellStyle name="Comma 2 2 2 2 3 6 8" xfId="17650" xr:uid="{00000000-0005-0000-0000-0000F02A0000}"/>
    <cellStyle name="Comma 2 2 2 2 3 6 9" xfId="20098" xr:uid="{00000000-0005-0000-0000-0000F12A0000}"/>
    <cellStyle name="Comma 2 2 2 2 3 7" xfId="22583" xr:uid="{00000000-0005-0000-0000-0000F22A0000}"/>
    <cellStyle name="Comma 2 2 2 2 3 7 2" xfId="2894" xr:uid="{00000000-0005-0000-0000-0000F32A0000}"/>
    <cellStyle name="Comma 2 2 2 2 3 7 3" xfId="5353" xr:uid="{00000000-0005-0000-0000-0000F42A0000}"/>
    <cellStyle name="Comma 2 2 2 2 3 7 4" xfId="7846" xr:uid="{00000000-0005-0000-0000-0000F52A0000}"/>
    <cellStyle name="Comma 2 2 2 2 3 7 5" xfId="10294" xr:uid="{00000000-0005-0000-0000-0000F62A0000}"/>
    <cellStyle name="Comma 2 2 2 2 3 7 6" xfId="12746" xr:uid="{00000000-0005-0000-0000-0000F72A0000}"/>
    <cellStyle name="Comma 2 2 2 2 3 7 7" xfId="15198" xr:uid="{00000000-0005-0000-0000-0000F82A0000}"/>
    <cellStyle name="Comma 2 2 2 2 3 7 8" xfId="17651" xr:uid="{00000000-0005-0000-0000-0000F92A0000}"/>
    <cellStyle name="Comma 2 2 2 2 3 7 9" xfId="20099" xr:uid="{00000000-0005-0000-0000-0000FA2A0000}"/>
    <cellStyle name="Comma 2 2 2 2 3 8" xfId="22584" xr:uid="{00000000-0005-0000-0000-0000FB2A0000}"/>
    <cellStyle name="Comma 2 2 2 2 3 8 2" xfId="2895" xr:uid="{00000000-0005-0000-0000-0000FC2A0000}"/>
    <cellStyle name="Comma 2 2 2 2 3 8 3" xfId="5354" xr:uid="{00000000-0005-0000-0000-0000FD2A0000}"/>
    <cellStyle name="Comma 2 2 2 2 3 8 4" xfId="7847" xr:uid="{00000000-0005-0000-0000-0000FE2A0000}"/>
    <cellStyle name="Comma 2 2 2 2 3 8 5" xfId="10295" xr:uid="{00000000-0005-0000-0000-0000FF2A0000}"/>
    <cellStyle name="Comma 2 2 2 2 3 8 6" xfId="12747" xr:uid="{00000000-0005-0000-0000-0000002B0000}"/>
    <cellStyle name="Comma 2 2 2 2 3 8 7" xfId="15199" xr:uid="{00000000-0005-0000-0000-0000012B0000}"/>
    <cellStyle name="Comma 2 2 2 2 3 8 8" xfId="17652" xr:uid="{00000000-0005-0000-0000-0000022B0000}"/>
    <cellStyle name="Comma 2 2 2 2 3 8 9" xfId="20100" xr:uid="{00000000-0005-0000-0000-0000032B0000}"/>
    <cellStyle name="Comma 2 2 2 2 3 9" xfId="2887" xr:uid="{00000000-0005-0000-0000-0000042B0000}"/>
    <cellStyle name="Comma 2 2 2 2 4" xfId="22585" xr:uid="{00000000-0005-0000-0000-0000052B0000}"/>
    <cellStyle name="Comma 2 2 2 2 4 10" xfId="20101" xr:uid="{00000000-0005-0000-0000-0000062B0000}"/>
    <cellStyle name="Comma 2 2 2 2 4 2" xfId="22586" xr:uid="{00000000-0005-0000-0000-0000072B0000}"/>
    <cellStyle name="Comma 2 2 2 2 4 2 2" xfId="2897" xr:uid="{00000000-0005-0000-0000-0000082B0000}"/>
    <cellStyle name="Comma 2 2 2 2 4 2 3" xfId="5356" xr:uid="{00000000-0005-0000-0000-0000092B0000}"/>
    <cellStyle name="Comma 2 2 2 2 4 2 4" xfId="7849" xr:uid="{00000000-0005-0000-0000-00000A2B0000}"/>
    <cellStyle name="Comma 2 2 2 2 4 2 5" xfId="10297" xr:uid="{00000000-0005-0000-0000-00000B2B0000}"/>
    <cellStyle name="Comma 2 2 2 2 4 2 6" xfId="12749" xr:uid="{00000000-0005-0000-0000-00000C2B0000}"/>
    <cellStyle name="Comma 2 2 2 2 4 2 7" xfId="15201" xr:uid="{00000000-0005-0000-0000-00000D2B0000}"/>
    <cellStyle name="Comma 2 2 2 2 4 2 8" xfId="17654" xr:uid="{00000000-0005-0000-0000-00000E2B0000}"/>
    <cellStyle name="Comma 2 2 2 2 4 2 9" xfId="20102" xr:uid="{00000000-0005-0000-0000-00000F2B0000}"/>
    <cellStyle name="Comma 2 2 2 2 4 3" xfId="2896" xr:uid="{00000000-0005-0000-0000-0000102B0000}"/>
    <cellStyle name="Comma 2 2 2 2 4 4" xfId="5355" xr:uid="{00000000-0005-0000-0000-0000112B0000}"/>
    <cellStyle name="Comma 2 2 2 2 4 5" xfId="7848" xr:uid="{00000000-0005-0000-0000-0000122B0000}"/>
    <cellStyle name="Comma 2 2 2 2 4 6" xfId="10296" xr:uid="{00000000-0005-0000-0000-0000132B0000}"/>
    <cellStyle name="Comma 2 2 2 2 4 7" xfId="12748" xr:uid="{00000000-0005-0000-0000-0000142B0000}"/>
    <cellStyle name="Comma 2 2 2 2 4 8" xfId="15200" xr:uid="{00000000-0005-0000-0000-0000152B0000}"/>
    <cellStyle name="Comma 2 2 2 2 4 9" xfId="17653" xr:uid="{00000000-0005-0000-0000-0000162B0000}"/>
    <cellStyle name="Comma 2 2 2 2 5" xfId="22587" xr:uid="{00000000-0005-0000-0000-0000172B0000}"/>
    <cellStyle name="Comma 2 2 2 2 5 2" xfId="2898" xr:uid="{00000000-0005-0000-0000-0000182B0000}"/>
    <cellStyle name="Comma 2 2 2 2 5 3" xfId="5357" xr:uid="{00000000-0005-0000-0000-0000192B0000}"/>
    <cellStyle name="Comma 2 2 2 2 5 4" xfId="7850" xr:uid="{00000000-0005-0000-0000-00001A2B0000}"/>
    <cellStyle name="Comma 2 2 2 2 5 5" xfId="10298" xr:uid="{00000000-0005-0000-0000-00001B2B0000}"/>
    <cellStyle name="Comma 2 2 2 2 5 6" xfId="12750" xr:uid="{00000000-0005-0000-0000-00001C2B0000}"/>
    <cellStyle name="Comma 2 2 2 2 5 7" xfId="15202" xr:uid="{00000000-0005-0000-0000-00001D2B0000}"/>
    <cellStyle name="Comma 2 2 2 2 5 8" xfId="17655" xr:uid="{00000000-0005-0000-0000-00001E2B0000}"/>
    <cellStyle name="Comma 2 2 2 2 5 9" xfId="20103" xr:uid="{00000000-0005-0000-0000-00001F2B0000}"/>
    <cellStyle name="Comma 2 2 2 2 6" xfId="22588" xr:uid="{00000000-0005-0000-0000-0000202B0000}"/>
    <cellStyle name="Comma 2 2 2 2 6 2" xfId="2899" xr:uid="{00000000-0005-0000-0000-0000212B0000}"/>
    <cellStyle name="Comma 2 2 2 2 6 3" xfId="5358" xr:uid="{00000000-0005-0000-0000-0000222B0000}"/>
    <cellStyle name="Comma 2 2 2 2 6 4" xfId="7851" xr:uid="{00000000-0005-0000-0000-0000232B0000}"/>
    <cellStyle name="Comma 2 2 2 2 6 5" xfId="10299" xr:uid="{00000000-0005-0000-0000-0000242B0000}"/>
    <cellStyle name="Comma 2 2 2 2 6 6" xfId="12751" xr:uid="{00000000-0005-0000-0000-0000252B0000}"/>
    <cellStyle name="Comma 2 2 2 2 6 7" xfId="15203" xr:uid="{00000000-0005-0000-0000-0000262B0000}"/>
    <cellStyle name="Comma 2 2 2 2 6 8" xfId="17656" xr:uid="{00000000-0005-0000-0000-0000272B0000}"/>
    <cellStyle name="Comma 2 2 2 2 6 9" xfId="20104" xr:uid="{00000000-0005-0000-0000-0000282B0000}"/>
    <cellStyle name="Comma 2 2 2 2 7" xfId="22589" xr:uid="{00000000-0005-0000-0000-0000292B0000}"/>
    <cellStyle name="Comma 2 2 2 2 7 2" xfId="2900" xr:uid="{00000000-0005-0000-0000-00002A2B0000}"/>
    <cellStyle name="Comma 2 2 2 2 7 3" xfId="5359" xr:uid="{00000000-0005-0000-0000-00002B2B0000}"/>
    <cellStyle name="Comma 2 2 2 2 7 4" xfId="7852" xr:uid="{00000000-0005-0000-0000-00002C2B0000}"/>
    <cellStyle name="Comma 2 2 2 2 7 5" xfId="10300" xr:uid="{00000000-0005-0000-0000-00002D2B0000}"/>
    <cellStyle name="Comma 2 2 2 2 7 6" xfId="12752" xr:uid="{00000000-0005-0000-0000-00002E2B0000}"/>
    <cellStyle name="Comma 2 2 2 2 7 7" xfId="15204" xr:uid="{00000000-0005-0000-0000-00002F2B0000}"/>
    <cellStyle name="Comma 2 2 2 2 7 8" xfId="17657" xr:uid="{00000000-0005-0000-0000-0000302B0000}"/>
    <cellStyle name="Comma 2 2 2 2 7 9" xfId="20105" xr:uid="{00000000-0005-0000-0000-0000312B0000}"/>
    <cellStyle name="Comma 2 2 2 2 8" xfId="22590" xr:uid="{00000000-0005-0000-0000-0000322B0000}"/>
    <cellStyle name="Comma 2 2 2 2 8 2" xfId="2901" xr:uid="{00000000-0005-0000-0000-0000332B0000}"/>
    <cellStyle name="Comma 2 2 2 2 8 3" xfId="5360" xr:uid="{00000000-0005-0000-0000-0000342B0000}"/>
    <cellStyle name="Comma 2 2 2 2 8 4" xfId="7853" xr:uid="{00000000-0005-0000-0000-0000352B0000}"/>
    <cellStyle name="Comma 2 2 2 2 8 5" xfId="10301" xr:uid="{00000000-0005-0000-0000-0000362B0000}"/>
    <cellStyle name="Comma 2 2 2 2 8 6" xfId="12753" xr:uid="{00000000-0005-0000-0000-0000372B0000}"/>
    <cellStyle name="Comma 2 2 2 2 8 7" xfId="15205" xr:uid="{00000000-0005-0000-0000-0000382B0000}"/>
    <cellStyle name="Comma 2 2 2 2 8 8" xfId="17658" xr:uid="{00000000-0005-0000-0000-0000392B0000}"/>
    <cellStyle name="Comma 2 2 2 2 8 9" xfId="20106" xr:uid="{00000000-0005-0000-0000-00003A2B0000}"/>
    <cellStyle name="Comma 2 2 2 2 9" xfId="22591" xr:uid="{00000000-0005-0000-0000-00003B2B0000}"/>
    <cellStyle name="Comma 2 2 2 2 9 2" xfId="2902" xr:uid="{00000000-0005-0000-0000-00003C2B0000}"/>
    <cellStyle name="Comma 2 2 2 2 9 3" xfId="5361" xr:uid="{00000000-0005-0000-0000-00003D2B0000}"/>
    <cellStyle name="Comma 2 2 2 2 9 4" xfId="7854" xr:uid="{00000000-0005-0000-0000-00003E2B0000}"/>
    <cellStyle name="Comma 2 2 2 2 9 5" xfId="10302" xr:uid="{00000000-0005-0000-0000-00003F2B0000}"/>
    <cellStyle name="Comma 2 2 2 2 9 6" xfId="12754" xr:uid="{00000000-0005-0000-0000-0000402B0000}"/>
    <cellStyle name="Comma 2 2 2 2 9 7" xfId="15206" xr:uid="{00000000-0005-0000-0000-0000412B0000}"/>
    <cellStyle name="Comma 2 2 2 2 9 8" xfId="17659" xr:uid="{00000000-0005-0000-0000-0000422B0000}"/>
    <cellStyle name="Comma 2 2 2 2 9 9" xfId="20107" xr:uid="{00000000-0005-0000-0000-0000432B0000}"/>
    <cellStyle name="Comma 2 2 2 3" xfId="22592" xr:uid="{00000000-0005-0000-0000-0000442B0000}"/>
    <cellStyle name="Comma 2 2 2 3 10" xfId="2903" xr:uid="{00000000-0005-0000-0000-0000452B0000}"/>
    <cellStyle name="Comma 2 2 2 3 11" xfId="5362" xr:uid="{00000000-0005-0000-0000-0000462B0000}"/>
    <cellStyle name="Comma 2 2 2 3 12" xfId="7855" xr:uid="{00000000-0005-0000-0000-0000472B0000}"/>
    <cellStyle name="Comma 2 2 2 3 13" xfId="10303" xr:uid="{00000000-0005-0000-0000-0000482B0000}"/>
    <cellStyle name="Comma 2 2 2 3 14" xfId="12755" xr:uid="{00000000-0005-0000-0000-0000492B0000}"/>
    <cellStyle name="Comma 2 2 2 3 15" xfId="15207" xr:uid="{00000000-0005-0000-0000-00004A2B0000}"/>
    <cellStyle name="Comma 2 2 2 3 16" xfId="17660" xr:uid="{00000000-0005-0000-0000-00004B2B0000}"/>
    <cellStyle name="Comma 2 2 2 3 17" xfId="20108" xr:uid="{00000000-0005-0000-0000-00004C2B0000}"/>
    <cellStyle name="Comma 2 2 2 3 2" xfId="22593" xr:uid="{00000000-0005-0000-0000-00004D2B0000}"/>
    <cellStyle name="Comma 2 2 2 3 2 10" xfId="5363" xr:uid="{00000000-0005-0000-0000-00004E2B0000}"/>
    <cellStyle name="Comma 2 2 2 3 2 11" xfId="7856" xr:uid="{00000000-0005-0000-0000-00004F2B0000}"/>
    <cellStyle name="Comma 2 2 2 3 2 12" xfId="10304" xr:uid="{00000000-0005-0000-0000-0000502B0000}"/>
    <cellStyle name="Comma 2 2 2 3 2 13" xfId="12756" xr:uid="{00000000-0005-0000-0000-0000512B0000}"/>
    <cellStyle name="Comma 2 2 2 3 2 14" xfId="15208" xr:uid="{00000000-0005-0000-0000-0000522B0000}"/>
    <cellStyle name="Comma 2 2 2 3 2 15" xfId="17661" xr:uid="{00000000-0005-0000-0000-0000532B0000}"/>
    <cellStyle name="Comma 2 2 2 3 2 16" xfId="20109" xr:uid="{00000000-0005-0000-0000-0000542B0000}"/>
    <cellStyle name="Comma 2 2 2 3 2 2" xfId="22594" xr:uid="{00000000-0005-0000-0000-0000552B0000}"/>
    <cellStyle name="Comma 2 2 2 3 2 2 10" xfId="20110" xr:uid="{00000000-0005-0000-0000-0000562B0000}"/>
    <cellStyle name="Comma 2 2 2 3 2 2 2" xfId="22595" xr:uid="{00000000-0005-0000-0000-0000572B0000}"/>
    <cellStyle name="Comma 2 2 2 3 2 2 2 2" xfId="2906" xr:uid="{00000000-0005-0000-0000-0000582B0000}"/>
    <cellStyle name="Comma 2 2 2 3 2 2 2 3" xfId="5365" xr:uid="{00000000-0005-0000-0000-0000592B0000}"/>
    <cellStyle name="Comma 2 2 2 3 2 2 2 4" xfId="7858" xr:uid="{00000000-0005-0000-0000-00005A2B0000}"/>
    <cellStyle name="Comma 2 2 2 3 2 2 2 5" xfId="10306" xr:uid="{00000000-0005-0000-0000-00005B2B0000}"/>
    <cellStyle name="Comma 2 2 2 3 2 2 2 6" xfId="12758" xr:uid="{00000000-0005-0000-0000-00005C2B0000}"/>
    <cellStyle name="Comma 2 2 2 3 2 2 2 7" xfId="15210" xr:uid="{00000000-0005-0000-0000-00005D2B0000}"/>
    <cellStyle name="Comma 2 2 2 3 2 2 2 8" xfId="17663" xr:uid="{00000000-0005-0000-0000-00005E2B0000}"/>
    <cellStyle name="Comma 2 2 2 3 2 2 2 9" xfId="20111" xr:uid="{00000000-0005-0000-0000-00005F2B0000}"/>
    <cellStyle name="Comma 2 2 2 3 2 2 3" xfId="2905" xr:uid="{00000000-0005-0000-0000-0000602B0000}"/>
    <cellStyle name="Comma 2 2 2 3 2 2 4" xfId="5364" xr:uid="{00000000-0005-0000-0000-0000612B0000}"/>
    <cellStyle name="Comma 2 2 2 3 2 2 5" xfId="7857" xr:uid="{00000000-0005-0000-0000-0000622B0000}"/>
    <cellStyle name="Comma 2 2 2 3 2 2 6" xfId="10305" xr:uid="{00000000-0005-0000-0000-0000632B0000}"/>
    <cellStyle name="Comma 2 2 2 3 2 2 7" xfId="12757" xr:uid="{00000000-0005-0000-0000-0000642B0000}"/>
    <cellStyle name="Comma 2 2 2 3 2 2 8" xfId="15209" xr:uid="{00000000-0005-0000-0000-0000652B0000}"/>
    <cellStyle name="Comma 2 2 2 3 2 2 9" xfId="17662" xr:uid="{00000000-0005-0000-0000-0000662B0000}"/>
    <cellStyle name="Comma 2 2 2 3 2 3" xfId="22596" xr:uid="{00000000-0005-0000-0000-0000672B0000}"/>
    <cellStyle name="Comma 2 2 2 3 2 3 2" xfId="2907" xr:uid="{00000000-0005-0000-0000-0000682B0000}"/>
    <cellStyle name="Comma 2 2 2 3 2 3 3" xfId="5366" xr:uid="{00000000-0005-0000-0000-0000692B0000}"/>
    <cellStyle name="Comma 2 2 2 3 2 3 4" xfId="7859" xr:uid="{00000000-0005-0000-0000-00006A2B0000}"/>
    <cellStyle name="Comma 2 2 2 3 2 3 5" xfId="10307" xr:uid="{00000000-0005-0000-0000-00006B2B0000}"/>
    <cellStyle name="Comma 2 2 2 3 2 3 6" xfId="12759" xr:uid="{00000000-0005-0000-0000-00006C2B0000}"/>
    <cellStyle name="Comma 2 2 2 3 2 3 7" xfId="15211" xr:uid="{00000000-0005-0000-0000-00006D2B0000}"/>
    <cellStyle name="Comma 2 2 2 3 2 3 8" xfId="17664" xr:uid="{00000000-0005-0000-0000-00006E2B0000}"/>
    <cellStyle name="Comma 2 2 2 3 2 3 9" xfId="20112" xr:uid="{00000000-0005-0000-0000-00006F2B0000}"/>
    <cellStyle name="Comma 2 2 2 3 2 4" xfId="22597" xr:uid="{00000000-0005-0000-0000-0000702B0000}"/>
    <cellStyle name="Comma 2 2 2 3 2 4 2" xfId="2908" xr:uid="{00000000-0005-0000-0000-0000712B0000}"/>
    <cellStyle name="Comma 2 2 2 3 2 4 3" xfId="5367" xr:uid="{00000000-0005-0000-0000-0000722B0000}"/>
    <cellStyle name="Comma 2 2 2 3 2 4 4" xfId="7860" xr:uid="{00000000-0005-0000-0000-0000732B0000}"/>
    <cellStyle name="Comma 2 2 2 3 2 4 5" xfId="10308" xr:uid="{00000000-0005-0000-0000-0000742B0000}"/>
    <cellStyle name="Comma 2 2 2 3 2 4 6" xfId="12760" xr:uid="{00000000-0005-0000-0000-0000752B0000}"/>
    <cellStyle name="Comma 2 2 2 3 2 4 7" xfId="15212" xr:uid="{00000000-0005-0000-0000-0000762B0000}"/>
    <cellStyle name="Comma 2 2 2 3 2 4 8" xfId="17665" xr:uid="{00000000-0005-0000-0000-0000772B0000}"/>
    <cellStyle name="Comma 2 2 2 3 2 4 9" xfId="20113" xr:uid="{00000000-0005-0000-0000-0000782B0000}"/>
    <cellStyle name="Comma 2 2 2 3 2 5" xfId="22598" xr:uid="{00000000-0005-0000-0000-0000792B0000}"/>
    <cellStyle name="Comma 2 2 2 3 2 5 2" xfId="2909" xr:uid="{00000000-0005-0000-0000-00007A2B0000}"/>
    <cellStyle name="Comma 2 2 2 3 2 5 3" xfId="5368" xr:uid="{00000000-0005-0000-0000-00007B2B0000}"/>
    <cellStyle name="Comma 2 2 2 3 2 5 4" xfId="7861" xr:uid="{00000000-0005-0000-0000-00007C2B0000}"/>
    <cellStyle name="Comma 2 2 2 3 2 5 5" xfId="10309" xr:uid="{00000000-0005-0000-0000-00007D2B0000}"/>
    <cellStyle name="Comma 2 2 2 3 2 5 6" xfId="12761" xr:uid="{00000000-0005-0000-0000-00007E2B0000}"/>
    <cellStyle name="Comma 2 2 2 3 2 5 7" xfId="15213" xr:uid="{00000000-0005-0000-0000-00007F2B0000}"/>
    <cellStyle name="Comma 2 2 2 3 2 5 8" xfId="17666" xr:uid="{00000000-0005-0000-0000-0000802B0000}"/>
    <cellStyle name="Comma 2 2 2 3 2 5 9" xfId="20114" xr:uid="{00000000-0005-0000-0000-0000812B0000}"/>
    <cellStyle name="Comma 2 2 2 3 2 6" xfId="22599" xr:uid="{00000000-0005-0000-0000-0000822B0000}"/>
    <cellStyle name="Comma 2 2 2 3 2 6 2" xfId="2910" xr:uid="{00000000-0005-0000-0000-0000832B0000}"/>
    <cellStyle name="Comma 2 2 2 3 2 6 3" xfId="5369" xr:uid="{00000000-0005-0000-0000-0000842B0000}"/>
    <cellStyle name="Comma 2 2 2 3 2 6 4" xfId="7862" xr:uid="{00000000-0005-0000-0000-0000852B0000}"/>
    <cellStyle name="Comma 2 2 2 3 2 6 5" xfId="10310" xr:uid="{00000000-0005-0000-0000-0000862B0000}"/>
    <cellStyle name="Comma 2 2 2 3 2 6 6" xfId="12762" xr:uid="{00000000-0005-0000-0000-0000872B0000}"/>
    <cellStyle name="Comma 2 2 2 3 2 6 7" xfId="15214" xr:uid="{00000000-0005-0000-0000-0000882B0000}"/>
    <cellStyle name="Comma 2 2 2 3 2 6 8" xfId="17667" xr:uid="{00000000-0005-0000-0000-0000892B0000}"/>
    <cellStyle name="Comma 2 2 2 3 2 6 9" xfId="20115" xr:uid="{00000000-0005-0000-0000-00008A2B0000}"/>
    <cellStyle name="Comma 2 2 2 3 2 7" xfId="22600" xr:uid="{00000000-0005-0000-0000-00008B2B0000}"/>
    <cellStyle name="Comma 2 2 2 3 2 7 2" xfId="2911" xr:uid="{00000000-0005-0000-0000-00008C2B0000}"/>
    <cellStyle name="Comma 2 2 2 3 2 7 3" xfId="5370" xr:uid="{00000000-0005-0000-0000-00008D2B0000}"/>
    <cellStyle name="Comma 2 2 2 3 2 7 4" xfId="7863" xr:uid="{00000000-0005-0000-0000-00008E2B0000}"/>
    <cellStyle name="Comma 2 2 2 3 2 7 5" xfId="10311" xr:uid="{00000000-0005-0000-0000-00008F2B0000}"/>
    <cellStyle name="Comma 2 2 2 3 2 7 6" xfId="12763" xr:uid="{00000000-0005-0000-0000-0000902B0000}"/>
    <cellStyle name="Comma 2 2 2 3 2 7 7" xfId="15215" xr:uid="{00000000-0005-0000-0000-0000912B0000}"/>
    <cellStyle name="Comma 2 2 2 3 2 7 8" xfId="17668" xr:uid="{00000000-0005-0000-0000-0000922B0000}"/>
    <cellStyle name="Comma 2 2 2 3 2 7 9" xfId="20116" xr:uid="{00000000-0005-0000-0000-0000932B0000}"/>
    <cellStyle name="Comma 2 2 2 3 2 8" xfId="22601" xr:uid="{00000000-0005-0000-0000-0000942B0000}"/>
    <cellStyle name="Comma 2 2 2 3 2 8 2" xfId="2912" xr:uid="{00000000-0005-0000-0000-0000952B0000}"/>
    <cellStyle name="Comma 2 2 2 3 2 8 3" xfId="5371" xr:uid="{00000000-0005-0000-0000-0000962B0000}"/>
    <cellStyle name="Comma 2 2 2 3 2 8 4" xfId="7864" xr:uid="{00000000-0005-0000-0000-0000972B0000}"/>
    <cellStyle name="Comma 2 2 2 3 2 8 5" xfId="10312" xr:uid="{00000000-0005-0000-0000-0000982B0000}"/>
    <cellStyle name="Comma 2 2 2 3 2 8 6" xfId="12764" xr:uid="{00000000-0005-0000-0000-0000992B0000}"/>
    <cellStyle name="Comma 2 2 2 3 2 8 7" xfId="15216" xr:uid="{00000000-0005-0000-0000-00009A2B0000}"/>
    <cellStyle name="Comma 2 2 2 3 2 8 8" xfId="17669" xr:uid="{00000000-0005-0000-0000-00009B2B0000}"/>
    <cellStyle name="Comma 2 2 2 3 2 8 9" xfId="20117" xr:uid="{00000000-0005-0000-0000-00009C2B0000}"/>
    <cellStyle name="Comma 2 2 2 3 2 9" xfId="2904" xr:uid="{00000000-0005-0000-0000-00009D2B0000}"/>
    <cellStyle name="Comma 2 2 2 3 3" xfId="22602" xr:uid="{00000000-0005-0000-0000-00009E2B0000}"/>
    <cellStyle name="Comma 2 2 2 3 3 10" xfId="20118" xr:uid="{00000000-0005-0000-0000-00009F2B0000}"/>
    <cellStyle name="Comma 2 2 2 3 3 2" xfId="22603" xr:uid="{00000000-0005-0000-0000-0000A02B0000}"/>
    <cellStyle name="Comma 2 2 2 3 3 2 2" xfId="2914" xr:uid="{00000000-0005-0000-0000-0000A12B0000}"/>
    <cellStyle name="Comma 2 2 2 3 3 2 3" xfId="5373" xr:uid="{00000000-0005-0000-0000-0000A22B0000}"/>
    <cellStyle name="Comma 2 2 2 3 3 2 4" xfId="7866" xr:uid="{00000000-0005-0000-0000-0000A32B0000}"/>
    <cellStyle name="Comma 2 2 2 3 3 2 5" xfId="10314" xr:uid="{00000000-0005-0000-0000-0000A42B0000}"/>
    <cellStyle name="Comma 2 2 2 3 3 2 6" xfId="12766" xr:uid="{00000000-0005-0000-0000-0000A52B0000}"/>
    <cellStyle name="Comma 2 2 2 3 3 2 7" xfId="15218" xr:uid="{00000000-0005-0000-0000-0000A62B0000}"/>
    <cellStyle name="Comma 2 2 2 3 3 2 8" xfId="17671" xr:uid="{00000000-0005-0000-0000-0000A72B0000}"/>
    <cellStyle name="Comma 2 2 2 3 3 2 9" xfId="20119" xr:uid="{00000000-0005-0000-0000-0000A82B0000}"/>
    <cellStyle name="Comma 2 2 2 3 3 3" xfId="2913" xr:uid="{00000000-0005-0000-0000-0000A92B0000}"/>
    <cellStyle name="Comma 2 2 2 3 3 4" xfId="5372" xr:uid="{00000000-0005-0000-0000-0000AA2B0000}"/>
    <cellStyle name="Comma 2 2 2 3 3 5" xfId="7865" xr:uid="{00000000-0005-0000-0000-0000AB2B0000}"/>
    <cellStyle name="Comma 2 2 2 3 3 6" xfId="10313" xr:uid="{00000000-0005-0000-0000-0000AC2B0000}"/>
    <cellStyle name="Comma 2 2 2 3 3 7" xfId="12765" xr:uid="{00000000-0005-0000-0000-0000AD2B0000}"/>
    <cellStyle name="Comma 2 2 2 3 3 8" xfId="15217" xr:uid="{00000000-0005-0000-0000-0000AE2B0000}"/>
    <cellStyle name="Comma 2 2 2 3 3 9" xfId="17670" xr:uid="{00000000-0005-0000-0000-0000AF2B0000}"/>
    <cellStyle name="Comma 2 2 2 3 4" xfId="22604" xr:uid="{00000000-0005-0000-0000-0000B02B0000}"/>
    <cellStyle name="Comma 2 2 2 3 4 2" xfId="2915" xr:uid="{00000000-0005-0000-0000-0000B12B0000}"/>
    <cellStyle name="Comma 2 2 2 3 4 3" xfId="5374" xr:uid="{00000000-0005-0000-0000-0000B22B0000}"/>
    <cellStyle name="Comma 2 2 2 3 4 4" xfId="7867" xr:uid="{00000000-0005-0000-0000-0000B32B0000}"/>
    <cellStyle name="Comma 2 2 2 3 4 5" xfId="10315" xr:uid="{00000000-0005-0000-0000-0000B42B0000}"/>
    <cellStyle name="Comma 2 2 2 3 4 6" xfId="12767" xr:uid="{00000000-0005-0000-0000-0000B52B0000}"/>
    <cellStyle name="Comma 2 2 2 3 4 7" xfId="15219" xr:uid="{00000000-0005-0000-0000-0000B62B0000}"/>
    <cellStyle name="Comma 2 2 2 3 4 8" xfId="17672" xr:uid="{00000000-0005-0000-0000-0000B72B0000}"/>
    <cellStyle name="Comma 2 2 2 3 4 9" xfId="20120" xr:uid="{00000000-0005-0000-0000-0000B82B0000}"/>
    <cellStyle name="Comma 2 2 2 3 5" xfId="22605" xr:uid="{00000000-0005-0000-0000-0000B92B0000}"/>
    <cellStyle name="Comma 2 2 2 3 5 2" xfId="2916" xr:uid="{00000000-0005-0000-0000-0000BA2B0000}"/>
    <cellStyle name="Comma 2 2 2 3 5 3" xfId="5375" xr:uid="{00000000-0005-0000-0000-0000BB2B0000}"/>
    <cellStyle name="Comma 2 2 2 3 5 4" xfId="7868" xr:uid="{00000000-0005-0000-0000-0000BC2B0000}"/>
    <cellStyle name="Comma 2 2 2 3 5 5" xfId="10316" xr:uid="{00000000-0005-0000-0000-0000BD2B0000}"/>
    <cellStyle name="Comma 2 2 2 3 5 6" xfId="12768" xr:uid="{00000000-0005-0000-0000-0000BE2B0000}"/>
    <cellStyle name="Comma 2 2 2 3 5 7" xfId="15220" xr:uid="{00000000-0005-0000-0000-0000BF2B0000}"/>
    <cellStyle name="Comma 2 2 2 3 5 8" xfId="17673" xr:uid="{00000000-0005-0000-0000-0000C02B0000}"/>
    <cellStyle name="Comma 2 2 2 3 5 9" xfId="20121" xr:uid="{00000000-0005-0000-0000-0000C12B0000}"/>
    <cellStyle name="Comma 2 2 2 3 6" xfId="22606" xr:uid="{00000000-0005-0000-0000-0000C22B0000}"/>
    <cellStyle name="Comma 2 2 2 3 6 2" xfId="2917" xr:uid="{00000000-0005-0000-0000-0000C32B0000}"/>
    <cellStyle name="Comma 2 2 2 3 6 3" xfId="5376" xr:uid="{00000000-0005-0000-0000-0000C42B0000}"/>
    <cellStyle name="Comma 2 2 2 3 6 4" xfId="7869" xr:uid="{00000000-0005-0000-0000-0000C52B0000}"/>
    <cellStyle name="Comma 2 2 2 3 6 5" xfId="10317" xr:uid="{00000000-0005-0000-0000-0000C62B0000}"/>
    <cellStyle name="Comma 2 2 2 3 6 6" xfId="12769" xr:uid="{00000000-0005-0000-0000-0000C72B0000}"/>
    <cellStyle name="Comma 2 2 2 3 6 7" xfId="15221" xr:uid="{00000000-0005-0000-0000-0000C82B0000}"/>
    <cellStyle name="Comma 2 2 2 3 6 8" xfId="17674" xr:uid="{00000000-0005-0000-0000-0000C92B0000}"/>
    <cellStyle name="Comma 2 2 2 3 6 9" xfId="20122" xr:uid="{00000000-0005-0000-0000-0000CA2B0000}"/>
    <cellStyle name="Comma 2 2 2 3 7" xfId="22607" xr:uid="{00000000-0005-0000-0000-0000CB2B0000}"/>
    <cellStyle name="Comma 2 2 2 3 7 2" xfId="2918" xr:uid="{00000000-0005-0000-0000-0000CC2B0000}"/>
    <cellStyle name="Comma 2 2 2 3 7 3" xfId="5377" xr:uid="{00000000-0005-0000-0000-0000CD2B0000}"/>
    <cellStyle name="Comma 2 2 2 3 7 4" xfId="7870" xr:uid="{00000000-0005-0000-0000-0000CE2B0000}"/>
    <cellStyle name="Comma 2 2 2 3 7 5" xfId="10318" xr:uid="{00000000-0005-0000-0000-0000CF2B0000}"/>
    <cellStyle name="Comma 2 2 2 3 7 6" xfId="12770" xr:uid="{00000000-0005-0000-0000-0000D02B0000}"/>
    <cellStyle name="Comma 2 2 2 3 7 7" xfId="15222" xr:uid="{00000000-0005-0000-0000-0000D12B0000}"/>
    <cellStyle name="Comma 2 2 2 3 7 8" xfId="17675" xr:uid="{00000000-0005-0000-0000-0000D22B0000}"/>
    <cellStyle name="Comma 2 2 2 3 7 9" xfId="20123" xr:uid="{00000000-0005-0000-0000-0000D32B0000}"/>
    <cellStyle name="Comma 2 2 2 3 8" xfId="22608" xr:uid="{00000000-0005-0000-0000-0000D42B0000}"/>
    <cellStyle name="Comma 2 2 2 3 8 2" xfId="2919" xr:uid="{00000000-0005-0000-0000-0000D52B0000}"/>
    <cellStyle name="Comma 2 2 2 3 8 3" xfId="5378" xr:uid="{00000000-0005-0000-0000-0000D62B0000}"/>
    <cellStyle name="Comma 2 2 2 3 8 4" xfId="7871" xr:uid="{00000000-0005-0000-0000-0000D72B0000}"/>
    <cellStyle name="Comma 2 2 2 3 8 5" xfId="10319" xr:uid="{00000000-0005-0000-0000-0000D82B0000}"/>
    <cellStyle name="Comma 2 2 2 3 8 6" xfId="12771" xr:uid="{00000000-0005-0000-0000-0000D92B0000}"/>
    <cellStyle name="Comma 2 2 2 3 8 7" xfId="15223" xr:uid="{00000000-0005-0000-0000-0000DA2B0000}"/>
    <cellStyle name="Comma 2 2 2 3 8 8" xfId="17676" xr:uid="{00000000-0005-0000-0000-0000DB2B0000}"/>
    <cellStyle name="Comma 2 2 2 3 8 9" xfId="20124" xr:uid="{00000000-0005-0000-0000-0000DC2B0000}"/>
    <cellStyle name="Comma 2 2 2 3 9" xfId="22609" xr:uid="{00000000-0005-0000-0000-0000DD2B0000}"/>
    <cellStyle name="Comma 2 2 2 3 9 2" xfId="2920" xr:uid="{00000000-0005-0000-0000-0000DE2B0000}"/>
    <cellStyle name="Comma 2 2 2 3 9 3" xfId="5379" xr:uid="{00000000-0005-0000-0000-0000DF2B0000}"/>
    <cellStyle name="Comma 2 2 2 3 9 4" xfId="7872" xr:uid="{00000000-0005-0000-0000-0000E02B0000}"/>
    <cellStyle name="Comma 2 2 2 3 9 5" xfId="10320" xr:uid="{00000000-0005-0000-0000-0000E12B0000}"/>
    <cellStyle name="Comma 2 2 2 3 9 6" xfId="12772" xr:uid="{00000000-0005-0000-0000-0000E22B0000}"/>
    <cellStyle name="Comma 2 2 2 3 9 7" xfId="15224" xr:uid="{00000000-0005-0000-0000-0000E32B0000}"/>
    <cellStyle name="Comma 2 2 2 3 9 8" xfId="17677" xr:uid="{00000000-0005-0000-0000-0000E42B0000}"/>
    <cellStyle name="Comma 2 2 2 3 9 9" xfId="20125" xr:uid="{00000000-0005-0000-0000-0000E52B0000}"/>
    <cellStyle name="Comma 2 2 2 4" xfId="22610" xr:uid="{00000000-0005-0000-0000-0000E62B0000}"/>
    <cellStyle name="Comma 2 2 2 4 10" xfId="5380" xr:uid="{00000000-0005-0000-0000-0000E72B0000}"/>
    <cellStyle name="Comma 2 2 2 4 11" xfId="7873" xr:uid="{00000000-0005-0000-0000-0000E82B0000}"/>
    <cellStyle name="Comma 2 2 2 4 12" xfId="10321" xr:uid="{00000000-0005-0000-0000-0000E92B0000}"/>
    <cellStyle name="Comma 2 2 2 4 13" xfId="12773" xr:uid="{00000000-0005-0000-0000-0000EA2B0000}"/>
    <cellStyle name="Comma 2 2 2 4 14" xfId="15225" xr:uid="{00000000-0005-0000-0000-0000EB2B0000}"/>
    <cellStyle name="Comma 2 2 2 4 15" xfId="17678" xr:uid="{00000000-0005-0000-0000-0000EC2B0000}"/>
    <cellStyle name="Comma 2 2 2 4 16" xfId="20126" xr:uid="{00000000-0005-0000-0000-0000ED2B0000}"/>
    <cellStyle name="Comma 2 2 2 4 2" xfId="22611" xr:uid="{00000000-0005-0000-0000-0000EE2B0000}"/>
    <cellStyle name="Comma 2 2 2 4 2 10" xfId="20127" xr:uid="{00000000-0005-0000-0000-0000EF2B0000}"/>
    <cellStyle name="Comma 2 2 2 4 2 2" xfId="22612" xr:uid="{00000000-0005-0000-0000-0000F02B0000}"/>
    <cellStyle name="Comma 2 2 2 4 2 2 2" xfId="2923" xr:uid="{00000000-0005-0000-0000-0000F12B0000}"/>
    <cellStyle name="Comma 2 2 2 4 2 2 3" xfId="5382" xr:uid="{00000000-0005-0000-0000-0000F22B0000}"/>
    <cellStyle name="Comma 2 2 2 4 2 2 4" xfId="7875" xr:uid="{00000000-0005-0000-0000-0000F32B0000}"/>
    <cellStyle name="Comma 2 2 2 4 2 2 5" xfId="10323" xr:uid="{00000000-0005-0000-0000-0000F42B0000}"/>
    <cellStyle name="Comma 2 2 2 4 2 2 6" xfId="12775" xr:uid="{00000000-0005-0000-0000-0000F52B0000}"/>
    <cellStyle name="Comma 2 2 2 4 2 2 7" xfId="15227" xr:uid="{00000000-0005-0000-0000-0000F62B0000}"/>
    <cellStyle name="Comma 2 2 2 4 2 2 8" xfId="17680" xr:uid="{00000000-0005-0000-0000-0000F72B0000}"/>
    <cellStyle name="Comma 2 2 2 4 2 2 9" xfId="20128" xr:uid="{00000000-0005-0000-0000-0000F82B0000}"/>
    <cellStyle name="Comma 2 2 2 4 2 3" xfId="2922" xr:uid="{00000000-0005-0000-0000-0000F92B0000}"/>
    <cellStyle name="Comma 2 2 2 4 2 4" xfId="5381" xr:uid="{00000000-0005-0000-0000-0000FA2B0000}"/>
    <cellStyle name="Comma 2 2 2 4 2 5" xfId="7874" xr:uid="{00000000-0005-0000-0000-0000FB2B0000}"/>
    <cellStyle name="Comma 2 2 2 4 2 6" xfId="10322" xr:uid="{00000000-0005-0000-0000-0000FC2B0000}"/>
    <cellStyle name="Comma 2 2 2 4 2 7" xfId="12774" xr:uid="{00000000-0005-0000-0000-0000FD2B0000}"/>
    <cellStyle name="Comma 2 2 2 4 2 8" xfId="15226" xr:uid="{00000000-0005-0000-0000-0000FE2B0000}"/>
    <cellStyle name="Comma 2 2 2 4 2 9" xfId="17679" xr:uid="{00000000-0005-0000-0000-0000FF2B0000}"/>
    <cellStyle name="Comma 2 2 2 4 3" xfId="22613" xr:uid="{00000000-0005-0000-0000-0000002C0000}"/>
    <cellStyle name="Comma 2 2 2 4 3 2" xfId="2924" xr:uid="{00000000-0005-0000-0000-0000012C0000}"/>
    <cellStyle name="Comma 2 2 2 4 3 3" xfId="5383" xr:uid="{00000000-0005-0000-0000-0000022C0000}"/>
    <cellStyle name="Comma 2 2 2 4 3 4" xfId="7876" xr:uid="{00000000-0005-0000-0000-0000032C0000}"/>
    <cellStyle name="Comma 2 2 2 4 3 5" xfId="10324" xr:uid="{00000000-0005-0000-0000-0000042C0000}"/>
    <cellStyle name="Comma 2 2 2 4 3 6" xfId="12776" xr:uid="{00000000-0005-0000-0000-0000052C0000}"/>
    <cellStyle name="Comma 2 2 2 4 3 7" xfId="15228" xr:uid="{00000000-0005-0000-0000-0000062C0000}"/>
    <cellStyle name="Comma 2 2 2 4 3 8" xfId="17681" xr:uid="{00000000-0005-0000-0000-0000072C0000}"/>
    <cellStyle name="Comma 2 2 2 4 3 9" xfId="20129" xr:uid="{00000000-0005-0000-0000-0000082C0000}"/>
    <cellStyle name="Comma 2 2 2 4 4" xfId="22614" xr:uid="{00000000-0005-0000-0000-0000092C0000}"/>
    <cellStyle name="Comma 2 2 2 4 4 2" xfId="2925" xr:uid="{00000000-0005-0000-0000-00000A2C0000}"/>
    <cellStyle name="Comma 2 2 2 4 4 3" xfId="5384" xr:uid="{00000000-0005-0000-0000-00000B2C0000}"/>
    <cellStyle name="Comma 2 2 2 4 4 4" xfId="7877" xr:uid="{00000000-0005-0000-0000-00000C2C0000}"/>
    <cellStyle name="Comma 2 2 2 4 4 5" xfId="10325" xr:uid="{00000000-0005-0000-0000-00000D2C0000}"/>
    <cellStyle name="Comma 2 2 2 4 4 6" xfId="12777" xr:uid="{00000000-0005-0000-0000-00000E2C0000}"/>
    <cellStyle name="Comma 2 2 2 4 4 7" xfId="15229" xr:uid="{00000000-0005-0000-0000-00000F2C0000}"/>
    <cellStyle name="Comma 2 2 2 4 4 8" xfId="17682" xr:uid="{00000000-0005-0000-0000-0000102C0000}"/>
    <cellStyle name="Comma 2 2 2 4 4 9" xfId="20130" xr:uid="{00000000-0005-0000-0000-0000112C0000}"/>
    <cellStyle name="Comma 2 2 2 4 5" xfId="22615" xr:uid="{00000000-0005-0000-0000-0000122C0000}"/>
    <cellStyle name="Comma 2 2 2 4 5 2" xfId="2926" xr:uid="{00000000-0005-0000-0000-0000132C0000}"/>
    <cellStyle name="Comma 2 2 2 4 5 3" xfId="5385" xr:uid="{00000000-0005-0000-0000-0000142C0000}"/>
    <cellStyle name="Comma 2 2 2 4 5 4" xfId="7878" xr:uid="{00000000-0005-0000-0000-0000152C0000}"/>
    <cellStyle name="Comma 2 2 2 4 5 5" xfId="10326" xr:uid="{00000000-0005-0000-0000-0000162C0000}"/>
    <cellStyle name="Comma 2 2 2 4 5 6" xfId="12778" xr:uid="{00000000-0005-0000-0000-0000172C0000}"/>
    <cellStyle name="Comma 2 2 2 4 5 7" xfId="15230" xr:uid="{00000000-0005-0000-0000-0000182C0000}"/>
    <cellStyle name="Comma 2 2 2 4 5 8" xfId="17683" xr:uid="{00000000-0005-0000-0000-0000192C0000}"/>
    <cellStyle name="Comma 2 2 2 4 5 9" xfId="20131" xr:uid="{00000000-0005-0000-0000-00001A2C0000}"/>
    <cellStyle name="Comma 2 2 2 4 6" xfId="22616" xr:uid="{00000000-0005-0000-0000-00001B2C0000}"/>
    <cellStyle name="Comma 2 2 2 4 6 2" xfId="2927" xr:uid="{00000000-0005-0000-0000-00001C2C0000}"/>
    <cellStyle name="Comma 2 2 2 4 6 3" xfId="5386" xr:uid="{00000000-0005-0000-0000-00001D2C0000}"/>
    <cellStyle name="Comma 2 2 2 4 6 4" xfId="7879" xr:uid="{00000000-0005-0000-0000-00001E2C0000}"/>
    <cellStyle name="Comma 2 2 2 4 6 5" xfId="10327" xr:uid="{00000000-0005-0000-0000-00001F2C0000}"/>
    <cellStyle name="Comma 2 2 2 4 6 6" xfId="12779" xr:uid="{00000000-0005-0000-0000-0000202C0000}"/>
    <cellStyle name="Comma 2 2 2 4 6 7" xfId="15231" xr:uid="{00000000-0005-0000-0000-0000212C0000}"/>
    <cellStyle name="Comma 2 2 2 4 6 8" xfId="17684" xr:uid="{00000000-0005-0000-0000-0000222C0000}"/>
    <cellStyle name="Comma 2 2 2 4 6 9" xfId="20132" xr:uid="{00000000-0005-0000-0000-0000232C0000}"/>
    <cellStyle name="Comma 2 2 2 4 7" xfId="22617" xr:uid="{00000000-0005-0000-0000-0000242C0000}"/>
    <cellStyle name="Comma 2 2 2 4 7 2" xfId="2928" xr:uid="{00000000-0005-0000-0000-0000252C0000}"/>
    <cellStyle name="Comma 2 2 2 4 7 3" xfId="5387" xr:uid="{00000000-0005-0000-0000-0000262C0000}"/>
    <cellStyle name="Comma 2 2 2 4 7 4" xfId="7880" xr:uid="{00000000-0005-0000-0000-0000272C0000}"/>
    <cellStyle name="Comma 2 2 2 4 7 5" xfId="10328" xr:uid="{00000000-0005-0000-0000-0000282C0000}"/>
    <cellStyle name="Comma 2 2 2 4 7 6" xfId="12780" xr:uid="{00000000-0005-0000-0000-0000292C0000}"/>
    <cellStyle name="Comma 2 2 2 4 7 7" xfId="15232" xr:uid="{00000000-0005-0000-0000-00002A2C0000}"/>
    <cellStyle name="Comma 2 2 2 4 7 8" xfId="17685" xr:uid="{00000000-0005-0000-0000-00002B2C0000}"/>
    <cellStyle name="Comma 2 2 2 4 7 9" xfId="20133" xr:uid="{00000000-0005-0000-0000-00002C2C0000}"/>
    <cellStyle name="Comma 2 2 2 4 8" xfId="22618" xr:uid="{00000000-0005-0000-0000-00002D2C0000}"/>
    <cellStyle name="Comma 2 2 2 4 8 2" xfId="2929" xr:uid="{00000000-0005-0000-0000-00002E2C0000}"/>
    <cellStyle name="Comma 2 2 2 4 8 3" xfId="5388" xr:uid="{00000000-0005-0000-0000-00002F2C0000}"/>
    <cellStyle name="Comma 2 2 2 4 8 4" xfId="7881" xr:uid="{00000000-0005-0000-0000-0000302C0000}"/>
    <cellStyle name="Comma 2 2 2 4 8 5" xfId="10329" xr:uid="{00000000-0005-0000-0000-0000312C0000}"/>
    <cellStyle name="Comma 2 2 2 4 8 6" xfId="12781" xr:uid="{00000000-0005-0000-0000-0000322C0000}"/>
    <cellStyle name="Comma 2 2 2 4 8 7" xfId="15233" xr:uid="{00000000-0005-0000-0000-0000332C0000}"/>
    <cellStyle name="Comma 2 2 2 4 8 8" xfId="17686" xr:uid="{00000000-0005-0000-0000-0000342C0000}"/>
    <cellStyle name="Comma 2 2 2 4 8 9" xfId="20134" xr:uid="{00000000-0005-0000-0000-0000352C0000}"/>
    <cellStyle name="Comma 2 2 2 4 9" xfId="2921" xr:uid="{00000000-0005-0000-0000-0000362C0000}"/>
    <cellStyle name="Comma 2 2 2 5" xfId="22619" xr:uid="{00000000-0005-0000-0000-0000372C0000}"/>
    <cellStyle name="Comma 2 2 2 5 10" xfId="20135" xr:uid="{00000000-0005-0000-0000-0000382C0000}"/>
    <cellStyle name="Comma 2 2 2 5 2" xfId="22620" xr:uid="{00000000-0005-0000-0000-0000392C0000}"/>
    <cellStyle name="Comma 2 2 2 5 2 2" xfId="2931" xr:uid="{00000000-0005-0000-0000-00003A2C0000}"/>
    <cellStyle name="Comma 2 2 2 5 2 3" xfId="5390" xr:uid="{00000000-0005-0000-0000-00003B2C0000}"/>
    <cellStyle name="Comma 2 2 2 5 2 4" xfId="7883" xr:uid="{00000000-0005-0000-0000-00003C2C0000}"/>
    <cellStyle name="Comma 2 2 2 5 2 5" xfId="10331" xr:uid="{00000000-0005-0000-0000-00003D2C0000}"/>
    <cellStyle name="Comma 2 2 2 5 2 6" xfId="12783" xr:uid="{00000000-0005-0000-0000-00003E2C0000}"/>
    <cellStyle name="Comma 2 2 2 5 2 7" xfId="15235" xr:uid="{00000000-0005-0000-0000-00003F2C0000}"/>
    <cellStyle name="Comma 2 2 2 5 2 8" xfId="17688" xr:uid="{00000000-0005-0000-0000-0000402C0000}"/>
    <cellStyle name="Comma 2 2 2 5 2 9" xfId="20136" xr:uid="{00000000-0005-0000-0000-0000412C0000}"/>
    <cellStyle name="Comma 2 2 2 5 3" xfId="2930" xr:uid="{00000000-0005-0000-0000-0000422C0000}"/>
    <cellStyle name="Comma 2 2 2 5 4" xfId="5389" xr:uid="{00000000-0005-0000-0000-0000432C0000}"/>
    <cellStyle name="Comma 2 2 2 5 5" xfId="7882" xr:uid="{00000000-0005-0000-0000-0000442C0000}"/>
    <cellStyle name="Comma 2 2 2 5 6" xfId="10330" xr:uid="{00000000-0005-0000-0000-0000452C0000}"/>
    <cellStyle name="Comma 2 2 2 5 7" xfId="12782" xr:uid="{00000000-0005-0000-0000-0000462C0000}"/>
    <cellStyle name="Comma 2 2 2 5 8" xfId="15234" xr:uid="{00000000-0005-0000-0000-0000472C0000}"/>
    <cellStyle name="Comma 2 2 2 5 9" xfId="17687" xr:uid="{00000000-0005-0000-0000-0000482C0000}"/>
    <cellStyle name="Comma 2 2 2 6" xfId="22621" xr:uid="{00000000-0005-0000-0000-0000492C0000}"/>
    <cellStyle name="Comma 2 2 2 6 2" xfId="2932" xr:uid="{00000000-0005-0000-0000-00004A2C0000}"/>
    <cellStyle name="Comma 2 2 2 6 3" xfId="5391" xr:uid="{00000000-0005-0000-0000-00004B2C0000}"/>
    <cellStyle name="Comma 2 2 2 6 4" xfId="7884" xr:uid="{00000000-0005-0000-0000-00004C2C0000}"/>
    <cellStyle name="Comma 2 2 2 6 5" xfId="10332" xr:uid="{00000000-0005-0000-0000-00004D2C0000}"/>
    <cellStyle name="Comma 2 2 2 6 6" xfId="12784" xr:uid="{00000000-0005-0000-0000-00004E2C0000}"/>
    <cellStyle name="Comma 2 2 2 6 7" xfId="15236" xr:uid="{00000000-0005-0000-0000-00004F2C0000}"/>
    <cellStyle name="Comma 2 2 2 6 8" xfId="17689" xr:uid="{00000000-0005-0000-0000-0000502C0000}"/>
    <cellStyle name="Comma 2 2 2 6 9" xfId="20137" xr:uid="{00000000-0005-0000-0000-0000512C0000}"/>
    <cellStyle name="Comma 2 2 2 7" xfId="22622" xr:uid="{00000000-0005-0000-0000-0000522C0000}"/>
    <cellStyle name="Comma 2 2 2 7 2" xfId="2933" xr:uid="{00000000-0005-0000-0000-0000532C0000}"/>
    <cellStyle name="Comma 2 2 2 7 3" xfId="5392" xr:uid="{00000000-0005-0000-0000-0000542C0000}"/>
    <cellStyle name="Comma 2 2 2 7 4" xfId="7885" xr:uid="{00000000-0005-0000-0000-0000552C0000}"/>
    <cellStyle name="Comma 2 2 2 7 5" xfId="10333" xr:uid="{00000000-0005-0000-0000-0000562C0000}"/>
    <cellStyle name="Comma 2 2 2 7 6" xfId="12785" xr:uid="{00000000-0005-0000-0000-0000572C0000}"/>
    <cellStyle name="Comma 2 2 2 7 7" xfId="15237" xr:uid="{00000000-0005-0000-0000-0000582C0000}"/>
    <cellStyle name="Comma 2 2 2 7 8" xfId="17690" xr:uid="{00000000-0005-0000-0000-0000592C0000}"/>
    <cellStyle name="Comma 2 2 2 7 9" xfId="20138" xr:uid="{00000000-0005-0000-0000-00005A2C0000}"/>
    <cellStyle name="Comma 2 2 2 8" xfId="22623" xr:uid="{00000000-0005-0000-0000-00005B2C0000}"/>
    <cellStyle name="Comma 2 2 2 8 2" xfId="2934" xr:uid="{00000000-0005-0000-0000-00005C2C0000}"/>
    <cellStyle name="Comma 2 2 2 8 3" xfId="5393" xr:uid="{00000000-0005-0000-0000-00005D2C0000}"/>
    <cellStyle name="Comma 2 2 2 8 4" xfId="7886" xr:uid="{00000000-0005-0000-0000-00005E2C0000}"/>
    <cellStyle name="Comma 2 2 2 8 5" xfId="10334" xr:uid="{00000000-0005-0000-0000-00005F2C0000}"/>
    <cellStyle name="Comma 2 2 2 8 6" xfId="12786" xr:uid="{00000000-0005-0000-0000-0000602C0000}"/>
    <cellStyle name="Comma 2 2 2 8 7" xfId="15238" xr:uid="{00000000-0005-0000-0000-0000612C0000}"/>
    <cellStyle name="Comma 2 2 2 8 8" xfId="17691" xr:uid="{00000000-0005-0000-0000-0000622C0000}"/>
    <cellStyle name="Comma 2 2 2 8 9" xfId="20139" xr:uid="{00000000-0005-0000-0000-0000632C0000}"/>
    <cellStyle name="Comma 2 2 2 9" xfId="22624" xr:uid="{00000000-0005-0000-0000-0000642C0000}"/>
    <cellStyle name="Comma 2 2 2 9 2" xfId="2935" xr:uid="{00000000-0005-0000-0000-0000652C0000}"/>
    <cellStyle name="Comma 2 2 2 9 3" xfId="5394" xr:uid="{00000000-0005-0000-0000-0000662C0000}"/>
    <cellStyle name="Comma 2 2 2 9 4" xfId="7887" xr:uid="{00000000-0005-0000-0000-0000672C0000}"/>
    <cellStyle name="Comma 2 2 2 9 5" xfId="10335" xr:uid="{00000000-0005-0000-0000-0000682C0000}"/>
    <cellStyle name="Comma 2 2 2 9 6" xfId="12787" xr:uid="{00000000-0005-0000-0000-0000692C0000}"/>
    <cellStyle name="Comma 2 2 2 9 7" xfId="15239" xr:uid="{00000000-0005-0000-0000-00006A2C0000}"/>
    <cellStyle name="Comma 2 2 2 9 8" xfId="17692" xr:uid="{00000000-0005-0000-0000-00006B2C0000}"/>
    <cellStyle name="Comma 2 2 2 9 9" xfId="20140" xr:uid="{00000000-0005-0000-0000-00006C2C0000}"/>
    <cellStyle name="Comma 2 2 20" xfId="223" xr:uid="{00000000-0005-0000-0000-00006D2C0000}"/>
    <cellStyle name="Comma 2 2 21" xfId="224" xr:uid="{00000000-0005-0000-0000-00006E2C0000}"/>
    <cellStyle name="Comma 2 2 22" xfId="225" xr:uid="{00000000-0005-0000-0000-00006F2C0000}"/>
    <cellStyle name="Comma 2 2 23" xfId="226" xr:uid="{00000000-0005-0000-0000-0000702C0000}"/>
    <cellStyle name="Comma 2 2 24" xfId="227" xr:uid="{00000000-0005-0000-0000-0000712C0000}"/>
    <cellStyle name="Comma 2 2 25" xfId="228" xr:uid="{00000000-0005-0000-0000-0000722C0000}"/>
    <cellStyle name="Comma 2 2 26" xfId="229" xr:uid="{00000000-0005-0000-0000-0000732C0000}"/>
    <cellStyle name="Comma 2 2 27" xfId="230" xr:uid="{00000000-0005-0000-0000-0000742C0000}"/>
    <cellStyle name="Comma 2 2 28" xfId="2860" xr:uid="{00000000-0005-0000-0000-0000752C0000}"/>
    <cellStyle name="Comma 2 2 29" xfId="5319" xr:uid="{00000000-0005-0000-0000-0000762C0000}"/>
    <cellStyle name="Comma 2 2 3" xfId="22625" xr:uid="{00000000-0005-0000-0000-0000772C0000}"/>
    <cellStyle name="Comma 2 2 3 10" xfId="22626" xr:uid="{00000000-0005-0000-0000-0000782C0000}"/>
    <cellStyle name="Comma 2 2 3 10 2" xfId="2937" xr:uid="{00000000-0005-0000-0000-0000792C0000}"/>
    <cellStyle name="Comma 2 2 3 10 3" xfId="5396" xr:uid="{00000000-0005-0000-0000-00007A2C0000}"/>
    <cellStyle name="Comma 2 2 3 10 4" xfId="7889" xr:uid="{00000000-0005-0000-0000-00007B2C0000}"/>
    <cellStyle name="Comma 2 2 3 10 5" xfId="10337" xr:uid="{00000000-0005-0000-0000-00007C2C0000}"/>
    <cellStyle name="Comma 2 2 3 10 6" xfId="12789" xr:uid="{00000000-0005-0000-0000-00007D2C0000}"/>
    <cellStyle name="Comma 2 2 3 10 7" xfId="15241" xr:uid="{00000000-0005-0000-0000-00007E2C0000}"/>
    <cellStyle name="Comma 2 2 3 10 8" xfId="17694" xr:uid="{00000000-0005-0000-0000-00007F2C0000}"/>
    <cellStyle name="Comma 2 2 3 10 9" xfId="20142" xr:uid="{00000000-0005-0000-0000-0000802C0000}"/>
    <cellStyle name="Comma 2 2 3 11" xfId="2936" xr:uid="{00000000-0005-0000-0000-0000812C0000}"/>
    <cellStyle name="Comma 2 2 3 12" xfId="5395" xr:uid="{00000000-0005-0000-0000-0000822C0000}"/>
    <cellStyle name="Comma 2 2 3 13" xfId="7888" xr:uid="{00000000-0005-0000-0000-0000832C0000}"/>
    <cellStyle name="Comma 2 2 3 14" xfId="10336" xr:uid="{00000000-0005-0000-0000-0000842C0000}"/>
    <cellStyle name="Comma 2 2 3 15" xfId="12788" xr:uid="{00000000-0005-0000-0000-0000852C0000}"/>
    <cellStyle name="Comma 2 2 3 16" xfId="15240" xr:uid="{00000000-0005-0000-0000-0000862C0000}"/>
    <cellStyle name="Comma 2 2 3 17" xfId="17693" xr:uid="{00000000-0005-0000-0000-0000872C0000}"/>
    <cellStyle name="Comma 2 2 3 18" xfId="20141" xr:uid="{00000000-0005-0000-0000-0000882C0000}"/>
    <cellStyle name="Comma 2 2 3 2" xfId="22627" xr:uid="{00000000-0005-0000-0000-0000892C0000}"/>
    <cellStyle name="Comma 2 2 3 2 10" xfId="2938" xr:uid="{00000000-0005-0000-0000-00008A2C0000}"/>
    <cellStyle name="Comma 2 2 3 2 11" xfId="5397" xr:uid="{00000000-0005-0000-0000-00008B2C0000}"/>
    <cellStyle name="Comma 2 2 3 2 12" xfId="7890" xr:uid="{00000000-0005-0000-0000-00008C2C0000}"/>
    <cellStyle name="Comma 2 2 3 2 13" xfId="10338" xr:uid="{00000000-0005-0000-0000-00008D2C0000}"/>
    <cellStyle name="Comma 2 2 3 2 14" xfId="12790" xr:uid="{00000000-0005-0000-0000-00008E2C0000}"/>
    <cellStyle name="Comma 2 2 3 2 15" xfId="15242" xr:uid="{00000000-0005-0000-0000-00008F2C0000}"/>
    <cellStyle name="Comma 2 2 3 2 16" xfId="17695" xr:uid="{00000000-0005-0000-0000-0000902C0000}"/>
    <cellStyle name="Comma 2 2 3 2 17" xfId="20143" xr:uid="{00000000-0005-0000-0000-0000912C0000}"/>
    <cellStyle name="Comma 2 2 3 2 2" xfId="22628" xr:uid="{00000000-0005-0000-0000-0000922C0000}"/>
    <cellStyle name="Comma 2 2 3 2 2 10" xfId="5398" xr:uid="{00000000-0005-0000-0000-0000932C0000}"/>
    <cellStyle name="Comma 2 2 3 2 2 11" xfId="7891" xr:uid="{00000000-0005-0000-0000-0000942C0000}"/>
    <cellStyle name="Comma 2 2 3 2 2 12" xfId="10339" xr:uid="{00000000-0005-0000-0000-0000952C0000}"/>
    <cellStyle name="Comma 2 2 3 2 2 13" xfId="12791" xr:uid="{00000000-0005-0000-0000-0000962C0000}"/>
    <cellStyle name="Comma 2 2 3 2 2 14" xfId="15243" xr:uid="{00000000-0005-0000-0000-0000972C0000}"/>
    <cellStyle name="Comma 2 2 3 2 2 15" xfId="17696" xr:uid="{00000000-0005-0000-0000-0000982C0000}"/>
    <cellStyle name="Comma 2 2 3 2 2 16" xfId="20144" xr:uid="{00000000-0005-0000-0000-0000992C0000}"/>
    <cellStyle name="Comma 2 2 3 2 2 2" xfId="22629" xr:uid="{00000000-0005-0000-0000-00009A2C0000}"/>
    <cellStyle name="Comma 2 2 3 2 2 2 10" xfId="20145" xr:uid="{00000000-0005-0000-0000-00009B2C0000}"/>
    <cellStyle name="Comma 2 2 3 2 2 2 2" xfId="22630" xr:uid="{00000000-0005-0000-0000-00009C2C0000}"/>
    <cellStyle name="Comma 2 2 3 2 2 2 2 2" xfId="2941" xr:uid="{00000000-0005-0000-0000-00009D2C0000}"/>
    <cellStyle name="Comma 2 2 3 2 2 2 2 3" xfId="5400" xr:uid="{00000000-0005-0000-0000-00009E2C0000}"/>
    <cellStyle name="Comma 2 2 3 2 2 2 2 4" xfId="7893" xr:uid="{00000000-0005-0000-0000-00009F2C0000}"/>
    <cellStyle name="Comma 2 2 3 2 2 2 2 5" xfId="10341" xr:uid="{00000000-0005-0000-0000-0000A02C0000}"/>
    <cellStyle name="Comma 2 2 3 2 2 2 2 6" xfId="12793" xr:uid="{00000000-0005-0000-0000-0000A12C0000}"/>
    <cellStyle name="Comma 2 2 3 2 2 2 2 7" xfId="15245" xr:uid="{00000000-0005-0000-0000-0000A22C0000}"/>
    <cellStyle name="Comma 2 2 3 2 2 2 2 8" xfId="17698" xr:uid="{00000000-0005-0000-0000-0000A32C0000}"/>
    <cellStyle name="Comma 2 2 3 2 2 2 2 9" xfId="20146" xr:uid="{00000000-0005-0000-0000-0000A42C0000}"/>
    <cellStyle name="Comma 2 2 3 2 2 2 3" xfId="2940" xr:uid="{00000000-0005-0000-0000-0000A52C0000}"/>
    <cellStyle name="Comma 2 2 3 2 2 2 4" xfId="5399" xr:uid="{00000000-0005-0000-0000-0000A62C0000}"/>
    <cellStyle name="Comma 2 2 3 2 2 2 5" xfId="7892" xr:uid="{00000000-0005-0000-0000-0000A72C0000}"/>
    <cellStyle name="Comma 2 2 3 2 2 2 6" xfId="10340" xr:uid="{00000000-0005-0000-0000-0000A82C0000}"/>
    <cellStyle name="Comma 2 2 3 2 2 2 7" xfId="12792" xr:uid="{00000000-0005-0000-0000-0000A92C0000}"/>
    <cellStyle name="Comma 2 2 3 2 2 2 8" xfId="15244" xr:uid="{00000000-0005-0000-0000-0000AA2C0000}"/>
    <cellStyle name="Comma 2 2 3 2 2 2 9" xfId="17697" xr:uid="{00000000-0005-0000-0000-0000AB2C0000}"/>
    <cellStyle name="Comma 2 2 3 2 2 3" xfId="22631" xr:uid="{00000000-0005-0000-0000-0000AC2C0000}"/>
    <cellStyle name="Comma 2 2 3 2 2 3 2" xfId="2942" xr:uid="{00000000-0005-0000-0000-0000AD2C0000}"/>
    <cellStyle name="Comma 2 2 3 2 2 3 3" xfId="5401" xr:uid="{00000000-0005-0000-0000-0000AE2C0000}"/>
    <cellStyle name="Comma 2 2 3 2 2 3 4" xfId="7894" xr:uid="{00000000-0005-0000-0000-0000AF2C0000}"/>
    <cellStyle name="Comma 2 2 3 2 2 3 5" xfId="10342" xr:uid="{00000000-0005-0000-0000-0000B02C0000}"/>
    <cellStyle name="Comma 2 2 3 2 2 3 6" xfId="12794" xr:uid="{00000000-0005-0000-0000-0000B12C0000}"/>
    <cellStyle name="Comma 2 2 3 2 2 3 7" xfId="15246" xr:uid="{00000000-0005-0000-0000-0000B22C0000}"/>
    <cellStyle name="Comma 2 2 3 2 2 3 8" xfId="17699" xr:uid="{00000000-0005-0000-0000-0000B32C0000}"/>
    <cellStyle name="Comma 2 2 3 2 2 3 9" xfId="20147" xr:uid="{00000000-0005-0000-0000-0000B42C0000}"/>
    <cellStyle name="Comma 2 2 3 2 2 4" xfId="22632" xr:uid="{00000000-0005-0000-0000-0000B52C0000}"/>
    <cellStyle name="Comma 2 2 3 2 2 4 2" xfId="2943" xr:uid="{00000000-0005-0000-0000-0000B62C0000}"/>
    <cellStyle name="Comma 2 2 3 2 2 4 3" xfId="5402" xr:uid="{00000000-0005-0000-0000-0000B72C0000}"/>
    <cellStyle name="Comma 2 2 3 2 2 4 4" xfId="7895" xr:uid="{00000000-0005-0000-0000-0000B82C0000}"/>
    <cellStyle name="Comma 2 2 3 2 2 4 5" xfId="10343" xr:uid="{00000000-0005-0000-0000-0000B92C0000}"/>
    <cellStyle name="Comma 2 2 3 2 2 4 6" xfId="12795" xr:uid="{00000000-0005-0000-0000-0000BA2C0000}"/>
    <cellStyle name="Comma 2 2 3 2 2 4 7" xfId="15247" xr:uid="{00000000-0005-0000-0000-0000BB2C0000}"/>
    <cellStyle name="Comma 2 2 3 2 2 4 8" xfId="17700" xr:uid="{00000000-0005-0000-0000-0000BC2C0000}"/>
    <cellStyle name="Comma 2 2 3 2 2 4 9" xfId="20148" xr:uid="{00000000-0005-0000-0000-0000BD2C0000}"/>
    <cellStyle name="Comma 2 2 3 2 2 5" xfId="22633" xr:uid="{00000000-0005-0000-0000-0000BE2C0000}"/>
    <cellStyle name="Comma 2 2 3 2 2 5 2" xfId="2944" xr:uid="{00000000-0005-0000-0000-0000BF2C0000}"/>
    <cellStyle name="Comma 2 2 3 2 2 5 3" xfId="5403" xr:uid="{00000000-0005-0000-0000-0000C02C0000}"/>
    <cellStyle name="Comma 2 2 3 2 2 5 4" xfId="7896" xr:uid="{00000000-0005-0000-0000-0000C12C0000}"/>
    <cellStyle name="Comma 2 2 3 2 2 5 5" xfId="10344" xr:uid="{00000000-0005-0000-0000-0000C22C0000}"/>
    <cellStyle name="Comma 2 2 3 2 2 5 6" xfId="12796" xr:uid="{00000000-0005-0000-0000-0000C32C0000}"/>
    <cellStyle name="Comma 2 2 3 2 2 5 7" xfId="15248" xr:uid="{00000000-0005-0000-0000-0000C42C0000}"/>
    <cellStyle name="Comma 2 2 3 2 2 5 8" xfId="17701" xr:uid="{00000000-0005-0000-0000-0000C52C0000}"/>
    <cellStyle name="Comma 2 2 3 2 2 5 9" xfId="20149" xr:uid="{00000000-0005-0000-0000-0000C62C0000}"/>
    <cellStyle name="Comma 2 2 3 2 2 6" xfId="22634" xr:uid="{00000000-0005-0000-0000-0000C72C0000}"/>
    <cellStyle name="Comma 2 2 3 2 2 6 2" xfId="2945" xr:uid="{00000000-0005-0000-0000-0000C82C0000}"/>
    <cellStyle name="Comma 2 2 3 2 2 6 3" xfId="5404" xr:uid="{00000000-0005-0000-0000-0000C92C0000}"/>
    <cellStyle name="Comma 2 2 3 2 2 6 4" xfId="7897" xr:uid="{00000000-0005-0000-0000-0000CA2C0000}"/>
    <cellStyle name="Comma 2 2 3 2 2 6 5" xfId="10345" xr:uid="{00000000-0005-0000-0000-0000CB2C0000}"/>
    <cellStyle name="Comma 2 2 3 2 2 6 6" xfId="12797" xr:uid="{00000000-0005-0000-0000-0000CC2C0000}"/>
    <cellStyle name="Comma 2 2 3 2 2 6 7" xfId="15249" xr:uid="{00000000-0005-0000-0000-0000CD2C0000}"/>
    <cellStyle name="Comma 2 2 3 2 2 6 8" xfId="17702" xr:uid="{00000000-0005-0000-0000-0000CE2C0000}"/>
    <cellStyle name="Comma 2 2 3 2 2 6 9" xfId="20150" xr:uid="{00000000-0005-0000-0000-0000CF2C0000}"/>
    <cellStyle name="Comma 2 2 3 2 2 7" xfId="22635" xr:uid="{00000000-0005-0000-0000-0000D02C0000}"/>
    <cellStyle name="Comma 2 2 3 2 2 7 2" xfId="2946" xr:uid="{00000000-0005-0000-0000-0000D12C0000}"/>
    <cellStyle name="Comma 2 2 3 2 2 7 3" xfId="5405" xr:uid="{00000000-0005-0000-0000-0000D22C0000}"/>
    <cellStyle name="Comma 2 2 3 2 2 7 4" xfId="7898" xr:uid="{00000000-0005-0000-0000-0000D32C0000}"/>
    <cellStyle name="Comma 2 2 3 2 2 7 5" xfId="10346" xr:uid="{00000000-0005-0000-0000-0000D42C0000}"/>
    <cellStyle name="Comma 2 2 3 2 2 7 6" xfId="12798" xr:uid="{00000000-0005-0000-0000-0000D52C0000}"/>
    <cellStyle name="Comma 2 2 3 2 2 7 7" xfId="15250" xr:uid="{00000000-0005-0000-0000-0000D62C0000}"/>
    <cellStyle name="Comma 2 2 3 2 2 7 8" xfId="17703" xr:uid="{00000000-0005-0000-0000-0000D72C0000}"/>
    <cellStyle name="Comma 2 2 3 2 2 7 9" xfId="20151" xr:uid="{00000000-0005-0000-0000-0000D82C0000}"/>
    <cellStyle name="Comma 2 2 3 2 2 8" xfId="22636" xr:uid="{00000000-0005-0000-0000-0000D92C0000}"/>
    <cellStyle name="Comma 2 2 3 2 2 8 2" xfId="2947" xr:uid="{00000000-0005-0000-0000-0000DA2C0000}"/>
    <cellStyle name="Comma 2 2 3 2 2 8 3" xfId="5406" xr:uid="{00000000-0005-0000-0000-0000DB2C0000}"/>
    <cellStyle name="Comma 2 2 3 2 2 8 4" xfId="7899" xr:uid="{00000000-0005-0000-0000-0000DC2C0000}"/>
    <cellStyle name="Comma 2 2 3 2 2 8 5" xfId="10347" xr:uid="{00000000-0005-0000-0000-0000DD2C0000}"/>
    <cellStyle name="Comma 2 2 3 2 2 8 6" xfId="12799" xr:uid="{00000000-0005-0000-0000-0000DE2C0000}"/>
    <cellStyle name="Comma 2 2 3 2 2 8 7" xfId="15251" xr:uid="{00000000-0005-0000-0000-0000DF2C0000}"/>
    <cellStyle name="Comma 2 2 3 2 2 8 8" xfId="17704" xr:uid="{00000000-0005-0000-0000-0000E02C0000}"/>
    <cellStyle name="Comma 2 2 3 2 2 8 9" xfId="20152" xr:uid="{00000000-0005-0000-0000-0000E12C0000}"/>
    <cellStyle name="Comma 2 2 3 2 2 9" xfId="2939" xr:uid="{00000000-0005-0000-0000-0000E22C0000}"/>
    <cellStyle name="Comma 2 2 3 2 3" xfId="22637" xr:uid="{00000000-0005-0000-0000-0000E32C0000}"/>
    <cellStyle name="Comma 2 2 3 2 3 10" xfId="20153" xr:uid="{00000000-0005-0000-0000-0000E42C0000}"/>
    <cellStyle name="Comma 2 2 3 2 3 2" xfId="22638" xr:uid="{00000000-0005-0000-0000-0000E52C0000}"/>
    <cellStyle name="Comma 2 2 3 2 3 2 2" xfId="2949" xr:uid="{00000000-0005-0000-0000-0000E62C0000}"/>
    <cellStyle name="Comma 2 2 3 2 3 2 3" xfId="5408" xr:uid="{00000000-0005-0000-0000-0000E72C0000}"/>
    <cellStyle name="Comma 2 2 3 2 3 2 4" xfId="7901" xr:uid="{00000000-0005-0000-0000-0000E82C0000}"/>
    <cellStyle name="Comma 2 2 3 2 3 2 5" xfId="10349" xr:uid="{00000000-0005-0000-0000-0000E92C0000}"/>
    <cellStyle name="Comma 2 2 3 2 3 2 6" xfId="12801" xr:uid="{00000000-0005-0000-0000-0000EA2C0000}"/>
    <cellStyle name="Comma 2 2 3 2 3 2 7" xfId="15253" xr:uid="{00000000-0005-0000-0000-0000EB2C0000}"/>
    <cellStyle name="Comma 2 2 3 2 3 2 8" xfId="17706" xr:uid="{00000000-0005-0000-0000-0000EC2C0000}"/>
    <cellStyle name="Comma 2 2 3 2 3 2 9" xfId="20154" xr:uid="{00000000-0005-0000-0000-0000ED2C0000}"/>
    <cellStyle name="Comma 2 2 3 2 3 3" xfId="2948" xr:uid="{00000000-0005-0000-0000-0000EE2C0000}"/>
    <cellStyle name="Comma 2 2 3 2 3 4" xfId="5407" xr:uid="{00000000-0005-0000-0000-0000EF2C0000}"/>
    <cellStyle name="Comma 2 2 3 2 3 5" xfId="7900" xr:uid="{00000000-0005-0000-0000-0000F02C0000}"/>
    <cellStyle name="Comma 2 2 3 2 3 6" xfId="10348" xr:uid="{00000000-0005-0000-0000-0000F12C0000}"/>
    <cellStyle name="Comma 2 2 3 2 3 7" xfId="12800" xr:uid="{00000000-0005-0000-0000-0000F22C0000}"/>
    <cellStyle name="Comma 2 2 3 2 3 8" xfId="15252" xr:uid="{00000000-0005-0000-0000-0000F32C0000}"/>
    <cellStyle name="Comma 2 2 3 2 3 9" xfId="17705" xr:uid="{00000000-0005-0000-0000-0000F42C0000}"/>
    <cellStyle name="Comma 2 2 3 2 4" xfId="22639" xr:uid="{00000000-0005-0000-0000-0000F52C0000}"/>
    <cellStyle name="Comma 2 2 3 2 4 2" xfId="2950" xr:uid="{00000000-0005-0000-0000-0000F62C0000}"/>
    <cellStyle name="Comma 2 2 3 2 4 3" xfId="5409" xr:uid="{00000000-0005-0000-0000-0000F72C0000}"/>
    <cellStyle name="Comma 2 2 3 2 4 4" xfId="7902" xr:uid="{00000000-0005-0000-0000-0000F82C0000}"/>
    <cellStyle name="Comma 2 2 3 2 4 5" xfId="10350" xr:uid="{00000000-0005-0000-0000-0000F92C0000}"/>
    <cellStyle name="Comma 2 2 3 2 4 6" xfId="12802" xr:uid="{00000000-0005-0000-0000-0000FA2C0000}"/>
    <cellStyle name="Comma 2 2 3 2 4 7" xfId="15254" xr:uid="{00000000-0005-0000-0000-0000FB2C0000}"/>
    <cellStyle name="Comma 2 2 3 2 4 8" xfId="17707" xr:uid="{00000000-0005-0000-0000-0000FC2C0000}"/>
    <cellStyle name="Comma 2 2 3 2 4 9" xfId="20155" xr:uid="{00000000-0005-0000-0000-0000FD2C0000}"/>
    <cellStyle name="Comma 2 2 3 2 5" xfId="22640" xr:uid="{00000000-0005-0000-0000-0000FE2C0000}"/>
    <cellStyle name="Comma 2 2 3 2 5 2" xfId="2951" xr:uid="{00000000-0005-0000-0000-0000FF2C0000}"/>
    <cellStyle name="Comma 2 2 3 2 5 3" xfId="5410" xr:uid="{00000000-0005-0000-0000-0000002D0000}"/>
    <cellStyle name="Comma 2 2 3 2 5 4" xfId="7903" xr:uid="{00000000-0005-0000-0000-0000012D0000}"/>
    <cellStyle name="Comma 2 2 3 2 5 5" xfId="10351" xr:uid="{00000000-0005-0000-0000-0000022D0000}"/>
    <cellStyle name="Comma 2 2 3 2 5 6" xfId="12803" xr:uid="{00000000-0005-0000-0000-0000032D0000}"/>
    <cellStyle name="Comma 2 2 3 2 5 7" xfId="15255" xr:uid="{00000000-0005-0000-0000-0000042D0000}"/>
    <cellStyle name="Comma 2 2 3 2 5 8" xfId="17708" xr:uid="{00000000-0005-0000-0000-0000052D0000}"/>
    <cellStyle name="Comma 2 2 3 2 5 9" xfId="20156" xr:uid="{00000000-0005-0000-0000-0000062D0000}"/>
    <cellStyle name="Comma 2 2 3 2 6" xfId="22641" xr:uid="{00000000-0005-0000-0000-0000072D0000}"/>
    <cellStyle name="Comma 2 2 3 2 6 2" xfId="2952" xr:uid="{00000000-0005-0000-0000-0000082D0000}"/>
    <cellStyle name="Comma 2 2 3 2 6 3" xfId="5411" xr:uid="{00000000-0005-0000-0000-0000092D0000}"/>
    <cellStyle name="Comma 2 2 3 2 6 4" xfId="7904" xr:uid="{00000000-0005-0000-0000-00000A2D0000}"/>
    <cellStyle name="Comma 2 2 3 2 6 5" xfId="10352" xr:uid="{00000000-0005-0000-0000-00000B2D0000}"/>
    <cellStyle name="Comma 2 2 3 2 6 6" xfId="12804" xr:uid="{00000000-0005-0000-0000-00000C2D0000}"/>
    <cellStyle name="Comma 2 2 3 2 6 7" xfId="15256" xr:uid="{00000000-0005-0000-0000-00000D2D0000}"/>
    <cellStyle name="Comma 2 2 3 2 6 8" xfId="17709" xr:uid="{00000000-0005-0000-0000-00000E2D0000}"/>
    <cellStyle name="Comma 2 2 3 2 6 9" xfId="20157" xr:uid="{00000000-0005-0000-0000-00000F2D0000}"/>
    <cellStyle name="Comma 2 2 3 2 7" xfId="22642" xr:uid="{00000000-0005-0000-0000-0000102D0000}"/>
    <cellStyle name="Comma 2 2 3 2 7 2" xfId="2953" xr:uid="{00000000-0005-0000-0000-0000112D0000}"/>
    <cellStyle name="Comma 2 2 3 2 7 3" xfId="5412" xr:uid="{00000000-0005-0000-0000-0000122D0000}"/>
    <cellStyle name="Comma 2 2 3 2 7 4" xfId="7905" xr:uid="{00000000-0005-0000-0000-0000132D0000}"/>
    <cellStyle name="Comma 2 2 3 2 7 5" xfId="10353" xr:uid="{00000000-0005-0000-0000-0000142D0000}"/>
    <cellStyle name="Comma 2 2 3 2 7 6" xfId="12805" xr:uid="{00000000-0005-0000-0000-0000152D0000}"/>
    <cellStyle name="Comma 2 2 3 2 7 7" xfId="15257" xr:uid="{00000000-0005-0000-0000-0000162D0000}"/>
    <cellStyle name="Comma 2 2 3 2 7 8" xfId="17710" xr:uid="{00000000-0005-0000-0000-0000172D0000}"/>
    <cellStyle name="Comma 2 2 3 2 7 9" xfId="20158" xr:uid="{00000000-0005-0000-0000-0000182D0000}"/>
    <cellStyle name="Comma 2 2 3 2 8" xfId="22643" xr:uid="{00000000-0005-0000-0000-0000192D0000}"/>
    <cellStyle name="Comma 2 2 3 2 8 2" xfId="2954" xr:uid="{00000000-0005-0000-0000-00001A2D0000}"/>
    <cellStyle name="Comma 2 2 3 2 8 3" xfId="5413" xr:uid="{00000000-0005-0000-0000-00001B2D0000}"/>
    <cellStyle name="Comma 2 2 3 2 8 4" xfId="7906" xr:uid="{00000000-0005-0000-0000-00001C2D0000}"/>
    <cellStyle name="Comma 2 2 3 2 8 5" xfId="10354" xr:uid="{00000000-0005-0000-0000-00001D2D0000}"/>
    <cellStyle name="Comma 2 2 3 2 8 6" xfId="12806" xr:uid="{00000000-0005-0000-0000-00001E2D0000}"/>
    <cellStyle name="Comma 2 2 3 2 8 7" xfId="15258" xr:uid="{00000000-0005-0000-0000-00001F2D0000}"/>
    <cellStyle name="Comma 2 2 3 2 8 8" xfId="17711" xr:uid="{00000000-0005-0000-0000-0000202D0000}"/>
    <cellStyle name="Comma 2 2 3 2 8 9" xfId="20159" xr:uid="{00000000-0005-0000-0000-0000212D0000}"/>
    <cellStyle name="Comma 2 2 3 2 9" xfId="22644" xr:uid="{00000000-0005-0000-0000-0000222D0000}"/>
    <cellStyle name="Comma 2 2 3 2 9 2" xfId="2955" xr:uid="{00000000-0005-0000-0000-0000232D0000}"/>
    <cellStyle name="Comma 2 2 3 2 9 3" xfId="5414" xr:uid="{00000000-0005-0000-0000-0000242D0000}"/>
    <cellStyle name="Comma 2 2 3 2 9 4" xfId="7907" xr:uid="{00000000-0005-0000-0000-0000252D0000}"/>
    <cellStyle name="Comma 2 2 3 2 9 5" xfId="10355" xr:uid="{00000000-0005-0000-0000-0000262D0000}"/>
    <cellStyle name="Comma 2 2 3 2 9 6" xfId="12807" xr:uid="{00000000-0005-0000-0000-0000272D0000}"/>
    <cellStyle name="Comma 2 2 3 2 9 7" xfId="15259" xr:uid="{00000000-0005-0000-0000-0000282D0000}"/>
    <cellStyle name="Comma 2 2 3 2 9 8" xfId="17712" xr:uid="{00000000-0005-0000-0000-0000292D0000}"/>
    <cellStyle name="Comma 2 2 3 2 9 9" xfId="20160" xr:uid="{00000000-0005-0000-0000-00002A2D0000}"/>
    <cellStyle name="Comma 2 2 3 3" xfId="22645" xr:uid="{00000000-0005-0000-0000-00002B2D0000}"/>
    <cellStyle name="Comma 2 2 3 3 10" xfId="5415" xr:uid="{00000000-0005-0000-0000-00002C2D0000}"/>
    <cellStyle name="Comma 2 2 3 3 11" xfId="7908" xr:uid="{00000000-0005-0000-0000-00002D2D0000}"/>
    <cellStyle name="Comma 2 2 3 3 12" xfId="10356" xr:uid="{00000000-0005-0000-0000-00002E2D0000}"/>
    <cellStyle name="Comma 2 2 3 3 13" xfId="12808" xr:uid="{00000000-0005-0000-0000-00002F2D0000}"/>
    <cellStyle name="Comma 2 2 3 3 14" xfId="15260" xr:uid="{00000000-0005-0000-0000-0000302D0000}"/>
    <cellStyle name="Comma 2 2 3 3 15" xfId="17713" xr:uid="{00000000-0005-0000-0000-0000312D0000}"/>
    <cellStyle name="Comma 2 2 3 3 16" xfId="20161" xr:uid="{00000000-0005-0000-0000-0000322D0000}"/>
    <cellStyle name="Comma 2 2 3 3 2" xfId="22646" xr:uid="{00000000-0005-0000-0000-0000332D0000}"/>
    <cellStyle name="Comma 2 2 3 3 2 10" xfId="20162" xr:uid="{00000000-0005-0000-0000-0000342D0000}"/>
    <cellStyle name="Comma 2 2 3 3 2 2" xfId="22647" xr:uid="{00000000-0005-0000-0000-0000352D0000}"/>
    <cellStyle name="Comma 2 2 3 3 2 2 2" xfId="2958" xr:uid="{00000000-0005-0000-0000-0000362D0000}"/>
    <cellStyle name="Comma 2 2 3 3 2 2 3" xfId="5417" xr:uid="{00000000-0005-0000-0000-0000372D0000}"/>
    <cellStyle name="Comma 2 2 3 3 2 2 4" xfId="7910" xr:uid="{00000000-0005-0000-0000-0000382D0000}"/>
    <cellStyle name="Comma 2 2 3 3 2 2 5" xfId="10358" xr:uid="{00000000-0005-0000-0000-0000392D0000}"/>
    <cellStyle name="Comma 2 2 3 3 2 2 6" xfId="12810" xr:uid="{00000000-0005-0000-0000-00003A2D0000}"/>
    <cellStyle name="Comma 2 2 3 3 2 2 7" xfId="15262" xr:uid="{00000000-0005-0000-0000-00003B2D0000}"/>
    <cellStyle name="Comma 2 2 3 3 2 2 8" xfId="17715" xr:uid="{00000000-0005-0000-0000-00003C2D0000}"/>
    <cellStyle name="Comma 2 2 3 3 2 2 9" xfId="20163" xr:uid="{00000000-0005-0000-0000-00003D2D0000}"/>
    <cellStyle name="Comma 2 2 3 3 2 3" xfId="2957" xr:uid="{00000000-0005-0000-0000-00003E2D0000}"/>
    <cellStyle name="Comma 2 2 3 3 2 4" xfId="5416" xr:uid="{00000000-0005-0000-0000-00003F2D0000}"/>
    <cellStyle name="Comma 2 2 3 3 2 5" xfId="7909" xr:uid="{00000000-0005-0000-0000-0000402D0000}"/>
    <cellStyle name="Comma 2 2 3 3 2 6" xfId="10357" xr:uid="{00000000-0005-0000-0000-0000412D0000}"/>
    <cellStyle name="Comma 2 2 3 3 2 7" xfId="12809" xr:uid="{00000000-0005-0000-0000-0000422D0000}"/>
    <cellStyle name="Comma 2 2 3 3 2 8" xfId="15261" xr:uid="{00000000-0005-0000-0000-0000432D0000}"/>
    <cellStyle name="Comma 2 2 3 3 2 9" xfId="17714" xr:uid="{00000000-0005-0000-0000-0000442D0000}"/>
    <cellStyle name="Comma 2 2 3 3 3" xfId="22648" xr:uid="{00000000-0005-0000-0000-0000452D0000}"/>
    <cellStyle name="Comma 2 2 3 3 3 2" xfId="2959" xr:uid="{00000000-0005-0000-0000-0000462D0000}"/>
    <cellStyle name="Comma 2 2 3 3 3 3" xfId="5418" xr:uid="{00000000-0005-0000-0000-0000472D0000}"/>
    <cellStyle name="Comma 2 2 3 3 3 4" xfId="7911" xr:uid="{00000000-0005-0000-0000-0000482D0000}"/>
    <cellStyle name="Comma 2 2 3 3 3 5" xfId="10359" xr:uid="{00000000-0005-0000-0000-0000492D0000}"/>
    <cellStyle name="Comma 2 2 3 3 3 6" xfId="12811" xr:uid="{00000000-0005-0000-0000-00004A2D0000}"/>
    <cellStyle name="Comma 2 2 3 3 3 7" xfId="15263" xr:uid="{00000000-0005-0000-0000-00004B2D0000}"/>
    <cellStyle name="Comma 2 2 3 3 3 8" xfId="17716" xr:uid="{00000000-0005-0000-0000-00004C2D0000}"/>
    <cellStyle name="Comma 2 2 3 3 3 9" xfId="20164" xr:uid="{00000000-0005-0000-0000-00004D2D0000}"/>
    <cellStyle name="Comma 2 2 3 3 4" xfId="22649" xr:uid="{00000000-0005-0000-0000-00004E2D0000}"/>
    <cellStyle name="Comma 2 2 3 3 4 2" xfId="2960" xr:uid="{00000000-0005-0000-0000-00004F2D0000}"/>
    <cellStyle name="Comma 2 2 3 3 4 3" xfId="5419" xr:uid="{00000000-0005-0000-0000-0000502D0000}"/>
    <cellStyle name="Comma 2 2 3 3 4 4" xfId="7912" xr:uid="{00000000-0005-0000-0000-0000512D0000}"/>
    <cellStyle name="Comma 2 2 3 3 4 5" xfId="10360" xr:uid="{00000000-0005-0000-0000-0000522D0000}"/>
    <cellStyle name="Comma 2 2 3 3 4 6" xfId="12812" xr:uid="{00000000-0005-0000-0000-0000532D0000}"/>
    <cellStyle name="Comma 2 2 3 3 4 7" xfId="15264" xr:uid="{00000000-0005-0000-0000-0000542D0000}"/>
    <cellStyle name="Comma 2 2 3 3 4 8" xfId="17717" xr:uid="{00000000-0005-0000-0000-0000552D0000}"/>
    <cellStyle name="Comma 2 2 3 3 4 9" xfId="20165" xr:uid="{00000000-0005-0000-0000-0000562D0000}"/>
    <cellStyle name="Comma 2 2 3 3 5" xfId="22650" xr:uid="{00000000-0005-0000-0000-0000572D0000}"/>
    <cellStyle name="Comma 2 2 3 3 5 2" xfId="2961" xr:uid="{00000000-0005-0000-0000-0000582D0000}"/>
    <cellStyle name="Comma 2 2 3 3 5 3" xfId="5420" xr:uid="{00000000-0005-0000-0000-0000592D0000}"/>
    <cellStyle name="Comma 2 2 3 3 5 4" xfId="7913" xr:uid="{00000000-0005-0000-0000-00005A2D0000}"/>
    <cellStyle name="Comma 2 2 3 3 5 5" xfId="10361" xr:uid="{00000000-0005-0000-0000-00005B2D0000}"/>
    <cellStyle name="Comma 2 2 3 3 5 6" xfId="12813" xr:uid="{00000000-0005-0000-0000-00005C2D0000}"/>
    <cellStyle name="Comma 2 2 3 3 5 7" xfId="15265" xr:uid="{00000000-0005-0000-0000-00005D2D0000}"/>
    <cellStyle name="Comma 2 2 3 3 5 8" xfId="17718" xr:uid="{00000000-0005-0000-0000-00005E2D0000}"/>
    <cellStyle name="Comma 2 2 3 3 5 9" xfId="20166" xr:uid="{00000000-0005-0000-0000-00005F2D0000}"/>
    <cellStyle name="Comma 2 2 3 3 6" xfId="22651" xr:uid="{00000000-0005-0000-0000-0000602D0000}"/>
    <cellStyle name="Comma 2 2 3 3 6 2" xfId="2962" xr:uid="{00000000-0005-0000-0000-0000612D0000}"/>
    <cellStyle name="Comma 2 2 3 3 6 3" xfId="5421" xr:uid="{00000000-0005-0000-0000-0000622D0000}"/>
    <cellStyle name="Comma 2 2 3 3 6 4" xfId="7914" xr:uid="{00000000-0005-0000-0000-0000632D0000}"/>
    <cellStyle name="Comma 2 2 3 3 6 5" xfId="10362" xr:uid="{00000000-0005-0000-0000-0000642D0000}"/>
    <cellStyle name="Comma 2 2 3 3 6 6" xfId="12814" xr:uid="{00000000-0005-0000-0000-0000652D0000}"/>
    <cellStyle name="Comma 2 2 3 3 6 7" xfId="15266" xr:uid="{00000000-0005-0000-0000-0000662D0000}"/>
    <cellStyle name="Comma 2 2 3 3 6 8" xfId="17719" xr:uid="{00000000-0005-0000-0000-0000672D0000}"/>
    <cellStyle name="Comma 2 2 3 3 6 9" xfId="20167" xr:uid="{00000000-0005-0000-0000-0000682D0000}"/>
    <cellStyle name="Comma 2 2 3 3 7" xfId="22652" xr:uid="{00000000-0005-0000-0000-0000692D0000}"/>
    <cellStyle name="Comma 2 2 3 3 7 2" xfId="2963" xr:uid="{00000000-0005-0000-0000-00006A2D0000}"/>
    <cellStyle name="Comma 2 2 3 3 7 3" xfId="5422" xr:uid="{00000000-0005-0000-0000-00006B2D0000}"/>
    <cellStyle name="Comma 2 2 3 3 7 4" xfId="7915" xr:uid="{00000000-0005-0000-0000-00006C2D0000}"/>
    <cellStyle name="Comma 2 2 3 3 7 5" xfId="10363" xr:uid="{00000000-0005-0000-0000-00006D2D0000}"/>
    <cellStyle name="Comma 2 2 3 3 7 6" xfId="12815" xr:uid="{00000000-0005-0000-0000-00006E2D0000}"/>
    <cellStyle name="Comma 2 2 3 3 7 7" xfId="15267" xr:uid="{00000000-0005-0000-0000-00006F2D0000}"/>
    <cellStyle name="Comma 2 2 3 3 7 8" xfId="17720" xr:uid="{00000000-0005-0000-0000-0000702D0000}"/>
    <cellStyle name="Comma 2 2 3 3 7 9" xfId="20168" xr:uid="{00000000-0005-0000-0000-0000712D0000}"/>
    <cellStyle name="Comma 2 2 3 3 8" xfId="22653" xr:uid="{00000000-0005-0000-0000-0000722D0000}"/>
    <cellStyle name="Comma 2 2 3 3 8 2" xfId="2964" xr:uid="{00000000-0005-0000-0000-0000732D0000}"/>
    <cellStyle name="Comma 2 2 3 3 8 3" xfId="5423" xr:uid="{00000000-0005-0000-0000-0000742D0000}"/>
    <cellStyle name="Comma 2 2 3 3 8 4" xfId="7916" xr:uid="{00000000-0005-0000-0000-0000752D0000}"/>
    <cellStyle name="Comma 2 2 3 3 8 5" xfId="10364" xr:uid="{00000000-0005-0000-0000-0000762D0000}"/>
    <cellStyle name="Comma 2 2 3 3 8 6" xfId="12816" xr:uid="{00000000-0005-0000-0000-0000772D0000}"/>
    <cellStyle name="Comma 2 2 3 3 8 7" xfId="15268" xr:uid="{00000000-0005-0000-0000-0000782D0000}"/>
    <cellStyle name="Comma 2 2 3 3 8 8" xfId="17721" xr:uid="{00000000-0005-0000-0000-0000792D0000}"/>
    <cellStyle name="Comma 2 2 3 3 8 9" xfId="20169" xr:uid="{00000000-0005-0000-0000-00007A2D0000}"/>
    <cellStyle name="Comma 2 2 3 3 9" xfId="2956" xr:uid="{00000000-0005-0000-0000-00007B2D0000}"/>
    <cellStyle name="Comma 2 2 3 4" xfId="22654" xr:uid="{00000000-0005-0000-0000-00007C2D0000}"/>
    <cellStyle name="Comma 2 2 3 4 10" xfId="20170" xr:uid="{00000000-0005-0000-0000-00007D2D0000}"/>
    <cellStyle name="Comma 2 2 3 4 2" xfId="22655" xr:uid="{00000000-0005-0000-0000-00007E2D0000}"/>
    <cellStyle name="Comma 2 2 3 4 2 2" xfId="2966" xr:uid="{00000000-0005-0000-0000-00007F2D0000}"/>
    <cellStyle name="Comma 2 2 3 4 2 3" xfId="5425" xr:uid="{00000000-0005-0000-0000-0000802D0000}"/>
    <cellStyle name="Comma 2 2 3 4 2 4" xfId="7918" xr:uid="{00000000-0005-0000-0000-0000812D0000}"/>
    <cellStyle name="Comma 2 2 3 4 2 5" xfId="10366" xr:uid="{00000000-0005-0000-0000-0000822D0000}"/>
    <cellStyle name="Comma 2 2 3 4 2 6" xfId="12818" xr:uid="{00000000-0005-0000-0000-0000832D0000}"/>
    <cellStyle name="Comma 2 2 3 4 2 7" xfId="15270" xr:uid="{00000000-0005-0000-0000-0000842D0000}"/>
    <cellStyle name="Comma 2 2 3 4 2 8" xfId="17723" xr:uid="{00000000-0005-0000-0000-0000852D0000}"/>
    <cellStyle name="Comma 2 2 3 4 2 9" xfId="20171" xr:uid="{00000000-0005-0000-0000-0000862D0000}"/>
    <cellStyle name="Comma 2 2 3 4 3" xfId="2965" xr:uid="{00000000-0005-0000-0000-0000872D0000}"/>
    <cellStyle name="Comma 2 2 3 4 4" xfId="5424" xr:uid="{00000000-0005-0000-0000-0000882D0000}"/>
    <cellStyle name="Comma 2 2 3 4 5" xfId="7917" xr:uid="{00000000-0005-0000-0000-0000892D0000}"/>
    <cellStyle name="Comma 2 2 3 4 6" xfId="10365" xr:uid="{00000000-0005-0000-0000-00008A2D0000}"/>
    <cellStyle name="Comma 2 2 3 4 7" xfId="12817" xr:uid="{00000000-0005-0000-0000-00008B2D0000}"/>
    <cellStyle name="Comma 2 2 3 4 8" xfId="15269" xr:uid="{00000000-0005-0000-0000-00008C2D0000}"/>
    <cellStyle name="Comma 2 2 3 4 9" xfId="17722" xr:uid="{00000000-0005-0000-0000-00008D2D0000}"/>
    <cellStyle name="Comma 2 2 3 5" xfId="22656" xr:uid="{00000000-0005-0000-0000-00008E2D0000}"/>
    <cellStyle name="Comma 2 2 3 5 2" xfId="2967" xr:uid="{00000000-0005-0000-0000-00008F2D0000}"/>
    <cellStyle name="Comma 2 2 3 5 3" xfId="5426" xr:uid="{00000000-0005-0000-0000-0000902D0000}"/>
    <cellStyle name="Comma 2 2 3 5 4" xfId="7919" xr:uid="{00000000-0005-0000-0000-0000912D0000}"/>
    <cellStyle name="Comma 2 2 3 5 5" xfId="10367" xr:uid="{00000000-0005-0000-0000-0000922D0000}"/>
    <cellStyle name="Comma 2 2 3 5 6" xfId="12819" xr:uid="{00000000-0005-0000-0000-0000932D0000}"/>
    <cellStyle name="Comma 2 2 3 5 7" xfId="15271" xr:uid="{00000000-0005-0000-0000-0000942D0000}"/>
    <cellStyle name="Comma 2 2 3 5 8" xfId="17724" xr:uid="{00000000-0005-0000-0000-0000952D0000}"/>
    <cellStyle name="Comma 2 2 3 5 9" xfId="20172" xr:uid="{00000000-0005-0000-0000-0000962D0000}"/>
    <cellStyle name="Comma 2 2 3 6" xfId="22657" xr:uid="{00000000-0005-0000-0000-0000972D0000}"/>
    <cellStyle name="Comma 2 2 3 6 2" xfId="2968" xr:uid="{00000000-0005-0000-0000-0000982D0000}"/>
    <cellStyle name="Comma 2 2 3 6 3" xfId="5427" xr:uid="{00000000-0005-0000-0000-0000992D0000}"/>
    <cellStyle name="Comma 2 2 3 6 4" xfId="7920" xr:uid="{00000000-0005-0000-0000-00009A2D0000}"/>
    <cellStyle name="Comma 2 2 3 6 5" xfId="10368" xr:uid="{00000000-0005-0000-0000-00009B2D0000}"/>
    <cellStyle name="Comma 2 2 3 6 6" xfId="12820" xr:uid="{00000000-0005-0000-0000-00009C2D0000}"/>
    <cellStyle name="Comma 2 2 3 6 7" xfId="15272" xr:uid="{00000000-0005-0000-0000-00009D2D0000}"/>
    <cellStyle name="Comma 2 2 3 6 8" xfId="17725" xr:uid="{00000000-0005-0000-0000-00009E2D0000}"/>
    <cellStyle name="Comma 2 2 3 6 9" xfId="20173" xr:uid="{00000000-0005-0000-0000-00009F2D0000}"/>
    <cellStyle name="Comma 2 2 3 7" xfId="22658" xr:uid="{00000000-0005-0000-0000-0000A02D0000}"/>
    <cellStyle name="Comma 2 2 3 7 2" xfId="2969" xr:uid="{00000000-0005-0000-0000-0000A12D0000}"/>
    <cellStyle name="Comma 2 2 3 7 3" xfId="5428" xr:uid="{00000000-0005-0000-0000-0000A22D0000}"/>
    <cellStyle name="Comma 2 2 3 7 4" xfId="7921" xr:uid="{00000000-0005-0000-0000-0000A32D0000}"/>
    <cellStyle name="Comma 2 2 3 7 5" xfId="10369" xr:uid="{00000000-0005-0000-0000-0000A42D0000}"/>
    <cellStyle name="Comma 2 2 3 7 6" xfId="12821" xr:uid="{00000000-0005-0000-0000-0000A52D0000}"/>
    <cellStyle name="Comma 2 2 3 7 7" xfId="15273" xr:uid="{00000000-0005-0000-0000-0000A62D0000}"/>
    <cellStyle name="Comma 2 2 3 7 8" xfId="17726" xr:uid="{00000000-0005-0000-0000-0000A72D0000}"/>
    <cellStyle name="Comma 2 2 3 7 9" xfId="20174" xr:uid="{00000000-0005-0000-0000-0000A82D0000}"/>
    <cellStyle name="Comma 2 2 3 8" xfId="22659" xr:uid="{00000000-0005-0000-0000-0000A92D0000}"/>
    <cellStyle name="Comma 2 2 3 8 2" xfId="2970" xr:uid="{00000000-0005-0000-0000-0000AA2D0000}"/>
    <cellStyle name="Comma 2 2 3 8 3" xfId="5429" xr:uid="{00000000-0005-0000-0000-0000AB2D0000}"/>
    <cellStyle name="Comma 2 2 3 8 4" xfId="7922" xr:uid="{00000000-0005-0000-0000-0000AC2D0000}"/>
    <cellStyle name="Comma 2 2 3 8 5" xfId="10370" xr:uid="{00000000-0005-0000-0000-0000AD2D0000}"/>
    <cellStyle name="Comma 2 2 3 8 6" xfId="12822" xr:uid="{00000000-0005-0000-0000-0000AE2D0000}"/>
    <cellStyle name="Comma 2 2 3 8 7" xfId="15274" xr:uid="{00000000-0005-0000-0000-0000AF2D0000}"/>
    <cellStyle name="Comma 2 2 3 8 8" xfId="17727" xr:uid="{00000000-0005-0000-0000-0000B02D0000}"/>
    <cellStyle name="Comma 2 2 3 8 9" xfId="20175" xr:uid="{00000000-0005-0000-0000-0000B12D0000}"/>
    <cellStyle name="Comma 2 2 3 9" xfId="22660" xr:uid="{00000000-0005-0000-0000-0000B22D0000}"/>
    <cellStyle name="Comma 2 2 3 9 2" xfId="2971" xr:uid="{00000000-0005-0000-0000-0000B32D0000}"/>
    <cellStyle name="Comma 2 2 3 9 3" xfId="5430" xr:uid="{00000000-0005-0000-0000-0000B42D0000}"/>
    <cellStyle name="Comma 2 2 3 9 4" xfId="7923" xr:uid="{00000000-0005-0000-0000-0000B52D0000}"/>
    <cellStyle name="Comma 2 2 3 9 5" xfId="10371" xr:uid="{00000000-0005-0000-0000-0000B62D0000}"/>
    <cellStyle name="Comma 2 2 3 9 6" xfId="12823" xr:uid="{00000000-0005-0000-0000-0000B72D0000}"/>
    <cellStyle name="Comma 2 2 3 9 7" xfId="15275" xr:uid="{00000000-0005-0000-0000-0000B82D0000}"/>
    <cellStyle name="Comma 2 2 3 9 8" xfId="17728" xr:uid="{00000000-0005-0000-0000-0000B92D0000}"/>
    <cellStyle name="Comma 2 2 3 9 9" xfId="20176" xr:uid="{00000000-0005-0000-0000-0000BA2D0000}"/>
    <cellStyle name="Comma 2 2 30" xfId="7812" xr:uid="{00000000-0005-0000-0000-0000BB2D0000}"/>
    <cellStyle name="Comma 2 2 31" xfId="10260" xr:uid="{00000000-0005-0000-0000-0000BC2D0000}"/>
    <cellStyle name="Comma 2 2 32" xfId="12712" xr:uid="{00000000-0005-0000-0000-0000BD2D0000}"/>
    <cellStyle name="Comma 2 2 33" xfId="15164" xr:uid="{00000000-0005-0000-0000-0000BE2D0000}"/>
    <cellStyle name="Comma 2 2 34" xfId="17617" xr:uid="{00000000-0005-0000-0000-0000BF2D0000}"/>
    <cellStyle name="Comma 2 2 35" xfId="20065" xr:uid="{00000000-0005-0000-0000-0000C02D0000}"/>
    <cellStyle name="Comma 2 2 4" xfId="22661" xr:uid="{00000000-0005-0000-0000-0000C12D0000}"/>
    <cellStyle name="Comma 2 2 4 10" xfId="2972" xr:uid="{00000000-0005-0000-0000-0000C22D0000}"/>
    <cellStyle name="Comma 2 2 4 11" xfId="5431" xr:uid="{00000000-0005-0000-0000-0000C32D0000}"/>
    <cellStyle name="Comma 2 2 4 12" xfId="7924" xr:uid="{00000000-0005-0000-0000-0000C42D0000}"/>
    <cellStyle name="Comma 2 2 4 13" xfId="10372" xr:uid="{00000000-0005-0000-0000-0000C52D0000}"/>
    <cellStyle name="Comma 2 2 4 14" xfId="12824" xr:uid="{00000000-0005-0000-0000-0000C62D0000}"/>
    <cellStyle name="Comma 2 2 4 15" xfId="15276" xr:uid="{00000000-0005-0000-0000-0000C72D0000}"/>
    <cellStyle name="Comma 2 2 4 16" xfId="17729" xr:uid="{00000000-0005-0000-0000-0000C82D0000}"/>
    <cellStyle name="Comma 2 2 4 17" xfId="20177" xr:uid="{00000000-0005-0000-0000-0000C92D0000}"/>
    <cellStyle name="Comma 2 2 4 2" xfId="22662" xr:uid="{00000000-0005-0000-0000-0000CA2D0000}"/>
    <cellStyle name="Comma 2 2 4 2 10" xfId="5432" xr:uid="{00000000-0005-0000-0000-0000CB2D0000}"/>
    <cellStyle name="Comma 2 2 4 2 11" xfId="7925" xr:uid="{00000000-0005-0000-0000-0000CC2D0000}"/>
    <cellStyle name="Comma 2 2 4 2 12" xfId="10373" xr:uid="{00000000-0005-0000-0000-0000CD2D0000}"/>
    <cellStyle name="Comma 2 2 4 2 13" xfId="12825" xr:uid="{00000000-0005-0000-0000-0000CE2D0000}"/>
    <cellStyle name="Comma 2 2 4 2 14" xfId="15277" xr:uid="{00000000-0005-0000-0000-0000CF2D0000}"/>
    <cellStyle name="Comma 2 2 4 2 15" xfId="17730" xr:uid="{00000000-0005-0000-0000-0000D02D0000}"/>
    <cellStyle name="Comma 2 2 4 2 16" xfId="20178" xr:uid="{00000000-0005-0000-0000-0000D12D0000}"/>
    <cellStyle name="Comma 2 2 4 2 2" xfId="22663" xr:uid="{00000000-0005-0000-0000-0000D22D0000}"/>
    <cellStyle name="Comma 2 2 4 2 2 10" xfId="20179" xr:uid="{00000000-0005-0000-0000-0000D32D0000}"/>
    <cellStyle name="Comma 2 2 4 2 2 2" xfId="22664" xr:uid="{00000000-0005-0000-0000-0000D42D0000}"/>
    <cellStyle name="Comma 2 2 4 2 2 2 2" xfId="2975" xr:uid="{00000000-0005-0000-0000-0000D52D0000}"/>
    <cellStyle name="Comma 2 2 4 2 2 2 3" xfId="5434" xr:uid="{00000000-0005-0000-0000-0000D62D0000}"/>
    <cellStyle name="Comma 2 2 4 2 2 2 4" xfId="7927" xr:uid="{00000000-0005-0000-0000-0000D72D0000}"/>
    <cellStyle name="Comma 2 2 4 2 2 2 5" xfId="10375" xr:uid="{00000000-0005-0000-0000-0000D82D0000}"/>
    <cellStyle name="Comma 2 2 4 2 2 2 6" xfId="12827" xr:uid="{00000000-0005-0000-0000-0000D92D0000}"/>
    <cellStyle name="Comma 2 2 4 2 2 2 7" xfId="15279" xr:uid="{00000000-0005-0000-0000-0000DA2D0000}"/>
    <cellStyle name="Comma 2 2 4 2 2 2 8" xfId="17732" xr:uid="{00000000-0005-0000-0000-0000DB2D0000}"/>
    <cellStyle name="Comma 2 2 4 2 2 2 9" xfId="20180" xr:uid="{00000000-0005-0000-0000-0000DC2D0000}"/>
    <cellStyle name="Comma 2 2 4 2 2 3" xfId="2974" xr:uid="{00000000-0005-0000-0000-0000DD2D0000}"/>
    <cellStyle name="Comma 2 2 4 2 2 4" xfId="5433" xr:uid="{00000000-0005-0000-0000-0000DE2D0000}"/>
    <cellStyle name="Comma 2 2 4 2 2 5" xfId="7926" xr:uid="{00000000-0005-0000-0000-0000DF2D0000}"/>
    <cellStyle name="Comma 2 2 4 2 2 6" xfId="10374" xr:uid="{00000000-0005-0000-0000-0000E02D0000}"/>
    <cellStyle name="Comma 2 2 4 2 2 7" xfId="12826" xr:uid="{00000000-0005-0000-0000-0000E12D0000}"/>
    <cellStyle name="Comma 2 2 4 2 2 8" xfId="15278" xr:uid="{00000000-0005-0000-0000-0000E22D0000}"/>
    <cellStyle name="Comma 2 2 4 2 2 9" xfId="17731" xr:uid="{00000000-0005-0000-0000-0000E32D0000}"/>
    <cellStyle name="Comma 2 2 4 2 3" xfId="22665" xr:uid="{00000000-0005-0000-0000-0000E42D0000}"/>
    <cellStyle name="Comma 2 2 4 2 3 2" xfId="2976" xr:uid="{00000000-0005-0000-0000-0000E52D0000}"/>
    <cellStyle name="Comma 2 2 4 2 3 3" xfId="5435" xr:uid="{00000000-0005-0000-0000-0000E62D0000}"/>
    <cellStyle name="Comma 2 2 4 2 3 4" xfId="7928" xr:uid="{00000000-0005-0000-0000-0000E72D0000}"/>
    <cellStyle name="Comma 2 2 4 2 3 5" xfId="10376" xr:uid="{00000000-0005-0000-0000-0000E82D0000}"/>
    <cellStyle name="Comma 2 2 4 2 3 6" xfId="12828" xr:uid="{00000000-0005-0000-0000-0000E92D0000}"/>
    <cellStyle name="Comma 2 2 4 2 3 7" xfId="15280" xr:uid="{00000000-0005-0000-0000-0000EA2D0000}"/>
    <cellStyle name="Comma 2 2 4 2 3 8" xfId="17733" xr:uid="{00000000-0005-0000-0000-0000EB2D0000}"/>
    <cellStyle name="Comma 2 2 4 2 3 9" xfId="20181" xr:uid="{00000000-0005-0000-0000-0000EC2D0000}"/>
    <cellStyle name="Comma 2 2 4 2 4" xfId="22666" xr:uid="{00000000-0005-0000-0000-0000ED2D0000}"/>
    <cellStyle name="Comma 2 2 4 2 4 2" xfId="2977" xr:uid="{00000000-0005-0000-0000-0000EE2D0000}"/>
    <cellStyle name="Comma 2 2 4 2 4 3" xfId="5436" xr:uid="{00000000-0005-0000-0000-0000EF2D0000}"/>
    <cellStyle name="Comma 2 2 4 2 4 4" xfId="7929" xr:uid="{00000000-0005-0000-0000-0000F02D0000}"/>
    <cellStyle name="Comma 2 2 4 2 4 5" xfId="10377" xr:uid="{00000000-0005-0000-0000-0000F12D0000}"/>
    <cellStyle name="Comma 2 2 4 2 4 6" xfId="12829" xr:uid="{00000000-0005-0000-0000-0000F22D0000}"/>
    <cellStyle name="Comma 2 2 4 2 4 7" xfId="15281" xr:uid="{00000000-0005-0000-0000-0000F32D0000}"/>
    <cellStyle name="Comma 2 2 4 2 4 8" xfId="17734" xr:uid="{00000000-0005-0000-0000-0000F42D0000}"/>
    <cellStyle name="Comma 2 2 4 2 4 9" xfId="20182" xr:uid="{00000000-0005-0000-0000-0000F52D0000}"/>
    <cellStyle name="Comma 2 2 4 2 5" xfId="22667" xr:uid="{00000000-0005-0000-0000-0000F62D0000}"/>
    <cellStyle name="Comma 2 2 4 2 5 2" xfId="2978" xr:uid="{00000000-0005-0000-0000-0000F72D0000}"/>
    <cellStyle name="Comma 2 2 4 2 5 3" xfId="5437" xr:uid="{00000000-0005-0000-0000-0000F82D0000}"/>
    <cellStyle name="Comma 2 2 4 2 5 4" xfId="7930" xr:uid="{00000000-0005-0000-0000-0000F92D0000}"/>
    <cellStyle name="Comma 2 2 4 2 5 5" xfId="10378" xr:uid="{00000000-0005-0000-0000-0000FA2D0000}"/>
    <cellStyle name="Comma 2 2 4 2 5 6" xfId="12830" xr:uid="{00000000-0005-0000-0000-0000FB2D0000}"/>
    <cellStyle name="Comma 2 2 4 2 5 7" xfId="15282" xr:uid="{00000000-0005-0000-0000-0000FC2D0000}"/>
    <cellStyle name="Comma 2 2 4 2 5 8" xfId="17735" xr:uid="{00000000-0005-0000-0000-0000FD2D0000}"/>
    <cellStyle name="Comma 2 2 4 2 5 9" xfId="20183" xr:uid="{00000000-0005-0000-0000-0000FE2D0000}"/>
    <cellStyle name="Comma 2 2 4 2 6" xfId="22668" xr:uid="{00000000-0005-0000-0000-0000FF2D0000}"/>
    <cellStyle name="Comma 2 2 4 2 6 2" xfId="2979" xr:uid="{00000000-0005-0000-0000-0000002E0000}"/>
    <cellStyle name="Comma 2 2 4 2 6 3" xfId="5438" xr:uid="{00000000-0005-0000-0000-0000012E0000}"/>
    <cellStyle name="Comma 2 2 4 2 6 4" xfId="7931" xr:uid="{00000000-0005-0000-0000-0000022E0000}"/>
    <cellStyle name="Comma 2 2 4 2 6 5" xfId="10379" xr:uid="{00000000-0005-0000-0000-0000032E0000}"/>
    <cellStyle name="Comma 2 2 4 2 6 6" xfId="12831" xr:uid="{00000000-0005-0000-0000-0000042E0000}"/>
    <cellStyle name="Comma 2 2 4 2 6 7" xfId="15283" xr:uid="{00000000-0005-0000-0000-0000052E0000}"/>
    <cellStyle name="Comma 2 2 4 2 6 8" xfId="17736" xr:uid="{00000000-0005-0000-0000-0000062E0000}"/>
    <cellStyle name="Comma 2 2 4 2 6 9" xfId="20184" xr:uid="{00000000-0005-0000-0000-0000072E0000}"/>
    <cellStyle name="Comma 2 2 4 2 7" xfId="22669" xr:uid="{00000000-0005-0000-0000-0000082E0000}"/>
    <cellStyle name="Comma 2 2 4 2 7 2" xfId="2980" xr:uid="{00000000-0005-0000-0000-0000092E0000}"/>
    <cellStyle name="Comma 2 2 4 2 7 3" xfId="5439" xr:uid="{00000000-0005-0000-0000-00000A2E0000}"/>
    <cellStyle name="Comma 2 2 4 2 7 4" xfId="7932" xr:uid="{00000000-0005-0000-0000-00000B2E0000}"/>
    <cellStyle name="Comma 2 2 4 2 7 5" xfId="10380" xr:uid="{00000000-0005-0000-0000-00000C2E0000}"/>
    <cellStyle name="Comma 2 2 4 2 7 6" xfId="12832" xr:uid="{00000000-0005-0000-0000-00000D2E0000}"/>
    <cellStyle name="Comma 2 2 4 2 7 7" xfId="15284" xr:uid="{00000000-0005-0000-0000-00000E2E0000}"/>
    <cellStyle name="Comma 2 2 4 2 7 8" xfId="17737" xr:uid="{00000000-0005-0000-0000-00000F2E0000}"/>
    <cellStyle name="Comma 2 2 4 2 7 9" xfId="20185" xr:uid="{00000000-0005-0000-0000-0000102E0000}"/>
    <cellStyle name="Comma 2 2 4 2 8" xfId="22670" xr:uid="{00000000-0005-0000-0000-0000112E0000}"/>
    <cellStyle name="Comma 2 2 4 2 8 2" xfId="2981" xr:uid="{00000000-0005-0000-0000-0000122E0000}"/>
    <cellStyle name="Comma 2 2 4 2 8 3" xfId="5440" xr:uid="{00000000-0005-0000-0000-0000132E0000}"/>
    <cellStyle name="Comma 2 2 4 2 8 4" xfId="7933" xr:uid="{00000000-0005-0000-0000-0000142E0000}"/>
    <cellStyle name="Comma 2 2 4 2 8 5" xfId="10381" xr:uid="{00000000-0005-0000-0000-0000152E0000}"/>
    <cellStyle name="Comma 2 2 4 2 8 6" xfId="12833" xr:uid="{00000000-0005-0000-0000-0000162E0000}"/>
    <cellStyle name="Comma 2 2 4 2 8 7" xfId="15285" xr:uid="{00000000-0005-0000-0000-0000172E0000}"/>
    <cellStyle name="Comma 2 2 4 2 8 8" xfId="17738" xr:uid="{00000000-0005-0000-0000-0000182E0000}"/>
    <cellStyle name="Comma 2 2 4 2 8 9" xfId="20186" xr:uid="{00000000-0005-0000-0000-0000192E0000}"/>
    <cellStyle name="Comma 2 2 4 2 9" xfId="2973" xr:uid="{00000000-0005-0000-0000-00001A2E0000}"/>
    <cellStyle name="Comma 2 2 4 3" xfId="22671" xr:uid="{00000000-0005-0000-0000-00001B2E0000}"/>
    <cellStyle name="Comma 2 2 4 3 10" xfId="20187" xr:uid="{00000000-0005-0000-0000-00001C2E0000}"/>
    <cellStyle name="Comma 2 2 4 3 2" xfId="22672" xr:uid="{00000000-0005-0000-0000-00001D2E0000}"/>
    <cellStyle name="Comma 2 2 4 3 2 2" xfId="2983" xr:uid="{00000000-0005-0000-0000-00001E2E0000}"/>
    <cellStyle name="Comma 2 2 4 3 2 3" xfId="5442" xr:uid="{00000000-0005-0000-0000-00001F2E0000}"/>
    <cellStyle name="Comma 2 2 4 3 2 4" xfId="7935" xr:uid="{00000000-0005-0000-0000-0000202E0000}"/>
    <cellStyle name="Comma 2 2 4 3 2 5" xfId="10383" xr:uid="{00000000-0005-0000-0000-0000212E0000}"/>
    <cellStyle name="Comma 2 2 4 3 2 6" xfId="12835" xr:uid="{00000000-0005-0000-0000-0000222E0000}"/>
    <cellStyle name="Comma 2 2 4 3 2 7" xfId="15287" xr:uid="{00000000-0005-0000-0000-0000232E0000}"/>
    <cellStyle name="Comma 2 2 4 3 2 8" xfId="17740" xr:uid="{00000000-0005-0000-0000-0000242E0000}"/>
    <cellStyle name="Comma 2 2 4 3 2 9" xfId="20188" xr:uid="{00000000-0005-0000-0000-0000252E0000}"/>
    <cellStyle name="Comma 2 2 4 3 3" xfId="2982" xr:uid="{00000000-0005-0000-0000-0000262E0000}"/>
    <cellStyle name="Comma 2 2 4 3 4" xfId="5441" xr:uid="{00000000-0005-0000-0000-0000272E0000}"/>
    <cellStyle name="Comma 2 2 4 3 5" xfId="7934" xr:uid="{00000000-0005-0000-0000-0000282E0000}"/>
    <cellStyle name="Comma 2 2 4 3 6" xfId="10382" xr:uid="{00000000-0005-0000-0000-0000292E0000}"/>
    <cellStyle name="Comma 2 2 4 3 7" xfId="12834" xr:uid="{00000000-0005-0000-0000-00002A2E0000}"/>
    <cellStyle name="Comma 2 2 4 3 8" xfId="15286" xr:uid="{00000000-0005-0000-0000-00002B2E0000}"/>
    <cellStyle name="Comma 2 2 4 3 9" xfId="17739" xr:uid="{00000000-0005-0000-0000-00002C2E0000}"/>
    <cellStyle name="Comma 2 2 4 4" xfId="22673" xr:uid="{00000000-0005-0000-0000-00002D2E0000}"/>
    <cellStyle name="Comma 2 2 4 4 2" xfId="2984" xr:uid="{00000000-0005-0000-0000-00002E2E0000}"/>
    <cellStyle name="Comma 2 2 4 4 3" xfId="5443" xr:uid="{00000000-0005-0000-0000-00002F2E0000}"/>
    <cellStyle name="Comma 2 2 4 4 4" xfId="7936" xr:uid="{00000000-0005-0000-0000-0000302E0000}"/>
    <cellStyle name="Comma 2 2 4 4 5" xfId="10384" xr:uid="{00000000-0005-0000-0000-0000312E0000}"/>
    <cellStyle name="Comma 2 2 4 4 6" xfId="12836" xr:uid="{00000000-0005-0000-0000-0000322E0000}"/>
    <cellStyle name="Comma 2 2 4 4 7" xfId="15288" xr:uid="{00000000-0005-0000-0000-0000332E0000}"/>
    <cellStyle name="Comma 2 2 4 4 8" xfId="17741" xr:uid="{00000000-0005-0000-0000-0000342E0000}"/>
    <cellStyle name="Comma 2 2 4 4 9" xfId="20189" xr:uid="{00000000-0005-0000-0000-0000352E0000}"/>
    <cellStyle name="Comma 2 2 4 5" xfId="22674" xr:uid="{00000000-0005-0000-0000-0000362E0000}"/>
    <cellStyle name="Comma 2 2 4 5 2" xfId="2985" xr:uid="{00000000-0005-0000-0000-0000372E0000}"/>
    <cellStyle name="Comma 2 2 4 5 3" xfId="5444" xr:uid="{00000000-0005-0000-0000-0000382E0000}"/>
    <cellStyle name="Comma 2 2 4 5 4" xfId="7937" xr:uid="{00000000-0005-0000-0000-0000392E0000}"/>
    <cellStyle name="Comma 2 2 4 5 5" xfId="10385" xr:uid="{00000000-0005-0000-0000-00003A2E0000}"/>
    <cellStyle name="Comma 2 2 4 5 6" xfId="12837" xr:uid="{00000000-0005-0000-0000-00003B2E0000}"/>
    <cellStyle name="Comma 2 2 4 5 7" xfId="15289" xr:uid="{00000000-0005-0000-0000-00003C2E0000}"/>
    <cellStyle name="Comma 2 2 4 5 8" xfId="17742" xr:uid="{00000000-0005-0000-0000-00003D2E0000}"/>
    <cellStyle name="Comma 2 2 4 5 9" xfId="20190" xr:uid="{00000000-0005-0000-0000-00003E2E0000}"/>
    <cellStyle name="Comma 2 2 4 6" xfId="22675" xr:uid="{00000000-0005-0000-0000-00003F2E0000}"/>
    <cellStyle name="Comma 2 2 4 6 2" xfId="2986" xr:uid="{00000000-0005-0000-0000-0000402E0000}"/>
    <cellStyle name="Comma 2 2 4 6 3" xfId="5445" xr:uid="{00000000-0005-0000-0000-0000412E0000}"/>
    <cellStyle name="Comma 2 2 4 6 4" xfId="7938" xr:uid="{00000000-0005-0000-0000-0000422E0000}"/>
    <cellStyle name="Comma 2 2 4 6 5" xfId="10386" xr:uid="{00000000-0005-0000-0000-0000432E0000}"/>
    <cellStyle name="Comma 2 2 4 6 6" xfId="12838" xr:uid="{00000000-0005-0000-0000-0000442E0000}"/>
    <cellStyle name="Comma 2 2 4 6 7" xfId="15290" xr:uid="{00000000-0005-0000-0000-0000452E0000}"/>
    <cellStyle name="Comma 2 2 4 6 8" xfId="17743" xr:uid="{00000000-0005-0000-0000-0000462E0000}"/>
    <cellStyle name="Comma 2 2 4 6 9" xfId="20191" xr:uid="{00000000-0005-0000-0000-0000472E0000}"/>
    <cellStyle name="Comma 2 2 4 7" xfId="22676" xr:uid="{00000000-0005-0000-0000-0000482E0000}"/>
    <cellStyle name="Comma 2 2 4 7 2" xfId="2987" xr:uid="{00000000-0005-0000-0000-0000492E0000}"/>
    <cellStyle name="Comma 2 2 4 7 3" xfId="5446" xr:uid="{00000000-0005-0000-0000-00004A2E0000}"/>
    <cellStyle name="Comma 2 2 4 7 4" xfId="7939" xr:uid="{00000000-0005-0000-0000-00004B2E0000}"/>
    <cellStyle name="Comma 2 2 4 7 5" xfId="10387" xr:uid="{00000000-0005-0000-0000-00004C2E0000}"/>
    <cellStyle name="Comma 2 2 4 7 6" xfId="12839" xr:uid="{00000000-0005-0000-0000-00004D2E0000}"/>
    <cellStyle name="Comma 2 2 4 7 7" xfId="15291" xr:uid="{00000000-0005-0000-0000-00004E2E0000}"/>
    <cellStyle name="Comma 2 2 4 7 8" xfId="17744" xr:uid="{00000000-0005-0000-0000-00004F2E0000}"/>
    <cellStyle name="Comma 2 2 4 7 9" xfId="20192" xr:uid="{00000000-0005-0000-0000-0000502E0000}"/>
    <cellStyle name="Comma 2 2 4 8" xfId="22677" xr:uid="{00000000-0005-0000-0000-0000512E0000}"/>
    <cellStyle name="Comma 2 2 4 8 2" xfId="2988" xr:uid="{00000000-0005-0000-0000-0000522E0000}"/>
    <cellStyle name="Comma 2 2 4 8 3" xfId="5447" xr:uid="{00000000-0005-0000-0000-0000532E0000}"/>
    <cellStyle name="Comma 2 2 4 8 4" xfId="7940" xr:uid="{00000000-0005-0000-0000-0000542E0000}"/>
    <cellStyle name="Comma 2 2 4 8 5" xfId="10388" xr:uid="{00000000-0005-0000-0000-0000552E0000}"/>
    <cellStyle name="Comma 2 2 4 8 6" xfId="12840" xr:uid="{00000000-0005-0000-0000-0000562E0000}"/>
    <cellStyle name="Comma 2 2 4 8 7" xfId="15292" xr:uid="{00000000-0005-0000-0000-0000572E0000}"/>
    <cellStyle name="Comma 2 2 4 8 8" xfId="17745" xr:uid="{00000000-0005-0000-0000-0000582E0000}"/>
    <cellStyle name="Comma 2 2 4 8 9" xfId="20193" xr:uid="{00000000-0005-0000-0000-0000592E0000}"/>
    <cellStyle name="Comma 2 2 4 9" xfId="22678" xr:uid="{00000000-0005-0000-0000-00005A2E0000}"/>
    <cellStyle name="Comma 2 2 4 9 2" xfId="2989" xr:uid="{00000000-0005-0000-0000-00005B2E0000}"/>
    <cellStyle name="Comma 2 2 4 9 3" xfId="5448" xr:uid="{00000000-0005-0000-0000-00005C2E0000}"/>
    <cellStyle name="Comma 2 2 4 9 4" xfId="7941" xr:uid="{00000000-0005-0000-0000-00005D2E0000}"/>
    <cellStyle name="Comma 2 2 4 9 5" xfId="10389" xr:uid="{00000000-0005-0000-0000-00005E2E0000}"/>
    <cellStyle name="Comma 2 2 4 9 6" xfId="12841" xr:uid="{00000000-0005-0000-0000-00005F2E0000}"/>
    <cellStyle name="Comma 2 2 4 9 7" xfId="15293" xr:uid="{00000000-0005-0000-0000-0000602E0000}"/>
    <cellStyle name="Comma 2 2 4 9 8" xfId="17746" xr:uid="{00000000-0005-0000-0000-0000612E0000}"/>
    <cellStyle name="Comma 2 2 4 9 9" xfId="20194" xr:uid="{00000000-0005-0000-0000-0000622E0000}"/>
    <cellStyle name="Comma 2 2 5" xfId="22679" xr:uid="{00000000-0005-0000-0000-0000632E0000}"/>
    <cellStyle name="Comma 2 2 5 10" xfId="5449" xr:uid="{00000000-0005-0000-0000-0000642E0000}"/>
    <cellStyle name="Comma 2 2 5 11" xfId="7942" xr:uid="{00000000-0005-0000-0000-0000652E0000}"/>
    <cellStyle name="Comma 2 2 5 12" xfId="10390" xr:uid="{00000000-0005-0000-0000-0000662E0000}"/>
    <cellStyle name="Comma 2 2 5 13" xfId="12842" xr:uid="{00000000-0005-0000-0000-0000672E0000}"/>
    <cellStyle name="Comma 2 2 5 14" xfId="15294" xr:uid="{00000000-0005-0000-0000-0000682E0000}"/>
    <cellStyle name="Comma 2 2 5 15" xfId="17747" xr:uid="{00000000-0005-0000-0000-0000692E0000}"/>
    <cellStyle name="Comma 2 2 5 16" xfId="20195" xr:uid="{00000000-0005-0000-0000-00006A2E0000}"/>
    <cellStyle name="Comma 2 2 5 2" xfId="22680" xr:uid="{00000000-0005-0000-0000-00006B2E0000}"/>
    <cellStyle name="Comma 2 2 5 2 10" xfId="20196" xr:uid="{00000000-0005-0000-0000-00006C2E0000}"/>
    <cellStyle name="Comma 2 2 5 2 2" xfId="22681" xr:uid="{00000000-0005-0000-0000-00006D2E0000}"/>
    <cellStyle name="Comma 2 2 5 2 2 2" xfId="2992" xr:uid="{00000000-0005-0000-0000-00006E2E0000}"/>
    <cellStyle name="Comma 2 2 5 2 2 3" xfId="5451" xr:uid="{00000000-0005-0000-0000-00006F2E0000}"/>
    <cellStyle name="Comma 2 2 5 2 2 4" xfId="7944" xr:uid="{00000000-0005-0000-0000-0000702E0000}"/>
    <cellStyle name="Comma 2 2 5 2 2 5" xfId="10392" xr:uid="{00000000-0005-0000-0000-0000712E0000}"/>
    <cellStyle name="Comma 2 2 5 2 2 6" xfId="12844" xr:uid="{00000000-0005-0000-0000-0000722E0000}"/>
    <cellStyle name="Comma 2 2 5 2 2 7" xfId="15296" xr:uid="{00000000-0005-0000-0000-0000732E0000}"/>
    <cellStyle name="Comma 2 2 5 2 2 8" xfId="17749" xr:uid="{00000000-0005-0000-0000-0000742E0000}"/>
    <cellStyle name="Comma 2 2 5 2 2 9" xfId="20197" xr:uid="{00000000-0005-0000-0000-0000752E0000}"/>
    <cellStyle name="Comma 2 2 5 2 3" xfId="2991" xr:uid="{00000000-0005-0000-0000-0000762E0000}"/>
    <cellStyle name="Comma 2 2 5 2 4" xfId="5450" xr:uid="{00000000-0005-0000-0000-0000772E0000}"/>
    <cellStyle name="Comma 2 2 5 2 5" xfId="7943" xr:uid="{00000000-0005-0000-0000-0000782E0000}"/>
    <cellStyle name="Comma 2 2 5 2 6" xfId="10391" xr:uid="{00000000-0005-0000-0000-0000792E0000}"/>
    <cellStyle name="Comma 2 2 5 2 7" xfId="12843" xr:uid="{00000000-0005-0000-0000-00007A2E0000}"/>
    <cellStyle name="Comma 2 2 5 2 8" xfId="15295" xr:uid="{00000000-0005-0000-0000-00007B2E0000}"/>
    <cellStyle name="Comma 2 2 5 2 9" xfId="17748" xr:uid="{00000000-0005-0000-0000-00007C2E0000}"/>
    <cellStyle name="Comma 2 2 5 3" xfId="22682" xr:uid="{00000000-0005-0000-0000-00007D2E0000}"/>
    <cellStyle name="Comma 2 2 5 3 2" xfId="2993" xr:uid="{00000000-0005-0000-0000-00007E2E0000}"/>
    <cellStyle name="Comma 2 2 5 3 3" xfId="5452" xr:uid="{00000000-0005-0000-0000-00007F2E0000}"/>
    <cellStyle name="Comma 2 2 5 3 4" xfId="7945" xr:uid="{00000000-0005-0000-0000-0000802E0000}"/>
    <cellStyle name="Comma 2 2 5 3 5" xfId="10393" xr:uid="{00000000-0005-0000-0000-0000812E0000}"/>
    <cellStyle name="Comma 2 2 5 3 6" xfId="12845" xr:uid="{00000000-0005-0000-0000-0000822E0000}"/>
    <cellStyle name="Comma 2 2 5 3 7" xfId="15297" xr:uid="{00000000-0005-0000-0000-0000832E0000}"/>
    <cellStyle name="Comma 2 2 5 3 8" xfId="17750" xr:uid="{00000000-0005-0000-0000-0000842E0000}"/>
    <cellStyle name="Comma 2 2 5 3 9" xfId="20198" xr:uid="{00000000-0005-0000-0000-0000852E0000}"/>
    <cellStyle name="Comma 2 2 5 4" xfId="22683" xr:uid="{00000000-0005-0000-0000-0000862E0000}"/>
    <cellStyle name="Comma 2 2 5 4 2" xfId="2994" xr:uid="{00000000-0005-0000-0000-0000872E0000}"/>
    <cellStyle name="Comma 2 2 5 4 3" xfId="5453" xr:uid="{00000000-0005-0000-0000-0000882E0000}"/>
    <cellStyle name="Comma 2 2 5 4 4" xfId="7946" xr:uid="{00000000-0005-0000-0000-0000892E0000}"/>
    <cellStyle name="Comma 2 2 5 4 5" xfId="10394" xr:uid="{00000000-0005-0000-0000-00008A2E0000}"/>
    <cellStyle name="Comma 2 2 5 4 6" xfId="12846" xr:uid="{00000000-0005-0000-0000-00008B2E0000}"/>
    <cellStyle name="Comma 2 2 5 4 7" xfId="15298" xr:uid="{00000000-0005-0000-0000-00008C2E0000}"/>
    <cellStyle name="Comma 2 2 5 4 8" xfId="17751" xr:uid="{00000000-0005-0000-0000-00008D2E0000}"/>
    <cellStyle name="Comma 2 2 5 4 9" xfId="20199" xr:uid="{00000000-0005-0000-0000-00008E2E0000}"/>
    <cellStyle name="Comma 2 2 5 5" xfId="22684" xr:uid="{00000000-0005-0000-0000-00008F2E0000}"/>
    <cellStyle name="Comma 2 2 5 5 2" xfId="2995" xr:uid="{00000000-0005-0000-0000-0000902E0000}"/>
    <cellStyle name="Comma 2 2 5 5 3" xfId="5454" xr:uid="{00000000-0005-0000-0000-0000912E0000}"/>
    <cellStyle name="Comma 2 2 5 5 4" xfId="7947" xr:uid="{00000000-0005-0000-0000-0000922E0000}"/>
    <cellStyle name="Comma 2 2 5 5 5" xfId="10395" xr:uid="{00000000-0005-0000-0000-0000932E0000}"/>
    <cellStyle name="Comma 2 2 5 5 6" xfId="12847" xr:uid="{00000000-0005-0000-0000-0000942E0000}"/>
    <cellStyle name="Comma 2 2 5 5 7" xfId="15299" xr:uid="{00000000-0005-0000-0000-0000952E0000}"/>
    <cellStyle name="Comma 2 2 5 5 8" xfId="17752" xr:uid="{00000000-0005-0000-0000-0000962E0000}"/>
    <cellStyle name="Comma 2 2 5 5 9" xfId="20200" xr:uid="{00000000-0005-0000-0000-0000972E0000}"/>
    <cellStyle name="Comma 2 2 5 6" xfId="22685" xr:uid="{00000000-0005-0000-0000-0000982E0000}"/>
    <cellStyle name="Comma 2 2 5 6 2" xfId="2996" xr:uid="{00000000-0005-0000-0000-0000992E0000}"/>
    <cellStyle name="Comma 2 2 5 6 3" xfId="5455" xr:uid="{00000000-0005-0000-0000-00009A2E0000}"/>
    <cellStyle name="Comma 2 2 5 6 4" xfId="7948" xr:uid="{00000000-0005-0000-0000-00009B2E0000}"/>
    <cellStyle name="Comma 2 2 5 6 5" xfId="10396" xr:uid="{00000000-0005-0000-0000-00009C2E0000}"/>
    <cellStyle name="Comma 2 2 5 6 6" xfId="12848" xr:uid="{00000000-0005-0000-0000-00009D2E0000}"/>
    <cellStyle name="Comma 2 2 5 6 7" xfId="15300" xr:uid="{00000000-0005-0000-0000-00009E2E0000}"/>
    <cellStyle name="Comma 2 2 5 6 8" xfId="17753" xr:uid="{00000000-0005-0000-0000-00009F2E0000}"/>
    <cellStyle name="Comma 2 2 5 6 9" xfId="20201" xr:uid="{00000000-0005-0000-0000-0000A02E0000}"/>
    <cellStyle name="Comma 2 2 5 7" xfId="22686" xr:uid="{00000000-0005-0000-0000-0000A12E0000}"/>
    <cellStyle name="Comma 2 2 5 7 2" xfId="2997" xr:uid="{00000000-0005-0000-0000-0000A22E0000}"/>
    <cellStyle name="Comma 2 2 5 7 3" xfId="5456" xr:uid="{00000000-0005-0000-0000-0000A32E0000}"/>
    <cellStyle name="Comma 2 2 5 7 4" xfId="7949" xr:uid="{00000000-0005-0000-0000-0000A42E0000}"/>
    <cellStyle name="Comma 2 2 5 7 5" xfId="10397" xr:uid="{00000000-0005-0000-0000-0000A52E0000}"/>
    <cellStyle name="Comma 2 2 5 7 6" xfId="12849" xr:uid="{00000000-0005-0000-0000-0000A62E0000}"/>
    <cellStyle name="Comma 2 2 5 7 7" xfId="15301" xr:uid="{00000000-0005-0000-0000-0000A72E0000}"/>
    <cellStyle name="Comma 2 2 5 7 8" xfId="17754" xr:uid="{00000000-0005-0000-0000-0000A82E0000}"/>
    <cellStyle name="Comma 2 2 5 7 9" xfId="20202" xr:uid="{00000000-0005-0000-0000-0000A92E0000}"/>
    <cellStyle name="Comma 2 2 5 8" xfId="22687" xr:uid="{00000000-0005-0000-0000-0000AA2E0000}"/>
    <cellStyle name="Comma 2 2 5 8 2" xfId="2998" xr:uid="{00000000-0005-0000-0000-0000AB2E0000}"/>
    <cellStyle name="Comma 2 2 5 8 3" xfId="5457" xr:uid="{00000000-0005-0000-0000-0000AC2E0000}"/>
    <cellStyle name="Comma 2 2 5 8 4" xfId="7950" xr:uid="{00000000-0005-0000-0000-0000AD2E0000}"/>
    <cellStyle name="Comma 2 2 5 8 5" xfId="10398" xr:uid="{00000000-0005-0000-0000-0000AE2E0000}"/>
    <cellStyle name="Comma 2 2 5 8 6" xfId="12850" xr:uid="{00000000-0005-0000-0000-0000AF2E0000}"/>
    <cellStyle name="Comma 2 2 5 8 7" xfId="15302" xr:uid="{00000000-0005-0000-0000-0000B02E0000}"/>
    <cellStyle name="Comma 2 2 5 8 8" xfId="17755" xr:uid="{00000000-0005-0000-0000-0000B12E0000}"/>
    <cellStyle name="Comma 2 2 5 8 9" xfId="20203" xr:uid="{00000000-0005-0000-0000-0000B22E0000}"/>
    <cellStyle name="Comma 2 2 5 9" xfId="2990" xr:uid="{00000000-0005-0000-0000-0000B32E0000}"/>
    <cellStyle name="Comma 2 2 6" xfId="231" xr:uid="{00000000-0005-0000-0000-0000B42E0000}"/>
    <cellStyle name="Comma 2 2 6 10" xfId="20204" xr:uid="{00000000-0005-0000-0000-0000B52E0000}"/>
    <cellStyle name="Comma 2 2 6 2" xfId="22688" xr:uid="{00000000-0005-0000-0000-0000B62E0000}"/>
    <cellStyle name="Comma 2 2 6 2 2" xfId="3000" xr:uid="{00000000-0005-0000-0000-0000B72E0000}"/>
    <cellStyle name="Comma 2 2 6 2 3" xfId="5459" xr:uid="{00000000-0005-0000-0000-0000B82E0000}"/>
    <cellStyle name="Comma 2 2 6 2 4" xfId="7952" xr:uid="{00000000-0005-0000-0000-0000B92E0000}"/>
    <cellStyle name="Comma 2 2 6 2 5" xfId="10400" xr:uid="{00000000-0005-0000-0000-0000BA2E0000}"/>
    <cellStyle name="Comma 2 2 6 2 6" xfId="12852" xr:uid="{00000000-0005-0000-0000-0000BB2E0000}"/>
    <cellStyle name="Comma 2 2 6 2 7" xfId="15304" xr:uid="{00000000-0005-0000-0000-0000BC2E0000}"/>
    <cellStyle name="Comma 2 2 6 2 8" xfId="17757" xr:uid="{00000000-0005-0000-0000-0000BD2E0000}"/>
    <cellStyle name="Comma 2 2 6 2 9" xfId="20205" xr:uid="{00000000-0005-0000-0000-0000BE2E0000}"/>
    <cellStyle name="Comma 2 2 6 3" xfId="2999" xr:uid="{00000000-0005-0000-0000-0000BF2E0000}"/>
    <cellStyle name="Comma 2 2 6 4" xfId="5458" xr:uid="{00000000-0005-0000-0000-0000C02E0000}"/>
    <cellStyle name="Comma 2 2 6 5" xfId="7951" xr:uid="{00000000-0005-0000-0000-0000C12E0000}"/>
    <cellStyle name="Comma 2 2 6 6" xfId="10399" xr:uid="{00000000-0005-0000-0000-0000C22E0000}"/>
    <cellStyle name="Comma 2 2 6 7" xfId="12851" xr:uid="{00000000-0005-0000-0000-0000C32E0000}"/>
    <cellStyle name="Comma 2 2 6 8" xfId="15303" xr:uid="{00000000-0005-0000-0000-0000C42E0000}"/>
    <cellStyle name="Comma 2 2 6 9" xfId="17756" xr:uid="{00000000-0005-0000-0000-0000C52E0000}"/>
    <cellStyle name="Comma 2 2 7" xfId="232" xr:uid="{00000000-0005-0000-0000-0000C62E0000}"/>
    <cellStyle name="Comma 2 2 7 2" xfId="3001" xr:uid="{00000000-0005-0000-0000-0000C72E0000}"/>
    <cellStyle name="Comma 2 2 7 3" xfId="5460" xr:uid="{00000000-0005-0000-0000-0000C82E0000}"/>
    <cellStyle name="Comma 2 2 7 4" xfId="7953" xr:uid="{00000000-0005-0000-0000-0000C92E0000}"/>
    <cellStyle name="Comma 2 2 7 5" xfId="10401" xr:uid="{00000000-0005-0000-0000-0000CA2E0000}"/>
    <cellStyle name="Comma 2 2 7 6" xfId="12853" xr:uid="{00000000-0005-0000-0000-0000CB2E0000}"/>
    <cellStyle name="Comma 2 2 7 7" xfId="15305" xr:uid="{00000000-0005-0000-0000-0000CC2E0000}"/>
    <cellStyle name="Comma 2 2 7 8" xfId="17758" xr:uid="{00000000-0005-0000-0000-0000CD2E0000}"/>
    <cellStyle name="Comma 2 2 7 9" xfId="20206" xr:uid="{00000000-0005-0000-0000-0000CE2E0000}"/>
    <cellStyle name="Comma 2 2 8" xfId="233" xr:uid="{00000000-0005-0000-0000-0000CF2E0000}"/>
    <cellStyle name="Comma 2 2 8 2" xfId="3002" xr:uid="{00000000-0005-0000-0000-0000D02E0000}"/>
    <cellStyle name="Comma 2 2 8 3" xfId="5461" xr:uid="{00000000-0005-0000-0000-0000D12E0000}"/>
    <cellStyle name="Comma 2 2 8 4" xfId="7954" xr:uid="{00000000-0005-0000-0000-0000D22E0000}"/>
    <cellStyle name="Comma 2 2 8 5" xfId="10402" xr:uid="{00000000-0005-0000-0000-0000D32E0000}"/>
    <cellStyle name="Comma 2 2 8 6" xfId="12854" xr:uid="{00000000-0005-0000-0000-0000D42E0000}"/>
    <cellStyle name="Comma 2 2 8 7" xfId="15306" xr:uid="{00000000-0005-0000-0000-0000D52E0000}"/>
    <cellStyle name="Comma 2 2 8 8" xfId="17759" xr:uid="{00000000-0005-0000-0000-0000D62E0000}"/>
    <cellStyle name="Comma 2 2 8 9" xfId="20207" xr:uid="{00000000-0005-0000-0000-0000D72E0000}"/>
    <cellStyle name="Comma 2 2 9" xfId="234" xr:uid="{00000000-0005-0000-0000-0000D82E0000}"/>
    <cellStyle name="Comma 2 2 9 2" xfId="3003" xr:uid="{00000000-0005-0000-0000-0000D92E0000}"/>
    <cellStyle name="Comma 2 2 9 3" xfId="5462" xr:uid="{00000000-0005-0000-0000-0000DA2E0000}"/>
    <cellStyle name="Comma 2 2 9 4" xfId="7955" xr:uid="{00000000-0005-0000-0000-0000DB2E0000}"/>
    <cellStyle name="Comma 2 2 9 5" xfId="10403" xr:uid="{00000000-0005-0000-0000-0000DC2E0000}"/>
    <cellStyle name="Comma 2 2 9 6" xfId="12855" xr:uid="{00000000-0005-0000-0000-0000DD2E0000}"/>
    <cellStyle name="Comma 2 2 9 7" xfId="15307" xr:uid="{00000000-0005-0000-0000-0000DE2E0000}"/>
    <cellStyle name="Comma 2 2 9 8" xfId="17760" xr:uid="{00000000-0005-0000-0000-0000DF2E0000}"/>
    <cellStyle name="Comma 2 2 9 9" xfId="20208" xr:uid="{00000000-0005-0000-0000-0000E02E0000}"/>
    <cellStyle name="Comma 2 2_OA&amp;GRIDCO" xfId="235" xr:uid="{00000000-0005-0000-0000-0000E12E0000}"/>
    <cellStyle name="Comma 2 20" xfId="17612" xr:uid="{00000000-0005-0000-0000-0000E22E0000}"/>
    <cellStyle name="Comma 2 21" xfId="20060" xr:uid="{00000000-0005-0000-0000-0000E32E0000}"/>
    <cellStyle name="Comma 2 3" xfId="22689" xr:uid="{00000000-0005-0000-0000-0000E42E0000}"/>
    <cellStyle name="Comma 2 3 10" xfId="22690" xr:uid="{00000000-0005-0000-0000-0000E52E0000}"/>
    <cellStyle name="Comma 2 3 10 2" xfId="3005" xr:uid="{00000000-0005-0000-0000-0000E62E0000}"/>
    <cellStyle name="Comma 2 3 10 3" xfId="5464" xr:uid="{00000000-0005-0000-0000-0000E72E0000}"/>
    <cellStyle name="Comma 2 3 10 4" xfId="7957" xr:uid="{00000000-0005-0000-0000-0000E82E0000}"/>
    <cellStyle name="Comma 2 3 10 5" xfId="10405" xr:uid="{00000000-0005-0000-0000-0000E92E0000}"/>
    <cellStyle name="Comma 2 3 10 6" xfId="12857" xr:uid="{00000000-0005-0000-0000-0000EA2E0000}"/>
    <cellStyle name="Comma 2 3 10 7" xfId="15309" xr:uid="{00000000-0005-0000-0000-0000EB2E0000}"/>
    <cellStyle name="Comma 2 3 10 8" xfId="17762" xr:uid="{00000000-0005-0000-0000-0000EC2E0000}"/>
    <cellStyle name="Comma 2 3 10 9" xfId="20210" xr:uid="{00000000-0005-0000-0000-0000ED2E0000}"/>
    <cellStyle name="Comma 2 3 11" xfId="22691" xr:uid="{00000000-0005-0000-0000-0000EE2E0000}"/>
    <cellStyle name="Comma 2 3 11 2" xfId="3006" xr:uid="{00000000-0005-0000-0000-0000EF2E0000}"/>
    <cellStyle name="Comma 2 3 11 3" xfId="5465" xr:uid="{00000000-0005-0000-0000-0000F02E0000}"/>
    <cellStyle name="Comma 2 3 11 4" xfId="7958" xr:uid="{00000000-0005-0000-0000-0000F12E0000}"/>
    <cellStyle name="Comma 2 3 11 5" xfId="10406" xr:uid="{00000000-0005-0000-0000-0000F22E0000}"/>
    <cellStyle name="Comma 2 3 11 6" xfId="12858" xr:uid="{00000000-0005-0000-0000-0000F32E0000}"/>
    <cellStyle name="Comma 2 3 11 7" xfId="15310" xr:uid="{00000000-0005-0000-0000-0000F42E0000}"/>
    <cellStyle name="Comma 2 3 11 8" xfId="17763" xr:uid="{00000000-0005-0000-0000-0000F52E0000}"/>
    <cellStyle name="Comma 2 3 11 9" xfId="20211" xr:uid="{00000000-0005-0000-0000-0000F62E0000}"/>
    <cellStyle name="Comma 2 3 12" xfId="3004" xr:uid="{00000000-0005-0000-0000-0000F72E0000}"/>
    <cellStyle name="Comma 2 3 13" xfId="5463" xr:uid="{00000000-0005-0000-0000-0000F82E0000}"/>
    <cellStyle name="Comma 2 3 14" xfId="7956" xr:uid="{00000000-0005-0000-0000-0000F92E0000}"/>
    <cellStyle name="Comma 2 3 15" xfId="10404" xr:uid="{00000000-0005-0000-0000-0000FA2E0000}"/>
    <cellStyle name="Comma 2 3 16" xfId="12856" xr:uid="{00000000-0005-0000-0000-0000FB2E0000}"/>
    <cellStyle name="Comma 2 3 17" xfId="15308" xr:uid="{00000000-0005-0000-0000-0000FC2E0000}"/>
    <cellStyle name="Comma 2 3 18" xfId="17761" xr:uid="{00000000-0005-0000-0000-0000FD2E0000}"/>
    <cellStyle name="Comma 2 3 19" xfId="20209" xr:uid="{00000000-0005-0000-0000-0000FE2E0000}"/>
    <cellStyle name="Comma 2 3 2" xfId="22692" xr:uid="{00000000-0005-0000-0000-0000FF2E0000}"/>
    <cellStyle name="Comma 2 3 2 10" xfId="22693" xr:uid="{00000000-0005-0000-0000-0000002F0000}"/>
    <cellStyle name="Comma 2 3 2 10 2" xfId="3008" xr:uid="{00000000-0005-0000-0000-0000012F0000}"/>
    <cellStyle name="Comma 2 3 2 10 3" xfId="5467" xr:uid="{00000000-0005-0000-0000-0000022F0000}"/>
    <cellStyle name="Comma 2 3 2 10 4" xfId="7960" xr:uid="{00000000-0005-0000-0000-0000032F0000}"/>
    <cellStyle name="Comma 2 3 2 10 5" xfId="10408" xr:uid="{00000000-0005-0000-0000-0000042F0000}"/>
    <cellStyle name="Comma 2 3 2 10 6" xfId="12860" xr:uid="{00000000-0005-0000-0000-0000052F0000}"/>
    <cellStyle name="Comma 2 3 2 10 7" xfId="15312" xr:uid="{00000000-0005-0000-0000-0000062F0000}"/>
    <cellStyle name="Comma 2 3 2 10 8" xfId="17765" xr:uid="{00000000-0005-0000-0000-0000072F0000}"/>
    <cellStyle name="Comma 2 3 2 10 9" xfId="20213" xr:uid="{00000000-0005-0000-0000-0000082F0000}"/>
    <cellStyle name="Comma 2 3 2 11" xfId="3007" xr:uid="{00000000-0005-0000-0000-0000092F0000}"/>
    <cellStyle name="Comma 2 3 2 12" xfId="5466" xr:uid="{00000000-0005-0000-0000-00000A2F0000}"/>
    <cellStyle name="Comma 2 3 2 13" xfId="7959" xr:uid="{00000000-0005-0000-0000-00000B2F0000}"/>
    <cellStyle name="Comma 2 3 2 14" xfId="10407" xr:uid="{00000000-0005-0000-0000-00000C2F0000}"/>
    <cellStyle name="Comma 2 3 2 15" xfId="12859" xr:uid="{00000000-0005-0000-0000-00000D2F0000}"/>
    <cellStyle name="Comma 2 3 2 16" xfId="15311" xr:uid="{00000000-0005-0000-0000-00000E2F0000}"/>
    <cellStyle name="Comma 2 3 2 17" xfId="17764" xr:uid="{00000000-0005-0000-0000-00000F2F0000}"/>
    <cellStyle name="Comma 2 3 2 18" xfId="20212" xr:uid="{00000000-0005-0000-0000-0000102F0000}"/>
    <cellStyle name="Comma 2 3 2 2" xfId="22694" xr:uid="{00000000-0005-0000-0000-0000112F0000}"/>
    <cellStyle name="Comma 2 3 2 2 10" xfId="3009" xr:uid="{00000000-0005-0000-0000-0000122F0000}"/>
    <cellStyle name="Comma 2 3 2 2 11" xfId="5468" xr:uid="{00000000-0005-0000-0000-0000132F0000}"/>
    <cellStyle name="Comma 2 3 2 2 12" xfId="7961" xr:uid="{00000000-0005-0000-0000-0000142F0000}"/>
    <cellStyle name="Comma 2 3 2 2 13" xfId="10409" xr:uid="{00000000-0005-0000-0000-0000152F0000}"/>
    <cellStyle name="Comma 2 3 2 2 14" xfId="12861" xr:uid="{00000000-0005-0000-0000-0000162F0000}"/>
    <cellStyle name="Comma 2 3 2 2 15" xfId="15313" xr:uid="{00000000-0005-0000-0000-0000172F0000}"/>
    <cellStyle name="Comma 2 3 2 2 16" xfId="17766" xr:uid="{00000000-0005-0000-0000-0000182F0000}"/>
    <cellStyle name="Comma 2 3 2 2 17" xfId="20214" xr:uid="{00000000-0005-0000-0000-0000192F0000}"/>
    <cellStyle name="Comma 2 3 2 2 2" xfId="22695" xr:uid="{00000000-0005-0000-0000-00001A2F0000}"/>
    <cellStyle name="Comma 2 3 2 2 2 10" xfId="5469" xr:uid="{00000000-0005-0000-0000-00001B2F0000}"/>
    <cellStyle name="Comma 2 3 2 2 2 11" xfId="7962" xr:uid="{00000000-0005-0000-0000-00001C2F0000}"/>
    <cellStyle name="Comma 2 3 2 2 2 12" xfId="10410" xr:uid="{00000000-0005-0000-0000-00001D2F0000}"/>
    <cellStyle name="Comma 2 3 2 2 2 13" xfId="12862" xr:uid="{00000000-0005-0000-0000-00001E2F0000}"/>
    <cellStyle name="Comma 2 3 2 2 2 14" xfId="15314" xr:uid="{00000000-0005-0000-0000-00001F2F0000}"/>
    <cellStyle name="Comma 2 3 2 2 2 15" xfId="17767" xr:uid="{00000000-0005-0000-0000-0000202F0000}"/>
    <cellStyle name="Comma 2 3 2 2 2 16" xfId="20215" xr:uid="{00000000-0005-0000-0000-0000212F0000}"/>
    <cellStyle name="Comma 2 3 2 2 2 2" xfId="22696" xr:uid="{00000000-0005-0000-0000-0000222F0000}"/>
    <cellStyle name="Comma 2 3 2 2 2 2 10" xfId="20216" xr:uid="{00000000-0005-0000-0000-0000232F0000}"/>
    <cellStyle name="Comma 2 3 2 2 2 2 2" xfId="22697" xr:uid="{00000000-0005-0000-0000-0000242F0000}"/>
    <cellStyle name="Comma 2 3 2 2 2 2 2 2" xfId="3012" xr:uid="{00000000-0005-0000-0000-0000252F0000}"/>
    <cellStyle name="Comma 2 3 2 2 2 2 2 3" xfId="5471" xr:uid="{00000000-0005-0000-0000-0000262F0000}"/>
    <cellStyle name="Comma 2 3 2 2 2 2 2 4" xfId="7964" xr:uid="{00000000-0005-0000-0000-0000272F0000}"/>
    <cellStyle name="Comma 2 3 2 2 2 2 2 5" xfId="10412" xr:uid="{00000000-0005-0000-0000-0000282F0000}"/>
    <cellStyle name="Comma 2 3 2 2 2 2 2 6" xfId="12864" xr:uid="{00000000-0005-0000-0000-0000292F0000}"/>
    <cellStyle name="Comma 2 3 2 2 2 2 2 7" xfId="15316" xr:uid="{00000000-0005-0000-0000-00002A2F0000}"/>
    <cellStyle name="Comma 2 3 2 2 2 2 2 8" xfId="17769" xr:uid="{00000000-0005-0000-0000-00002B2F0000}"/>
    <cellStyle name="Comma 2 3 2 2 2 2 2 9" xfId="20217" xr:uid="{00000000-0005-0000-0000-00002C2F0000}"/>
    <cellStyle name="Comma 2 3 2 2 2 2 3" xfId="3011" xr:uid="{00000000-0005-0000-0000-00002D2F0000}"/>
    <cellStyle name="Comma 2 3 2 2 2 2 4" xfId="5470" xr:uid="{00000000-0005-0000-0000-00002E2F0000}"/>
    <cellStyle name="Comma 2 3 2 2 2 2 5" xfId="7963" xr:uid="{00000000-0005-0000-0000-00002F2F0000}"/>
    <cellStyle name="Comma 2 3 2 2 2 2 6" xfId="10411" xr:uid="{00000000-0005-0000-0000-0000302F0000}"/>
    <cellStyle name="Comma 2 3 2 2 2 2 7" xfId="12863" xr:uid="{00000000-0005-0000-0000-0000312F0000}"/>
    <cellStyle name="Comma 2 3 2 2 2 2 8" xfId="15315" xr:uid="{00000000-0005-0000-0000-0000322F0000}"/>
    <cellStyle name="Comma 2 3 2 2 2 2 9" xfId="17768" xr:uid="{00000000-0005-0000-0000-0000332F0000}"/>
    <cellStyle name="Comma 2 3 2 2 2 3" xfId="22698" xr:uid="{00000000-0005-0000-0000-0000342F0000}"/>
    <cellStyle name="Comma 2 3 2 2 2 3 2" xfId="3013" xr:uid="{00000000-0005-0000-0000-0000352F0000}"/>
    <cellStyle name="Comma 2 3 2 2 2 3 3" xfId="5472" xr:uid="{00000000-0005-0000-0000-0000362F0000}"/>
    <cellStyle name="Comma 2 3 2 2 2 3 4" xfId="7965" xr:uid="{00000000-0005-0000-0000-0000372F0000}"/>
    <cellStyle name="Comma 2 3 2 2 2 3 5" xfId="10413" xr:uid="{00000000-0005-0000-0000-0000382F0000}"/>
    <cellStyle name="Comma 2 3 2 2 2 3 6" xfId="12865" xr:uid="{00000000-0005-0000-0000-0000392F0000}"/>
    <cellStyle name="Comma 2 3 2 2 2 3 7" xfId="15317" xr:uid="{00000000-0005-0000-0000-00003A2F0000}"/>
    <cellStyle name="Comma 2 3 2 2 2 3 8" xfId="17770" xr:uid="{00000000-0005-0000-0000-00003B2F0000}"/>
    <cellStyle name="Comma 2 3 2 2 2 3 9" xfId="20218" xr:uid="{00000000-0005-0000-0000-00003C2F0000}"/>
    <cellStyle name="Comma 2 3 2 2 2 4" xfId="22699" xr:uid="{00000000-0005-0000-0000-00003D2F0000}"/>
    <cellStyle name="Comma 2 3 2 2 2 4 2" xfId="3014" xr:uid="{00000000-0005-0000-0000-00003E2F0000}"/>
    <cellStyle name="Comma 2 3 2 2 2 4 3" xfId="5473" xr:uid="{00000000-0005-0000-0000-00003F2F0000}"/>
    <cellStyle name="Comma 2 3 2 2 2 4 4" xfId="7966" xr:uid="{00000000-0005-0000-0000-0000402F0000}"/>
    <cellStyle name="Comma 2 3 2 2 2 4 5" xfId="10414" xr:uid="{00000000-0005-0000-0000-0000412F0000}"/>
    <cellStyle name="Comma 2 3 2 2 2 4 6" xfId="12866" xr:uid="{00000000-0005-0000-0000-0000422F0000}"/>
    <cellStyle name="Comma 2 3 2 2 2 4 7" xfId="15318" xr:uid="{00000000-0005-0000-0000-0000432F0000}"/>
    <cellStyle name="Comma 2 3 2 2 2 4 8" xfId="17771" xr:uid="{00000000-0005-0000-0000-0000442F0000}"/>
    <cellStyle name="Comma 2 3 2 2 2 4 9" xfId="20219" xr:uid="{00000000-0005-0000-0000-0000452F0000}"/>
    <cellStyle name="Comma 2 3 2 2 2 5" xfId="22700" xr:uid="{00000000-0005-0000-0000-0000462F0000}"/>
    <cellStyle name="Comma 2 3 2 2 2 5 2" xfId="3015" xr:uid="{00000000-0005-0000-0000-0000472F0000}"/>
    <cellStyle name="Comma 2 3 2 2 2 5 3" xfId="5474" xr:uid="{00000000-0005-0000-0000-0000482F0000}"/>
    <cellStyle name="Comma 2 3 2 2 2 5 4" xfId="7967" xr:uid="{00000000-0005-0000-0000-0000492F0000}"/>
    <cellStyle name="Comma 2 3 2 2 2 5 5" xfId="10415" xr:uid="{00000000-0005-0000-0000-00004A2F0000}"/>
    <cellStyle name="Comma 2 3 2 2 2 5 6" xfId="12867" xr:uid="{00000000-0005-0000-0000-00004B2F0000}"/>
    <cellStyle name="Comma 2 3 2 2 2 5 7" xfId="15319" xr:uid="{00000000-0005-0000-0000-00004C2F0000}"/>
    <cellStyle name="Comma 2 3 2 2 2 5 8" xfId="17772" xr:uid="{00000000-0005-0000-0000-00004D2F0000}"/>
    <cellStyle name="Comma 2 3 2 2 2 5 9" xfId="20220" xr:uid="{00000000-0005-0000-0000-00004E2F0000}"/>
    <cellStyle name="Comma 2 3 2 2 2 6" xfId="22701" xr:uid="{00000000-0005-0000-0000-00004F2F0000}"/>
    <cellStyle name="Comma 2 3 2 2 2 6 2" xfId="3016" xr:uid="{00000000-0005-0000-0000-0000502F0000}"/>
    <cellStyle name="Comma 2 3 2 2 2 6 3" xfId="5475" xr:uid="{00000000-0005-0000-0000-0000512F0000}"/>
    <cellStyle name="Comma 2 3 2 2 2 6 4" xfId="7968" xr:uid="{00000000-0005-0000-0000-0000522F0000}"/>
    <cellStyle name="Comma 2 3 2 2 2 6 5" xfId="10416" xr:uid="{00000000-0005-0000-0000-0000532F0000}"/>
    <cellStyle name="Comma 2 3 2 2 2 6 6" xfId="12868" xr:uid="{00000000-0005-0000-0000-0000542F0000}"/>
    <cellStyle name="Comma 2 3 2 2 2 6 7" xfId="15320" xr:uid="{00000000-0005-0000-0000-0000552F0000}"/>
    <cellStyle name="Comma 2 3 2 2 2 6 8" xfId="17773" xr:uid="{00000000-0005-0000-0000-0000562F0000}"/>
    <cellStyle name="Comma 2 3 2 2 2 6 9" xfId="20221" xr:uid="{00000000-0005-0000-0000-0000572F0000}"/>
    <cellStyle name="Comma 2 3 2 2 2 7" xfId="22702" xr:uid="{00000000-0005-0000-0000-0000582F0000}"/>
    <cellStyle name="Comma 2 3 2 2 2 7 2" xfId="3017" xr:uid="{00000000-0005-0000-0000-0000592F0000}"/>
    <cellStyle name="Comma 2 3 2 2 2 7 3" xfId="5476" xr:uid="{00000000-0005-0000-0000-00005A2F0000}"/>
    <cellStyle name="Comma 2 3 2 2 2 7 4" xfId="7969" xr:uid="{00000000-0005-0000-0000-00005B2F0000}"/>
    <cellStyle name="Comma 2 3 2 2 2 7 5" xfId="10417" xr:uid="{00000000-0005-0000-0000-00005C2F0000}"/>
    <cellStyle name="Comma 2 3 2 2 2 7 6" xfId="12869" xr:uid="{00000000-0005-0000-0000-00005D2F0000}"/>
    <cellStyle name="Comma 2 3 2 2 2 7 7" xfId="15321" xr:uid="{00000000-0005-0000-0000-00005E2F0000}"/>
    <cellStyle name="Comma 2 3 2 2 2 7 8" xfId="17774" xr:uid="{00000000-0005-0000-0000-00005F2F0000}"/>
    <cellStyle name="Comma 2 3 2 2 2 7 9" xfId="20222" xr:uid="{00000000-0005-0000-0000-0000602F0000}"/>
    <cellStyle name="Comma 2 3 2 2 2 8" xfId="22703" xr:uid="{00000000-0005-0000-0000-0000612F0000}"/>
    <cellStyle name="Comma 2 3 2 2 2 8 2" xfId="3018" xr:uid="{00000000-0005-0000-0000-0000622F0000}"/>
    <cellStyle name="Comma 2 3 2 2 2 8 3" xfId="5477" xr:uid="{00000000-0005-0000-0000-0000632F0000}"/>
    <cellStyle name="Comma 2 3 2 2 2 8 4" xfId="7970" xr:uid="{00000000-0005-0000-0000-0000642F0000}"/>
    <cellStyle name="Comma 2 3 2 2 2 8 5" xfId="10418" xr:uid="{00000000-0005-0000-0000-0000652F0000}"/>
    <cellStyle name="Comma 2 3 2 2 2 8 6" xfId="12870" xr:uid="{00000000-0005-0000-0000-0000662F0000}"/>
    <cellStyle name="Comma 2 3 2 2 2 8 7" xfId="15322" xr:uid="{00000000-0005-0000-0000-0000672F0000}"/>
    <cellStyle name="Comma 2 3 2 2 2 8 8" xfId="17775" xr:uid="{00000000-0005-0000-0000-0000682F0000}"/>
    <cellStyle name="Comma 2 3 2 2 2 8 9" xfId="20223" xr:uid="{00000000-0005-0000-0000-0000692F0000}"/>
    <cellStyle name="Comma 2 3 2 2 2 9" xfId="3010" xr:uid="{00000000-0005-0000-0000-00006A2F0000}"/>
    <cellStyle name="Comma 2 3 2 2 3" xfId="22704" xr:uid="{00000000-0005-0000-0000-00006B2F0000}"/>
    <cellStyle name="Comma 2 3 2 2 3 10" xfId="20224" xr:uid="{00000000-0005-0000-0000-00006C2F0000}"/>
    <cellStyle name="Comma 2 3 2 2 3 2" xfId="22705" xr:uid="{00000000-0005-0000-0000-00006D2F0000}"/>
    <cellStyle name="Comma 2 3 2 2 3 2 2" xfId="3020" xr:uid="{00000000-0005-0000-0000-00006E2F0000}"/>
    <cellStyle name="Comma 2 3 2 2 3 2 3" xfId="5479" xr:uid="{00000000-0005-0000-0000-00006F2F0000}"/>
    <cellStyle name="Comma 2 3 2 2 3 2 4" xfId="7972" xr:uid="{00000000-0005-0000-0000-0000702F0000}"/>
    <cellStyle name="Comma 2 3 2 2 3 2 5" xfId="10420" xr:uid="{00000000-0005-0000-0000-0000712F0000}"/>
    <cellStyle name="Comma 2 3 2 2 3 2 6" xfId="12872" xr:uid="{00000000-0005-0000-0000-0000722F0000}"/>
    <cellStyle name="Comma 2 3 2 2 3 2 7" xfId="15324" xr:uid="{00000000-0005-0000-0000-0000732F0000}"/>
    <cellStyle name="Comma 2 3 2 2 3 2 8" xfId="17777" xr:uid="{00000000-0005-0000-0000-0000742F0000}"/>
    <cellStyle name="Comma 2 3 2 2 3 2 9" xfId="20225" xr:uid="{00000000-0005-0000-0000-0000752F0000}"/>
    <cellStyle name="Comma 2 3 2 2 3 3" xfId="3019" xr:uid="{00000000-0005-0000-0000-0000762F0000}"/>
    <cellStyle name="Comma 2 3 2 2 3 4" xfId="5478" xr:uid="{00000000-0005-0000-0000-0000772F0000}"/>
    <cellStyle name="Comma 2 3 2 2 3 5" xfId="7971" xr:uid="{00000000-0005-0000-0000-0000782F0000}"/>
    <cellStyle name="Comma 2 3 2 2 3 6" xfId="10419" xr:uid="{00000000-0005-0000-0000-0000792F0000}"/>
    <cellStyle name="Comma 2 3 2 2 3 7" xfId="12871" xr:uid="{00000000-0005-0000-0000-00007A2F0000}"/>
    <cellStyle name="Comma 2 3 2 2 3 8" xfId="15323" xr:uid="{00000000-0005-0000-0000-00007B2F0000}"/>
    <cellStyle name="Comma 2 3 2 2 3 9" xfId="17776" xr:uid="{00000000-0005-0000-0000-00007C2F0000}"/>
    <cellStyle name="Comma 2 3 2 2 4" xfId="22706" xr:uid="{00000000-0005-0000-0000-00007D2F0000}"/>
    <cellStyle name="Comma 2 3 2 2 4 2" xfId="3021" xr:uid="{00000000-0005-0000-0000-00007E2F0000}"/>
    <cellStyle name="Comma 2 3 2 2 4 3" xfId="5480" xr:uid="{00000000-0005-0000-0000-00007F2F0000}"/>
    <cellStyle name="Comma 2 3 2 2 4 4" xfId="7973" xr:uid="{00000000-0005-0000-0000-0000802F0000}"/>
    <cellStyle name="Comma 2 3 2 2 4 5" xfId="10421" xr:uid="{00000000-0005-0000-0000-0000812F0000}"/>
    <cellStyle name="Comma 2 3 2 2 4 6" xfId="12873" xr:uid="{00000000-0005-0000-0000-0000822F0000}"/>
    <cellStyle name="Comma 2 3 2 2 4 7" xfId="15325" xr:uid="{00000000-0005-0000-0000-0000832F0000}"/>
    <cellStyle name="Comma 2 3 2 2 4 8" xfId="17778" xr:uid="{00000000-0005-0000-0000-0000842F0000}"/>
    <cellStyle name="Comma 2 3 2 2 4 9" xfId="20226" xr:uid="{00000000-0005-0000-0000-0000852F0000}"/>
    <cellStyle name="Comma 2 3 2 2 5" xfId="22707" xr:uid="{00000000-0005-0000-0000-0000862F0000}"/>
    <cellStyle name="Comma 2 3 2 2 5 2" xfId="3022" xr:uid="{00000000-0005-0000-0000-0000872F0000}"/>
    <cellStyle name="Comma 2 3 2 2 5 3" xfId="5481" xr:uid="{00000000-0005-0000-0000-0000882F0000}"/>
    <cellStyle name="Comma 2 3 2 2 5 4" xfId="7974" xr:uid="{00000000-0005-0000-0000-0000892F0000}"/>
    <cellStyle name="Comma 2 3 2 2 5 5" xfId="10422" xr:uid="{00000000-0005-0000-0000-00008A2F0000}"/>
    <cellStyle name="Comma 2 3 2 2 5 6" xfId="12874" xr:uid="{00000000-0005-0000-0000-00008B2F0000}"/>
    <cellStyle name="Comma 2 3 2 2 5 7" xfId="15326" xr:uid="{00000000-0005-0000-0000-00008C2F0000}"/>
    <cellStyle name="Comma 2 3 2 2 5 8" xfId="17779" xr:uid="{00000000-0005-0000-0000-00008D2F0000}"/>
    <cellStyle name="Comma 2 3 2 2 5 9" xfId="20227" xr:uid="{00000000-0005-0000-0000-00008E2F0000}"/>
    <cellStyle name="Comma 2 3 2 2 6" xfId="22708" xr:uid="{00000000-0005-0000-0000-00008F2F0000}"/>
    <cellStyle name="Comma 2 3 2 2 6 2" xfId="3023" xr:uid="{00000000-0005-0000-0000-0000902F0000}"/>
    <cellStyle name="Comma 2 3 2 2 6 3" xfId="5482" xr:uid="{00000000-0005-0000-0000-0000912F0000}"/>
    <cellStyle name="Comma 2 3 2 2 6 4" xfId="7975" xr:uid="{00000000-0005-0000-0000-0000922F0000}"/>
    <cellStyle name="Comma 2 3 2 2 6 5" xfId="10423" xr:uid="{00000000-0005-0000-0000-0000932F0000}"/>
    <cellStyle name="Comma 2 3 2 2 6 6" xfId="12875" xr:uid="{00000000-0005-0000-0000-0000942F0000}"/>
    <cellStyle name="Comma 2 3 2 2 6 7" xfId="15327" xr:uid="{00000000-0005-0000-0000-0000952F0000}"/>
    <cellStyle name="Comma 2 3 2 2 6 8" xfId="17780" xr:uid="{00000000-0005-0000-0000-0000962F0000}"/>
    <cellStyle name="Comma 2 3 2 2 6 9" xfId="20228" xr:uid="{00000000-0005-0000-0000-0000972F0000}"/>
    <cellStyle name="Comma 2 3 2 2 7" xfId="22709" xr:uid="{00000000-0005-0000-0000-0000982F0000}"/>
    <cellStyle name="Comma 2 3 2 2 7 2" xfId="3024" xr:uid="{00000000-0005-0000-0000-0000992F0000}"/>
    <cellStyle name="Comma 2 3 2 2 7 3" xfId="5483" xr:uid="{00000000-0005-0000-0000-00009A2F0000}"/>
    <cellStyle name="Comma 2 3 2 2 7 4" xfId="7976" xr:uid="{00000000-0005-0000-0000-00009B2F0000}"/>
    <cellStyle name="Comma 2 3 2 2 7 5" xfId="10424" xr:uid="{00000000-0005-0000-0000-00009C2F0000}"/>
    <cellStyle name="Comma 2 3 2 2 7 6" xfId="12876" xr:uid="{00000000-0005-0000-0000-00009D2F0000}"/>
    <cellStyle name="Comma 2 3 2 2 7 7" xfId="15328" xr:uid="{00000000-0005-0000-0000-00009E2F0000}"/>
    <cellStyle name="Comma 2 3 2 2 7 8" xfId="17781" xr:uid="{00000000-0005-0000-0000-00009F2F0000}"/>
    <cellStyle name="Comma 2 3 2 2 7 9" xfId="20229" xr:uid="{00000000-0005-0000-0000-0000A02F0000}"/>
    <cellStyle name="Comma 2 3 2 2 8" xfId="22710" xr:uid="{00000000-0005-0000-0000-0000A12F0000}"/>
    <cellStyle name="Comma 2 3 2 2 8 2" xfId="3025" xr:uid="{00000000-0005-0000-0000-0000A22F0000}"/>
    <cellStyle name="Comma 2 3 2 2 8 3" xfId="5484" xr:uid="{00000000-0005-0000-0000-0000A32F0000}"/>
    <cellStyle name="Comma 2 3 2 2 8 4" xfId="7977" xr:uid="{00000000-0005-0000-0000-0000A42F0000}"/>
    <cellStyle name="Comma 2 3 2 2 8 5" xfId="10425" xr:uid="{00000000-0005-0000-0000-0000A52F0000}"/>
    <cellStyle name="Comma 2 3 2 2 8 6" xfId="12877" xr:uid="{00000000-0005-0000-0000-0000A62F0000}"/>
    <cellStyle name="Comma 2 3 2 2 8 7" xfId="15329" xr:uid="{00000000-0005-0000-0000-0000A72F0000}"/>
    <cellStyle name="Comma 2 3 2 2 8 8" xfId="17782" xr:uid="{00000000-0005-0000-0000-0000A82F0000}"/>
    <cellStyle name="Comma 2 3 2 2 8 9" xfId="20230" xr:uid="{00000000-0005-0000-0000-0000A92F0000}"/>
    <cellStyle name="Comma 2 3 2 2 9" xfId="22711" xr:uid="{00000000-0005-0000-0000-0000AA2F0000}"/>
    <cellStyle name="Comma 2 3 2 2 9 2" xfId="3026" xr:uid="{00000000-0005-0000-0000-0000AB2F0000}"/>
    <cellStyle name="Comma 2 3 2 2 9 3" xfId="5485" xr:uid="{00000000-0005-0000-0000-0000AC2F0000}"/>
    <cellStyle name="Comma 2 3 2 2 9 4" xfId="7978" xr:uid="{00000000-0005-0000-0000-0000AD2F0000}"/>
    <cellStyle name="Comma 2 3 2 2 9 5" xfId="10426" xr:uid="{00000000-0005-0000-0000-0000AE2F0000}"/>
    <cellStyle name="Comma 2 3 2 2 9 6" xfId="12878" xr:uid="{00000000-0005-0000-0000-0000AF2F0000}"/>
    <cellStyle name="Comma 2 3 2 2 9 7" xfId="15330" xr:uid="{00000000-0005-0000-0000-0000B02F0000}"/>
    <cellStyle name="Comma 2 3 2 2 9 8" xfId="17783" xr:uid="{00000000-0005-0000-0000-0000B12F0000}"/>
    <cellStyle name="Comma 2 3 2 2 9 9" xfId="20231" xr:uid="{00000000-0005-0000-0000-0000B22F0000}"/>
    <cellStyle name="Comma 2 3 2 3" xfId="22712" xr:uid="{00000000-0005-0000-0000-0000B32F0000}"/>
    <cellStyle name="Comma 2 3 2 3 10" xfId="5486" xr:uid="{00000000-0005-0000-0000-0000B42F0000}"/>
    <cellStyle name="Comma 2 3 2 3 11" xfId="7979" xr:uid="{00000000-0005-0000-0000-0000B52F0000}"/>
    <cellStyle name="Comma 2 3 2 3 12" xfId="10427" xr:uid="{00000000-0005-0000-0000-0000B62F0000}"/>
    <cellStyle name="Comma 2 3 2 3 13" xfId="12879" xr:uid="{00000000-0005-0000-0000-0000B72F0000}"/>
    <cellStyle name="Comma 2 3 2 3 14" xfId="15331" xr:uid="{00000000-0005-0000-0000-0000B82F0000}"/>
    <cellStyle name="Comma 2 3 2 3 15" xfId="17784" xr:uid="{00000000-0005-0000-0000-0000B92F0000}"/>
    <cellStyle name="Comma 2 3 2 3 16" xfId="20232" xr:uid="{00000000-0005-0000-0000-0000BA2F0000}"/>
    <cellStyle name="Comma 2 3 2 3 2" xfId="22713" xr:uid="{00000000-0005-0000-0000-0000BB2F0000}"/>
    <cellStyle name="Comma 2 3 2 3 2 10" xfId="20233" xr:uid="{00000000-0005-0000-0000-0000BC2F0000}"/>
    <cellStyle name="Comma 2 3 2 3 2 2" xfId="22714" xr:uid="{00000000-0005-0000-0000-0000BD2F0000}"/>
    <cellStyle name="Comma 2 3 2 3 2 2 2" xfId="3029" xr:uid="{00000000-0005-0000-0000-0000BE2F0000}"/>
    <cellStyle name="Comma 2 3 2 3 2 2 3" xfId="5488" xr:uid="{00000000-0005-0000-0000-0000BF2F0000}"/>
    <cellStyle name="Comma 2 3 2 3 2 2 4" xfId="7981" xr:uid="{00000000-0005-0000-0000-0000C02F0000}"/>
    <cellStyle name="Comma 2 3 2 3 2 2 5" xfId="10429" xr:uid="{00000000-0005-0000-0000-0000C12F0000}"/>
    <cellStyle name="Comma 2 3 2 3 2 2 6" xfId="12881" xr:uid="{00000000-0005-0000-0000-0000C22F0000}"/>
    <cellStyle name="Comma 2 3 2 3 2 2 7" xfId="15333" xr:uid="{00000000-0005-0000-0000-0000C32F0000}"/>
    <cellStyle name="Comma 2 3 2 3 2 2 8" xfId="17786" xr:uid="{00000000-0005-0000-0000-0000C42F0000}"/>
    <cellStyle name="Comma 2 3 2 3 2 2 9" xfId="20234" xr:uid="{00000000-0005-0000-0000-0000C52F0000}"/>
    <cellStyle name="Comma 2 3 2 3 2 3" xfId="3028" xr:uid="{00000000-0005-0000-0000-0000C62F0000}"/>
    <cellStyle name="Comma 2 3 2 3 2 4" xfId="5487" xr:uid="{00000000-0005-0000-0000-0000C72F0000}"/>
    <cellStyle name="Comma 2 3 2 3 2 5" xfId="7980" xr:uid="{00000000-0005-0000-0000-0000C82F0000}"/>
    <cellStyle name="Comma 2 3 2 3 2 6" xfId="10428" xr:uid="{00000000-0005-0000-0000-0000C92F0000}"/>
    <cellStyle name="Comma 2 3 2 3 2 7" xfId="12880" xr:uid="{00000000-0005-0000-0000-0000CA2F0000}"/>
    <cellStyle name="Comma 2 3 2 3 2 8" xfId="15332" xr:uid="{00000000-0005-0000-0000-0000CB2F0000}"/>
    <cellStyle name="Comma 2 3 2 3 2 9" xfId="17785" xr:uid="{00000000-0005-0000-0000-0000CC2F0000}"/>
    <cellStyle name="Comma 2 3 2 3 3" xfId="22715" xr:uid="{00000000-0005-0000-0000-0000CD2F0000}"/>
    <cellStyle name="Comma 2 3 2 3 3 2" xfId="3030" xr:uid="{00000000-0005-0000-0000-0000CE2F0000}"/>
    <cellStyle name="Comma 2 3 2 3 3 3" xfId="5489" xr:uid="{00000000-0005-0000-0000-0000CF2F0000}"/>
    <cellStyle name="Comma 2 3 2 3 3 4" xfId="7982" xr:uid="{00000000-0005-0000-0000-0000D02F0000}"/>
    <cellStyle name="Comma 2 3 2 3 3 5" xfId="10430" xr:uid="{00000000-0005-0000-0000-0000D12F0000}"/>
    <cellStyle name="Comma 2 3 2 3 3 6" xfId="12882" xr:uid="{00000000-0005-0000-0000-0000D22F0000}"/>
    <cellStyle name="Comma 2 3 2 3 3 7" xfId="15334" xr:uid="{00000000-0005-0000-0000-0000D32F0000}"/>
    <cellStyle name="Comma 2 3 2 3 3 8" xfId="17787" xr:uid="{00000000-0005-0000-0000-0000D42F0000}"/>
    <cellStyle name="Comma 2 3 2 3 3 9" xfId="20235" xr:uid="{00000000-0005-0000-0000-0000D52F0000}"/>
    <cellStyle name="Comma 2 3 2 3 4" xfId="22716" xr:uid="{00000000-0005-0000-0000-0000D62F0000}"/>
    <cellStyle name="Comma 2 3 2 3 4 2" xfId="3031" xr:uid="{00000000-0005-0000-0000-0000D72F0000}"/>
    <cellStyle name="Comma 2 3 2 3 4 3" xfId="5490" xr:uid="{00000000-0005-0000-0000-0000D82F0000}"/>
    <cellStyle name="Comma 2 3 2 3 4 4" xfId="7983" xr:uid="{00000000-0005-0000-0000-0000D92F0000}"/>
    <cellStyle name="Comma 2 3 2 3 4 5" xfId="10431" xr:uid="{00000000-0005-0000-0000-0000DA2F0000}"/>
    <cellStyle name="Comma 2 3 2 3 4 6" xfId="12883" xr:uid="{00000000-0005-0000-0000-0000DB2F0000}"/>
    <cellStyle name="Comma 2 3 2 3 4 7" xfId="15335" xr:uid="{00000000-0005-0000-0000-0000DC2F0000}"/>
    <cellStyle name="Comma 2 3 2 3 4 8" xfId="17788" xr:uid="{00000000-0005-0000-0000-0000DD2F0000}"/>
    <cellStyle name="Comma 2 3 2 3 4 9" xfId="20236" xr:uid="{00000000-0005-0000-0000-0000DE2F0000}"/>
    <cellStyle name="Comma 2 3 2 3 5" xfId="22717" xr:uid="{00000000-0005-0000-0000-0000DF2F0000}"/>
    <cellStyle name="Comma 2 3 2 3 5 2" xfId="3032" xr:uid="{00000000-0005-0000-0000-0000E02F0000}"/>
    <cellStyle name="Comma 2 3 2 3 5 3" xfId="5491" xr:uid="{00000000-0005-0000-0000-0000E12F0000}"/>
    <cellStyle name="Comma 2 3 2 3 5 4" xfId="7984" xr:uid="{00000000-0005-0000-0000-0000E22F0000}"/>
    <cellStyle name="Comma 2 3 2 3 5 5" xfId="10432" xr:uid="{00000000-0005-0000-0000-0000E32F0000}"/>
    <cellStyle name="Comma 2 3 2 3 5 6" xfId="12884" xr:uid="{00000000-0005-0000-0000-0000E42F0000}"/>
    <cellStyle name="Comma 2 3 2 3 5 7" xfId="15336" xr:uid="{00000000-0005-0000-0000-0000E52F0000}"/>
    <cellStyle name="Comma 2 3 2 3 5 8" xfId="17789" xr:uid="{00000000-0005-0000-0000-0000E62F0000}"/>
    <cellStyle name="Comma 2 3 2 3 5 9" xfId="20237" xr:uid="{00000000-0005-0000-0000-0000E72F0000}"/>
    <cellStyle name="Comma 2 3 2 3 6" xfId="22718" xr:uid="{00000000-0005-0000-0000-0000E82F0000}"/>
    <cellStyle name="Comma 2 3 2 3 6 2" xfId="3033" xr:uid="{00000000-0005-0000-0000-0000E92F0000}"/>
    <cellStyle name="Comma 2 3 2 3 6 3" xfId="5492" xr:uid="{00000000-0005-0000-0000-0000EA2F0000}"/>
    <cellStyle name="Comma 2 3 2 3 6 4" xfId="7985" xr:uid="{00000000-0005-0000-0000-0000EB2F0000}"/>
    <cellStyle name="Comma 2 3 2 3 6 5" xfId="10433" xr:uid="{00000000-0005-0000-0000-0000EC2F0000}"/>
    <cellStyle name="Comma 2 3 2 3 6 6" xfId="12885" xr:uid="{00000000-0005-0000-0000-0000ED2F0000}"/>
    <cellStyle name="Comma 2 3 2 3 6 7" xfId="15337" xr:uid="{00000000-0005-0000-0000-0000EE2F0000}"/>
    <cellStyle name="Comma 2 3 2 3 6 8" xfId="17790" xr:uid="{00000000-0005-0000-0000-0000EF2F0000}"/>
    <cellStyle name="Comma 2 3 2 3 6 9" xfId="20238" xr:uid="{00000000-0005-0000-0000-0000F02F0000}"/>
    <cellStyle name="Comma 2 3 2 3 7" xfId="22719" xr:uid="{00000000-0005-0000-0000-0000F12F0000}"/>
    <cellStyle name="Comma 2 3 2 3 7 2" xfId="3034" xr:uid="{00000000-0005-0000-0000-0000F22F0000}"/>
    <cellStyle name="Comma 2 3 2 3 7 3" xfId="5493" xr:uid="{00000000-0005-0000-0000-0000F32F0000}"/>
    <cellStyle name="Comma 2 3 2 3 7 4" xfId="7986" xr:uid="{00000000-0005-0000-0000-0000F42F0000}"/>
    <cellStyle name="Comma 2 3 2 3 7 5" xfId="10434" xr:uid="{00000000-0005-0000-0000-0000F52F0000}"/>
    <cellStyle name="Comma 2 3 2 3 7 6" xfId="12886" xr:uid="{00000000-0005-0000-0000-0000F62F0000}"/>
    <cellStyle name="Comma 2 3 2 3 7 7" xfId="15338" xr:uid="{00000000-0005-0000-0000-0000F72F0000}"/>
    <cellStyle name="Comma 2 3 2 3 7 8" xfId="17791" xr:uid="{00000000-0005-0000-0000-0000F82F0000}"/>
    <cellStyle name="Comma 2 3 2 3 7 9" xfId="20239" xr:uid="{00000000-0005-0000-0000-0000F92F0000}"/>
    <cellStyle name="Comma 2 3 2 3 8" xfId="22720" xr:uid="{00000000-0005-0000-0000-0000FA2F0000}"/>
    <cellStyle name="Comma 2 3 2 3 8 2" xfId="3035" xr:uid="{00000000-0005-0000-0000-0000FB2F0000}"/>
    <cellStyle name="Comma 2 3 2 3 8 3" xfId="5494" xr:uid="{00000000-0005-0000-0000-0000FC2F0000}"/>
    <cellStyle name="Comma 2 3 2 3 8 4" xfId="7987" xr:uid="{00000000-0005-0000-0000-0000FD2F0000}"/>
    <cellStyle name="Comma 2 3 2 3 8 5" xfId="10435" xr:uid="{00000000-0005-0000-0000-0000FE2F0000}"/>
    <cellStyle name="Comma 2 3 2 3 8 6" xfId="12887" xr:uid="{00000000-0005-0000-0000-0000FF2F0000}"/>
    <cellStyle name="Comma 2 3 2 3 8 7" xfId="15339" xr:uid="{00000000-0005-0000-0000-000000300000}"/>
    <cellStyle name="Comma 2 3 2 3 8 8" xfId="17792" xr:uid="{00000000-0005-0000-0000-000001300000}"/>
    <cellStyle name="Comma 2 3 2 3 8 9" xfId="20240" xr:uid="{00000000-0005-0000-0000-000002300000}"/>
    <cellStyle name="Comma 2 3 2 3 9" xfId="3027" xr:uid="{00000000-0005-0000-0000-000003300000}"/>
    <cellStyle name="Comma 2 3 2 4" xfId="22721" xr:uid="{00000000-0005-0000-0000-000004300000}"/>
    <cellStyle name="Comma 2 3 2 4 10" xfId="20241" xr:uid="{00000000-0005-0000-0000-000005300000}"/>
    <cellStyle name="Comma 2 3 2 4 2" xfId="22722" xr:uid="{00000000-0005-0000-0000-000006300000}"/>
    <cellStyle name="Comma 2 3 2 4 2 2" xfId="3037" xr:uid="{00000000-0005-0000-0000-000007300000}"/>
    <cellStyle name="Comma 2 3 2 4 2 3" xfId="5496" xr:uid="{00000000-0005-0000-0000-000008300000}"/>
    <cellStyle name="Comma 2 3 2 4 2 4" xfId="7989" xr:uid="{00000000-0005-0000-0000-000009300000}"/>
    <cellStyle name="Comma 2 3 2 4 2 5" xfId="10437" xr:uid="{00000000-0005-0000-0000-00000A300000}"/>
    <cellStyle name="Comma 2 3 2 4 2 6" xfId="12889" xr:uid="{00000000-0005-0000-0000-00000B300000}"/>
    <cellStyle name="Comma 2 3 2 4 2 7" xfId="15341" xr:uid="{00000000-0005-0000-0000-00000C300000}"/>
    <cellStyle name="Comma 2 3 2 4 2 8" xfId="17794" xr:uid="{00000000-0005-0000-0000-00000D300000}"/>
    <cellStyle name="Comma 2 3 2 4 2 9" xfId="20242" xr:uid="{00000000-0005-0000-0000-00000E300000}"/>
    <cellStyle name="Comma 2 3 2 4 3" xfId="3036" xr:uid="{00000000-0005-0000-0000-00000F300000}"/>
    <cellStyle name="Comma 2 3 2 4 4" xfId="5495" xr:uid="{00000000-0005-0000-0000-000010300000}"/>
    <cellStyle name="Comma 2 3 2 4 5" xfId="7988" xr:uid="{00000000-0005-0000-0000-000011300000}"/>
    <cellStyle name="Comma 2 3 2 4 6" xfId="10436" xr:uid="{00000000-0005-0000-0000-000012300000}"/>
    <cellStyle name="Comma 2 3 2 4 7" xfId="12888" xr:uid="{00000000-0005-0000-0000-000013300000}"/>
    <cellStyle name="Comma 2 3 2 4 8" xfId="15340" xr:uid="{00000000-0005-0000-0000-000014300000}"/>
    <cellStyle name="Comma 2 3 2 4 9" xfId="17793" xr:uid="{00000000-0005-0000-0000-000015300000}"/>
    <cellStyle name="Comma 2 3 2 5" xfId="22723" xr:uid="{00000000-0005-0000-0000-000016300000}"/>
    <cellStyle name="Comma 2 3 2 5 2" xfId="3038" xr:uid="{00000000-0005-0000-0000-000017300000}"/>
    <cellStyle name="Comma 2 3 2 5 3" xfId="5497" xr:uid="{00000000-0005-0000-0000-000018300000}"/>
    <cellStyle name="Comma 2 3 2 5 4" xfId="7990" xr:uid="{00000000-0005-0000-0000-000019300000}"/>
    <cellStyle name="Comma 2 3 2 5 5" xfId="10438" xr:uid="{00000000-0005-0000-0000-00001A300000}"/>
    <cellStyle name="Comma 2 3 2 5 6" xfId="12890" xr:uid="{00000000-0005-0000-0000-00001B300000}"/>
    <cellStyle name="Comma 2 3 2 5 7" xfId="15342" xr:uid="{00000000-0005-0000-0000-00001C300000}"/>
    <cellStyle name="Comma 2 3 2 5 8" xfId="17795" xr:uid="{00000000-0005-0000-0000-00001D300000}"/>
    <cellStyle name="Comma 2 3 2 5 9" xfId="20243" xr:uid="{00000000-0005-0000-0000-00001E300000}"/>
    <cellStyle name="Comma 2 3 2 6" xfId="22724" xr:uid="{00000000-0005-0000-0000-00001F300000}"/>
    <cellStyle name="Comma 2 3 2 6 2" xfId="3039" xr:uid="{00000000-0005-0000-0000-000020300000}"/>
    <cellStyle name="Comma 2 3 2 6 3" xfId="5498" xr:uid="{00000000-0005-0000-0000-000021300000}"/>
    <cellStyle name="Comma 2 3 2 6 4" xfId="7991" xr:uid="{00000000-0005-0000-0000-000022300000}"/>
    <cellStyle name="Comma 2 3 2 6 5" xfId="10439" xr:uid="{00000000-0005-0000-0000-000023300000}"/>
    <cellStyle name="Comma 2 3 2 6 6" xfId="12891" xr:uid="{00000000-0005-0000-0000-000024300000}"/>
    <cellStyle name="Comma 2 3 2 6 7" xfId="15343" xr:uid="{00000000-0005-0000-0000-000025300000}"/>
    <cellStyle name="Comma 2 3 2 6 8" xfId="17796" xr:uid="{00000000-0005-0000-0000-000026300000}"/>
    <cellStyle name="Comma 2 3 2 6 9" xfId="20244" xr:uid="{00000000-0005-0000-0000-000027300000}"/>
    <cellStyle name="Comma 2 3 2 7" xfId="22725" xr:uid="{00000000-0005-0000-0000-000028300000}"/>
    <cellStyle name="Comma 2 3 2 7 2" xfId="3040" xr:uid="{00000000-0005-0000-0000-000029300000}"/>
    <cellStyle name="Comma 2 3 2 7 3" xfId="5499" xr:uid="{00000000-0005-0000-0000-00002A300000}"/>
    <cellStyle name="Comma 2 3 2 7 4" xfId="7992" xr:uid="{00000000-0005-0000-0000-00002B300000}"/>
    <cellStyle name="Comma 2 3 2 7 5" xfId="10440" xr:uid="{00000000-0005-0000-0000-00002C300000}"/>
    <cellStyle name="Comma 2 3 2 7 6" xfId="12892" xr:uid="{00000000-0005-0000-0000-00002D300000}"/>
    <cellStyle name="Comma 2 3 2 7 7" xfId="15344" xr:uid="{00000000-0005-0000-0000-00002E300000}"/>
    <cellStyle name="Comma 2 3 2 7 8" xfId="17797" xr:uid="{00000000-0005-0000-0000-00002F300000}"/>
    <cellStyle name="Comma 2 3 2 7 9" xfId="20245" xr:uid="{00000000-0005-0000-0000-000030300000}"/>
    <cellStyle name="Comma 2 3 2 8" xfId="22726" xr:uid="{00000000-0005-0000-0000-000031300000}"/>
    <cellStyle name="Comma 2 3 2 8 2" xfId="3041" xr:uid="{00000000-0005-0000-0000-000032300000}"/>
    <cellStyle name="Comma 2 3 2 8 3" xfId="5500" xr:uid="{00000000-0005-0000-0000-000033300000}"/>
    <cellStyle name="Comma 2 3 2 8 4" xfId="7993" xr:uid="{00000000-0005-0000-0000-000034300000}"/>
    <cellStyle name="Comma 2 3 2 8 5" xfId="10441" xr:uid="{00000000-0005-0000-0000-000035300000}"/>
    <cellStyle name="Comma 2 3 2 8 6" xfId="12893" xr:uid="{00000000-0005-0000-0000-000036300000}"/>
    <cellStyle name="Comma 2 3 2 8 7" xfId="15345" xr:uid="{00000000-0005-0000-0000-000037300000}"/>
    <cellStyle name="Comma 2 3 2 8 8" xfId="17798" xr:uid="{00000000-0005-0000-0000-000038300000}"/>
    <cellStyle name="Comma 2 3 2 8 9" xfId="20246" xr:uid="{00000000-0005-0000-0000-000039300000}"/>
    <cellStyle name="Comma 2 3 2 9" xfId="22727" xr:uid="{00000000-0005-0000-0000-00003A300000}"/>
    <cellStyle name="Comma 2 3 2 9 2" xfId="3042" xr:uid="{00000000-0005-0000-0000-00003B300000}"/>
    <cellStyle name="Comma 2 3 2 9 3" xfId="5501" xr:uid="{00000000-0005-0000-0000-00003C300000}"/>
    <cellStyle name="Comma 2 3 2 9 4" xfId="7994" xr:uid="{00000000-0005-0000-0000-00003D300000}"/>
    <cellStyle name="Comma 2 3 2 9 5" xfId="10442" xr:uid="{00000000-0005-0000-0000-00003E300000}"/>
    <cellStyle name="Comma 2 3 2 9 6" xfId="12894" xr:uid="{00000000-0005-0000-0000-00003F300000}"/>
    <cellStyle name="Comma 2 3 2 9 7" xfId="15346" xr:uid="{00000000-0005-0000-0000-000040300000}"/>
    <cellStyle name="Comma 2 3 2 9 8" xfId="17799" xr:uid="{00000000-0005-0000-0000-000041300000}"/>
    <cellStyle name="Comma 2 3 2 9 9" xfId="20247" xr:uid="{00000000-0005-0000-0000-000042300000}"/>
    <cellStyle name="Comma 2 3 3" xfId="22728" xr:uid="{00000000-0005-0000-0000-000043300000}"/>
    <cellStyle name="Comma 2 3 3 10" xfId="3043" xr:uid="{00000000-0005-0000-0000-000044300000}"/>
    <cellStyle name="Comma 2 3 3 11" xfId="5502" xr:uid="{00000000-0005-0000-0000-000045300000}"/>
    <cellStyle name="Comma 2 3 3 12" xfId="7995" xr:uid="{00000000-0005-0000-0000-000046300000}"/>
    <cellStyle name="Comma 2 3 3 13" xfId="10443" xr:uid="{00000000-0005-0000-0000-000047300000}"/>
    <cellStyle name="Comma 2 3 3 14" xfId="12895" xr:uid="{00000000-0005-0000-0000-000048300000}"/>
    <cellStyle name="Comma 2 3 3 15" xfId="15347" xr:uid="{00000000-0005-0000-0000-000049300000}"/>
    <cellStyle name="Comma 2 3 3 16" xfId="17800" xr:uid="{00000000-0005-0000-0000-00004A300000}"/>
    <cellStyle name="Comma 2 3 3 17" xfId="20248" xr:uid="{00000000-0005-0000-0000-00004B300000}"/>
    <cellStyle name="Comma 2 3 3 2" xfId="22729" xr:uid="{00000000-0005-0000-0000-00004C300000}"/>
    <cellStyle name="Comma 2 3 3 2 10" xfId="5503" xr:uid="{00000000-0005-0000-0000-00004D300000}"/>
    <cellStyle name="Comma 2 3 3 2 11" xfId="7996" xr:uid="{00000000-0005-0000-0000-00004E300000}"/>
    <cellStyle name="Comma 2 3 3 2 12" xfId="10444" xr:uid="{00000000-0005-0000-0000-00004F300000}"/>
    <cellStyle name="Comma 2 3 3 2 13" xfId="12896" xr:uid="{00000000-0005-0000-0000-000050300000}"/>
    <cellStyle name="Comma 2 3 3 2 14" xfId="15348" xr:uid="{00000000-0005-0000-0000-000051300000}"/>
    <cellStyle name="Comma 2 3 3 2 15" xfId="17801" xr:uid="{00000000-0005-0000-0000-000052300000}"/>
    <cellStyle name="Comma 2 3 3 2 16" xfId="20249" xr:uid="{00000000-0005-0000-0000-000053300000}"/>
    <cellStyle name="Comma 2 3 3 2 2" xfId="22730" xr:uid="{00000000-0005-0000-0000-000054300000}"/>
    <cellStyle name="Comma 2 3 3 2 2 10" xfId="20250" xr:uid="{00000000-0005-0000-0000-000055300000}"/>
    <cellStyle name="Comma 2 3 3 2 2 2" xfId="22731" xr:uid="{00000000-0005-0000-0000-000056300000}"/>
    <cellStyle name="Comma 2 3 3 2 2 2 2" xfId="3046" xr:uid="{00000000-0005-0000-0000-000057300000}"/>
    <cellStyle name="Comma 2 3 3 2 2 2 3" xfId="5505" xr:uid="{00000000-0005-0000-0000-000058300000}"/>
    <cellStyle name="Comma 2 3 3 2 2 2 4" xfId="7998" xr:uid="{00000000-0005-0000-0000-000059300000}"/>
    <cellStyle name="Comma 2 3 3 2 2 2 5" xfId="10446" xr:uid="{00000000-0005-0000-0000-00005A300000}"/>
    <cellStyle name="Comma 2 3 3 2 2 2 6" xfId="12898" xr:uid="{00000000-0005-0000-0000-00005B300000}"/>
    <cellStyle name="Comma 2 3 3 2 2 2 7" xfId="15350" xr:uid="{00000000-0005-0000-0000-00005C300000}"/>
    <cellStyle name="Comma 2 3 3 2 2 2 8" xfId="17803" xr:uid="{00000000-0005-0000-0000-00005D300000}"/>
    <cellStyle name="Comma 2 3 3 2 2 2 9" xfId="20251" xr:uid="{00000000-0005-0000-0000-00005E300000}"/>
    <cellStyle name="Comma 2 3 3 2 2 3" xfId="3045" xr:uid="{00000000-0005-0000-0000-00005F300000}"/>
    <cellStyle name="Comma 2 3 3 2 2 4" xfId="5504" xr:uid="{00000000-0005-0000-0000-000060300000}"/>
    <cellStyle name="Comma 2 3 3 2 2 5" xfId="7997" xr:uid="{00000000-0005-0000-0000-000061300000}"/>
    <cellStyle name="Comma 2 3 3 2 2 6" xfId="10445" xr:uid="{00000000-0005-0000-0000-000062300000}"/>
    <cellStyle name="Comma 2 3 3 2 2 7" xfId="12897" xr:uid="{00000000-0005-0000-0000-000063300000}"/>
    <cellStyle name="Comma 2 3 3 2 2 8" xfId="15349" xr:uid="{00000000-0005-0000-0000-000064300000}"/>
    <cellStyle name="Comma 2 3 3 2 2 9" xfId="17802" xr:uid="{00000000-0005-0000-0000-000065300000}"/>
    <cellStyle name="Comma 2 3 3 2 3" xfId="22732" xr:uid="{00000000-0005-0000-0000-000066300000}"/>
    <cellStyle name="Comma 2 3 3 2 3 2" xfId="3047" xr:uid="{00000000-0005-0000-0000-000067300000}"/>
    <cellStyle name="Comma 2 3 3 2 3 3" xfId="5506" xr:uid="{00000000-0005-0000-0000-000068300000}"/>
    <cellStyle name="Comma 2 3 3 2 3 4" xfId="7999" xr:uid="{00000000-0005-0000-0000-000069300000}"/>
    <cellStyle name="Comma 2 3 3 2 3 5" xfId="10447" xr:uid="{00000000-0005-0000-0000-00006A300000}"/>
    <cellStyle name="Comma 2 3 3 2 3 6" xfId="12899" xr:uid="{00000000-0005-0000-0000-00006B300000}"/>
    <cellStyle name="Comma 2 3 3 2 3 7" xfId="15351" xr:uid="{00000000-0005-0000-0000-00006C300000}"/>
    <cellStyle name="Comma 2 3 3 2 3 8" xfId="17804" xr:uid="{00000000-0005-0000-0000-00006D300000}"/>
    <cellStyle name="Comma 2 3 3 2 3 9" xfId="20252" xr:uid="{00000000-0005-0000-0000-00006E300000}"/>
    <cellStyle name="Comma 2 3 3 2 4" xfId="22733" xr:uid="{00000000-0005-0000-0000-00006F300000}"/>
    <cellStyle name="Comma 2 3 3 2 4 2" xfId="3048" xr:uid="{00000000-0005-0000-0000-000070300000}"/>
    <cellStyle name="Comma 2 3 3 2 4 3" xfId="5507" xr:uid="{00000000-0005-0000-0000-000071300000}"/>
    <cellStyle name="Comma 2 3 3 2 4 4" xfId="8000" xr:uid="{00000000-0005-0000-0000-000072300000}"/>
    <cellStyle name="Comma 2 3 3 2 4 5" xfId="10448" xr:uid="{00000000-0005-0000-0000-000073300000}"/>
    <cellStyle name="Comma 2 3 3 2 4 6" xfId="12900" xr:uid="{00000000-0005-0000-0000-000074300000}"/>
    <cellStyle name="Comma 2 3 3 2 4 7" xfId="15352" xr:uid="{00000000-0005-0000-0000-000075300000}"/>
    <cellStyle name="Comma 2 3 3 2 4 8" xfId="17805" xr:uid="{00000000-0005-0000-0000-000076300000}"/>
    <cellStyle name="Comma 2 3 3 2 4 9" xfId="20253" xr:uid="{00000000-0005-0000-0000-000077300000}"/>
    <cellStyle name="Comma 2 3 3 2 5" xfId="22734" xr:uid="{00000000-0005-0000-0000-000078300000}"/>
    <cellStyle name="Comma 2 3 3 2 5 2" xfId="3049" xr:uid="{00000000-0005-0000-0000-000079300000}"/>
    <cellStyle name="Comma 2 3 3 2 5 3" xfId="5508" xr:uid="{00000000-0005-0000-0000-00007A300000}"/>
    <cellStyle name="Comma 2 3 3 2 5 4" xfId="8001" xr:uid="{00000000-0005-0000-0000-00007B300000}"/>
    <cellStyle name="Comma 2 3 3 2 5 5" xfId="10449" xr:uid="{00000000-0005-0000-0000-00007C300000}"/>
    <cellStyle name="Comma 2 3 3 2 5 6" xfId="12901" xr:uid="{00000000-0005-0000-0000-00007D300000}"/>
    <cellStyle name="Comma 2 3 3 2 5 7" xfId="15353" xr:uid="{00000000-0005-0000-0000-00007E300000}"/>
    <cellStyle name="Comma 2 3 3 2 5 8" xfId="17806" xr:uid="{00000000-0005-0000-0000-00007F300000}"/>
    <cellStyle name="Comma 2 3 3 2 5 9" xfId="20254" xr:uid="{00000000-0005-0000-0000-000080300000}"/>
    <cellStyle name="Comma 2 3 3 2 6" xfId="22735" xr:uid="{00000000-0005-0000-0000-000081300000}"/>
    <cellStyle name="Comma 2 3 3 2 6 2" xfId="3050" xr:uid="{00000000-0005-0000-0000-000082300000}"/>
    <cellStyle name="Comma 2 3 3 2 6 3" xfId="5509" xr:uid="{00000000-0005-0000-0000-000083300000}"/>
    <cellStyle name="Comma 2 3 3 2 6 4" xfId="8002" xr:uid="{00000000-0005-0000-0000-000084300000}"/>
    <cellStyle name="Comma 2 3 3 2 6 5" xfId="10450" xr:uid="{00000000-0005-0000-0000-000085300000}"/>
    <cellStyle name="Comma 2 3 3 2 6 6" xfId="12902" xr:uid="{00000000-0005-0000-0000-000086300000}"/>
    <cellStyle name="Comma 2 3 3 2 6 7" xfId="15354" xr:uid="{00000000-0005-0000-0000-000087300000}"/>
    <cellStyle name="Comma 2 3 3 2 6 8" xfId="17807" xr:uid="{00000000-0005-0000-0000-000088300000}"/>
    <cellStyle name="Comma 2 3 3 2 6 9" xfId="20255" xr:uid="{00000000-0005-0000-0000-000089300000}"/>
    <cellStyle name="Comma 2 3 3 2 7" xfId="22736" xr:uid="{00000000-0005-0000-0000-00008A300000}"/>
    <cellStyle name="Comma 2 3 3 2 7 2" xfId="3051" xr:uid="{00000000-0005-0000-0000-00008B300000}"/>
    <cellStyle name="Comma 2 3 3 2 7 3" xfId="5510" xr:uid="{00000000-0005-0000-0000-00008C300000}"/>
    <cellStyle name="Comma 2 3 3 2 7 4" xfId="8003" xr:uid="{00000000-0005-0000-0000-00008D300000}"/>
    <cellStyle name="Comma 2 3 3 2 7 5" xfId="10451" xr:uid="{00000000-0005-0000-0000-00008E300000}"/>
    <cellStyle name="Comma 2 3 3 2 7 6" xfId="12903" xr:uid="{00000000-0005-0000-0000-00008F300000}"/>
    <cellStyle name="Comma 2 3 3 2 7 7" xfId="15355" xr:uid="{00000000-0005-0000-0000-000090300000}"/>
    <cellStyle name="Comma 2 3 3 2 7 8" xfId="17808" xr:uid="{00000000-0005-0000-0000-000091300000}"/>
    <cellStyle name="Comma 2 3 3 2 7 9" xfId="20256" xr:uid="{00000000-0005-0000-0000-000092300000}"/>
    <cellStyle name="Comma 2 3 3 2 8" xfId="22737" xr:uid="{00000000-0005-0000-0000-000093300000}"/>
    <cellStyle name="Comma 2 3 3 2 8 2" xfId="3052" xr:uid="{00000000-0005-0000-0000-000094300000}"/>
    <cellStyle name="Comma 2 3 3 2 8 3" xfId="5511" xr:uid="{00000000-0005-0000-0000-000095300000}"/>
    <cellStyle name="Comma 2 3 3 2 8 4" xfId="8004" xr:uid="{00000000-0005-0000-0000-000096300000}"/>
    <cellStyle name="Comma 2 3 3 2 8 5" xfId="10452" xr:uid="{00000000-0005-0000-0000-000097300000}"/>
    <cellStyle name="Comma 2 3 3 2 8 6" xfId="12904" xr:uid="{00000000-0005-0000-0000-000098300000}"/>
    <cellStyle name="Comma 2 3 3 2 8 7" xfId="15356" xr:uid="{00000000-0005-0000-0000-000099300000}"/>
    <cellStyle name="Comma 2 3 3 2 8 8" xfId="17809" xr:uid="{00000000-0005-0000-0000-00009A300000}"/>
    <cellStyle name="Comma 2 3 3 2 8 9" xfId="20257" xr:uid="{00000000-0005-0000-0000-00009B300000}"/>
    <cellStyle name="Comma 2 3 3 2 9" xfId="3044" xr:uid="{00000000-0005-0000-0000-00009C300000}"/>
    <cellStyle name="Comma 2 3 3 3" xfId="22738" xr:uid="{00000000-0005-0000-0000-00009D300000}"/>
    <cellStyle name="Comma 2 3 3 3 10" xfId="20258" xr:uid="{00000000-0005-0000-0000-00009E300000}"/>
    <cellStyle name="Comma 2 3 3 3 2" xfId="22739" xr:uid="{00000000-0005-0000-0000-00009F300000}"/>
    <cellStyle name="Comma 2 3 3 3 2 2" xfId="3054" xr:uid="{00000000-0005-0000-0000-0000A0300000}"/>
    <cellStyle name="Comma 2 3 3 3 2 3" xfId="5513" xr:uid="{00000000-0005-0000-0000-0000A1300000}"/>
    <cellStyle name="Comma 2 3 3 3 2 4" xfId="8006" xr:uid="{00000000-0005-0000-0000-0000A2300000}"/>
    <cellStyle name="Comma 2 3 3 3 2 5" xfId="10454" xr:uid="{00000000-0005-0000-0000-0000A3300000}"/>
    <cellStyle name="Comma 2 3 3 3 2 6" xfId="12906" xr:uid="{00000000-0005-0000-0000-0000A4300000}"/>
    <cellStyle name="Comma 2 3 3 3 2 7" xfId="15358" xr:uid="{00000000-0005-0000-0000-0000A5300000}"/>
    <cellStyle name="Comma 2 3 3 3 2 8" xfId="17811" xr:uid="{00000000-0005-0000-0000-0000A6300000}"/>
    <cellStyle name="Comma 2 3 3 3 2 9" xfId="20259" xr:uid="{00000000-0005-0000-0000-0000A7300000}"/>
    <cellStyle name="Comma 2 3 3 3 3" xfId="3053" xr:uid="{00000000-0005-0000-0000-0000A8300000}"/>
    <cellStyle name="Comma 2 3 3 3 4" xfId="5512" xr:uid="{00000000-0005-0000-0000-0000A9300000}"/>
    <cellStyle name="Comma 2 3 3 3 5" xfId="8005" xr:uid="{00000000-0005-0000-0000-0000AA300000}"/>
    <cellStyle name="Comma 2 3 3 3 6" xfId="10453" xr:uid="{00000000-0005-0000-0000-0000AB300000}"/>
    <cellStyle name="Comma 2 3 3 3 7" xfId="12905" xr:uid="{00000000-0005-0000-0000-0000AC300000}"/>
    <cellStyle name="Comma 2 3 3 3 8" xfId="15357" xr:uid="{00000000-0005-0000-0000-0000AD300000}"/>
    <cellStyle name="Comma 2 3 3 3 9" xfId="17810" xr:uid="{00000000-0005-0000-0000-0000AE300000}"/>
    <cellStyle name="Comma 2 3 3 4" xfId="22740" xr:uid="{00000000-0005-0000-0000-0000AF300000}"/>
    <cellStyle name="Comma 2 3 3 4 2" xfId="3055" xr:uid="{00000000-0005-0000-0000-0000B0300000}"/>
    <cellStyle name="Comma 2 3 3 4 3" xfId="5514" xr:uid="{00000000-0005-0000-0000-0000B1300000}"/>
    <cellStyle name="Comma 2 3 3 4 4" xfId="8007" xr:uid="{00000000-0005-0000-0000-0000B2300000}"/>
    <cellStyle name="Comma 2 3 3 4 5" xfId="10455" xr:uid="{00000000-0005-0000-0000-0000B3300000}"/>
    <cellStyle name="Comma 2 3 3 4 6" xfId="12907" xr:uid="{00000000-0005-0000-0000-0000B4300000}"/>
    <cellStyle name="Comma 2 3 3 4 7" xfId="15359" xr:uid="{00000000-0005-0000-0000-0000B5300000}"/>
    <cellStyle name="Comma 2 3 3 4 8" xfId="17812" xr:uid="{00000000-0005-0000-0000-0000B6300000}"/>
    <cellStyle name="Comma 2 3 3 4 9" xfId="20260" xr:uid="{00000000-0005-0000-0000-0000B7300000}"/>
    <cellStyle name="Comma 2 3 3 5" xfId="22741" xr:uid="{00000000-0005-0000-0000-0000B8300000}"/>
    <cellStyle name="Comma 2 3 3 5 2" xfId="3056" xr:uid="{00000000-0005-0000-0000-0000B9300000}"/>
    <cellStyle name="Comma 2 3 3 5 3" xfId="5515" xr:uid="{00000000-0005-0000-0000-0000BA300000}"/>
    <cellStyle name="Comma 2 3 3 5 4" xfId="8008" xr:uid="{00000000-0005-0000-0000-0000BB300000}"/>
    <cellStyle name="Comma 2 3 3 5 5" xfId="10456" xr:uid="{00000000-0005-0000-0000-0000BC300000}"/>
    <cellStyle name="Comma 2 3 3 5 6" xfId="12908" xr:uid="{00000000-0005-0000-0000-0000BD300000}"/>
    <cellStyle name="Comma 2 3 3 5 7" xfId="15360" xr:uid="{00000000-0005-0000-0000-0000BE300000}"/>
    <cellStyle name="Comma 2 3 3 5 8" xfId="17813" xr:uid="{00000000-0005-0000-0000-0000BF300000}"/>
    <cellStyle name="Comma 2 3 3 5 9" xfId="20261" xr:uid="{00000000-0005-0000-0000-0000C0300000}"/>
    <cellStyle name="Comma 2 3 3 6" xfId="22742" xr:uid="{00000000-0005-0000-0000-0000C1300000}"/>
    <cellStyle name="Comma 2 3 3 6 2" xfId="3057" xr:uid="{00000000-0005-0000-0000-0000C2300000}"/>
    <cellStyle name="Comma 2 3 3 6 3" xfId="5516" xr:uid="{00000000-0005-0000-0000-0000C3300000}"/>
    <cellStyle name="Comma 2 3 3 6 4" xfId="8009" xr:uid="{00000000-0005-0000-0000-0000C4300000}"/>
    <cellStyle name="Comma 2 3 3 6 5" xfId="10457" xr:uid="{00000000-0005-0000-0000-0000C5300000}"/>
    <cellStyle name="Comma 2 3 3 6 6" xfId="12909" xr:uid="{00000000-0005-0000-0000-0000C6300000}"/>
    <cellStyle name="Comma 2 3 3 6 7" xfId="15361" xr:uid="{00000000-0005-0000-0000-0000C7300000}"/>
    <cellStyle name="Comma 2 3 3 6 8" xfId="17814" xr:uid="{00000000-0005-0000-0000-0000C8300000}"/>
    <cellStyle name="Comma 2 3 3 6 9" xfId="20262" xr:uid="{00000000-0005-0000-0000-0000C9300000}"/>
    <cellStyle name="Comma 2 3 3 7" xfId="22743" xr:uid="{00000000-0005-0000-0000-0000CA300000}"/>
    <cellStyle name="Comma 2 3 3 7 2" xfId="3058" xr:uid="{00000000-0005-0000-0000-0000CB300000}"/>
    <cellStyle name="Comma 2 3 3 7 3" xfId="5517" xr:uid="{00000000-0005-0000-0000-0000CC300000}"/>
    <cellStyle name="Comma 2 3 3 7 4" xfId="8010" xr:uid="{00000000-0005-0000-0000-0000CD300000}"/>
    <cellStyle name="Comma 2 3 3 7 5" xfId="10458" xr:uid="{00000000-0005-0000-0000-0000CE300000}"/>
    <cellStyle name="Comma 2 3 3 7 6" xfId="12910" xr:uid="{00000000-0005-0000-0000-0000CF300000}"/>
    <cellStyle name="Comma 2 3 3 7 7" xfId="15362" xr:uid="{00000000-0005-0000-0000-0000D0300000}"/>
    <cellStyle name="Comma 2 3 3 7 8" xfId="17815" xr:uid="{00000000-0005-0000-0000-0000D1300000}"/>
    <cellStyle name="Comma 2 3 3 7 9" xfId="20263" xr:uid="{00000000-0005-0000-0000-0000D2300000}"/>
    <cellStyle name="Comma 2 3 3 8" xfId="22744" xr:uid="{00000000-0005-0000-0000-0000D3300000}"/>
    <cellStyle name="Comma 2 3 3 8 2" xfId="3059" xr:uid="{00000000-0005-0000-0000-0000D4300000}"/>
    <cellStyle name="Comma 2 3 3 8 3" xfId="5518" xr:uid="{00000000-0005-0000-0000-0000D5300000}"/>
    <cellStyle name="Comma 2 3 3 8 4" xfId="8011" xr:uid="{00000000-0005-0000-0000-0000D6300000}"/>
    <cellStyle name="Comma 2 3 3 8 5" xfId="10459" xr:uid="{00000000-0005-0000-0000-0000D7300000}"/>
    <cellStyle name="Comma 2 3 3 8 6" xfId="12911" xr:uid="{00000000-0005-0000-0000-0000D8300000}"/>
    <cellStyle name="Comma 2 3 3 8 7" xfId="15363" xr:uid="{00000000-0005-0000-0000-0000D9300000}"/>
    <cellStyle name="Comma 2 3 3 8 8" xfId="17816" xr:uid="{00000000-0005-0000-0000-0000DA300000}"/>
    <cellStyle name="Comma 2 3 3 8 9" xfId="20264" xr:uid="{00000000-0005-0000-0000-0000DB300000}"/>
    <cellStyle name="Comma 2 3 3 9" xfId="22745" xr:uid="{00000000-0005-0000-0000-0000DC300000}"/>
    <cellStyle name="Comma 2 3 3 9 2" xfId="3060" xr:uid="{00000000-0005-0000-0000-0000DD300000}"/>
    <cellStyle name="Comma 2 3 3 9 3" xfId="5519" xr:uid="{00000000-0005-0000-0000-0000DE300000}"/>
    <cellStyle name="Comma 2 3 3 9 4" xfId="8012" xr:uid="{00000000-0005-0000-0000-0000DF300000}"/>
    <cellStyle name="Comma 2 3 3 9 5" xfId="10460" xr:uid="{00000000-0005-0000-0000-0000E0300000}"/>
    <cellStyle name="Comma 2 3 3 9 6" xfId="12912" xr:uid="{00000000-0005-0000-0000-0000E1300000}"/>
    <cellStyle name="Comma 2 3 3 9 7" xfId="15364" xr:uid="{00000000-0005-0000-0000-0000E2300000}"/>
    <cellStyle name="Comma 2 3 3 9 8" xfId="17817" xr:uid="{00000000-0005-0000-0000-0000E3300000}"/>
    <cellStyle name="Comma 2 3 3 9 9" xfId="20265" xr:uid="{00000000-0005-0000-0000-0000E4300000}"/>
    <cellStyle name="Comma 2 3 4" xfId="22746" xr:uid="{00000000-0005-0000-0000-0000E5300000}"/>
    <cellStyle name="Comma 2 3 4 10" xfId="5520" xr:uid="{00000000-0005-0000-0000-0000E6300000}"/>
    <cellStyle name="Comma 2 3 4 11" xfId="8013" xr:uid="{00000000-0005-0000-0000-0000E7300000}"/>
    <cellStyle name="Comma 2 3 4 12" xfId="10461" xr:uid="{00000000-0005-0000-0000-0000E8300000}"/>
    <cellStyle name="Comma 2 3 4 13" xfId="12913" xr:uid="{00000000-0005-0000-0000-0000E9300000}"/>
    <cellStyle name="Comma 2 3 4 14" xfId="15365" xr:uid="{00000000-0005-0000-0000-0000EA300000}"/>
    <cellStyle name="Comma 2 3 4 15" xfId="17818" xr:uid="{00000000-0005-0000-0000-0000EB300000}"/>
    <cellStyle name="Comma 2 3 4 16" xfId="20266" xr:uid="{00000000-0005-0000-0000-0000EC300000}"/>
    <cellStyle name="Comma 2 3 4 2" xfId="22747" xr:uid="{00000000-0005-0000-0000-0000ED300000}"/>
    <cellStyle name="Comma 2 3 4 2 10" xfId="20267" xr:uid="{00000000-0005-0000-0000-0000EE300000}"/>
    <cellStyle name="Comma 2 3 4 2 2" xfId="22748" xr:uid="{00000000-0005-0000-0000-0000EF300000}"/>
    <cellStyle name="Comma 2 3 4 2 2 2" xfId="3063" xr:uid="{00000000-0005-0000-0000-0000F0300000}"/>
    <cellStyle name="Comma 2 3 4 2 2 3" xfId="5522" xr:uid="{00000000-0005-0000-0000-0000F1300000}"/>
    <cellStyle name="Comma 2 3 4 2 2 4" xfId="8015" xr:uid="{00000000-0005-0000-0000-0000F2300000}"/>
    <cellStyle name="Comma 2 3 4 2 2 5" xfId="10463" xr:uid="{00000000-0005-0000-0000-0000F3300000}"/>
    <cellStyle name="Comma 2 3 4 2 2 6" xfId="12915" xr:uid="{00000000-0005-0000-0000-0000F4300000}"/>
    <cellStyle name="Comma 2 3 4 2 2 7" xfId="15367" xr:uid="{00000000-0005-0000-0000-0000F5300000}"/>
    <cellStyle name="Comma 2 3 4 2 2 8" xfId="17820" xr:uid="{00000000-0005-0000-0000-0000F6300000}"/>
    <cellStyle name="Comma 2 3 4 2 2 9" xfId="20268" xr:uid="{00000000-0005-0000-0000-0000F7300000}"/>
    <cellStyle name="Comma 2 3 4 2 3" xfId="3062" xr:uid="{00000000-0005-0000-0000-0000F8300000}"/>
    <cellStyle name="Comma 2 3 4 2 4" xfId="5521" xr:uid="{00000000-0005-0000-0000-0000F9300000}"/>
    <cellStyle name="Comma 2 3 4 2 5" xfId="8014" xr:uid="{00000000-0005-0000-0000-0000FA300000}"/>
    <cellStyle name="Comma 2 3 4 2 6" xfId="10462" xr:uid="{00000000-0005-0000-0000-0000FB300000}"/>
    <cellStyle name="Comma 2 3 4 2 7" xfId="12914" xr:uid="{00000000-0005-0000-0000-0000FC300000}"/>
    <cellStyle name="Comma 2 3 4 2 8" xfId="15366" xr:uid="{00000000-0005-0000-0000-0000FD300000}"/>
    <cellStyle name="Comma 2 3 4 2 9" xfId="17819" xr:uid="{00000000-0005-0000-0000-0000FE300000}"/>
    <cellStyle name="Comma 2 3 4 3" xfId="22749" xr:uid="{00000000-0005-0000-0000-0000FF300000}"/>
    <cellStyle name="Comma 2 3 4 3 2" xfId="3064" xr:uid="{00000000-0005-0000-0000-000000310000}"/>
    <cellStyle name="Comma 2 3 4 3 3" xfId="5523" xr:uid="{00000000-0005-0000-0000-000001310000}"/>
    <cellStyle name="Comma 2 3 4 3 4" xfId="8016" xr:uid="{00000000-0005-0000-0000-000002310000}"/>
    <cellStyle name="Comma 2 3 4 3 5" xfId="10464" xr:uid="{00000000-0005-0000-0000-000003310000}"/>
    <cellStyle name="Comma 2 3 4 3 6" xfId="12916" xr:uid="{00000000-0005-0000-0000-000004310000}"/>
    <cellStyle name="Comma 2 3 4 3 7" xfId="15368" xr:uid="{00000000-0005-0000-0000-000005310000}"/>
    <cellStyle name="Comma 2 3 4 3 8" xfId="17821" xr:uid="{00000000-0005-0000-0000-000006310000}"/>
    <cellStyle name="Comma 2 3 4 3 9" xfId="20269" xr:uid="{00000000-0005-0000-0000-000007310000}"/>
    <cellStyle name="Comma 2 3 4 4" xfId="22750" xr:uid="{00000000-0005-0000-0000-000008310000}"/>
    <cellStyle name="Comma 2 3 4 4 2" xfId="3065" xr:uid="{00000000-0005-0000-0000-000009310000}"/>
    <cellStyle name="Comma 2 3 4 4 3" xfId="5524" xr:uid="{00000000-0005-0000-0000-00000A310000}"/>
    <cellStyle name="Comma 2 3 4 4 4" xfId="8017" xr:uid="{00000000-0005-0000-0000-00000B310000}"/>
    <cellStyle name="Comma 2 3 4 4 5" xfId="10465" xr:uid="{00000000-0005-0000-0000-00000C310000}"/>
    <cellStyle name="Comma 2 3 4 4 6" xfId="12917" xr:uid="{00000000-0005-0000-0000-00000D310000}"/>
    <cellStyle name="Comma 2 3 4 4 7" xfId="15369" xr:uid="{00000000-0005-0000-0000-00000E310000}"/>
    <cellStyle name="Comma 2 3 4 4 8" xfId="17822" xr:uid="{00000000-0005-0000-0000-00000F310000}"/>
    <cellStyle name="Comma 2 3 4 4 9" xfId="20270" xr:uid="{00000000-0005-0000-0000-000010310000}"/>
    <cellStyle name="Comma 2 3 4 5" xfId="22751" xr:uid="{00000000-0005-0000-0000-000011310000}"/>
    <cellStyle name="Comma 2 3 4 5 2" xfId="3066" xr:uid="{00000000-0005-0000-0000-000012310000}"/>
    <cellStyle name="Comma 2 3 4 5 3" xfId="5525" xr:uid="{00000000-0005-0000-0000-000013310000}"/>
    <cellStyle name="Comma 2 3 4 5 4" xfId="8018" xr:uid="{00000000-0005-0000-0000-000014310000}"/>
    <cellStyle name="Comma 2 3 4 5 5" xfId="10466" xr:uid="{00000000-0005-0000-0000-000015310000}"/>
    <cellStyle name="Comma 2 3 4 5 6" xfId="12918" xr:uid="{00000000-0005-0000-0000-000016310000}"/>
    <cellStyle name="Comma 2 3 4 5 7" xfId="15370" xr:uid="{00000000-0005-0000-0000-000017310000}"/>
    <cellStyle name="Comma 2 3 4 5 8" xfId="17823" xr:uid="{00000000-0005-0000-0000-000018310000}"/>
    <cellStyle name="Comma 2 3 4 5 9" xfId="20271" xr:uid="{00000000-0005-0000-0000-000019310000}"/>
    <cellStyle name="Comma 2 3 4 6" xfId="22752" xr:uid="{00000000-0005-0000-0000-00001A310000}"/>
    <cellStyle name="Comma 2 3 4 6 2" xfId="3067" xr:uid="{00000000-0005-0000-0000-00001B310000}"/>
    <cellStyle name="Comma 2 3 4 6 3" xfId="5526" xr:uid="{00000000-0005-0000-0000-00001C310000}"/>
    <cellStyle name="Comma 2 3 4 6 4" xfId="8019" xr:uid="{00000000-0005-0000-0000-00001D310000}"/>
    <cellStyle name="Comma 2 3 4 6 5" xfId="10467" xr:uid="{00000000-0005-0000-0000-00001E310000}"/>
    <cellStyle name="Comma 2 3 4 6 6" xfId="12919" xr:uid="{00000000-0005-0000-0000-00001F310000}"/>
    <cellStyle name="Comma 2 3 4 6 7" xfId="15371" xr:uid="{00000000-0005-0000-0000-000020310000}"/>
    <cellStyle name="Comma 2 3 4 6 8" xfId="17824" xr:uid="{00000000-0005-0000-0000-000021310000}"/>
    <cellStyle name="Comma 2 3 4 6 9" xfId="20272" xr:uid="{00000000-0005-0000-0000-000022310000}"/>
    <cellStyle name="Comma 2 3 4 7" xfId="22753" xr:uid="{00000000-0005-0000-0000-000023310000}"/>
    <cellStyle name="Comma 2 3 4 7 2" xfId="3068" xr:uid="{00000000-0005-0000-0000-000024310000}"/>
    <cellStyle name="Comma 2 3 4 7 3" xfId="5527" xr:uid="{00000000-0005-0000-0000-000025310000}"/>
    <cellStyle name="Comma 2 3 4 7 4" xfId="8020" xr:uid="{00000000-0005-0000-0000-000026310000}"/>
    <cellStyle name="Comma 2 3 4 7 5" xfId="10468" xr:uid="{00000000-0005-0000-0000-000027310000}"/>
    <cellStyle name="Comma 2 3 4 7 6" xfId="12920" xr:uid="{00000000-0005-0000-0000-000028310000}"/>
    <cellStyle name="Comma 2 3 4 7 7" xfId="15372" xr:uid="{00000000-0005-0000-0000-000029310000}"/>
    <cellStyle name="Comma 2 3 4 7 8" xfId="17825" xr:uid="{00000000-0005-0000-0000-00002A310000}"/>
    <cellStyle name="Comma 2 3 4 7 9" xfId="20273" xr:uid="{00000000-0005-0000-0000-00002B310000}"/>
    <cellStyle name="Comma 2 3 4 8" xfId="22754" xr:uid="{00000000-0005-0000-0000-00002C310000}"/>
    <cellStyle name="Comma 2 3 4 8 2" xfId="3069" xr:uid="{00000000-0005-0000-0000-00002D310000}"/>
    <cellStyle name="Comma 2 3 4 8 3" xfId="5528" xr:uid="{00000000-0005-0000-0000-00002E310000}"/>
    <cellStyle name="Comma 2 3 4 8 4" xfId="8021" xr:uid="{00000000-0005-0000-0000-00002F310000}"/>
    <cellStyle name="Comma 2 3 4 8 5" xfId="10469" xr:uid="{00000000-0005-0000-0000-000030310000}"/>
    <cellStyle name="Comma 2 3 4 8 6" xfId="12921" xr:uid="{00000000-0005-0000-0000-000031310000}"/>
    <cellStyle name="Comma 2 3 4 8 7" xfId="15373" xr:uid="{00000000-0005-0000-0000-000032310000}"/>
    <cellStyle name="Comma 2 3 4 8 8" xfId="17826" xr:uid="{00000000-0005-0000-0000-000033310000}"/>
    <cellStyle name="Comma 2 3 4 8 9" xfId="20274" xr:uid="{00000000-0005-0000-0000-000034310000}"/>
    <cellStyle name="Comma 2 3 4 9" xfId="3061" xr:uid="{00000000-0005-0000-0000-000035310000}"/>
    <cellStyle name="Comma 2 3 5" xfId="22755" xr:uid="{00000000-0005-0000-0000-000036310000}"/>
    <cellStyle name="Comma 2 3 5 10" xfId="20275" xr:uid="{00000000-0005-0000-0000-000037310000}"/>
    <cellStyle name="Comma 2 3 5 2" xfId="22756" xr:uid="{00000000-0005-0000-0000-000038310000}"/>
    <cellStyle name="Comma 2 3 5 2 2" xfId="3071" xr:uid="{00000000-0005-0000-0000-000039310000}"/>
    <cellStyle name="Comma 2 3 5 2 3" xfId="5530" xr:uid="{00000000-0005-0000-0000-00003A310000}"/>
    <cellStyle name="Comma 2 3 5 2 4" xfId="8023" xr:uid="{00000000-0005-0000-0000-00003B310000}"/>
    <cellStyle name="Comma 2 3 5 2 5" xfId="10471" xr:uid="{00000000-0005-0000-0000-00003C310000}"/>
    <cellStyle name="Comma 2 3 5 2 6" xfId="12923" xr:uid="{00000000-0005-0000-0000-00003D310000}"/>
    <cellStyle name="Comma 2 3 5 2 7" xfId="15375" xr:uid="{00000000-0005-0000-0000-00003E310000}"/>
    <cellStyle name="Comma 2 3 5 2 8" xfId="17828" xr:uid="{00000000-0005-0000-0000-00003F310000}"/>
    <cellStyle name="Comma 2 3 5 2 9" xfId="20276" xr:uid="{00000000-0005-0000-0000-000040310000}"/>
    <cellStyle name="Comma 2 3 5 3" xfId="3070" xr:uid="{00000000-0005-0000-0000-000041310000}"/>
    <cellStyle name="Comma 2 3 5 4" xfId="5529" xr:uid="{00000000-0005-0000-0000-000042310000}"/>
    <cellStyle name="Comma 2 3 5 5" xfId="8022" xr:uid="{00000000-0005-0000-0000-000043310000}"/>
    <cellStyle name="Comma 2 3 5 6" xfId="10470" xr:uid="{00000000-0005-0000-0000-000044310000}"/>
    <cellStyle name="Comma 2 3 5 7" xfId="12922" xr:uid="{00000000-0005-0000-0000-000045310000}"/>
    <cellStyle name="Comma 2 3 5 8" xfId="15374" xr:uid="{00000000-0005-0000-0000-000046310000}"/>
    <cellStyle name="Comma 2 3 5 9" xfId="17827" xr:uid="{00000000-0005-0000-0000-000047310000}"/>
    <cellStyle name="Comma 2 3 6" xfId="22757" xr:uid="{00000000-0005-0000-0000-000048310000}"/>
    <cellStyle name="Comma 2 3 6 2" xfId="3072" xr:uid="{00000000-0005-0000-0000-000049310000}"/>
    <cellStyle name="Comma 2 3 6 3" xfId="5531" xr:uid="{00000000-0005-0000-0000-00004A310000}"/>
    <cellStyle name="Comma 2 3 6 4" xfId="8024" xr:uid="{00000000-0005-0000-0000-00004B310000}"/>
    <cellStyle name="Comma 2 3 6 5" xfId="10472" xr:uid="{00000000-0005-0000-0000-00004C310000}"/>
    <cellStyle name="Comma 2 3 6 6" xfId="12924" xr:uid="{00000000-0005-0000-0000-00004D310000}"/>
    <cellStyle name="Comma 2 3 6 7" xfId="15376" xr:uid="{00000000-0005-0000-0000-00004E310000}"/>
    <cellStyle name="Comma 2 3 6 8" xfId="17829" xr:uid="{00000000-0005-0000-0000-00004F310000}"/>
    <cellStyle name="Comma 2 3 6 9" xfId="20277" xr:uid="{00000000-0005-0000-0000-000050310000}"/>
    <cellStyle name="Comma 2 3 7" xfId="22758" xr:uid="{00000000-0005-0000-0000-000051310000}"/>
    <cellStyle name="Comma 2 3 7 2" xfId="3073" xr:uid="{00000000-0005-0000-0000-000052310000}"/>
    <cellStyle name="Comma 2 3 7 3" xfId="5532" xr:uid="{00000000-0005-0000-0000-000053310000}"/>
    <cellStyle name="Comma 2 3 7 4" xfId="8025" xr:uid="{00000000-0005-0000-0000-000054310000}"/>
    <cellStyle name="Comma 2 3 7 5" xfId="10473" xr:uid="{00000000-0005-0000-0000-000055310000}"/>
    <cellStyle name="Comma 2 3 7 6" xfId="12925" xr:uid="{00000000-0005-0000-0000-000056310000}"/>
    <cellStyle name="Comma 2 3 7 7" xfId="15377" xr:uid="{00000000-0005-0000-0000-000057310000}"/>
    <cellStyle name="Comma 2 3 7 8" xfId="17830" xr:uid="{00000000-0005-0000-0000-000058310000}"/>
    <cellStyle name="Comma 2 3 7 9" xfId="20278" xr:uid="{00000000-0005-0000-0000-000059310000}"/>
    <cellStyle name="Comma 2 3 8" xfId="22759" xr:uid="{00000000-0005-0000-0000-00005A310000}"/>
    <cellStyle name="Comma 2 3 8 2" xfId="3074" xr:uid="{00000000-0005-0000-0000-00005B310000}"/>
    <cellStyle name="Comma 2 3 8 3" xfId="5533" xr:uid="{00000000-0005-0000-0000-00005C310000}"/>
    <cellStyle name="Comma 2 3 8 4" xfId="8026" xr:uid="{00000000-0005-0000-0000-00005D310000}"/>
    <cellStyle name="Comma 2 3 8 5" xfId="10474" xr:uid="{00000000-0005-0000-0000-00005E310000}"/>
    <cellStyle name="Comma 2 3 8 6" xfId="12926" xr:uid="{00000000-0005-0000-0000-00005F310000}"/>
    <cellStyle name="Comma 2 3 8 7" xfId="15378" xr:uid="{00000000-0005-0000-0000-000060310000}"/>
    <cellStyle name="Comma 2 3 8 8" xfId="17831" xr:uid="{00000000-0005-0000-0000-000061310000}"/>
    <cellStyle name="Comma 2 3 8 9" xfId="20279" xr:uid="{00000000-0005-0000-0000-000062310000}"/>
    <cellStyle name="Comma 2 3 9" xfId="22760" xr:uid="{00000000-0005-0000-0000-000063310000}"/>
    <cellStyle name="Comma 2 3 9 2" xfId="3075" xr:uid="{00000000-0005-0000-0000-000064310000}"/>
    <cellStyle name="Comma 2 3 9 3" xfId="5534" xr:uid="{00000000-0005-0000-0000-000065310000}"/>
    <cellStyle name="Comma 2 3 9 4" xfId="8027" xr:uid="{00000000-0005-0000-0000-000066310000}"/>
    <cellStyle name="Comma 2 3 9 5" xfId="10475" xr:uid="{00000000-0005-0000-0000-000067310000}"/>
    <cellStyle name="Comma 2 3 9 6" xfId="12927" xr:uid="{00000000-0005-0000-0000-000068310000}"/>
    <cellStyle name="Comma 2 3 9 7" xfId="15379" xr:uid="{00000000-0005-0000-0000-000069310000}"/>
    <cellStyle name="Comma 2 3 9 8" xfId="17832" xr:uid="{00000000-0005-0000-0000-00006A310000}"/>
    <cellStyle name="Comma 2 3 9 9" xfId="20280" xr:uid="{00000000-0005-0000-0000-00006B310000}"/>
    <cellStyle name="Comma 2 4" xfId="22761" xr:uid="{00000000-0005-0000-0000-00006C310000}"/>
    <cellStyle name="Comma 2 4 10" xfId="22762" xr:uid="{00000000-0005-0000-0000-00006D310000}"/>
    <cellStyle name="Comma 2 4 10 2" xfId="3077" xr:uid="{00000000-0005-0000-0000-00006E310000}"/>
    <cellStyle name="Comma 2 4 10 3" xfId="5536" xr:uid="{00000000-0005-0000-0000-00006F310000}"/>
    <cellStyle name="Comma 2 4 10 4" xfId="8029" xr:uid="{00000000-0005-0000-0000-000070310000}"/>
    <cellStyle name="Comma 2 4 10 5" xfId="10477" xr:uid="{00000000-0005-0000-0000-000071310000}"/>
    <cellStyle name="Comma 2 4 10 6" xfId="12929" xr:uid="{00000000-0005-0000-0000-000072310000}"/>
    <cellStyle name="Comma 2 4 10 7" xfId="15381" xr:uid="{00000000-0005-0000-0000-000073310000}"/>
    <cellStyle name="Comma 2 4 10 8" xfId="17834" xr:uid="{00000000-0005-0000-0000-000074310000}"/>
    <cellStyle name="Comma 2 4 10 9" xfId="20282" xr:uid="{00000000-0005-0000-0000-000075310000}"/>
    <cellStyle name="Comma 2 4 11" xfId="3076" xr:uid="{00000000-0005-0000-0000-000076310000}"/>
    <cellStyle name="Comma 2 4 12" xfId="5535" xr:uid="{00000000-0005-0000-0000-000077310000}"/>
    <cellStyle name="Comma 2 4 13" xfId="8028" xr:uid="{00000000-0005-0000-0000-000078310000}"/>
    <cellStyle name="Comma 2 4 14" xfId="10476" xr:uid="{00000000-0005-0000-0000-000079310000}"/>
    <cellStyle name="Comma 2 4 15" xfId="12928" xr:uid="{00000000-0005-0000-0000-00007A310000}"/>
    <cellStyle name="Comma 2 4 16" xfId="15380" xr:uid="{00000000-0005-0000-0000-00007B310000}"/>
    <cellStyle name="Comma 2 4 17" xfId="17833" xr:uid="{00000000-0005-0000-0000-00007C310000}"/>
    <cellStyle name="Comma 2 4 18" xfId="20281" xr:uid="{00000000-0005-0000-0000-00007D310000}"/>
    <cellStyle name="Comma 2 4 2" xfId="22763" xr:uid="{00000000-0005-0000-0000-00007E310000}"/>
    <cellStyle name="Comma 2 4 2 10" xfId="3078" xr:uid="{00000000-0005-0000-0000-00007F310000}"/>
    <cellStyle name="Comma 2 4 2 11" xfId="5537" xr:uid="{00000000-0005-0000-0000-000080310000}"/>
    <cellStyle name="Comma 2 4 2 12" xfId="8030" xr:uid="{00000000-0005-0000-0000-000081310000}"/>
    <cellStyle name="Comma 2 4 2 13" xfId="10478" xr:uid="{00000000-0005-0000-0000-000082310000}"/>
    <cellStyle name="Comma 2 4 2 14" xfId="12930" xr:uid="{00000000-0005-0000-0000-000083310000}"/>
    <cellStyle name="Comma 2 4 2 15" xfId="15382" xr:uid="{00000000-0005-0000-0000-000084310000}"/>
    <cellStyle name="Comma 2 4 2 16" xfId="17835" xr:uid="{00000000-0005-0000-0000-000085310000}"/>
    <cellStyle name="Comma 2 4 2 17" xfId="20283" xr:uid="{00000000-0005-0000-0000-000086310000}"/>
    <cellStyle name="Comma 2 4 2 2" xfId="22764" xr:uid="{00000000-0005-0000-0000-000087310000}"/>
    <cellStyle name="Comma 2 4 2 2 10" xfId="5538" xr:uid="{00000000-0005-0000-0000-000088310000}"/>
    <cellStyle name="Comma 2 4 2 2 11" xfId="8031" xr:uid="{00000000-0005-0000-0000-000089310000}"/>
    <cellStyle name="Comma 2 4 2 2 12" xfId="10479" xr:uid="{00000000-0005-0000-0000-00008A310000}"/>
    <cellStyle name="Comma 2 4 2 2 13" xfId="12931" xr:uid="{00000000-0005-0000-0000-00008B310000}"/>
    <cellStyle name="Comma 2 4 2 2 14" xfId="15383" xr:uid="{00000000-0005-0000-0000-00008C310000}"/>
    <cellStyle name="Comma 2 4 2 2 15" xfId="17836" xr:uid="{00000000-0005-0000-0000-00008D310000}"/>
    <cellStyle name="Comma 2 4 2 2 16" xfId="20284" xr:uid="{00000000-0005-0000-0000-00008E310000}"/>
    <cellStyle name="Comma 2 4 2 2 2" xfId="22765" xr:uid="{00000000-0005-0000-0000-00008F310000}"/>
    <cellStyle name="Comma 2 4 2 2 2 10" xfId="20285" xr:uid="{00000000-0005-0000-0000-000090310000}"/>
    <cellStyle name="Comma 2 4 2 2 2 2" xfId="22766" xr:uid="{00000000-0005-0000-0000-000091310000}"/>
    <cellStyle name="Comma 2 4 2 2 2 2 2" xfId="3081" xr:uid="{00000000-0005-0000-0000-000092310000}"/>
    <cellStyle name="Comma 2 4 2 2 2 2 3" xfId="5540" xr:uid="{00000000-0005-0000-0000-000093310000}"/>
    <cellStyle name="Comma 2 4 2 2 2 2 4" xfId="8033" xr:uid="{00000000-0005-0000-0000-000094310000}"/>
    <cellStyle name="Comma 2 4 2 2 2 2 5" xfId="10481" xr:uid="{00000000-0005-0000-0000-000095310000}"/>
    <cellStyle name="Comma 2 4 2 2 2 2 6" xfId="12933" xr:uid="{00000000-0005-0000-0000-000096310000}"/>
    <cellStyle name="Comma 2 4 2 2 2 2 7" xfId="15385" xr:uid="{00000000-0005-0000-0000-000097310000}"/>
    <cellStyle name="Comma 2 4 2 2 2 2 8" xfId="17838" xr:uid="{00000000-0005-0000-0000-000098310000}"/>
    <cellStyle name="Comma 2 4 2 2 2 2 9" xfId="20286" xr:uid="{00000000-0005-0000-0000-000099310000}"/>
    <cellStyle name="Comma 2 4 2 2 2 3" xfId="3080" xr:uid="{00000000-0005-0000-0000-00009A310000}"/>
    <cellStyle name="Comma 2 4 2 2 2 4" xfId="5539" xr:uid="{00000000-0005-0000-0000-00009B310000}"/>
    <cellStyle name="Comma 2 4 2 2 2 5" xfId="8032" xr:uid="{00000000-0005-0000-0000-00009C310000}"/>
    <cellStyle name="Comma 2 4 2 2 2 6" xfId="10480" xr:uid="{00000000-0005-0000-0000-00009D310000}"/>
    <cellStyle name="Comma 2 4 2 2 2 7" xfId="12932" xr:uid="{00000000-0005-0000-0000-00009E310000}"/>
    <cellStyle name="Comma 2 4 2 2 2 8" xfId="15384" xr:uid="{00000000-0005-0000-0000-00009F310000}"/>
    <cellStyle name="Comma 2 4 2 2 2 9" xfId="17837" xr:uid="{00000000-0005-0000-0000-0000A0310000}"/>
    <cellStyle name="Comma 2 4 2 2 3" xfId="22767" xr:uid="{00000000-0005-0000-0000-0000A1310000}"/>
    <cellStyle name="Comma 2 4 2 2 3 2" xfId="3082" xr:uid="{00000000-0005-0000-0000-0000A2310000}"/>
    <cellStyle name="Comma 2 4 2 2 3 3" xfId="5541" xr:uid="{00000000-0005-0000-0000-0000A3310000}"/>
    <cellStyle name="Comma 2 4 2 2 3 4" xfId="8034" xr:uid="{00000000-0005-0000-0000-0000A4310000}"/>
    <cellStyle name="Comma 2 4 2 2 3 5" xfId="10482" xr:uid="{00000000-0005-0000-0000-0000A5310000}"/>
    <cellStyle name="Comma 2 4 2 2 3 6" xfId="12934" xr:uid="{00000000-0005-0000-0000-0000A6310000}"/>
    <cellStyle name="Comma 2 4 2 2 3 7" xfId="15386" xr:uid="{00000000-0005-0000-0000-0000A7310000}"/>
    <cellStyle name="Comma 2 4 2 2 3 8" xfId="17839" xr:uid="{00000000-0005-0000-0000-0000A8310000}"/>
    <cellStyle name="Comma 2 4 2 2 3 9" xfId="20287" xr:uid="{00000000-0005-0000-0000-0000A9310000}"/>
    <cellStyle name="Comma 2 4 2 2 4" xfId="22768" xr:uid="{00000000-0005-0000-0000-0000AA310000}"/>
    <cellStyle name="Comma 2 4 2 2 4 2" xfId="3083" xr:uid="{00000000-0005-0000-0000-0000AB310000}"/>
    <cellStyle name="Comma 2 4 2 2 4 3" xfId="5542" xr:uid="{00000000-0005-0000-0000-0000AC310000}"/>
    <cellStyle name="Comma 2 4 2 2 4 4" xfId="8035" xr:uid="{00000000-0005-0000-0000-0000AD310000}"/>
    <cellStyle name="Comma 2 4 2 2 4 5" xfId="10483" xr:uid="{00000000-0005-0000-0000-0000AE310000}"/>
    <cellStyle name="Comma 2 4 2 2 4 6" xfId="12935" xr:uid="{00000000-0005-0000-0000-0000AF310000}"/>
    <cellStyle name="Comma 2 4 2 2 4 7" xfId="15387" xr:uid="{00000000-0005-0000-0000-0000B0310000}"/>
    <cellStyle name="Comma 2 4 2 2 4 8" xfId="17840" xr:uid="{00000000-0005-0000-0000-0000B1310000}"/>
    <cellStyle name="Comma 2 4 2 2 4 9" xfId="20288" xr:uid="{00000000-0005-0000-0000-0000B2310000}"/>
    <cellStyle name="Comma 2 4 2 2 5" xfId="22769" xr:uid="{00000000-0005-0000-0000-0000B3310000}"/>
    <cellStyle name="Comma 2 4 2 2 5 2" xfId="3084" xr:uid="{00000000-0005-0000-0000-0000B4310000}"/>
    <cellStyle name="Comma 2 4 2 2 5 3" xfId="5543" xr:uid="{00000000-0005-0000-0000-0000B5310000}"/>
    <cellStyle name="Comma 2 4 2 2 5 4" xfId="8036" xr:uid="{00000000-0005-0000-0000-0000B6310000}"/>
    <cellStyle name="Comma 2 4 2 2 5 5" xfId="10484" xr:uid="{00000000-0005-0000-0000-0000B7310000}"/>
    <cellStyle name="Comma 2 4 2 2 5 6" xfId="12936" xr:uid="{00000000-0005-0000-0000-0000B8310000}"/>
    <cellStyle name="Comma 2 4 2 2 5 7" xfId="15388" xr:uid="{00000000-0005-0000-0000-0000B9310000}"/>
    <cellStyle name="Comma 2 4 2 2 5 8" xfId="17841" xr:uid="{00000000-0005-0000-0000-0000BA310000}"/>
    <cellStyle name="Comma 2 4 2 2 5 9" xfId="20289" xr:uid="{00000000-0005-0000-0000-0000BB310000}"/>
    <cellStyle name="Comma 2 4 2 2 6" xfId="22770" xr:uid="{00000000-0005-0000-0000-0000BC310000}"/>
    <cellStyle name="Comma 2 4 2 2 6 2" xfId="3085" xr:uid="{00000000-0005-0000-0000-0000BD310000}"/>
    <cellStyle name="Comma 2 4 2 2 6 3" xfId="5544" xr:uid="{00000000-0005-0000-0000-0000BE310000}"/>
    <cellStyle name="Comma 2 4 2 2 6 4" xfId="8037" xr:uid="{00000000-0005-0000-0000-0000BF310000}"/>
    <cellStyle name="Comma 2 4 2 2 6 5" xfId="10485" xr:uid="{00000000-0005-0000-0000-0000C0310000}"/>
    <cellStyle name="Comma 2 4 2 2 6 6" xfId="12937" xr:uid="{00000000-0005-0000-0000-0000C1310000}"/>
    <cellStyle name="Comma 2 4 2 2 6 7" xfId="15389" xr:uid="{00000000-0005-0000-0000-0000C2310000}"/>
    <cellStyle name="Comma 2 4 2 2 6 8" xfId="17842" xr:uid="{00000000-0005-0000-0000-0000C3310000}"/>
    <cellStyle name="Comma 2 4 2 2 6 9" xfId="20290" xr:uid="{00000000-0005-0000-0000-0000C4310000}"/>
    <cellStyle name="Comma 2 4 2 2 7" xfId="22771" xr:uid="{00000000-0005-0000-0000-0000C5310000}"/>
    <cellStyle name="Comma 2 4 2 2 7 2" xfId="3086" xr:uid="{00000000-0005-0000-0000-0000C6310000}"/>
    <cellStyle name="Comma 2 4 2 2 7 3" xfId="5545" xr:uid="{00000000-0005-0000-0000-0000C7310000}"/>
    <cellStyle name="Comma 2 4 2 2 7 4" xfId="8038" xr:uid="{00000000-0005-0000-0000-0000C8310000}"/>
    <cellStyle name="Comma 2 4 2 2 7 5" xfId="10486" xr:uid="{00000000-0005-0000-0000-0000C9310000}"/>
    <cellStyle name="Comma 2 4 2 2 7 6" xfId="12938" xr:uid="{00000000-0005-0000-0000-0000CA310000}"/>
    <cellStyle name="Comma 2 4 2 2 7 7" xfId="15390" xr:uid="{00000000-0005-0000-0000-0000CB310000}"/>
    <cellStyle name="Comma 2 4 2 2 7 8" xfId="17843" xr:uid="{00000000-0005-0000-0000-0000CC310000}"/>
    <cellStyle name="Comma 2 4 2 2 7 9" xfId="20291" xr:uid="{00000000-0005-0000-0000-0000CD310000}"/>
    <cellStyle name="Comma 2 4 2 2 8" xfId="22772" xr:uid="{00000000-0005-0000-0000-0000CE310000}"/>
    <cellStyle name="Comma 2 4 2 2 8 2" xfId="3087" xr:uid="{00000000-0005-0000-0000-0000CF310000}"/>
    <cellStyle name="Comma 2 4 2 2 8 3" xfId="5546" xr:uid="{00000000-0005-0000-0000-0000D0310000}"/>
    <cellStyle name="Comma 2 4 2 2 8 4" xfId="8039" xr:uid="{00000000-0005-0000-0000-0000D1310000}"/>
    <cellStyle name="Comma 2 4 2 2 8 5" xfId="10487" xr:uid="{00000000-0005-0000-0000-0000D2310000}"/>
    <cellStyle name="Comma 2 4 2 2 8 6" xfId="12939" xr:uid="{00000000-0005-0000-0000-0000D3310000}"/>
    <cellStyle name="Comma 2 4 2 2 8 7" xfId="15391" xr:uid="{00000000-0005-0000-0000-0000D4310000}"/>
    <cellStyle name="Comma 2 4 2 2 8 8" xfId="17844" xr:uid="{00000000-0005-0000-0000-0000D5310000}"/>
    <cellStyle name="Comma 2 4 2 2 8 9" xfId="20292" xr:uid="{00000000-0005-0000-0000-0000D6310000}"/>
    <cellStyle name="Comma 2 4 2 2 9" xfId="3079" xr:uid="{00000000-0005-0000-0000-0000D7310000}"/>
    <cellStyle name="Comma 2 4 2 3" xfId="22773" xr:uid="{00000000-0005-0000-0000-0000D8310000}"/>
    <cellStyle name="Comma 2 4 2 3 10" xfId="20293" xr:uid="{00000000-0005-0000-0000-0000D9310000}"/>
    <cellStyle name="Comma 2 4 2 3 2" xfId="22774" xr:uid="{00000000-0005-0000-0000-0000DA310000}"/>
    <cellStyle name="Comma 2 4 2 3 2 2" xfId="3089" xr:uid="{00000000-0005-0000-0000-0000DB310000}"/>
    <cellStyle name="Comma 2 4 2 3 2 3" xfId="5548" xr:uid="{00000000-0005-0000-0000-0000DC310000}"/>
    <cellStyle name="Comma 2 4 2 3 2 4" xfId="8041" xr:uid="{00000000-0005-0000-0000-0000DD310000}"/>
    <cellStyle name="Comma 2 4 2 3 2 5" xfId="10489" xr:uid="{00000000-0005-0000-0000-0000DE310000}"/>
    <cellStyle name="Comma 2 4 2 3 2 6" xfId="12941" xr:uid="{00000000-0005-0000-0000-0000DF310000}"/>
    <cellStyle name="Comma 2 4 2 3 2 7" xfId="15393" xr:uid="{00000000-0005-0000-0000-0000E0310000}"/>
    <cellStyle name="Comma 2 4 2 3 2 8" xfId="17846" xr:uid="{00000000-0005-0000-0000-0000E1310000}"/>
    <cellStyle name="Comma 2 4 2 3 2 9" xfId="20294" xr:uid="{00000000-0005-0000-0000-0000E2310000}"/>
    <cellStyle name="Comma 2 4 2 3 3" xfId="3088" xr:uid="{00000000-0005-0000-0000-0000E3310000}"/>
    <cellStyle name="Comma 2 4 2 3 4" xfId="5547" xr:uid="{00000000-0005-0000-0000-0000E4310000}"/>
    <cellStyle name="Comma 2 4 2 3 5" xfId="8040" xr:uid="{00000000-0005-0000-0000-0000E5310000}"/>
    <cellStyle name="Comma 2 4 2 3 6" xfId="10488" xr:uid="{00000000-0005-0000-0000-0000E6310000}"/>
    <cellStyle name="Comma 2 4 2 3 7" xfId="12940" xr:uid="{00000000-0005-0000-0000-0000E7310000}"/>
    <cellStyle name="Comma 2 4 2 3 8" xfId="15392" xr:uid="{00000000-0005-0000-0000-0000E8310000}"/>
    <cellStyle name="Comma 2 4 2 3 9" xfId="17845" xr:uid="{00000000-0005-0000-0000-0000E9310000}"/>
    <cellStyle name="Comma 2 4 2 4" xfId="22775" xr:uid="{00000000-0005-0000-0000-0000EA310000}"/>
    <cellStyle name="Comma 2 4 2 4 2" xfId="3090" xr:uid="{00000000-0005-0000-0000-0000EB310000}"/>
    <cellStyle name="Comma 2 4 2 4 3" xfId="5549" xr:uid="{00000000-0005-0000-0000-0000EC310000}"/>
    <cellStyle name="Comma 2 4 2 4 4" xfId="8042" xr:uid="{00000000-0005-0000-0000-0000ED310000}"/>
    <cellStyle name="Comma 2 4 2 4 5" xfId="10490" xr:uid="{00000000-0005-0000-0000-0000EE310000}"/>
    <cellStyle name="Comma 2 4 2 4 6" xfId="12942" xr:uid="{00000000-0005-0000-0000-0000EF310000}"/>
    <cellStyle name="Comma 2 4 2 4 7" xfId="15394" xr:uid="{00000000-0005-0000-0000-0000F0310000}"/>
    <cellStyle name="Comma 2 4 2 4 8" xfId="17847" xr:uid="{00000000-0005-0000-0000-0000F1310000}"/>
    <cellStyle name="Comma 2 4 2 4 9" xfId="20295" xr:uid="{00000000-0005-0000-0000-0000F2310000}"/>
    <cellStyle name="Comma 2 4 2 5" xfId="22776" xr:uid="{00000000-0005-0000-0000-0000F3310000}"/>
    <cellStyle name="Comma 2 4 2 5 2" xfId="3091" xr:uid="{00000000-0005-0000-0000-0000F4310000}"/>
    <cellStyle name="Comma 2 4 2 5 3" xfId="5550" xr:uid="{00000000-0005-0000-0000-0000F5310000}"/>
    <cellStyle name="Comma 2 4 2 5 4" xfId="8043" xr:uid="{00000000-0005-0000-0000-0000F6310000}"/>
    <cellStyle name="Comma 2 4 2 5 5" xfId="10491" xr:uid="{00000000-0005-0000-0000-0000F7310000}"/>
    <cellStyle name="Comma 2 4 2 5 6" xfId="12943" xr:uid="{00000000-0005-0000-0000-0000F8310000}"/>
    <cellStyle name="Comma 2 4 2 5 7" xfId="15395" xr:uid="{00000000-0005-0000-0000-0000F9310000}"/>
    <cellStyle name="Comma 2 4 2 5 8" xfId="17848" xr:uid="{00000000-0005-0000-0000-0000FA310000}"/>
    <cellStyle name="Comma 2 4 2 5 9" xfId="20296" xr:uid="{00000000-0005-0000-0000-0000FB310000}"/>
    <cellStyle name="Comma 2 4 2 6" xfId="22777" xr:uid="{00000000-0005-0000-0000-0000FC310000}"/>
    <cellStyle name="Comma 2 4 2 6 2" xfId="3092" xr:uid="{00000000-0005-0000-0000-0000FD310000}"/>
    <cellStyle name="Comma 2 4 2 6 3" xfId="5551" xr:uid="{00000000-0005-0000-0000-0000FE310000}"/>
    <cellStyle name="Comma 2 4 2 6 4" xfId="8044" xr:uid="{00000000-0005-0000-0000-0000FF310000}"/>
    <cellStyle name="Comma 2 4 2 6 5" xfId="10492" xr:uid="{00000000-0005-0000-0000-000000320000}"/>
    <cellStyle name="Comma 2 4 2 6 6" xfId="12944" xr:uid="{00000000-0005-0000-0000-000001320000}"/>
    <cellStyle name="Comma 2 4 2 6 7" xfId="15396" xr:uid="{00000000-0005-0000-0000-000002320000}"/>
    <cellStyle name="Comma 2 4 2 6 8" xfId="17849" xr:uid="{00000000-0005-0000-0000-000003320000}"/>
    <cellStyle name="Comma 2 4 2 6 9" xfId="20297" xr:uid="{00000000-0005-0000-0000-000004320000}"/>
    <cellStyle name="Comma 2 4 2 7" xfId="22778" xr:uid="{00000000-0005-0000-0000-000005320000}"/>
    <cellStyle name="Comma 2 4 2 7 2" xfId="3093" xr:uid="{00000000-0005-0000-0000-000006320000}"/>
    <cellStyle name="Comma 2 4 2 7 3" xfId="5552" xr:uid="{00000000-0005-0000-0000-000007320000}"/>
    <cellStyle name="Comma 2 4 2 7 4" xfId="8045" xr:uid="{00000000-0005-0000-0000-000008320000}"/>
    <cellStyle name="Comma 2 4 2 7 5" xfId="10493" xr:uid="{00000000-0005-0000-0000-000009320000}"/>
    <cellStyle name="Comma 2 4 2 7 6" xfId="12945" xr:uid="{00000000-0005-0000-0000-00000A320000}"/>
    <cellStyle name="Comma 2 4 2 7 7" xfId="15397" xr:uid="{00000000-0005-0000-0000-00000B320000}"/>
    <cellStyle name="Comma 2 4 2 7 8" xfId="17850" xr:uid="{00000000-0005-0000-0000-00000C320000}"/>
    <cellStyle name="Comma 2 4 2 7 9" xfId="20298" xr:uid="{00000000-0005-0000-0000-00000D320000}"/>
    <cellStyle name="Comma 2 4 2 8" xfId="22779" xr:uid="{00000000-0005-0000-0000-00000E320000}"/>
    <cellStyle name="Comma 2 4 2 8 2" xfId="3094" xr:uid="{00000000-0005-0000-0000-00000F320000}"/>
    <cellStyle name="Comma 2 4 2 8 3" xfId="5553" xr:uid="{00000000-0005-0000-0000-000010320000}"/>
    <cellStyle name="Comma 2 4 2 8 4" xfId="8046" xr:uid="{00000000-0005-0000-0000-000011320000}"/>
    <cellStyle name="Comma 2 4 2 8 5" xfId="10494" xr:uid="{00000000-0005-0000-0000-000012320000}"/>
    <cellStyle name="Comma 2 4 2 8 6" xfId="12946" xr:uid="{00000000-0005-0000-0000-000013320000}"/>
    <cellStyle name="Comma 2 4 2 8 7" xfId="15398" xr:uid="{00000000-0005-0000-0000-000014320000}"/>
    <cellStyle name="Comma 2 4 2 8 8" xfId="17851" xr:uid="{00000000-0005-0000-0000-000015320000}"/>
    <cellStyle name="Comma 2 4 2 8 9" xfId="20299" xr:uid="{00000000-0005-0000-0000-000016320000}"/>
    <cellStyle name="Comma 2 4 2 9" xfId="22780" xr:uid="{00000000-0005-0000-0000-000017320000}"/>
    <cellStyle name="Comma 2 4 2 9 2" xfId="3095" xr:uid="{00000000-0005-0000-0000-000018320000}"/>
    <cellStyle name="Comma 2 4 2 9 3" xfId="5554" xr:uid="{00000000-0005-0000-0000-000019320000}"/>
    <cellStyle name="Comma 2 4 2 9 4" xfId="8047" xr:uid="{00000000-0005-0000-0000-00001A320000}"/>
    <cellStyle name="Comma 2 4 2 9 5" xfId="10495" xr:uid="{00000000-0005-0000-0000-00001B320000}"/>
    <cellStyle name="Comma 2 4 2 9 6" xfId="12947" xr:uid="{00000000-0005-0000-0000-00001C320000}"/>
    <cellStyle name="Comma 2 4 2 9 7" xfId="15399" xr:uid="{00000000-0005-0000-0000-00001D320000}"/>
    <cellStyle name="Comma 2 4 2 9 8" xfId="17852" xr:uid="{00000000-0005-0000-0000-00001E320000}"/>
    <cellStyle name="Comma 2 4 2 9 9" xfId="20300" xr:uid="{00000000-0005-0000-0000-00001F320000}"/>
    <cellStyle name="Comma 2 4 3" xfId="22781" xr:uid="{00000000-0005-0000-0000-000020320000}"/>
    <cellStyle name="Comma 2 4 3 10" xfId="5555" xr:uid="{00000000-0005-0000-0000-000021320000}"/>
    <cellStyle name="Comma 2 4 3 11" xfId="8048" xr:uid="{00000000-0005-0000-0000-000022320000}"/>
    <cellStyle name="Comma 2 4 3 12" xfId="10496" xr:uid="{00000000-0005-0000-0000-000023320000}"/>
    <cellStyle name="Comma 2 4 3 13" xfId="12948" xr:uid="{00000000-0005-0000-0000-000024320000}"/>
    <cellStyle name="Comma 2 4 3 14" xfId="15400" xr:uid="{00000000-0005-0000-0000-000025320000}"/>
    <cellStyle name="Comma 2 4 3 15" xfId="17853" xr:uid="{00000000-0005-0000-0000-000026320000}"/>
    <cellStyle name="Comma 2 4 3 16" xfId="20301" xr:uid="{00000000-0005-0000-0000-000027320000}"/>
    <cellStyle name="Comma 2 4 3 2" xfId="22782" xr:uid="{00000000-0005-0000-0000-000028320000}"/>
    <cellStyle name="Comma 2 4 3 2 10" xfId="20302" xr:uid="{00000000-0005-0000-0000-000029320000}"/>
    <cellStyle name="Comma 2 4 3 2 2" xfId="22783" xr:uid="{00000000-0005-0000-0000-00002A320000}"/>
    <cellStyle name="Comma 2 4 3 2 2 2" xfId="3098" xr:uid="{00000000-0005-0000-0000-00002B320000}"/>
    <cellStyle name="Comma 2 4 3 2 2 3" xfId="5557" xr:uid="{00000000-0005-0000-0000-00002C320000}"/>
    <cellStyle name="Comma 2 4 3 2 2 4" xfId="8050" xr:uid="{00000000-0005-0000-0000-00002D320000}"/>
    <cellStyle name="Comma 2 4 3 2 2 5" xfId="10498" xr:uid="{00000000-0005-0000-0000-00002E320000}"/>
    <cellStyle name="Comma 2 4 3 2 2 6" xfId="12950" xr:uid="{00000000-0005-0000-0000-00002F320000}"/>
    <cellStyle name="Comma 2 4 3 2 2 7" xfId="15402" xr:uid="{00000000-0005-0000-0000-000030320000}"/>
    <cellStyle name="Comma 2 4 3 2 2 8" xfId="17855" xr:uid="{00000000-0005-0000-0000-000031320000}"/>
    <cellStyle name="Comma 2 4 3 2 2 9" xfId="20303" xr:uid="{00000000-0005-0000-0000-000032320000}"/>
    <cellStyle name="Comma 2 4 3 2 3" xfId="3097" xr:uid="{00000000-0005-0000-0000-000033320000}"/>
    <cellStyle name="Comma 2 4 3 2 4" xfId="5556" xr:uid="{00000000-0005-0000-0000-000034320000}"/>
    <cellStyle name="Comma 2 4 3 2 5" xfId="8049" xr:uid="{00000000-0005-0000-0000-000035320000}"/>
    <cellStyle name="Comma 2 4 3 2 6" xfId="10497" xr:uid="{00000000-0005-0000-0000-000036320000}"/>
    <cellStyle name="Comma 2 4 3 2 7" xfId="12949" xr:uid="{00000000-0005-0000-0000-000037320000}"/>
    <cellStyle name="Comma 2 4 3 2 8" xfId="15401" xr:uid="{00000000-0005-0000-0000-000038320000}"/>
    <cellStyle name="Comma 2 4 3 2 9" xfId="17854" xr:uid="{00000000-0005-0000-0000-000039320000}"/>
    <cellStyle name="Comma 2 4 3 3" xfId="22784" xr:uid="{00000000-0005-0000-0000-00003A320000}"/>
    <cellStyle name="Comma 2 4 3 3 2" xfId="3099" xr:uid="{00000000-0005-0000-0000-00003B320000}"/>
    <cellStyle name="Comma 2 4 3 3 3" xfId="5558" xr:uid="{00000000-0005-0000-0000-00003C320000}"/>
    <cellStyle name="Comma 2 4 3 3 4" xfId="8051" xr:uid="{00000000-0005-0000-0000-00003D320000}"/>
    <cellStyle name="Comma 2 4 3 3 5" xfId="10499" xr:uid="{00000000-0005-0000-0000-00003E320000}"/>
    <cellStyle name="Comma 2 4 3 3 6" xfId="12951" xr:uid="{00000000-0005-0000-0000-00003F320000}"/>
    <cellStyle name="Comma 2 4 3 3 7" xfId="15403" xr:uid="{00000000-0005-0000-0000-000040320000}"/>
    <cellStyle name="Comma 2 4 3 3 8" xfId="17856" xr:uid="{00000000-0005-0000-0000-000041320000}"/>
    <cellStyle name="Comma 2 4 3 3 9" xfId="20304" xr:uid="{00000000-0005-0000-0000-000042320000}"/>
    <cellStyle name="Comma 2 4 3 4" xfId="22785" xr:uid="{00000000-0005-0000-0000-000043320000}"/>
    <cellStyle name="Comma 2 4 3 4 2" xfId="3100" xr:uid="{00000000-0005-0000-0000-000044320000}"/>
    <cellStyle name="Comma 2 4 3 4 3" xfId="5559" xr:uid="{00000000-0005-0000-0000-000045320000}"/>
    <cellStyle name="Comma 2 4 3 4 4" xfId="8052" xr:uid="{00000000-0005-0000-0000-000046320000}"/>
    <cellStyle name="Comma 2 4 3 4 5" xfId="10500" xr:uid="{00000000-0005-0000-0000-000047320000}"/>
    <cellStyle name="Comma 2 4 3 4 6" xfId="12952" xr:uid="{00000000-0005-0000-0000-000048320000}"/>
    <cellStyle name="Comma 2 4 3 4 7" xfId="15404" xr:uid="{00000000-0005-0000-0000-000049320000}"/>
    <cellStyle name="Comma 2 4 3 4 8" xfId="17857" xr:uid="{00000000-0005-0000-0000-00004A320000}"/>
    <cellStyle name="Comma 2 4 3 4 9" xfId="20305" xr:uid="{00000000-0005-0000-0000-00004B320000}"/>
    <cellStyle name="Comma 2 4 3 5" xfId="22786" xr:uid="{00000000-0005-0000-0000-00004C320000}"/>
    <cellStyle name="Comma 2 4 3 5 2" xfId="3101" xr:uid="{00000000-0005-0000-0000-00004D320000}"/>
    <cellStyle name="Comma 2 4 3 5 3" xfId="5560" xr:uid="{00000000-0005-0000-0000-00004E320000}"/>
    <cellStyle name="Comma 2 4 3 5 4" xfId="8053" xr:uid="{00000000-0005-0000-0000-00004F320000}"/>
    <cellStyle name="Comma 2 4 3 5 5" xfId="10501" xr:uid="{00000000-0005-0000-0000-000050320000}"/>
    <cellStyle name="Comma 2 4 3 5 6" xfId="12953" xr:uid="{00000000-0005-0000-0000-000051320000}"/>
    <cellStyle name="Comma 2 4 3 5 7" xfId="15405" xr:uid="{00000000-0005-0000-0000-000052320000}"/>
    <cellStyle name="Comma 2 4 3 5 8" xfId="17858" xr:uid="{00000000-0005-0000-0000-000053320000}"/>
    <cellStyle name="Comma 2 4 3 5 9" xfId="20306" xr:uid="{00000000-0005-0000-0000-000054320000}"/>
    <cellStyle name="Comma 2 4 3 6" xfId="22787" xr:uid="{00000000-0005-0000-0000-000055320000}"/>
    <cellStyle name="Comma 2 4 3 6 2" xfId="3102" xr:uid="{00000000-0005-0000-0000-000056320000}"/>
    <cellStyle name="Comma 2 4 3 6 3" xfId="5561" xr:uid="{00000000-0005-0000-0000-000057320000}"/>
    <cellStyle name="Comma 2 4 3 6 4" xfId="8054" xr:uid="{00000000-0005-0000-0000-000058320000}"/>
    <cellStyle name="Comma 2 4 3 6 5" xfId="10502" xr:uid="{00000000-0005-0000-0000-000059320000}"/>
    <cellStyle name="Comma 2 4 3 6 6" xfId="12954" xr:uid="{00000000-0005-0000-0000-00005A320000}"/>
    <cellStyle name="Comma 2 4 3 6 7" xfId="15406" xr:uid="{00000000-0005-0000-0000-00005B320000}"/>
    <cellStyle name="Comma 2 4 3 6 8" xfId="17859" xr:uid="{00000000-0005-0000-0000-00005C320000}"/>
    <cellStyle name="Comma 2 4 3 6 9" xfId="20307" xr:uid="{00000000-0005-0000-0000-00005D320000}"/>
    <cellStyle name="Comma 2 4 3 7" xfId="22788" xr:uid="{00000000-0005-0000-0000-00005E320000}"/>
    <cellStyle name="Comma 2 4 3 7 2" xfId="3103" xr:uid="{00000000-0005-0000-0000-00005F320000}"/>
    <cellStyle name="Comma 2 4 3 7 3" xfId="5562" xr:uid="{00000000-0005-0000-0000-000060320000}"/>
    <cellStyle name="Comma 2 4 3 7 4" xfId="8055" xr:uid="{00000000-0005-0000-0000-000061320000}"/>
    <cellStyle name="Comma 2 4 3 7 5" xfId="10503" xr:uid="{00000000-0005-0000-0000-000062320000}"/>
    <cellStyle name="Comma 2 4 3 7 6" xfId="12955" xr:uid="{00000000-0005-0000-0000-000063320000}"/>
    <cellStyle name="Comma 2 4 3 7 7" xfId="15407" xr:uid="{00000000-0005-0000-0000-000064320000}"/>
    <cellStyle name="Comma 2 4 3 7 8" xfId="17860" xr:uid="{00000000-0005-0000-0000-000065320000}"/>
    <cellStyle name="Comma 2 4 3 7 9" xfId="20308" xr:uid="{00000000-0005-0000-0000-000066320000}"/>
    <cellStyle name="Comma 2 4 3 8" xfId="22789" xr:uid="{00000000-0005-0000-0000-000067320000}"/>
    <cellStyle name="Comma 2 4 3 8 2" xfId="3104" xr:uid="{00000000-0005-0000-0000-000068320000}"/>
    <cellStyle name="Comma 2 4 3 8 3" xfId="5563" xr:uid="{00000000-0005-0000-0000-000069320000}"/>
    <cellStyle name="Comma 2 4 3 8 4" xfId="8056" xr:uid="{00000000-0005-0000-0000-00006A320000}"/>
    <cellStyle name="Comma 2 4 3 8 5" xfId="10504" xr:uid="{00000000-0005-0000-0000-00006B320000}"/>
    <cellStyle name="Comma 2 4 3 8 6" xfId="12956" xr:uid="{00000000-0005-0000-0000-00006C320000}"/>
    <cellStyle name="Comma 2 4 3 8 7" xfId="15408" xr:uid="{00000000-0005-0000-0000-00006D320000}"/>
    <cellStyle name="Comma 2 4 3 8 8" xfId="17861" xr:uid="{00000000-0005-0000-0000-00006E320000}"/>
    <cellStyle name="Comma 2 4 3 8 9" xfId="20309" xr:uid="{00000000-0005-0000-0000-00006F320000}"/>
    <cellStyle name="Comma 2 4 3 9" xfId="3096" xr:uid="{00000000-0005-0000-0000-000070320000}"/>
    <cellStyle name="Comma 2 4 4" xfId="22790" xr:uid="{00000000-0005-0000-0000-000071320000}"/>
    <cellStyle name="Comma 2 4 4 10" xfId="20310" xr:uid="{00000000-0005-0000-0000-000072320000}"/>
    <cellStyle name="Comma 2 4 4 2" xfId="22791" xr:uid="{00000000-0005-0000-0000-000073320000}"/>
    <cellStyle name="Comma 2 4 4 2 2" xfId="3106" xr:uid="{00000000-0005-0000-0000-000074320000}"/>
    <cellStyle name="Comma 2 4 4 2 3" xfId="5565" xr:uid="{00000000-0005-0000-0000-000075320000}"/>
    <cellStyle name="Comma 2 4 4 2 4" xfId="8058" xr:uid="{00000000-0005-0000-0000-000076320000}"/>
    <cellStyle name="Comma 2 4 4 2 5" xfId="10506" xr:uid="{00000000-0005-0000-0000-000077320000}"/>
    <cellStyle name="Comma 2 4 4 2 6" xfId="12958" xr:uid="{00000000-0005-0000-0000-000078320000}"/>
    <cellStyle name="Comma 2 4 4 2 7" xfId="15410" xr:uid="{00000000-0005-0000-0000-000079320000}"/>
    <cellStyle name="Comma 2 4 4 2 8" xfId="17863" xr:uid="{00000000-0005-0000-0000-00007A320000}"/>
    <cellStyle name="Comma 2 4 4 2 9" xfId="20311" xr:uid="{00000000-0005-0000-0000-00007B320000}"/>
    <cellStyle name="Comma 2 4 4 3" xfId="3105" xr:uid="{00000000-0005-0000-0000-00007C320000}"/>
    <cellStyle name="Comma 2 4 4 4" xfId="5564" xr:uid="{00000000-0005-0000-0000-00007D320000}"/>
    <cellStyle name="Comma 2 4 4 5" xfId="8057" xr:uid="{00000000-0005-0000-0000-00007E320000}"/>
    <cellStyle name="Comma 2 4 4 6" xfId="10505" xr:uid="{00000000-0005-0000-0000-00007F320000}"/>
    <cellStyle name="Comma 2 4 4 7" xfId="12957" xr:uid="{00000000-0005-0000-0000-000080320000}"/>
    <cellStyle name="Comma 2 4 4 8" xfId="15409" xr:uid="{00000000-0005-0000-0000-000081320000}"/>
    <cellStyle name="Comma 2 4 4 9" xfId="17862" xr:uid="{00000000-0005-0000-0000-000082320000}"/>
    <cellStyle name="Comma 2 4 5" xfId="22792" xr:uid="{00000000-0005-0000-0000-000083320000}"/>
    <cellStyle name="Comma 2 4 5 2" xfId="3107" xr:uid="{00000000-0005-0000-0000-000084320000}"/>
    <cellStyle name="Comma 2 4 5 3" xfId="5566" xr:uid="{00000000-0005-0000-0000-000085320000}"/>
    <cellStyle name="Comma 2 4 5 4" xfId="8059" xr:uid="{00000000-0005-0000-0000-000086320000}"/>
    <cellStyle name="Comma 2 4 5 5" xfId="10507" xr:uid="{00000000-0005-0000-0000-000087320000}"/>
    <cellStyle name="Comma 2 4 5 6" xfId="12959" xr:uid="{00000000-0005-0000-0000-000088320000}"/>
    <cellStyle name="Comma 2 4 5 7" xfId="15411" xr:uid="{00000000-0005-0000-0000-000089320000}"/>
    <cellStyle name="Comma 2 4 5 8" xfId="17864" xr:uid="{00000000-0005-0000-0000-00008A320000}"/>
    <cellStyle name="Comma 2 4 5 9" xfId="20312" xr:uid="{00000000-0005-0000-0000-00008B320000}"/>
    <cellStyle name="Comma 2 4 6" xfId="22793" xr:uid="{00000000-0005-0000-0000-00008C320000}"/>
    <cellStyle name="Comma 2 4 6 2" xfId="3108" xr:uid="{00000000-0005-0000-0000-00008D320000}"/>
    <cellStyle name="Comma 2 4 6 3" xfId="5567" xr:uid="{00000000-0005-0000-0000-00008E320000}"/>
    <cellStyle name="Comma 2 4 6 4" xfId="8060" xr:uid="{00000000-0005-0000-0000-00008F320000}"/>
    <cellStyle name="Comma 2 4 6 5" xfId="10508" xr:uid="{00000000-0005-0000-0000-000090320000}"/>
    <cellStyle name="Comma 2 4 6 6" xfId="12960" xr:uid="{00000000-0005-0000-0000-000091320000}"/>
    <cellStyle name="Comma 2 4 6 7" xfId="15412" xr:uid="{00000000-0005-0000-0000-000092320000}"/>
    <cellStyle name="Comma 2 4 6 8" xfId="17865" xr:uid="{00000000-0005-0000-0000-000093320000}"/>
    <cellStyle name="Comma 2 4 6 9" xfId="20313" xr:uid="{00000000-0005-0000-0000-000094320000}"/>
    <cellStyle name="Comma 2 4 7" xfId="22794" xr:uid="{00000000-0005-0000-0000-000095320000}"/>
    <cellStyle name="Comma 2 4 7 2" xfId="3109" xr:uid="{00000000-0005-0000-0000-000096320000}"/>
    <cellStyle name="Comma 2 4 7 3" xfId="5568" xr:uid="{00000000-0005-0000-0000-000097320000}"/>
    <cellStyle name="Comma 2 4 7 4" xfId="8061" xr:uid="{00000000-0005-0000-0000-000098320000}"/>
    <cellStyle name="Comma 2 4 7 5" xfId="10509" xr:uid="{00000000-0005-0000-0000-000099320000}"/>
    <cellStyle name="Comma 2 4 7 6" xfId="12961" xr:uid="{00000000-0005-0000-0000-00009A320000}"/>
    <cellStyle name="Comma 2 4 7 7" xfId="15413" xr:uid="{00000000-0005-0000-0000-00009B320000}"/>
    <cellStyle name="Comma 2 4 7 8" xfId="17866" xr:uid="{00000000-0005-0000-0000-00009C320000}"/>
    <cellStyle name="Comma 2 4 7 9" xfId="20314" xr:uid="{00000000-0005-0000-0000-00009D320000}"/>
    <cellStyle name="Comma 2 4 8" xfId="22795" xr:uid="{00000000-0005-0000-0000-00009E320000}"/>
    <cellStyle name="Comma 2 4 8 2" xfId="3110" xr:uid="{00000000-0005-0000-0000-00009F320000}"/>
    <cellStyle name="Comma 2 4 8 3" xfId="5569" xr:uid="{00000000-0005-0000-0000-0000A0320000}"/>
    <cellStyle name="Comma 2 4 8 4" xfId="8062" xr:uid="{00000000-0005-0000-0000-0000A1320000}"/>
    <cellStyle name="Comma 2 4 8 5" xfId="10510" xr:uid="{00000000-0005-0000-0000-0000A2320000}"/>
    <cellStyle name="Comma 2 4 8 6" xfId="12962" xr:uid="{00000000-0005-0000-0000-0000A3320000}"/>
    <cellStyle name="Comma 2 4 8 7" xfId="15414" xr:uid="{00000000-0005-0000-0000-0000A4320000}"/>
    <cellStyle name="Comma 2 4 8 8" xfId="17867" xr:uid="{00000000-0005-0000-0000-0000A5320000}"/>
    <cellStyle name="Comma 2 4 8 9" xfId="20315" xr:uid="{00000000-0005-0000-0000-0000A6320000}"/>
    <cellStyle name="Comma 2 4 9" xfId="22796" xr:uid="{00000000-0005-0000-0000-0000A7320000}"/>
    <cellStyle name="Comma 2 4 9 2" xfId="3111" xr:uid="{00000000-0005-0000-0000-0000A8320000}"/>
    <cellStyle name="Comma 2 4 9 3" xfId="5570" xr:uid="{00000000-0005-0000-0000-0000A9320000}"/>
    <cellStyle name="Comma 2 4 9 4" xfId="8063" xr:uid="{00000000-0005-0000-0000-0000AA320000}"/>
    <cellStyle name="Comma 2 4 9 5" xfId="10511" xr:uid="{00000000-0005-0000-0000-0000AB320000}"/>
    <cellStyle name="Comma 2 4 9 6" xfId="12963" xr:uid="{00000000-0005-0000-0000-0000AC320000}"/>
    <cellStyle name="Comma 2 4 9 7" xfId="15415" xr:uid="{00000000-0005-0000-0000-0000AD320000}"/>
    <cellStyle name="Comma 2 4 9 8" xfId="17868" xr:uid="{00000000-0005-0000-0000-0000AE320000}"/>
    <cellStyle name="Comma 2 4 9 9" xfId="20316" xr:uid="{00000000-0005-0000-0000-0000AF320000}"/>
    <cellStyle name="Comma 2 5" xfId="22797" xr:uid="{00000000-0005-0000-0000-0000B0320000}"/>
    <cellStyle name="Comma 2 5 10" xfId="3112" xr:uid="{00000000-0005-0000-0000-0000B1320000}"/>
    <cellStyle name="Comma 2 5 11" xfId="5571" xr:uid="{00000000-0005-0000-0000-0000B2320000}"/>
    <cellStyle name="Comma 2 5 12" xfId="8064" xr:uid="{00000000-0005-0000-0000-0000B3320000}"/>
    <cellStyle name="Comma 2 5 13" xfId="10512" xr:uid="{00000000-0005-0000-0000-0000B4320000}"/>
    <cellStyle name="Comma 2 5 14" xfId="12964" xr:uid="{00000000-0005-0000-0000-0000B5320000}"/>
    <cellStyle name="Comma 2 5 15" xfId="15416" xr:uid="{00000000-0005-0000-0000-0000B6320000}"/>
    <cellStyle name="Comma 2 5 16" xfId="17869" xr:uid="{00000000-0005-0000-0000-0000B7320000}"/>
    <cellStyle name="Comma 2 5 17" xfId="20317" xr:uid="{00000000-0005-0000-0000-0000B8320000}"/>
    <cellStyle name="Comma 2 5 2" xfId="22798" xr:uid="{00000000-0005-0000-0000-0000B9320000}"/>
    <cellStyle name="Comma 2 5 2 10" xfId="5572" xr:uid="{00000000-0005-0000-0000-0000BA320000}"/>
    <cellStyle name="Comma 2 5 2 11" xfId="8065" xr:uid="{00000000-0005-0000-0000-0000BB320000}"/>
    <cellStyle name="Comma 2 5 2 12" xfId="10513" xr:uid="{00000000-0005-0000-0000-0000BC320000}"/>
    <cellStyle name="Comma 2 5 2 13" xfId="12965" xr:uid="{00000000-0005-0000-0000-0000BD320000}"/>
    <cellStyle name="Comma 2 5 2 14" xfId="15417" xr:uid="{00000000-0005-0000-0000-0000BE320000}"/>
    <cellStyle name="Comma 2 5 2 15" xfId="17870" xr:uid="{00000000-0005-0000-0000-0000BF320000}"/>
    <cellStyle name="Comma 2 5 2 16" xfId="20318" xr:uid="{00000000-0005-0000-0000-0000C0320000}"/>
    <cellStyle name="Comma 2 5 2 2" xfId="22799" xr:uid="{00000000-0005-0000-0000-0000C1320000}"/>
    <cellStyle name="Comma 2 5 2 2 10" xfId="20319" xr:uid="{00000000-0005-0000-0000-0000C2320000}"/>
    <cellStyle name="Comma 2 5 2 2 2" xfId="22800" xr:uid="{00000000-0005-0000-0000-0000C3320000}"/>
    <cellStyle name="Comma 2 5 2 2 2 2" xfId="3115" xr:uid="{00000000-0005-0000-0000-0000C4320000}"/>
    <cellStyle name="Comma 2 5 2 2 2 3" xfId="5574" xr:uid="{00000000-0005-0000-0000-0000C5320000}"/>
    <cellStyle name="Comma 2 5 2 2 2 4" xfId="8067" xr:uid="{00000000-0005-0000-0000-0000C6320000}"/>
    <cellStyle name="Comma 2 5 2 2 2 5" xfId="10515" xr:uid="{00000000-0005-0000-0000-0000C7320000}"/>
    <cellStyle name="Comma 2 5 2 2 2 6" xfId="12967" xr:uid="{00000000-0005-0000-0000-0000C8320000}"/>
    <cellStyle name="Comma 2 5 2 2 2 7" xfId="15419" xr:uid="{00000000-0005-0000-0000-0000C9320000}"/>
    <cellStyle name="Comma 2 5 2 2 2 8" xfId="17872" xr:uid="{00000000-0005-0000-0000-0000CA320000}"/>
    <cellStyle name="Comma 2 5 2 2 2 9" xfId="20320" xr:uid="{00000000-0005-0000-0000-0000CB320000}"/>
    <cellStyle name="Comma 2 5 2 2 3" xfId="3114" xr:uid="{00000000-0005-0000-0000-0000CC320000}"/>
    <cellStyle name="Comma 2 5 2 2 4" xfId="5573" xr:uid="{00000000-0005-0000-0000-0000CD320000}"/>
    <cellStyle name="Comma 2 5 2 2 5" xfId="8066" xr:uid="{00000000-0005-0000-0000-0000CE320000}"/>
    <cellStyle name="Comma 2 5 2 2 6" xfId="10514" xr:uid="{00000000-0005-0000-0000-0000CF320000}"/>
    <cellStyle name="Comma 2 5 2 2 7" xfId="12966" xr:uid="{00000000-0005-0000-0000-0000D0320000}"/>
    <cellStyle name="Comma 2 5 2 2 8" xfId="15418" xr:uid="{00000000-0005-0000-0000-0000D1320000}"/>
    <cellStyle name="Comma 2 5 2 2 9" xfId="17871" xr:uid="{00000000-0005-0000-0000-0000D2320000}"/>
    <cellStyle name="Comma 2 5 2 3" xfId="22801" xr:uid="{00000000-0005-0000-0000-0000D3320000}"/>
    <cellStyle name="Comma 2 5 2 3 2" xfId="3116" xr:uid="{00000000-0005-0000-0000-0000D4320000}"/>
    <cellStyle name="Comma 2 5 2 3 3" xfId="5575" xr:uid="{00000000-0005-0000-0000-0000D5320000}"/>
    <cellStyle name="Comma 2 5 2 3 4" xfId="8068" xr:uid="{00000000-0005-0000-0000-0000D6320000}"/>
    <cellStyle name="Comma 2 5 2 3 5" xfId="10516" xr:uid="{00000000-0005-0000-0000-0000D7320000}"/>
    <cellStyle name="Comma 2 5 2 3 6" xfId="12968" xr:uid="{00000000-0005-0000-0000-0000D8320000}"/>
    <cellStyle name="Comma 2 5 2 3 7" xfId="15420" xr:uid="{00000000-0005-0000-0000-0000D9320000}"/>
    <cellStyle name="Comma 2 5 2 3 8" xfId="17873" xr:uid="{00000000-0005-0000-0000-0000DA320000}"/>
    <cellStyle name="Comma 2 5 2 3 9" xfId="20321" xr:uid="{00000000-0005-0000-0000-0000DB320000}"/>
    <cellStyle name="Comma 2 5 2 4" xfId="22802" xr:uid="{00000000-0005-0000-0000-0000DC320000}"/>
    <cellStyle name="Comma 2 5 2 4 2" xfId="3117" xr:uid="{00000000-0005-0000-0000-0000DD320000}"/>
    <cellStyle name="Comma 2 5 2 4 3" xfId="5576" xr:uid="{00000000-0005-0000-0000-0000DE320000}"/>
    <cellStyle name="Comma 2 5 2 4 4" xfId="8069" xr:uid="{00000000-0005-0000-0000-0000DF320000}"/>
    <cellStyle name="Comma 2 5 2 4 5" xfId="10517" xr:uid="{00000000-0005-0000-0000-0000E0320000}"/>
    <cellStyle name="Comma 2 5 2 4 6" xfId="12969" xr:uid="{00000000-0005-0000-0000-0000E1320000}"/>
    <cellStyle name="Comma 2 5 2 4 7" xfId="15421" xr:uid="{00000000-0005-0000-0000-0000E2320000}"/>
    <cellStyle name="Comma 2 5 2 4 8" xfId="17874" xr:uid="{00000000-0005-0000-0000-0000E3320000}"/>
    <cellStyle name="Comma 2 5 2 4 9" xfId="20322" xr:uid="{00000000-0005-0000-0000-0000E4320000}"/>
    <cellStyle name="Comma 2 5 2 5" xfId="22803" xr:uid="{00000000-0005-0000-0000-0000E5320000}"/>
    <cellStyle name="Comma 2 5 2 5 2" xfId="3118" xr:uid="{00000000-0005-0000-0000-0000E6320000}"/>
    <cellStyle name="Comma 2 5 2 5 3" xfId="5577" xr:uid="{00000000-0005-0000-0000-0000E7320000}"/>
    <cellStyle name="Comma 2 5 2 5 4" xfId="8070" xr:uid="{00000000-0005-0000-0000-0000E8320000}"/>
    <cellStyle name="Comma 2 5 2 5 5" xfId="10518" xr:uid="{00000000-0005-0000-0000-0000E9320000}"/>
    <cellStyle name="Comma 2 5 2 5 6" xfId="12970" xr:uid="{00000000-0005-0000-0000-0000EA320000}"/>
    <cellStyle name="Comma 2 5 2 5 7" xfId="15422" xr:uid="{00000000-0005-0000-0000-0000EB320000}"/>
    <cellStyle name="Comma 2 5 2 5 8" xfId="17875" xr:uid="{00000000-0005-0000-0000-0000EC320000}"/>
    <cellStyle name="Comma 2 5 2 5 9" xfId="20323" xr:uid="{00000000-0005-0000-0000-0000ED320000}"/>
    <cellStyle name="Comma 2 5 2 6" xfId="22804" xr:uid="{00000000-0005-0000-0000-0000EE320000}"/>
    <cellStyle name="Comma 2 5 2 6 2" xfId="3119" xr:uid="{00000000-0005-0000-0000-0000EF320000}"/>
    <cellStyle name="Comma 2 5 2 6 3" xfId="5578" xr:uid="{00000000-0005-0000-0000-0000F0320000}"/>
    <cellStyle name="Comma 2 5 2 6 4" xfId="8071" xr:uid="{00000000-0005-0000-0000-0000F1320000}"/>
    <cellStyle name="Comma 2 5 2 6 5" xfId="10519" xr:uid="{00000000-0005-0000-0000-0000F2320000}"/>
    <cellStyle name="Comma 2 5 2 6 6" xfId="12971" xr:uid="{00000000-0005-0000-0000-0000F3320000}"/>
    <cellStyle name="Comma 2 5 2 6 7" xfId="15423" xr:uid="{00000000-0005-0000-0000-0000F4320000}"/>
    <cellStyle name="Comma 2 5 2 6 8" xfId="17876" xr:uid="{00000000-0005-0000-0000-0000F5320000}"/>
    <cellStyle name="Comma 2 5 2 6 9" xfId="20324" xr:uid="{00000000-0005-0000-0000-0000F6320000}"/>
    <cellStyle name="Comma 2 5 2 7" xfId="22805" xr:uid="{00000000-0005-0000-0000-0000F7320000}"/>
    <cellStyle name="Comma 2 5 2 7 2" xfId="3120" xr:uid="{00000000-0005-0000-0000-0000F8320000}"/>
    <cellStyle name="Comma 2 5 2 7 3" xfId="5579" xr:uid="{00000000-0005-0000-0000-0000F9320000}"/>
    <cellStyle name="Comma 2 5 2 7 4" xfId="8072" xr:uid="{00000000-0005-0000-0000-0000FA320000}"/>
    <cellStyle name="Comma 2 5 2 7 5" xfId="10520" xr:uid="{00000000-0005-0000-0000-0000FB320000}"/>
    <cellStyle name="Comma 2 5 2 7 6" xfId="12972" xr:uid="{00000000-0005-0000-0000-0000FC320000}"/>
    <cellStyle name="Comma 2 5 2 7 7" xfId="15424" xr:uid="{00000000-0005-0000-0000-0000FD320000}"/>
    <cellStyle name="Comma 2 5 2 7 8" xfId="17877" xr:uid="{00000000-0005-0000-0000-0000FE320000}"/>
    <cellStyle name="Comma 2 5 2 7 9" xfId="20325" xr:uid="{00000000-0005-0000-0000-0000FF320000}"/>
    <cellStyle name="Comma 2 5 2 8" xfId="22806" xr:uid="{00000000-0005-0000-0000-000000330000}"/>
    <cellStyle name="Comma 2 5 2 8 2" xfId="3121" xr:uid="{00000000-0005-0000-0000-000001330000}"/>
    <cellStyle name="Comma 2 5 2 8 3" xfId="5580" xr:uid="{00000000-0005-0000-0000-000002330000}"/>
    <cellStyle name="Comma 2 5 2 8 4" xfId="8073" xr:uid="{00000000-0005-0000-0000-000003330000}"/>
    <cellStyle name="Comma 2 5 2 8 5" xfId="10521" xr:uid="{00000000-0005-0000-0000-000004330000}"/>
    <cellStyle name="Comma 2 5 2 8 6" xfId="12973" xr:uid="{00000000-0005-0000-0000-000005330000}"/>
    <cellStyle name="Comma 2 5 2 8 7" xfId="15425" xr:uid="{00000000-0005-0000-0000-000006330000}"/>
    <cellStyle name="Comma 2 5 2 8 8" xfId="17878" xr:uid="{00000000-0005-0000-0000-000007330000}"/>
    <cellStyle name="Comma 2 5 2 8 9" xfId="20326" xr:uid="{00000000-0005-0000-0000-000008330000}"/>
    <cellStyle name="Comma 2 5 2 9" xfId="3113" xr:uid="{00000000-0005-0000-0000-000009330000}"/>
    <cellStyle name="Comma 2 5 3" xfId="22807" xr:uid="{00000000-0005-0000-0000-00000A330000}"/>
    <cellStyle name="Comma 2 5 3 10" xfId="20327" xr:uid="{00000000-0005-0000-0000-00000B330000}"/>
    <cellStyle name="Comma 2 5 3 2" xfId="22808" xr:uid="{00000000-0005-0000-0000-00000C330000}"/>
    <cellStyle name="Comma 2 5 3 2 2" xfId="3123" xr:uid="{00000000-0005-0000-0000-00000D330000}"/>
    <cellStyle name="Comma 2 5 3 2 3" xfId="5582" xr:uid="{00000000-0005-0000-0000-00000E330000}"/>
    <cellStyle name="Comma 2 5 3 2 4" xfId="8075" xr:uid="{00000000-0005-0000-0000-00000F330000}"/>
    <cellStyle name="Comma 2 5 3 2 5" xfId="10523" xr:uid="{00000000-0005-0000-0000-000010330000}"/>
    <cellStyle name="Comma 2 5 3 2 6" xfId="12975" xr:uid="{00000000-0005-0000-0000-000011330000}"/>
    <cellStyle name="Comma 2 5 3 2 7" xfId="15427" xr:uid="{00000000-0005-0000-0000-000012330000}"/>
    <cellStyle name="Comma 2 5 3 2 8" xfId="17880" xr:uid="{00000000-0005-0000-0000-000013330000}"/>
    <cellStyle name="Comma 2 5 3 2 9" xfId="20328" xr:uid="{00000000-0005-0000-0000-000014330000}"/>
    <cellStyle name="Comma 2 5 3 3" xfId="3122" xr:uid="{00000000-0005-0000-0000-000015330000}"/>
    <cellStyle name="Comma 2 5 3 4" xfId="5581" xr:uid="{00000000-0005-0000-0000-000016330000}"/>
    <cellStyle name="Comma 2 5 3 5" xfId="8074" xr:uid="{00000000-0005-0000-0000-000017330000}"/>
    <cellStyle name="Comma 2 5 3 6" xfId="10522" xr:uid="{00000000-0005-0000-0000-000018330000}"/>
    <cellStyle name="Comma 2 5 3 7" xfId="12974" xr:uid="{00000000-0005-0000-0000-000019330000}"/>
    <cellStyle name="Comma 2 5 3 8" xfId="15426" xr:uid="{00000000-0005-0000-0000-00001A330000}"/>
    <cellStyle name="Comma 2 5 3 9" xfId="17879" xr:uid="{00000000-0005-0000-0000-00001B330000}"/>
    <cellStyle name="Comma 2 5 4" xfId="22809" xr:uid="{00000000-0005-0000-0000-00001C330000}"/>
    <cellStyle name="Comma 2 5 4 2" xfId="3124" xr:uid="{00000000-0005-0000-0000-00001D330000}"/>
    <cellStyle name="Comma 2 5 4 3" xfId="5583" xr:uid="{00000000-0005-0000-0000-00001E330000}"/>
    <cellStyle name="Comma 2 5 4 4" xfId="8076" xr:uid="{00000000-0005-0000-0000-00001F330000}"/>
    <cellStyle name="Comma 2 5 4 5" xfId="10524" xr:uid="{00000000-0005-0000-0000-000020330000}"/>
    <cellStyle name="Comma 2 5 4 6" xfId="12976" xr:uid="{00000000-0005-0000-0000-000021330000}"/>
    <cellStyle name="Comma 2 5 4 7" xfId="15428" xr:uid="{00000000-0005-0000-0000-000022330000}"/>
    <cellStyle name="Comma 2 5 4 8" xfId="17881" xr:uid="{00000000-0005-0000-0000-000023330000}"/>
    <cellStyle name="Comma 2 5 4 9" xfId="20329" xr:uid="{00000000-0005-0000-0000-000024330000}"/>
    <cellStyle name="Comma 2 5 5" xfId="22810" xr:uid="{00000000-0005-0000-0000-000025330000}"/>
    <cellStyle name="Comma 2 5 5 2" xfId="3125" xr:uid="{00000000-0005-0000-0000-000026330000}"/>
    <cellStyle name="Comma 2 5 5 3" xfId="5584" xr:uid="{00000000-0005-0000-0000-000027330000}"/>
    <cellStyle name="Comma 2 5 5 4" xfId="8077" xr:uid="{00000000-0005-0000-0000-000028330000}"/>
    <cellStyle name="Comma 2 5 5 5" xfId="10525" xr:uid="{00000000-0005-0000-0000-000029330000}"/>
    <cellStyle name="Comma 2 5 5 6" xfId="12977" xr:uid="{00000000-0005-0000-0000-00002A330000}"/>
    <cellStyle name="Comma 2 5 5 7" xfId="15429" xr:uid="{00000000-0005-0000-0000-00002B330000}"/>
    <cellStyle name="Comma 2 5 5 8" xfId="17882" xr:uid="{00000000-0005-0000-0000-00002C330000}"/>
    <cellStyle name="Comma 2 5 5 9" xfId="20330" xr:uid="{00000000-0005-0000-0000-00002D330000}"/>
    <cellStyle name="Comma 2 5 6" xfId="22811" xr:uid="{00000000-0005-0000-0000-00002E330000}"/>
    <cellStyle name="Comma 2 5 6 2" xfId="3126" xr:uid="{00000000-0005-0000-0000-00002F330000}"/>
    <cellStyle name="Comma 2 5 6 3" xfId="5585" xr:uid="{00000000-0005-0000-0000-000030330000}"/>
    <cellStyle name="Comma 2 5 6 4" xfId="8078" xr:uid="{00000000-0005-0000-0000-000031330000}"/>
    <cellStyle name="Comma 2 5 6 5" xfId="10526" xr:uid="{00000000-0005-0000-0000-000032330000}"/>
    <cellStyle name="Comma 2 5 6 6" xfId="12978" xr:uid="{00000000-0005-0000-0000-000033330000}"/>
    <cellStyle name="Comma 2 5 6 7" xfId="15430" xr:uid="{00000000-0005-0000-0000-000034330000}"/>
    <cellStyle name="Comma 2 5 6 8" xfId="17883" xr:uid="{00000000-0005-0000-0000-000035330000}"/>
    <cellStyle name="Comma 2 5 6 9" xfId="20331" xr:uid="{00000000-0005-0000-0000-000036330000}"/>
    <cellStyle name="Comma 2 5 7" xfId="22812" xr:uid="{00000000-0005-0000-0000-000037330000}"/>
    <cellStyle name="Comma 2 5 7 2" xfId="3127" xr:uid="{00000000-0005-0000-0000-000038330000}"/>
    <cellStyle name="Comma 2 5 7 3" xfId="5586" xr:uid="{00000000-0005-0000-0000-000039330000}"/>
    <cellStyle name="Comma 2 5 7 4" xfId="8079" xr:uid="{00000000-0005-0000-0000-00003A330000}"/>
    <cellStyle name="Comma 2 5 7 5" xfId="10527" xr:uid="{00000000-0005-0000-0000-00003B330000}"/>
    <cellStyle name="Comma 2 5 7 6" xfId="12979" xr:uid="{00000000-0005-0000-0000-00003C330000}"/>
    <cellStyle name="Comma 2 5 7 7" xfId="15431" xr:uid="{00000000-0005-0000-0000-00003D330000}"/>
    <cellStyle name="Comma 2 5 7 8" xfId="17884" xr:uid="{00000000-0005-0000-0000-00003E330000}"/>
    <cellStyle name="Comma 2 5 7 9" xfId="20332" xr:uid="{00000000-0005-0000-0000-00003F330000}"/>
    <cellStyle name="Comma 2 5 8" xfId="22813" xr:uid="{00000000-0005-0000-0000-000040330000}"/>
    <cellStyle name="Comma 2 5 8 2" xfId="3128" xr:uid="{00000000-0005-0000-0000-000041330000}"/>
    <cellStyle name="Comma 2 5 8 3" xfId="5587" xr:uid="{00000000-0005-0000-0000-000042330000}"/>
    <cellStyle name="Comma 2 5 8 4" xfId="8080" xr:uid="{00000000-0005-0000-0000-000043330000}"/>
    <cellStyle name="Comma 2 5 8 5" xfId="10528" xr:uid="{00000000-0005-0000-0000-000044330000}"/>
    <cellStyle name="Comma 2 5 8 6" xfId="12980" xr:uid="{00000000-0005-0000-0000-000045330000}"/>
    <cellStyle name="Comma 2 5 8 7" xfId="15432" xr:uid="{00000000-0005-0000-0000-000046330000}"/>
    <cellStyle name="Comma 2 5 8 8" xfId="17885" xr:uid="{00000000-0005-0000-0000-000047330000}"/>
    <cellStyle name="Comma 2 5 8 9" xfId="20333" xr:uid="{00000000-0005-0000-0000-000048330000}"/>
    <cellStyle name="Comma 2 5 9" xfId="22814" xr:uid="{00000000-0005-0000-0000-000049330000}"/>
    <cellStyle name="Comma 2 5 9 2" xfId="3129" xr:uid="{00000000-0005-0000-0000-00004A330000}"/>
    <cellStyle name="Comma 2 5 9 3" xfId="5588" xr:uid="{00000000-0005-0000-0000-00004B330000}"/>
    <cellStyle name="Comma 2 5 9 4" xfId="8081" xr:uid="{00000000-0005-0000-0000-00004C330000}"/>
    <cellStyle name="Comma 2 5 9 5" xfId="10529" xr:uid="{00000000-0005-0000-0000-00004D330000}"/>
    <cellStyle name="Comma 2 5 9 6" xfId="12981" xr:uid="{00000000-0005-0000-0000-00004E330000}"/>
    <cellStyle name="Comma 2 5 9 7" xfId="15433" xr:uid="{00000000-0005-0000-0000-00004F330000}"/>
    <cellStyle name="Comma 2 5 9 8" xfId="17886" xr:uid="{00000000-0005-0000-0000-000050330000}"/>
    <cellStyle name="Comma 2 5 9 9" xfId="20334" xr:uid="{00000000-0005-0000-0000-000051330000}"/>
    <cellStyle name="Comma 2 6" xfId="22815" xr:uid="{00000000-0005-0000-0000-000052330000}"/>
    <cellStyle name="Comma 2 6 10" xfId="5589" xr:uid="{00000000-0005-0000-0000-000053330000}"/>
    <cellStyle name="Comma 2 6 11" xfId="8082" xr:uid="{00000000-0005-0000-0000-000054330000}"/>
    <cellStyle name="Comma 2 6 12" xfId="10530" xr:uid="{00000000-0005-0000-0000-000055330000}"/>
    <cellStyle name="Comma 2 6 13" xfId="12982" xr:uid="{00000000-0005-0000-0000-000056330000}"/>
    <cellStyle name="Comma 2 6 14" xfId="15434" xr:uid="{00000000-0005-0000-0000-000057330000}"/>
    <cellStyle name="Comma 2 6 15" xfId="17887" xr:uid="{00000000-0005-0000-0000-000058330000}"/>
    <cellStyle name="Comma 2 6 16" xfId="20335" xr:uid="{00000000-0005-0000-0000-000059330000}"/>
    <cellStyle name="Comma 2 6 2" xfId="22816" xr:uid="{00000000-0005-0000-0000-00005A330000}"/>
    <cellStyle name="Comma 2 6 2 10" xfId="20336" xr:uid="{00000000-0005-0000-0000-00005B330000}"/>
    <cellStyle name="Comma 2 6 2 2" xfId="22817" xr:uid="{00000000-0005-0000-0000-00005C330000}"/>
    <cellStyle name="Comma 2 6 2 2 2" xfId="3132" xr:uid="{00000000-0005-0000-0000-00005D330000}"/>
    <cellStyle name="Comma 2 6 2 2 3" xfId="5591" xr:uid="{00000000-0005-0000-0000-00005E330000}"/>
    <cellStyle name="Comma 2 6 2 2 4" xfId="8084" xr:uid="{00000000-0005-0000-0000-00005F330000}"/>
    <cellStyle name="Comma 2 6 2 2 5" xfId="10532" xr:uid="{00000000-0005-0000-0000-000060330000}"/>
    <cellStyle name="Comma 2 6 2 2 6" xfId="12984" xr:uid="{00000000-0005-0000-0000-000061330000}"/>
    <cellStyle name="Comma 2 6 2 2 7" xfId="15436" xr:uid="{00000000-0005-0000-0000-000062330000}"/>
    <cellStyle name="Comma 2 6 2 2 8" xfId="17889" xr:uid="{00000000-0005-0000-0000-000063330000}"/>
    <cellStyle name="Comma 2 6 2 2 9" xfId="20337" xr:uid="{00000000-0005-0000-0000-000064330000}"/>
    <cellStyle name="Comma 2 6 2 3" xfId="3131" xr:uid="{00000000-0005-0000-0000-000065330000}"/>
    <cellStyle name="Comma 2 6 2 4" xfId="5590" xr:uid="{00000000-0005-0000-0000-000066330000}"/>
    <cellStyle name="Comma 2 6 2 5" xfId="8083" xr:uid="{00000000-0005-0000-0000-000067330000}"/>
    <cellStyle name="Comma 2 6 2 6" xfId="10531" xr:uid="{00000000-0005-0000-0000-000068330000}"/>
    <cellStyle name="Comma 2 6 2 7" xfId="12983" xr:uid="{00000000-0005-0000-0000-000069330000}"/>
    <cellStyle name="Comma 2 6 2 8" xfId="15435" xr:uid="{00000000-0005-0000-0000-00006A330000}"/>
    <cellStyle name="Comma 2 6 2 9" xfId="17888" xr:uid="{00000000-0005-0000-0000-00006B330000}"/>
    <cellStyle name="Comma 2 6 3" xfId="22818" xr:uid="{00000000-0005-0000-0000-00006C330000}"/>
    <cellStyle name="Comma 2 6 3 2" xfId="3133" xr:uid="{00000000-0005-0000-0000-00006D330000}"/>
    <cellStyle name="Comma 2 6 3 3" xfId="5592" xr:uid="{00000000-0005-0000-0000-00006E330000}"/>
    <cellStyle name="Comma 2 6 3 4" xfId="8085" xr:uid="{00000000-0005-0000-0000-00006F330000}"/>
    <cellStyle name="Comma 2 6 3 5" xfId="10533" xr:uid="{00000000-0005-0000-0000-000070330000}"/>
    <cellStyle name="Comma 2 6 3 6" xfId="12985" xr:uid="{00000000-0005-0000-0000-000071330000}"/>
    <cellStyle name="Comma 2 6 3 7" xfId="15437" xr:uid="{00000000-0005-0000-0000-000072330000}"/>
    <cellStyle name="Comma 2 6 3 8" xfId="17890" xr:uid="{00000000-0005-0000-0000-000073330000}"/>
    <cellStyle name="Comma 2 6 3 9" xfId="20338" xr:uid="{00000000-0005-0000-0000-000074330000}"/>
    <cellStyle name="Comma 2 6 4" xfId="22819" xr:uid="{00000000-0005-0000-0000-000075330000}"/>
    <cellStyle name="Comma 2 6 4 2" xfId="3134" xr:uid="{00000000-0005-0000-0000-000076330000}"/>
    <cellStyle name="Comma 2 6 4 3" xfId="5593" xr:uid="{00000000-0005-0000-0000-000077330000}"/>
    <cellStyle name="Comma 2 6 4 4" xfId="8086" xr:uid="{00000000-0005-0000-0000-000078330000}"/>
    <cellStyle name="Comma 2 6 4 5" xfId="10534" xr:uid="{00000000-0005-0000-0000-000079330000}"/>
    <cellStyle name="Comma 2 6 4 6" xfId="12986" xr:uid="{00000000-0005-0000-0000-00007A330000}"/>
    <cellStyle name="Comma 2 6 4 7" xfId="15438" xr:uid="{00000000-0005-0000-0000-00007B330000}"/>
    <cellStyle name="Comma 2 6 4 8" xfId="17891" xr:uid="{00000000-0005-0000-0000-00007C330000}"/>
    <cellStyle name="Comma 2 6 4 9" xfId="20339" xr:uid="{00000000-0005-0000-0000-00007D330000}"/>
    <cellStyle name="Comma 2 6 5" xfId="22820" xr:uid="{00000000-0005-0000-0000-00007E330000}"/>
    <cellStyle name="Comma 2 6 5 2" xfId="3135" xr:uid="{00000000-0005-0000-0000-00007F330000}"/>
    <cellStyle name="Comma 2 6 5 3" xfId="5594" xr:uid="{00000000-0005-0000-0000-000080330000}"/>
    <cellStyle name="Comma 2 6 5 4" xfId="8087" xr:uid="{00000000-0005-0000-0000-000081330000}"/>
    <cellStyle name="Comma 2 6 5 5" xfId="10535" xr:uid="{00000000-0005-0000-0000-000082330000}"/>
    <cellStyle name="Comma 2 6 5 6" xfId="12987" xr:uid="{00000000-0005-0000-0000-000083330000}"/>
    <cellStyle name="Comma 2 6 5 7" xfId="15439" xr:uid="{00000000-0005-0000-0000-000084330000}"/>
    <cellStyle name="Comma 2 6 5 8" xfId="17892" xr:uid="{00000000-0005-0000-0000-000085330000}"/>
    <cellStyle name="Comma 2 6 5 9" xfId="20340" xr:uid="{00000000-0005-0000-0000-000086330000}"/>
    <cellStyle name="Comma 2 6 6" xfId="22821" xr:uid="{00000000-0005-0000-0000-000087330000}"/>
    <cellStyle name="Comma 2 6 6 2" xfId="3136" xr:uid="{00000000-0005-0000-0000-000088330000}"/>
    <cellStyle name="Comma 2 6 6 3" xfId="5595" xr:uid="{00000000-0005-0000-0000-000089330000}"/>
    <cellStyle name="Comma 2 6 6 4" xfId="8088" xr:uid="{00000000-0005-0000-0000-00008A330000}"/>
    <cellStyle name="Comma 2 6 6 5" xfId="10536" xr:uid="{00000000-0005-0000-0000-00008B330000}"/>
    <cellStyle name="Comma 2 6 6 6" xfId="12988" xr:uid="{00000000-0005-0000-0000-00008C330000}"/>
    <cellStyle name="Comma 2 6 6 7" xfId="15440" xr:uid="{00000000-0005-0000-0000-00008D330000}"/>
    <cellStyle name="Comma 2 6 6 8" xfId="17893" xr:uid="{00000000-0005-0000-0000-00008E330000}"/>
    <cellStyle name="Comma 2 6 6 9" xfId="20341" xr:uid="{00000000-0005-0000-0000-00008F330000}"/>
    <cellStyle name="Comma 2 6 7" xfId="22822" xr:uid="{00000000-0005-0000-0000-000090330000}"/>
    <cellStyle name="Comma 2 6 7 2" xfId="3137" xr:uid="{00000000-0005-0000-0000-000091330000}"/>
    <cellStyle name="Comma 2 6 7 3" xfId="5596" xr:uid="{00000000-0005-0000-0000-000092330000}"/>
    <cellStyle name="Comma 2 6 7 4" xfId="8089" xr:uid="{00000000-0005-0000-0000-000093330000}"/>
    <cellStyle name="Comma 2 6 7 5" xfId="10537" xr:uid="{00000000-0005-0000-0000-000094330000}"/>
    <cellStyle name="Comma 2 6 7 6" xfId="12989" xr:uid="{00000000-0005-0000-0000-000095330000}"/>
    <cellStyle name="Comma 2 6 7 7" xfId="15441" xr:uid="{00000000-0005-0000-0000-000096330000}"/>
    <cellStyle name="Comma 2 6 7 8" xfId="17894" xr:uid="{00000000-0005-0000-0000-000097330000}"/>
    <cellStyle name="Comma 2 6 7 9" xfId="20342" xr:uid="{00000000-0005-0000-0000-000098330000}"/>
    <cellStyle name="Comma 2 6 8" xfId="22823" xr:uid="{00000000-0005-0000-0000-000099330000}"/>
    <cellStyle name="Comma 2 6 8 2" xfId="3138" xr:uid="{00000000-0005-0000-0000-00009A330000}"/>
    <cellStyle name="Comma 2 6 8 3" xfId="5597" xr:uid="{00000000-0005-0000-0000-00009B330000}"/>
    <cellStyle name="Comma 2 6 8 4" xfId="8090" xr:uid="{00000000-0005-0000-0000-00009C330000}"/>
    <cellStyle name="Comma 2 6 8 5" xfId="10538" xr:uid="{00000000-0005-0000-0000-00009D330000}"/>
    <cellStyle name="Comma 2 6 8 6" xfId="12990" xr:uid="{00000000-0005-0000-0000-00009E330000}"/>
    <cellStyle name="Comma 2 6 8 7" xfId="15442" xr:uid="{00000000-0005-0000-0000-00009F330000}"/>
    <cellStyle name="Comma 2 6 8 8" xfId="17895" xr:uid="{00000000-0005-0000-0000-0000A0330000}"/>
    <cellStyle name="Comma 2 6 8 9" xfId="20343" xr:uid="{00000000-0005-0000-0000-0000A1330000}"/>
    <cellStyle name="Comma 2 6 9" xfId="3130" xr:uid="{00000000-0005-0000-0000-0000A2330000}"/>
    <cellStyle name="Comma 2 7" xfId="22824" xr:uid="{00000000-0005-0000-0000-0000A3330000}"/>
    <cellStyle name="Comma 2 7 10" xfId="20344" xr:uid="{00000000-0005-0000-0000-0000A4330000}"/>
    <cellStyle name="Comma 2 7 2" xfId="22825" xr:uid="{00000000-0005-0000-0000-0000A5330000}"/>
    <cellStyle name="Comma 2 7 2 2" xfId="3140" xr:uid="{00000000-0005-0000-0000-0000A6330000}"/>
    <cellStyle name="Comma 2 7 2 3" xfId="5599" xr:uid="{00000000-0005-0000-0000-0000A7330000}"/>
    <cellStyle name="Comma 2 7 2 4" xfId="8092" xr:uid="{00000000-0005-0000-0000-0000A8330000}"/>
    <cellStyle name="Comma 2 7 2 5" xfId="10540" xr:uid="{00000000-0005-0000-0000-0000A9330000}"/>
    <cellStyle name="Comma 2 7 2 6" xfId="12992" xr:uid="{00000000-0005-0000-0000-0000AA330000}"/>
    <cellStyle name="Comma 2 7 2 7" xfId="15444" xr:uid="{00000000-0005-0000-0000-0000AB330000}"/>
    <cellStyle name="Comma 2 7 2 8" xfId="17897" xr:uid="{00000000-0005-0000-0000-0000AC330000}"/>
    <cellStyle name="Comma 2 7 2 9" xfId="20345" xr:uid="{00000000-0005-0000-0000-0000AD330000}"/>
    <cellStyle name="Comma 2 7 3" xfId="3139" xr:uid="{00000000-0005-0000-0000-0000AE330000}"/>
    <cellStyle name="Comma 2 7 4" xfId="5598" xr:uid="{00000000-0005-0000-0000-0000AF330000}"/>
    <cellStyle name="Comma 2 7 5" xfId="8091" xr:uid="{00000000-0005-0000-0000-0000B0330000}"/>
    <cellStyle name="Comma 2 7 6" xfId="10539" xr:uid="{00000000-0005-0000-0000-0000B1330000}"/>
    <cellStyle name="Comma 2 7 7" xfId="12991" xr:uid="{00000000-0005-0000-0000-0000B2330000}"/>
    <cellStyle name="Comma 2 7 8" xfId="15443" xr:uid="{00000000-0005-0000-0000-0000B3330000}"/>
    <cellStyle name="Comma 2 7 9" xfId="17896" xr:uid="{00000000-0005-0000-0000-0000B4330000}"/>
    <cellStyle name="Comma 2 8" xfId="22826" xr:uid="{00000000-0005-0000-0000-0000B5330000}"/>
    <cellStyle name="Comma 2 8 2" xfId="3141" xr:uid="{00000000-0005-0000-0000-0000B6330000}"/>
    <cellStyle name="Comma 2 8 3" xfId="5600" xr:uid="{00000000-0005-0000-0000-0000B7330000}"/>
    <cellStyle name="Comma 2 8 4" xfId="8093" xr:uid="{00000000-0005-0000-0000-0000B8330000}"/>
    <cellStyle name="Comma 2 8 5" xfId="10541" xr:uid="{00000000-0005-0000-0000-0000B9330000}"/>
    <cellStyle name="Comma 2 8 6" xfId="12993" xr:uid="{00000000-0005-0000-0000-0000BA330000}"/>
    <cellStyle name="Comma 2 8 7" xfId="15445" xr:uid="{00000000-0005-0000-0000-0000BB330000}"/>
    <cellStyle name="Comma 2 8 8" xfId="17898" xr:uid="{00000000-0005-0000-0000-0000BC330000}"/>
    <cellStyle name="Comma 2 8 9" xfId="20346" xr:uid="{00000000-0005-0000-0000-0000BD330000}"/>
    <cellStyle name="Comma 2 9" xfId="22827" xr:uid="{00000000-0005-0000-0000-0000BE330000}"/>
    <cellStyle name="Comma 2 9 2" xfId="3142" xr:uid="{00000000-0005-0000-0000-0000BF330000}"/>
    <cellStyle name="Comma 2 9 3" xfId="5601" xr:uid="{00000000-0005-0000-0000-0000C0330000}"/>
    <cellStyle name="Comma 2 9 4" xfId="8094" xr:uid="{00000000-0005-0000-0000-0000C1330000}"/>
    <cellStyle name="Comma 2 9 5" xfId="10542" xr:uid="{00000000-0005-0000-0000-0000C2330000}"/>
    <cellStyle name="Comma 2 9 6" xfId="12994" xr:uid="{00000000-0005-0000-0000-0000C3330000}"/>
    <cellStyle name="Comma 2 9 7" xfId="15446" xr:uid="{00000000-0005-0000-0000-0000C4330000}"/>
    <cellStyle name="Comma 2 9 8" xfId="17899" xr:uid="{00000000-0005-0000-0000-0000C5330000}"/>
    <cellStyle name="Comma 2 9 9" xfId="20347" xr:uid="{00000000-0005-0000-0000-0000C6330000}"/>
    <cellStyle name="Comma 2_CGP SCHEDULE" xfId="236" xr:uid="{00000000-0005-0000-0000-0000C7330000}"/>
    <cellStyle name="Comma 20" xfId="237" xr:uid="{00000000-0005-0000-0000-0000C8330000}"/>
    <cellStyle name="Comma 21" xfId="238" xr:uid="{00000000-0005-0000-0000-0000C9330000}"/>
    <cellStyle name="Comma 22" xfId="239" xr:uid="{00000000-0005-0000-0000-0000CA330000}"/>
    <cellStyle name="Comma 23" xfId="240" xr:uid="{00000000-0005-0000-0000-0000CB330000}"/>
    <cellStyle name="Comma 24" xfId="241" xr:uid="{00000000-0005-0000-0000-0000CC330000}"/>
    <cellStyle name="Comma 25" xfId="242" xr:uid="{00000000-0005-0000-0000-0000CD330000}"/>
    <cellStyle name="Comma 26" xfId="243" xr:uid="{00000000-0005-0000-0000-0000CE330000}"/>
    <cellStyle name="Comma 27" xfId="244" xr:uid="{00000000-0005-0000-0000-0000CF330000}"/>
    <cellStyle name="Comma 28" xfId="245" xr:uid="{00000000-0005-0000-0000-0000D0330000}"/>
    <cellStyle name="Comma 29" xfId="246" xr:uid="{00000000-0005-0000-0000-0000D1330000}"/>
    <cellStyle name="Comma 3" xfId="22828" xr:uid="{00000000-0005-0000-0000-0000D2330000}"/>
    <cellStyle name="Comma 3 10" xfId="247" xr:uid="{00000000-0005-0000-0000-0000D3330000}"/>
    <cellStyle name="Comma 3 10 2" xfId="3144" xr:uid="{00000000-0005-0000-0000-0000D4330000}"/>
    <cellStyle name="Comma 3 10 3" xfId="5603" xr:uid="{00000000-0005-0000-0000-0000D5330000}"/>
    <cellStyle name="Comma 3 10 4" xfId="8096" xr:uid="{00000000-0005-0000-0000-0000D6330000}"/>
    <cellStyle name="Comma 3 10 5" xfId="10544" xr:uid="{00000000-0005-0000-0000-0000D7330000}"/>
    <cellStyle name="Comma 3 10 6" xfId="12996" xr:uid="{00000000-0005-0000-0000-0000D8330000}"/>
    <cellStyle name="Comma 3 10 7" xfId="15448" xr:uid="{00000000-0005-0000-0000-0000D9330000}"/>
    <cellStyle name="Comma 3 10 8" xfId="17901" xr:uid="{00000000-0005-0000-0000-0000DA330000}"/>
    <cellStyle name="Comma 3 10 9" xfId="20349" xr:uid="{00000000-0005-0000-0000-0000DB330000}"/>
    <cellStyle name="Comma 3 11" xfId="248" xr:uid="{00000000-0005-0000-0000-0000DC330000}"/>
    <cellStyle name="Comma 3 11 2" xfId="3145" xr:uid="{00000000-0005-0000-0000-0000DD330000}"/>
    <cellStyle name="Comma 3 11 3" xfId="5604" xr:uid="{00000000-0005-0000-0000-0000DE330000}"/>
    <cellStyle name="Comma 3 11 4" xfId="8097" xr:uid="{00000000-0005-0000-0000-0000DF330000}"/>
    <cellStyle name="Comma 3 11 5" xfId="10545" xr:uid="{00000000-0005-0000-0000-0000E0330000}"/>
    <cellStyle name="Comma 3 11 6" xfId="12997" xr:uid="{00000000-0005-0000-0000-0000E1330000}"/>
    <cellStyle name="Comma 3 11 7" xfId="15449" xr:uid="{00000000-0005-0000-0000-0000E2330000}"/>
    <cellStyle name="Comma 3 11 8" xfId="17902" xr:uid="{00000000-0005-0000-0000-0000E3330000}"/>
    <cellStyle name="Comma 3 11 9" xfId="20350" xr:uid="{00000000-0005-0000-0000-0000E4330000}"/>
    <cellStyle name="Comma 3 12" xfId="249" xr:uid="{00000000-0005-0000-0000-0000E5330000}"/>
    <cellStyle name="Comma 3 12 2" xfId="3146" xr:uid="{00000000-0005-0000-0000-0000E6330000}"/>
    <cellStyle name="Comma 3 12 3" xfId="5605" xr:uid="{00000000-0005-0000-0000-0000E7330000}"/>
    <cellStyle name="Comma 3 12 4" xfId="8098" xr:uid="{00000000-0005-0000-0000-0000E8330000}"/>
    <cellStyle name="Comma 3 12 5" xfId="10546" xr:uid="{00000000-0005-0000-0000-0000E9330000}"/>
    <cellStyle name="Comma 3 12 6" xfId="12998" xr:uid="{00000000-0005-0000-0000-0000EA330000}"/>
    <cellStyle name="Comma 3 12 7" xfId="15450" xr:uid="{00000000-0005-0000-0000-0000EB330000}"/>
    <cellStyle name="Comma 3 12 8" xfId="17903" xr:uid="{00000000-0005-0000-0000-0000EC330000}"/>
    <cellStyle name="Comma 3 12 9" xfId="20351" xr:uid="{00000000-0005-0000-0000-0000ED330000}"/>
    <cellStyle name="Comma 3 13" xfId="250" xr:uid="{00000000-0005-0000-0000-0000EE330000}"/>
    <cellStyle name="Comma 3 14" xfId="251" xr:uid="{00000000-0005-0000-0000-0000EF330000}"/>
    <cellStyle name="Comma 3 15" xfId="252" xr:uid="{00000000-0005-0000-0000-0000F0330000}"/>
    <cellStyle name="Comma 3 16" xfId="253" xr:uid="{00000000-0005-0000-0000-0000F1330000}"/>
    <cellStyle name="Comma 3 17" xfId="254" xr:uid="{00000000-0005-0000-0000-0000F2330000}"/>
    <cellStyle name="Comma 3 18" xfId="255" xr:uid="{00000000-0005-0000-0000-0000F3330000}"/>
    <cellStyle name="Comma 3 19" xfId="256" xr:uid="{00000000-0005-0000-0000-0000F4330000}"/>
    <cellStyle name="Comma 3 2" xfId="257" xr:uid="{00000000-0005-0000-0000-0000F5330000}"/>
    <cellStyle name="Comma 3 2 10" xfId="22829" xr:uid="{00000000-0005-0000-0000-0000F6330000}"/>
    <cellStyle name="Comma 3 2 10 2" xfId="3148" xr:uid="{00000000-0005-0000-0000-0000F7330000}"/>
    <cellStyle name="Comma 3 2 10 3" xfId="5607" xr:uid="{00000000-0005-0000-0000-0000F8330000}"/>
    <cellStyle name="Comma 3 2 10 4" xfId="8100" xr:uid="{00000000-0005-0000-0000-0000F9330000}"/>
    <cellStyle name="Comma 3 2 10 5" xfId="10548" xr:uid="{00000000-0005-0000-0000-0000FA330000}"/>
    <cellStyle name="Comma 3 2 10 6" xfId="13000" xr:uid="{00000000-0005-0000-0000-0000FB330000}"/>
    <cellStyle name="Comma 3 2 10 7" xfId="15452" xr:uid="{00000000-0005-0000-0000-0000FC330000}"/>
    <cellStyle name="Comma 3 2 10 8" xfId="17905" xr:uid="{00000000-0005-0000-0000-0000FD330000}"/>
    <cellStyle name="Comma 3 2 10 9" xfId="20353" xr:uid="{00000000-0005-0000-0000-0000FE330000}"/>
    <cellStyle name="Comma 3 2 11" xfId="22830" xr:uid="{00000000-0005-0000-0000-0000FF330000}"/>
    <cellStyle name="Comma 3 2 11 2" xfId="3149" xr:uid="{00000000-0005-0000-0000-000000340000}"/>
    <cellStyle name="Comma 3 2 11 3" xfId="5608" xr:uid="{00000000-0005-0000-0000-000001340000}"/>
    <cellStyle name="Comma 3 2 11 4" xfId="8101" xr:uid="{00000000-0005-0000-0000-000002340000}"/>
    <cellStyle name="Comma 3 2 11 5" xfId="10549" xr:uid="{00000000-0005-0000-0000-000003340000}"/>
    <cellStyle name="Comma 3 2 11 6" xfId="13001" xr:uid="{00000000-0005-0000-0000-000004340000}"/>
    <cellStyle name="Comma 3 2 11 7" xfId="15453" xr:uid="{00000000-0005-0000-0000-000005340000}"/>
    <cellStyle name="Comma 3 2 11 8" xfId="17906" xr:uid="{00000000-0005-0000-0000-000006340000}"/>
    <cellStyle name="Comma 3 2 11 9" xfId="20354" xr:uid="{00000000-0005-0000-0000-000007340000}"/>
    <cellStyle name="Comma 3 2 12" xfId="3147" xr:uid="{00000000-0005-0000-0000-000008340000}"/>
    <cellStyle name="Comma 3 2 13" xfId="5606" xr:uid="{00000000-0005-0000-0000-000009340000}"/>
    <cellStyle name="Comma 3 2 14" xfId="8099" xr:uid="{00000000-0005-0000-0000-00000A340000}"/>
    <cellStyle name="Comma 3 2 15" xfId="10547" xr:uid="{00000000-0005-0000-0000-00000B340000}"/>
    <cellStyle name="Comma 3 2 16" xfId="12999" xr:uid="{00000000-0005-0000-0000-00000C340000}"/>
    <cellStyle name="Comma 3 2 17" xfId="15451" xr:uid="{00000000-0005-0000-0000-00000D340000}"/>
    <cellStyle name="Comma 3 2 18" xfId="17904" xr:uid="{00000000-0005-0000-0000-00000E340000}"/>
    <cellStyle name="Comma 3 2 19" xfId="20352" xr:uid="{00000000-0005-0000-0000-00000F340000}"/>
    <cellStyle name="Comma 3 2 2" xfId="22831" xr:uid="{00000000-0005-0000-0000-000010340000}"/>
    <cellStyle name="Comma 3 2 2 10" xfId="22832" xr:uid="{00000000-0005-0000-0000-000011340000}"/>
    <cellStyle name="Comma 3 2 2 10 2" xfId="3151" xr:uid="{00000000-0005-0000-0000-000012340000}"/>
    <cellStyle name="Comma 3 2 2 10 3" xfId="5610" xr:uid="{00000000-0005-0000-0000-000013340000}"/>
    <cellStyle name="Comma 3 2 2 10 4" xfId="8103" xr:uid="{00000000-0005-0000-0000-000014340000}"/>
    <cellStyle name="Comma 3 2 2 10 5" xfId="10551" xr:uid="{00000000-0005-0000-0000-000015340000}"/>
    <cellStyle name="Comma 3 2 2 10 6" xfId="13003" xr:uid="{00000000-0005-0000-0000-000016340000}"/>
    <cellStyle name="Comma 3 2 2 10 7" xfId="15455" xr:uid="{00000000-0005-0000-0000-000017340000}"/>
    <cellStyle name="Comma 3 2 2 10 8" xfId="17908" xr:uid="{00000000-0005-0000-0000-000018340000}"/>
    <cellStyle name="Comma 3 2 2 10 9" xfId="20356" xr:uid="{00000000-0005-0000-0000-000019340000}"/>
    <cellStyle name="Comma 3 2 2 11" xfId="3150" xr:uid="{00000000-0005-0000-0000-00001A340000}"/>
    <cellStyle name="Comma 3 2 2 12" xfId="5609" xr:uid="{00000000-0005-0000-0000-00001B340000}"/>
    <cellStyle name="Comma 3 2 2 13" xfId="8102" xr:uid="{00000000-0005-0000-0000-00001C340000}"/>
    <cellStyle name="Comma 3 2 2 14" xfId="10550" xr:uid="{00000000-0005-0000-0000-00001D340000}"/>
    <cellStyle name="Comma 3 2 2 15" xfId="13002" xr:uid="{00000000-0005-0000-0000-00001E340000}"/>
    <cellStyle name="Comma 3 2 2 16" xfId="15454" xr:uid="{00000000-0005-0000-0000-00001F340000}"/>
    <cellStyle name="Comma 3 2 2 17" xfId="17907" xr:uid="{00000000-0005-0000-0000-000020340000}"/>
    <cellStyle name="Comma 3 2 2 18" xfId="20355" xr:uid="{00000000-0005-0000-0000-000021340000}"/>
    <cellStyle name="Comma 3 2 2 2" xfId="22833" xr:uid="{00000000-0005-0000-0000-000022340000}"/>
    <cellStyle name="Comma 3 2 2 2 10" xfId="3152" xr:uid="{00000000-0005-0000-0000-000023340000}"/>
    <cellStyle name="Comma 3 2 2 2 11" xfId="5611" xr:uid="{00000000-0005-0000-0000-000024340000}"/>
    <cellStyle name="Comma 3 2 2 2 12" xfId="8104" xr:uid="{00000000-0005-0000-0000-000025340000}"/>
    <cellStyle name="Comma 3 2 2 2 13" xfId="10552" xr:uid="{00000000-0005-0000-0000-000026340000}"/>
    <cellStyle name="Comma 3 2 2 2 14" xfId="13004" xr:uid="{00000000-0005-0000-0000-000027340000}"/>
    <cellStyle name="Comma 3 2 2 2 15" xfId="15456" xr:uid="{00000000-0005-0000-0000-000028340000}"/>
    <cellStyle name="Comma 3 2 2 2 16" xfId="17909" xr:uid="{00000000-0005-0000-0000-000029340000}"/>
    <cellStyle name="Comma 3 2 2 2 17" xfId="20357" xr:uid="{00000000-0005-0000-0000-00002A340000}"/>
    <cellStyle name="Comma 3 2 2 2 2" xfId="22834" xr:uid="{00000000-0005-0000-0000-00002B340000}"/>
    <cellStyle name="Comma 3 2 2 2 2 10" xfId="5612" xr:uid="{00000000-0005-0000-0000-00002C340000}"/>
    <cellStyle name="Comma 3 2 2 2 2 11" xfId="8105" xr:uid="{00000000-0005-0000-0000-00002D340000}"/>
    <cellStyle name="Comma 3 2 2 2 2 12" xfId="10553" xr:uid="{00000000-0005-0000-0000-00002E340000}"/>
    <cellStyle name="Comma 3 2 2 2 2 13" xfId="13005" xr:uid="{00000000-0005-0000-0000-00002F340000}"/>
    <cellStyle name="Comma 3 2 2 2 2 14" xfId="15457" xr:uid="{00000000-0005-0000-0000-000030340000}"/>
    <cellStyle name="Comma 3 2 2 2 2 15" xfId="17910" xr:uid="{00000000-0005-0000-0000-000031340000}"/>
    <cellStyle name="Comma 3 2 2 2 2 16" xfId="20358" xr:uid="{00000000-0005-0000-0000-000032340000}"/>
    <cellStyle name="Comma 3 2 2 2 2 2" xfId="22835" xr:uid="{00000000-0005-0000-0000-000033340000}"/>
    <cellStyle name="Comma 3 2 2 2 2 2 10" xfId="20359" xr:uid="{00000000-0005-0000-0000-000034340000}"/>
    <cellStyle name="Comma 3 2 2 2 2 2 2" xfId="22836" xr:uid="{00000000-0005-0000-0000-000035340000}"/>
    <cellStyle name="Comma 3 2 2 2 2 2 2 2" xfId="3155" xr:uid="{00000000-0005-0000-0000-000036340000}"/>
    <cellStyle name="Comma 3 2 2 2 2 2 2 3" xfId="5614" xr:uid="{00000000-0005-0000-0000-000037340000}"/>
    <cellStyle name="Comma 3 2 2 2 2 2 2 4" xfId="8107" xr:uid="{00000000-0005-0000-0000-000038340000}"/>
    <cellStyle name="Comma 3 2 2 2 2 2 2 5" xfId="10555" xr:uid="{00000000-0005-0000-0000-000039340000}"/>
    <cellStyle name="Comma 3 2 2 2 2 2 2 6" xfId="13007" xr:uid="{00000000-0005-0000-0000-00003A340000}"/>
    <cellStyle name="Comma 3 2 2 2 2 2 2 7" xfId="15459" xr:uid="{00000000-0005-0000-0000-00003B340000}"/>
    <cellStyle name="Comma 3 2 2 2 2 2 2 8" xfId="17912" xr:uid="{00000000-0005-0000-0000-00003C340000}"/>
    <cellStyle name="Comma 3 2 2 2 2 2 2 9" xfId="20360" xr:uid="{00000000-0005-0000-0000-00003D340000}"/>
    <cellStyle name="Comma 3 2 2 2 2 2 3" xfId="3154" xr:uid="{00000000-0005-0000-0000-00003E340000}"/>
    <cellStyle name="Comma 3 2 2 2 2 2 4" xfId="5613" xr:uid="{00000000-0005-0000-0000-00003F340000}"/>
    <cellStyle name="Comma 3 2 2 2 2 2 5" xfId="8106" xr:uid="{00000000-0005-0000-0000-000040340000}"/>
    <cellStyle name="Comma 3 2 2 2 2 2 6" xfId="10554" xr:uid="{00000000-0005-0000-0000-000041340000}"/>
    <cellStyle name="Comma 3 2 2 2 2 2 7" xfId="13006" xr:uid="{00000000-0005-0000-0000-000042340000}"/>
    <cellStyle name="Comma 3 2 2 2 2 2 8" xfId="15458" xr:uid="{00000000-0005-0000-0000-000043340000}"/>
    <cellStyle name="Comma 3 2 2 2 2 2 9" xfId="17911" xr:uid="{00000000-0005-0000-0000-000044340000}"/>
    <cellStyle name="Comma 3 2 2 2 2 3" xfId="22837" xr:uid="{00000000-0005-0000-0000-000045340000}"/>
    <cellStyle name="Comma 3 2 2 2 2 3 2" xfId="3156" xr:uid="{00000000-0005-0000-0000-000046340000}"/>
    <cellStyle name="Comma 3 2 2 2 2 3 3" xfId="5615" xr:uid="{00000000-0005-0000-0000-000047340000}"/>
    <cellStyle name="Comma 3 2 2 2 2 3 4" xfId="8108" xr:uid="{00000000-0005-0000-0000-000048340000}"/>
    <cellStyle name="Comma 3 2 2 2 2 3 5" xfId="10556" xr:uid="{00000000-0005-0000-0000-000049340000}"/>
    <cellStyle name="Comma 3 2 2 2 2 3 6" xfId="13008" xr:uid="{00000000-0005-0000-0000-00004A340000}"/>
    <cellStyle name="Comma 3 2 2 2 2 3 7" xfId="15460" xr:uid="{00000000-0005-0000-0000-00004B340000}"/>
    <cellStyle name="Comma 3 2 2 2 2 3 8" xfId="17913" xr:uid="{00000000-0005-0000-0000-00004C340000}"/>
    <cellStyle name="Comma 3 2 2 2 2 3 9" xfId="20361" xr:uid="{00000000-0005-0000-0000-00004D340000}"/>
    <cellStyle name="Comma 3 2 2 2 2 4" xfId="22838" xr:uid="{00000000-0005-0000-0000-00004E340000}"/>
    <cellStyle name="Comma 3 2 2 2 2 4 2" xfId="3157" xr:uid="{00000000-0005-0000-0000-00004F340000}"/>
    <cellStyle name="Comma 3 2 2 2 2 4 3" xfId="5616" xr:uid="{00000000-0005-0000-0000-000050340000}"/>
    <cellStyle name="Comma 3 2 2 2 2 4 4" xfId="8109" xr:uid="{00000000-0005-0000-0000-000051340000}"/>
    <cellStyle name="Comma 3 2 2 2 2 4 5" xfId="10557" xr:uid="{00000000-0005-0000-0000-000052340000}"/>
    <cellStyle name="Comma 3 2 2 2 2 4 6" xfId="13009" xr:uid="{00000000-0005-0000-0000-000053340000}"/>
    <cellStyle name="Comma 3 2 2 2 2 4 7" xfId="15461" xr:uid="{00000000-0005-0000-0000-000054340000}"/>
    <cellStyle name="Comma 3 2 2 2 2 4 8" xfId="17914" xr:uid="{00000000-0005-0000-0000-000055340000}"/>
    <cellStyle name="Comma 3 2 2 2 2 4 9" xfId="20362" xr:uid="{00000000-0005-0000-0000-000056340000}"/>
    <cellStyle name="Comma 3 2 2 2 2 5" xfId="22839" xr:uid="{00000000-0005-0000-0000-000057340000}"/>
    <cellStyle name="Comma 3 2 2 2 2 5 2" xfId="3158" xr:uid="{00000000-0005-0000-0000-000058340000}"/>
    <cellStyle name="Comma 3 2 2 2 2 5 3" xfId="5617" xr:uid="{00000000-0005-0000-0000-000059340000}"/>
    <cellStyle name="Comma 3 2 2 2 2 5 4" xfId="8110" xr:uid="{00000000-0005-0000-0000-00005A340000}"/>
    <cellStyle name="Comma 3 2 2 2 2 5 5" xfId="10558" xr:uid="{00000000-0005-0000-0000-00005B340000}"/>
    <cellStyle name="Comma 3 2 2 2 2 5 6" xfId="13010" xr:uid="{00000000-0005-0000-0000-00005C340000}"/>
    <cellStyle name="Comma 3 2 2 2 2 5 7" xfId="15462" xr:uid="{00000000-0005-0000-0000-00005D340000}"/>
    <cellStyle name="Comma 3 2 2 2 2 5 8" xfId="17915" xr:uid="{00000000-0005-0000-0000-00005E340000}"/>
    <cellStyle name="Comma 3 2 2 2 2 5 9" xfId="20363" xr:uid="{00000000-0005-0000-0000-00005F340000}"/>
    <cellStyle name="Comma 3 2 2 2 2 6" xfId="22840" xr:uid="{00000000-0005-0000-0000-000060340000}"/>
    <cellStyle name="Comma 3 2 2 2 2 6 2" xfId="3159" xr:uid="{00000000-0005-0000-0000-000061340000}"/>
    <cellStyle name="Comma 3 2 2 2 2 6 3" xfId="5618" xr:uid="{00000000-0005-0000-0000-000062340000}"/>
    <cellStyle name="Comma 3 2 2 2 2 6 4" xfId="8111" xr:uid="{00000000-0005-0000-0000-000063340000}"/>
    <cellStyle name="Comma 3 2 2 2 2 6 5" xfId="10559" xr:uid="{00000000-0005-0000-0000-000064340000}"/>
    <cellStyle name="Comma 3 2 2 2 2 6 6" xfId="13011" xr:uid="{00000000-0005-0000-0000-000065340000}"/>
    <cellStyle name="Comma 3 2 2 2 2 6 7" xfId="15463" xr:uid="{00000000-0005-0000-0000-000066340000}"/>
    <cellStyle name="Comma 3 2 2 2 2 6 8" xfId="17916" xr:uid="{00000000-0005-0000-0000-000067340000}"/>
    <cellStyle name="Comma 3 2 2 2 2 6 9" xfId="20364" xr:uid="{00000000-0005-0000-0000-000068340000}"/>
    <cellStyle name="Comma 3 2 2 2 2 7" xfId="22841" xr:uid="{00000000-0005-0000-0000-000069340000}"/>
    <cellStyle name="Comma 3 2 2 2 2 7 2" xfId="3160" xr:uid="{00000000-0005-0000-0000-00006A340000}"/>
    <cellStyle name="Comma 3 2 2 2 2 7 3" xfId="5619" xr:uid="{00000000-0005-0000-0000-00006B340000}"/>
    <cellStyle name="Comma 3 2 2 2 2 7 4" xfId="8112" xr:uid="{00000000-0005-0000-0000-00006C340000}"/>
    <cellStyle name="Comma 3 2 2 2 2 7 5" xfId="10560" xr:uid="{00000000-0005-0000-0000-00006D340000}"/>
    <cellStyle name="Comma 3 2 2 2 2 7 6" xfId="13012" xr:uid="{00000000-0005-0000-0000-00006E340000}"/>
    <cellStyle name="Comma 3 2 2 2 2 7 7" xfId="15464" xr:uid="{00000000-0005-0000-0000-00006F340000}"/>
    <cellStyle name="Comma 3 2 2 2 2 7 8" xfId="17917" xr:uid="{00000000-0005-0000-0000-000070340000}"/>
    <cellStyle name="Comma 3 2 2 2 2 7 9" xfId="20365" xr:uid="{00000000-0005-0000-0000-000071340000}"/>
    <cellStyle name="Comma 3 2 2 2 2 8" xfId="22842" xr:uid="{00000000-0005-0000-0000-000072340000}"/>
    <cellStyle name="Comma 3 2 2 2 2 8 2" xfId="3161" xr:uid="{00000000-0005-0000-0000-000073340000}"/>
    <cellStyle name="Comma 3 2 2 2 2 8 3" xfId="5620" xr:uid="{00000000-0005-0000-0000-000074340000}"/>
    <cellStyle name="Comma 3 2 2 2 2 8 4" xfId="8113" xr:uid="{00000000-0005-0000-0000-000075340000}"/>
    <cellStyle name="Comma 3 2 2 2 2 8 5" xfId="10561" xr:uid="{00000000-0005-0000-0000-000076340000}"/>
    <cellStyle name="Comma 3 2 2 2 2 8 6" xfId="13013" xr:uid="{00000000-0005-0000-0000-000077340000}"/>
    <cellStyle name="Comma 3 2 2 2 2 8 7" xfId="15465" xr:uid="{00000000-0005-0000-0000-000078340000}"/>
    <cellStyle name="Comma 3 2 2 2 2 8 8" xfId="17918" xr:uid="{00000000-0005-0000-0000-000079340000}"/>
    <cellStyle name="Comma 3 2 2 2 2 8 9" xfId="20366" xr:uid="{00000000-0005-0000-0000-00007A340000}"/>
    <cellStyle name="Comma 3 2 2 2 2 9" xfId="3153" xr:uid="{00000000-0005-0000-0000-00007B340000}"/>
    <cellStyle name="Comma 3 2 2 2 3" xfId="22843" xr:uid="{00000000-0005-0000-0000-00007C340000}"/>
    <cellStyle name="Comma 3 2 2 2 3 10" xfId="20367" xr:uid="{00000000-0005-0000-0000-00007D340000}"/>
    <cellStyle name="Comma 3 2 2 2 3 2" xfId="22844" xr:uid="{00000000-0005-0000-0000-00007E340000}"/>
    <cellStyle name="Comma 3 2 2 2 3 2 2" xfId="3163" xr:uid="{00000000-0005-0000-0000-00007F340000}"/>
    <cellStyle name="Comma 3 2 2 2 3 2 3" xfId="5622" xr:uid="{00000000-0005-0000-0000-000080340000}"/>
    <cellStyle name="Comma 3 2 2 2 3 2 4" xfId="8115" xr:uid="{00000000-0005-0000-0000-000081340000}"/>
    <cellStyle name="Comma 3 2 2 2 3 2 5" xfId="10563" xr:uid="{00000000-0005-0000-0000-000082340000}"/>
    <cellStyle name="Comma 3 2 2 2 3 2 6" xfId="13015" xr:uid="{00000000-0005-0000-0000-000083340000}"/>
    <cellStyle name="Comma 3 2 2 2 3 2 7" xfId="15467" xr:uid="{00000000-0005-0000-0000-000084340000}"/>
    <cellStyle name="Comma 3 2 2 2 3 2 8" xfId="17920" xr:uid="{00000000-0005-0000-0000-000085340000}"/>
    <cellStyle name="Comma 3 2 2 2 3 2 9" xfId="20368" xr:uid="{00000000-0005-0000-0000-000086340000}"/>
    <cellStyle name="Comma 3 2 2 2 3 3" xfId="3162" xr:uid="{00000000-0005-0000-0000-000087340000}"/>
    <cellStyle name="Comma 3 2 2 2 3 4" xfId="5621" xr:uid="{00000000-0005-0000-0000-000088340000}"/>
    <cellStyle name="Comma 3 2 2 2 3 5" xfId="8114" xr:uid="{00000000-0005-0000-0000-000089340000}"/>
    <cellStyle name="Comma 3 2 2 2 3 6" xfId="10562" xr:uid="{00000000-0005-0000-0000-00008A340000}"/>
    <cellStyle name="Comma 3 2 2 2 3 7" xfId="13014" xr:uid="{00000000-0005-0000-0000-00008B340000}"/>
    <cellStyle name="Comma 3 2 2 2 3 8" xfId="15466" xr:uid="{00000000-0005-0000-0000-00008C340000}"/>
    <cellStyle name="Comma 3 2 2 2 3 9" xfId="17919" xr:uid="{00000000-0005-0000-0000-00008D340000}"/>
    <cellStyle name="Comma 3 2 2 2 4" xfId="22845" xr:uid="{00000000-0005-0000-0000-00008E340000}"/>
    <cellStyle name="Comma 3 2 2 2 4 2" xfId="3164" xr:uid="{00000000-0005-0000-0000-00008F340000}"/>
    <cellStyle name="Comma 3 2 2 2 4 3" xfId="5623" xr:uid="{00000000-0005-0000-0000-000090340000}"/>
    <cellStyle name="Comma 3 2 2 2 4 4" xfId="8116" xr:uid="{00000000-0005-0000-0000-000091340000}"/>
    <cellStyle name="Comma 3 2 2 2 4 5" xfId="10564" xr:uid="{00000000-0005-0000-0000-000092340000}"/>
    <cellStyle name="Comma 3 2 2 2 4 6" xfId="13016" xr:uid="{00000000-0005-0000-0000-000093340000}"/>
    <cellStyle name="Comma 3 2 2 2 4 7" xfId="15468" xr:uid="{00000000-0005-0000-0000-000094340000}"/>
    <cellStyle name="Comma 3 2 2 2 4 8" xfId="17921" xr:uid="{00000000-0005-0000-0000-000095340000}"/>
    <cellStyle name="Comma 3 2 2 2 4 9" xfId="20369" xr:uid="{00000000-0005-0000-0000-000096340000}"/>
    <cellStyle name="Comma 3 2 2 2 5" xfId="22846" xr:uid="{00000000-0005-0000-0000-000097340000}"/>
    <cellStyle name="Comma 3 2 2 2 5 2" xfId="3165" xr:uid="{00000000-0005-0000-0000-000098340000}"/>
    <cellStyle name="Comma 3 2 2 2 5 3" xfId="5624" xr:uid="{00000000-0005-0000-0000-000099340000}"/>
    <cellStyle name="Comma 3 2 2 2 5 4" xfId="8117" xr:uid="{00000000-0005-0000-0000-00009A340000}"/>
    <cellStyle name="Comma 3 2 2 2 5 5" xfId="10565" xr:uid="{00000000-0005-0000-0000-00009B340000}"/>
    <cellStyle name="Comma 3 2 2 2 5 6" xfId="13017" xr:uid="{00000000-0005-0000-0000-00009C340000}"/>
    <cellStyle name="Comma 3 2 2 2 5 7" xfId="15469" xr:uid="{00000000-0005-0000-0000-00009D340000}"/>
    <cellStyle name="Comma 3 2 2 2 5 8" xfId="17922" xr:uid="{00000000-0005-0000-0000-00009E340000}"/>
    <cellStyle name="Comma 3 2 2 2 5 9" xfId="20370" xr:uid="{00000000-0005-0000-0000-00009F340000}"/>
    <cellStyle name="Comma 3 2 2 2 6" xfId="22847" xr:uid="{00000000-0005-0000-0000-0000A0340000}"/>
    <cellStyle name="Comma 3 2 2 2 6 2" xfId="3166" xr:uid="{00000000-0005-0000-0000-0000A1340000}"/>
    <cellStyle name="Comma 3 2 2 2 6 3" xfId="5625" xr:uid="{00000000-0005-0000-0000-0000A2340000}"/>
    <cellStyle name="Comma 3 2 2 2 6 4" xfId="8118" xr:uid="{00000000-0005-0000-0000-0000A3340000}"/>
    <cellStyle name="Comma 3 2 2 2 6 5" xfId="10566" xr:uid="{00000000-0005-0000-0000-0000A4340000}"/>
    <cellStyle name="Comma 3 2 2 2 6 6" xfId="13018" xr:uid="{00000000-0005-0000-0000-0000A5340000}"/>
    <cellStyle name="Comma 3 2 2 2 6 7" xfId="15470" xr:uid="{00000000-0005-0000-0000-0000A6340000}"/>
    <cellStyle name="Comma 3 2 2 2 6 8" xfId="17923" xr:uid="{00000000-0005-0000-0000-0000A7340000}"/>
    <cellStyle name="Comma 3 2 2 2 6 9" xfId="20371" xr:uid="{00000000-0005-0000-0000-0000A8340000}"/>
    <cellStyle name="Comma 3 2 2 2 7" xfId="22848" xr:uid="{00000000-0005-0000-0000-0000A9340000}"/>
    <cellStyle name="Comma 3 2 2 2 7 2" xfId="3167" xr:uid="{00000000-0005-0000-0000-0000AA340000}"/>
    <cellStyle name="Comma 3 2 2 2 7 3" xfId="5626" xr:uid="{00000000-0005-0000-0000-0000AB340000}"/>
    <cellStyle name="Comma 3 2 2 2 7 4" xfId="8119" xr:uid="{00000000-0005-0000-0000-0000AC340000}"/>
    <cellStyle name="Comma 3 2 2 2 7 5" xfId="10567" xr:uid="{00000000-0005-0000-0000-0000AD340000}"/>
    <cellStyle name="Comma 3 2 2 2 7 6" xfId="13019" xr:uid="{00000000-0005-0000-0000-0000AE340000}"/>
    <cellStyle name="Comma 3 2 2 2 7 7" xfId="15471" xr:uid="{00000000-0005-0000-0000-0000AF340000}"/>
    <cellStyle name="Comma 3 2 2 2 7 8" xfId="17924" xr:uid="{00000000-0005-0000-0000-0000B0340000}"/>
    <cellStyle name="Comma 3 2 2 2 7 9" xfId="20372" xr:uid="{00000000-0005-0000-0000-0000B1340000}"/>
    <cellStyle name="Comma 3 2 2 2 8" xfId="22849" xr:uid="{00000000-0005-0000-0000-0000B2340000}"/>
    <cellStyle name="Comma 3 2 2 2 8 2" xfId="3168" xr:uid="{00000000-0005-0000-0000-0000B3340000}"/>
    <cellStyle name="Comma 3 2 2 2 8 3" xfId="5627" xr:uid="{00000000-0005-0000-0000-0000B4340000}"/>
    <cellStyle name="Comma 3 2 2 2 8 4" xfId="8120" xr:uid="{00000000-0005-0000-0000-0000B5340000}"/>
    <cellStyle name="Comma 3 2 2 2 8 5" xfId="10568" xr:uid="{00000000-0005-0000-0000-0000B6340000}"/>
    <cellStyle name="Comma 3 2 2 2 8 6" xfId="13020" xr:uid="{00000000-0005-0000-0000-0000B7340000}"/>
    <cellStyle name="Comma 3 2 2 2 8 7" xfId="15472" xr:uid="{00000000-0005-0000-0000-0000B8340000}"/>
    <cellStyle name="Comma 3 2 2 2 8 8" xfId="17925" xr:uid="{00000000-0005-0000-0000-0000B9340000}"/>
    <cellStyle name="Comma 3 2 2 2 8 9" xfId="20373" xr:uid="{00000000-0005-0000-0000-0000BA340000}"/>
    <cellStyle name="Comma 3 2 2 2 9" xfId="22850" xr:uid="{00000000-0005-0000-0000-0000BB340000}"/>
    <cellStyle name="Comma 3 2 2 2 9 2" xfId="3169" xr:uid="{00000000-0005-0000-0000-0000BC340000}"/>
    <cellStyle name="Comma 3 2 2 2 9 3" xfId="5628" xr:uid="{00000000-0005-0000-0000-0000BD340000}"/>
    <cellStyle name="Comma 3 2 2 2 9 4" xfId="8121" xr:uid="{00000000-0005-0000-0000-0000BE340000}"/>
    <cellStyle name="Comma 3 2 2 2 9 5" xfId="10569" xr:uid="{00000000-0005-0000-0000-0000BF340000}"/>
    <cellStyle name="Comma 3 2 2 2 9 6" xfId="13021" xr:uid="{00000000-0005-0000-0000-0000C0340000}"/>
    <cellStyle name="Comma 3 2 2 2 9 7" xfId="15473" xr:uid="{00000000-0005-0000-0000-0000C1340000}"/>
    <cellStyle name="Comma 3 2 2 2 9 8" xfId="17926" xr:uid="{00000000-0005-0000-0000-0000C2340000}"/>
    <cellStyle name="Comma 3 2 2 2 9 9" xfId="20374" xr:uid="{00000000-0005-0000-0000-0000C3340000}"/>
    <cellStyle name="Comma 3 2 2 3" xfId="22851" xr:uid="{00000000-0005-0000-0000-0000C4340000}"/>
    <cellStyle name="Comma 3 2 2 3 10" xfId="5629" xr:uid="{00000000-0005-0000-0000-0000C5340000}"/>
    <cellStyle name="Comma 3 2 2 3 11" xfId="8122" xr:uid="{00000000-0005-0000-0000-0000C6340000}"/>
    <cellStyle name="Comma 3 2 2 3 12" xfId="10570" xr:uid="{00000000-0005-0000-0000-0000C7340000}"/>
    <cellStyle name="Comma 3 2 2 3 13" xfId="13022" xr:uid="{00000000-0005-0000-0000-0000C8340000}"/>
    <cellStyle name="Comma 3 2 2 3 14" xfId="15474" xr:uid="{00000000-0005-0000-0000-0000C9340000}"/>
    <cellStyle name="Comma 3 2 2 3 15" xfId="17927" xr:uid="{00000000-0005-0000-0000-0000CA340000}"/>
    <cellStyle name="Comma 3 2 2 3 16" xfId="20375" xr:uid="{00000000-0005-0000-0000-0000CB340000}"/>
    <cellStyle name="Comma 3 2 2 3 2" xfId="22852" xr:uid="{00000000-0005-0000-0000-0000CC340000}"/>
    <cellStyle name="Comma 3 2 2 3 2 10" xfId="20376" xr:uid="{00000000-0005-0000-0000-0000CD340000}"/>
    <cellStyle name="Comma 3 2 2 3 2 2" xfId="22853" xr:uid="{00000000-0005-0000-0000-0000CE340000}"/>
    <cellStyle name="Comma 3 2 2 3 2 2 2" xfId="3172" xr:uid="{00000000-0005-0000-0000-0000CF340000}"/>
    <cellStyle name="Comma 3 2 2 3 2 2 3" xfId="5631" xr:uid="{00000000-0005-0000-0000-0000D0340000}"/>
    <cellStyle name="Comma 3 2 2 3 2 2 4" xfId="8124" xr:uid="{00000000-0005-0000-0000-0000D1340000}"/>
    <cellStyle name="Comma 3 2 2 3 2 2 5" xfId="10572" xr:uid="{00000000-0005-0000-0000-0000D2340000}"/>
    <cellStyle name="Comma 3 2 2 3 2 2 6" xfId="13024" xr:uid="{00000000-0005-0000-0000-0000D3340000}"/>
    <cellStyle name="Comma 3 2 2 3 2 2 7" xfId="15476" xr:uid="{00000000-0005-0000-0000-0000D4340000}"/>
    <cellStyle name="Comma 3 2 2 3 2 2 8" xfId="17929" xr:uid="{00000000-0005-0000-0000-0000D5340000}"/>
    <cellStyle name="Comma 3 2 2 3 2 2 9" xfId="20377" xr:uid="{00000000-0005-0000-0000-0000D6340000}"/>
    <cellStyle name="Comma 3 2 2 3 2 3" xfId="3171" xr:uid="{00000000-0005-0000-0000-0000D7340000}"/>
    <cellStyle name="Comma 3 2 2 3 2 4" xfId="5630" xr:uid="{00000000-0005-0000-0000-0000D8340000}"/>
    <cellStyle name="Comma 3 2 2 3 2 5" xfId="8123" xr:uid="{00000000-0005-0000-0000-0000D9340000}"/>
    <cellStyle name="Comma 3 2 2 3 2 6" xfId="10571" xr:uid="{00000000-0005-0000-0000-0000DA340000}"/>
    <cellStyle name="Comma 3 2 2 3 2 7" xfId="13023" xr:uid="{00000000-0005-0000-0000-0000DB340000}"/>
    <cellStyle name="Comma 3 2 2 3 2 8" xfId="15475" xr:uid="{00000000-0005-0000-0000-0000DC340000}"/>
    <cellStyle name="Comma 3 2 2 3 2 9" xfId="17928" xr:uid="{00000000-0005-0000-0000-0000DD340000}"/>
    <cellStyle name="Comma 3 2 2 3 3" xfId="22854" xr:uid="{00000000-0005-0000-0000-0000DE340000}"/>
    <cellStyle name="Comma 3 2 2 3 3 2" xfId="3173" xr:uid="{00000000-0005-0000-0000-0000DF340000}"/>
    <cellStyle name="Comma 3 2 2 3 3 3" xfId="5632" xr:uid="{00000000-0005-0000-0000-0000E0340000}"/>
    <cellStyle name="Comma 3 2 2 3 3 4" xfId="8125" xr:uid="{00000000-0005-0000-0000-0000E1340000}"/>
    <cellStyle name="Comma 3 2 2 3 3 5" xfId="10573" xr:uid="{00000000-0005-0000-0000-0000E2340000}"/>
    <cellStyle name="Comma 3 2 2 3 3 6" xfId="13025" xr:uid="{00000000-0005-0000-0000-0000E3340000}"/>
    <cellStyle name="Comma 3 2 2 3 3 7" xfId="15477" xr:uid="{00000000-0005-0000-0000-0000E4340000}"/>
    <cellStyle name="Comma 3 2 2 3 3 8" xfId="17930" xr:uid="{00000000-0005-0000-0000-0000E5340000}"/>
    <cellStyle name="Comma 3 2 2 3 3 9" xfId="20378" xr:uid="{00000000-0005-0000-0000-0000E6340000}"/>
    <cellStyle name="Comma 3 2 2 3 4" xfId="22855" xr:uid="{00000000-0005-0000-0000-0000E7340000}"/>
    <cellStyle name="Comma 3 2 2 3 4 2" xfId="3174" xr:uid="{00000000-0005-0000-0000-0000E8340000}"/>
    <cellStyle name="Comma 3 2 2 3 4 3" xfId="5633" xr:uid="{00000000-0005-0000-0000-0000E9340000}"/>
    <cellStyle name="Comma 3 2 2 3 4 4" xfId="8126" xr:uid="{00000000-0005-0000-0000-0000EA340000}"/>
    <cellStyle name="Comma 3 2 2 3 4 5" xfId="10574" xr:uid="{00000000-0005-0000-0000-0000EB340000}"/>
    <cellStyle name="Comma 3 2 2 3 4 6" xfId="13026" xr:uid="{00000000-0005-0000-0000-0000EC340000}"/>
    <cellStyle name="Comma 3 2 2 3 4 7" xfId="15478" xr:uid="{00000000-0005-0000-0000-0000ED340000}"/>
    <cellStyle name="Comma 3 2 2 3 4 8" xfId="17931" xr:uid="{00000000-0005-0000-0000-0000EE340000}"/>
    <cellStyle name="Comma 3 2 2 3 4 9" xfId="20379" xr:uid="{00000000-0005-0000-0000-0000EF340000}"/>
    <cellStyle name="Comma 3 2 2 3 5" xfId="22856" xr:uid="{00000000-0005-0000-0000-0000F0340000}"/>
    <cellStyle name="Comma 3 2 2 3 5 2" xfId="3175" xr:uid="{00000000-0005-0000-0000-0000F1340000}"/>
    <cellStyle name="Comma 3 2 2 3 5 3" xfId="5634" xr:uid="{00000000-0005-0000-0000-0000F2340000}"/>
    <cellStyle name="Comma 3 2 2 3 5 4" xfId="8127" xr:uid="{00000000-0005-0000-0000-0000F3340000}"/>
    <cellStyle name="Comma 3 2 2 3 5 5" xfId="10575" xr:uid="{00000000-0005-0000-0000-0000F4340000}"/>
    <cellStyle name="Comma 3 2 2 3 5 6" xfId="13027" xr:uid="{00000000-0005-0000-0000-0000F5340000}"/>
    <cellStyle name="Comma 3 2 2 3 5 7" xfId="15479" xr:uid="{00000000-0005-0000-0000-0000F6340000}"/>
    <cellStyle name="Comma 3 2 2 3 5 8" xfId="17932" xr:uid="{00000000-0005-0000-0000-0000F7340000}"/>
    <cellStyle name="Comma 3 2 2 3 5 9" xfId="20380" xr:uid="{00000000-0005-0000-0000-0000F8340000}"/>
    <cellStyle name="Comma 3 2 2 3 6" xfId="22857" xr:uid="{00000000-0005-0000-0000-0000F9340000}"/>
    <cellStyle name="Comma 3 2 2 3 6 2" xfId="3176" xr:uid="{00000000-0005-0000-0000-0000FA340000}"/>
    <cellStyle name="Comma 3 2 2 3 6 3" xfId="5635" xr:uid="{00000000-0005-0000-0000-0000FB340000}"/>
    <cellStyle name="Comma 3 2 2 3 6 4" xfId="8128" xr:uid="{00000000-0005-0000-0000-0000FC340000}"/>
    <cellStyle name="Comma 3 2 2 3 6 5" xfId="10576" xr:uid="{00000000-0005-0000-0000-0000FD340000}"/>
    <cellStyle name="Comma 3 2 2 3 6 6" xfId="13028" xr:uid="{00000000-0005-0000-0000-0000FE340000}"/>
    <cellStyle name="Comma 3 2 2 3 6 7" xfId="15480" xr:uid="{00000000-0005-0000-0000-0000FF340000}"/>
    <cellStyle name="Comma 3 2 2 3 6 8" xfId="17933" xr:uid="{00000000-0005-0000-0000-000000350000}"/>
    <cellStyle name="Comma 3 2 2 3 6 9" xfId="20381" xr:uid="{00000000-0005-0000-0000-000001350000}"/>
    <cellStyle name="Comma 3 2 2 3 7" xfId="22858" xr:uid="{00000000-0005-0000-0000-000002350000}"/>
    <cellStyle name="Comma 3 2 2 3 7 2" xfId="3177" xr:uid="{00000000-0005-0000-0000-000003350000}"/>
    <cellStyle name="Comma 3 2 2 3 7 3" xfId="5636" xr:uid="{00000000-0005-0000-0000-000004350000}"/>
    <cellStyle name="Comma 3 2 2 3 7 4" xfId="8129" xr:uid="{00000000-0005-0000-0000-000005350000}"/>
    <cellStyle name="Comma 3 2 2 3 7 5" xfId="10577" xr:uid="{00000000-0005-0000-0000-000006350000}"/>
    <cellStyle name="Comma 3 2 2 3 7 6" xfId="13029" xr:uid="{00000000-0005-0000-0000-000007350000}"/>
    <cellStyle name="Comma 3 2 2 3 7 7" xfId="15481" xr:uid="{00000000-0005-0000-0000-000008350000}"/>
    <cellStyle name="Comma 3 2 2 3 7 8" xfId="17934" xr:uid="{00000000-0005-0000-0000-000009350000}"/>
    <cellStyle name="Comma 3 2 2 3 7 9" xfId="20382" xr:uid="{00000000-0005-0000-0000-00000A350000}"/>
    <cellStyle name="Comma 3 2 2 3 8" xfId="22859" xr:uid="{00000000-0005-0000-0000-00000B350000}"/>
    <cellStyle name="Comma 3 2 2 3 8 2" xfId="3178" xr:uid="{00000000-0005-0000-0000-00000C350000}"/>
    <cellStyle name="Comma 3 2 2 3 8 3" xfId="5637" xr:uid="{00000000-0005-0000-0000-00000D350000}"/>
    <cellStyle name="Comma 3 2 2 3 8 4" xfId="8130" xr:uid="{00000000-0005-0000-0000-00000E350000}"/>
    <cellStyle name="Comma 3 2 2 3 8 5" xfId="10578" xr:uid="{00000000-0005-0000-0000-00000F350000}"/>
    <cellStyle name="Comma 3 2 2 3 8 6" xfId="13030" xr:uid="{00000000-0005-0000-0000-000010350000}"/>
    <cellStyle name="Comma 3 2 2 3 8 7" xfId="15482" xr:uid="{00000000-0005-0000-0000-000011350000}"/>
    <cellStyle name="Comma 3 2 2 3 8 8" xfId="17935" xr:uid="{00000000-0005-0000-0000-000012350000}"/>
    <cellStyle name="Comma 3 2 2 3 8 9" xfId="20383" xr:uid="{00000000-0005-0000-0000-000013350000}"/>
    <cellStyle name="Comma 3 2 2 3 9" xfId="3170" xr:uid="{00000000-0005-0000-0000-000014350000}"/>
    <cellStyle name="Comma 3 2 2 4" xfId="22860" xr:uid="{00000000-0005-0000-0000-000015350000}"/>
    <cellStyle name="Comma 3 2 2 4 10" xfId="20384" xr:uid="{00000000-0005-0000-0000-000016350000}"/>
    <cellStyle name="Comma 3 2 2 4 2" xfId="22861" xr:uid="{00000000-0005-0000-0000-000017350000}"/>
    <cellStyle name="Comma 3 2 2 4 2 2" xfId="3180" xr:uid="{00000000-0005-0000-0000-000018350000}"/>
    <cellStyle name="Comma 3 2 2 4 2 3" xfId="5639" xr:uid="{00000000-0005-0000-0000-000019350000}"/>
    <cellStyle name="Comma 3 2 2 4 2 4" xfId="8132" xr:uid="{00000000-0005-0000-0000-00001A350000}"/>
    <cellStyle name="Comma 3 2 2 4 2 5" xfId="10580" xr:uid="{00000000-0005-0000-0000-00001B350000}"/>
    <cellStyle name="Comma 3 2 2 4 2 6" xfId="13032" xr:uid="{00000000-0005-0000-0000-00001C350000}"/>
    <cellStyle name="Comma 3 2 2 4 2 7" xfId="15484" xr:uid="{00000000-0005-0000-0000-00001D350000}"/>
    <cellStyle name="Comma 3 2 2 4 2 8" xfId="17937" xr:uid="{00000000-0005-0000-0000-00001E350000}"/>
    <cellStyle name="Comma 3 2 2 4 2 9" xfId="20385" xr:uid="{00000000-0005-0000-0000-00001F350000}"/>
    <cellStyle name="Comma 3 2 2 4 3" xfId="3179" xr:uid="{00000000-0005-0000-0000-000020350000}"/>
    <cellStyle name="Comma 3 2 2 4 4" xfId="5638" xr:uid="{00000000-0005-0000-0000-000021350000}"/>
    <cellStyle name="Comma 3 2 2 4 5" xfId="8131" xr:uid="{00000000-0005-0000-0000-000022350000}"/>
    <cellStyle name="Comma 3 2 2 4 6" xfId="10579" xr:uid="{00000000-0005-0000-0000-000023350000}"/>
    <cellStyle name="Comma 3 2 2 4 7" xfId="13031" xr:uid="{00000000-0005-0000-0000-000024350000}"/>
    <cellStyle name="Comma 3 2 2 4 8" xfId="15483" xr:uid="{00000000-0005-0000-0000-000025350000}"/>
    <cellStyle name="Comma 3 2 2 4 9" xfId="17936" xr:uid="{00000000-0005-0000-0000-000026350000}"/>
    <cellStyle name="Comma 3 2 2 5" xfId="22862" xr:uid="{00000000-0005-0000-0000-000027350000}"/>
    <cellStyle name="Comma 3 2 2 5 2" xfId="3181" xr:uid="{00000000-0005-0000-0000-000028350000}"/>
    <cellStyle name="Comma 3 2 2 5 3" xfId="5640" xr:uid="{00000000-0005-0000-0000-000029350000}"/>
    <cellStyle name="Comma 3 2 2 5 4" xfId="8133" xr:uid="{00000000-0005-0000-0000-00002A350000}"/>
    <cellStyle name="Comma 3 2 2 5 5" xfId="10581" xr:uid="{00000000-0005-0000-0000-00002B350000}"/>
    <cellStyle name="Comma 3 2 2 5 6" xfId="13033" xr:uid="{00000000-0005-0000-0000-00002C350000}"/>
    <cellStyle name="Comma 3 2 2 5 7" xfId="15485" xr:uid="{00000000-0005-0000-0000-00002D350000}"/>
    <cellStyle name="Comma 3 2 2 5 8" xfId="17938" xr:uid="{00000000-0005-0000-0000-00002E350000}"/>
    <cellStyle name="Comma 3 2 2 5 9" xfId="20386" xr:uid="{00000000-0005-0000-0000-00002F350000}"/>
    <cellStyle name="Comma 3 2 2 6" xfId="22863" xr:uid="{00000000-0005-0000-0000-000030350000}"/>
    <cellStyle name="Comma 3 2 2 6 2" xfId="3182" xr:uid="{00000000-0005-0000-0000-000031350000}"/>
    <cellStyle name="Comma 3 2 2 6 3" xfId="5641" xr:uid="{00000000-0005-0000-0000-000032350000}"/>
    <cellStyle name="Comma 3 2 2 6 4" xfId="8134" xr:uid="{00000000-0005-0000-0000-000033350000}"/>
    <cellStyle name="Comma 3 2 2 6 5" xfId="10582" xr:uid="{00000000-0005-0000-0000-000034350000}"/>
    <cellStyle name="Comma 3 2 2 6 6" xfId="13034" xr:uid="{00000000-0005-0000-0000-000035350000}"/>
    <cellStyle name="Comma 3 2 2 6 7" xfId="15486" xr:uid="{00000000-0005-0000-0000-000036350000}"/>
    <cellStyle name="Comma 3 2 2 6 8" xfId="17939" xr:uid="{00000000-0005-0000-0000-000037350000}"/>
    <cellStyle name="Comma 3 2 2 6 9" xfId="20387" xr:uid="{00000000-0005-0000-0000-000038350000}"/>
    <cellStyle name="Comma 3 2 2 7" xfId="22864" xr:uid="{00000000-0005-0000-0000-000039350000}"/>
    <cellStyle name="Comma 3 2 2 7 2" xfId="3183" xr:uid="{00000000-0005-0000-0000-00003A350000}"/>
    <cellStyle name="Comma 3 2 2 7 3" xfId="5642" xr:uid="{00000000-0005-0000-0000-00003B350000}"/>
    <cellStyle name="Comma 3 2 2 7 4" xfId="8135" xr:uid="{00000000-0005-0000-0000-00003C350000}"/>
    <cellStyle name="Comma 3 2 2 7 5" xfId="10583" xr:uid="{00000000-0005-0000-0000-00003D350000}"/>
    <cellStyle name="Comma 3 2 2 7 6" xfId="13035" xr:uid="{00000000-0005-0000-0000-00003E350000}"/>
    <cellStyle name="Comma 3 2 2 7 7" xfId="15487" xr:uid="{00000000-0005-0000-0000-00003F350000}"/>
    <cellStyle name="Comma 3 2 2 7 8" xfId="17940" xr:uid="{00000000-0005-0000-0000-000040350000}"/>
    <cellStyle name="Comma 3 2 2 7 9" xfId="20388" xr:uid="{00000000-0005-0000-0000-000041350000}"/>
    <cellStyle name="Comma 3 2 2 8" xfId="22865" xr:uid="{00000000-0005-0000-0000-000042350000}"/>
    <cellStyle name="Comma 3 2 2 8 2" xfId="3184" xr:uid="{00000000-0005-0000-0000-000043350000}"/>
    <cellStyle name="Comma 3 2 2 8 3" xfId="5643" xr:uid="{00000000-0005-0000-0000-000044350000}"/>
    <cellStyle name="Comma 3 2 2 8 4" xfId="8136" xr:uid="{00000000-0005-0000-0000-000045350000}"/>
    <cellStyle name="Comma 3 2 2 8 5" xfId="10584" xr:uid="{00000000-0005-0000-0000-000046350000}"/>
    <cellStyle name="Comma 3 2 2 8 6" xfId="13036" xr:uid="{00000000-0005-0000-0000-000047350000}"/>
    <cellStyle name="Comma 3 2 2 8 7" xfId="15488" xr:uid="{00000000-0005-0000-0000-000048350000}"/>
    <cellStyle name="Comma 3 2 2 8 8" xfId="17941" xr:uid="{00000000-0005-0000-0000-000049350000}"/>
    <cellStyle name="Comma 3 2 2 8 9" xfId="20389" xr:uid="{00000000-0005-0000-0000-00004A350000}"/>
    <cellStyle name="Comma 3 2 2 9" xfId="22866" xr:uid="{00000000-0005-0000-0000-00004B350000}"/>
    <cellStyle name="Comma 3 2 2 9 2" xfId="3185" xr:uid="{00000000-0005-0000-0000-00004C350000}"/>
    <cellStyle name="Comma 3 2 2 9 3" xfId="5644" xr:uid="{00000000-0005-0000-0000-00004D350000}"/>
    <cellStyle name="Comma 3 2 2 9 4" xfId="8137" xr:uid="{00000000-0005-0000-0000-00004E350000}"/>
    <cellStyle name="Comma 3 2 2 9 5" xfId="10585" xr:uid="{00000000-0005-0000-0000-00004F350000}"/>
    <cellStyle name="Comma 3 2 2 9 6" xfId="13037" xr:uid="{00000000-0005-0000-0000-000050350000}"/>
    <cellStyle name="Comma 3 2 2 9 7" xfId="15489" xr:uid="{00000000-0005-0000-0000-000051350000}"/>
    <cellStyle name="Comma 3 2 2 9 8" xfId="17942" xr:uid="{00000000-0005-0000-0000-000052350000}"/>
    <cellStyle name="Comma 3 2 2 9 9" xfId="20390" xr:uid="{00000000-0005-0000-0000-000053350000}"/>
    <cellStyle name="Comma 3 2 3" xfId="22867" xr:uid="{00000000-0005-0000-0000-000054350000}"/>
    <cellStyle name="Comma 3 2 3 10" xfId="3186" xr:uid="{00000000-0005-0000-0000-000055350000}"/>
    <cellStyle name="Comma 3 2 3 11" xfId="5645" xr:uid="{00000000-0005-0000-0000-000056350000}"/>
    <cellStyle name="Comma 3 2 3 12" xfId="8138" xr:uid="{00000000-0005-0000-0000-000057350000}"/>
    <cellStyle name="Comma 3 2 3 13" xfId="10586" xr:uid="{00000000-0005-0000-0000-000058350000}"/>
    <cellStyle name="Comma 3 2 3 14" xfId="13038" xr:uid="{00000000-0005-0000-0000-000059350000}"/>
    <cellStyle name="Comma 3 2 3 15" xfId="15490" xr:uid="{00000000-0005-0000-0000-00005A350000}"/>
    <cellStyle name="Comma 3 2 3 16" xfId="17943" xr:uid="{00000000-0005-0000-0000-00005B350000}"/>
    <cellStyle name="Comma 3 2 3 17" xfId="20391" xr:uid="{00000000-0005-0000-0000-00005C350000}"/>
    <cellStyle name="Comma 3 2 3 2" xfId="22868" xr:uid="{00000000-0005-0000-0000-00005D350000}"/>
    <cellStyle name="Comma 3 2 3 2 10" xfId="5646" xr:uid="{00000000-0005-0000-0000-00005E350000}"/>
    <cellStyle name="Comma 3 2 3 2 11" xfId="8139" xr:uid="{00000000-0005-0000-0000-00005F350000}"/>
    <cellStyle name="Comma 3 2 3 2 12" xfId="10587" xr:uid="{00000000-0005-0000-0000-000060350000}"/>
    <cellStyle name="Comma 3 2 3 2 13" xfId="13039" xr:uid="{00000000-0005-0000-0000-000061350000}"/>
    <cellStyle name="Comma 3 2 3 2 14" xfId="15491" xr:uid="{00000000-0005-0000-0000-000062350000}"/>
    <cellStyle name="Comma 3 2 3 2 15" xfId="17944" xr:uid="{00000000-0005-0000-0000-000063350000}"/>
    <cellStyle name="Comma 3 2 3 2 16" xfId="20392" xr:uid="{00000000-0005-0000-0000-000064350000}"/>
    <cellStyle name="Comma 3 2 3 2 2" xfId="22869" xr:uid="{00000000-0005-0000-0000-000065350000}"/>
    <cellStyle name="Comma 3 2 3 2 2 10" xfId="20393" xr:uid="{00000000-0005-0000-0000-000066350000}"/>
    <cellStyle name="Comma 3 2 3 2 2 2" xfId="22870" xr:uid="{00000000-0005-0000-0000-000067350000}"/>
    <cellStyle name="Comma 3 2 3 2 2 2 2" xfId="3189" xr:uid="{00000000-0005-0000-0000-000068350000}"/>
    <cellStyle name="Comma 3 2 3 2 2 2 3" xfId="5648" xr:uid="{00000000-0005-0000-0000-000069350000}"/>
    <cellStyle name="Comma 3 2 3 2 2 2 4" xfId="8141" xr:uid="{00000000-0005-0000-0000-00006A350000}"/>
    <cellStyle name="Comma 3 2 3 2 2 2 5" xfId="10589" xr:uid="{00000000-0005-0000-0000-00006B350000}"/>
    <cellStyle name="Comma 3 2 3 2 2 2 6" xfId="13041" xr:uid="{00000000-0005-0000-0000-00006C350000}"/>
    <cellStyle name="Comma 3 2 3 2 2 2 7" xfId="15493" xr:uid="{00000000-0005-0000-0000-00006D350000}"/>
    <cellStyle name="Comma 3 2 3 2 2 2 8" xfId="17946" xr:uid="{00000000-0005-0000-0000-00006E350000}"/>
    <cellStyle name="Comma 3 2 3 2 2 2 9" xfId="20394" xr:uid="{00000000-0005-0000-0000-00006F350000}"/>
    <cellStyle name="Comma 3 2 3 2 2 3" xfId="3188" xr:uid="{00000000-0005-0000-0000-000070350000}"/>
    <cellStyle name="Comma 3 2 3 2 2 4" xfId="5647" xr:uid="{00000000-0005-0000-0000-000071350000}"/>
    <cellStyle name="Comma 3 2 3 2 2 5" xfId="8140" xr:uid="{00000000-0005-0000-0000-000072350000}"/>
    <cellStyle name="Comma 3 2 3 2 2 6" xfId="10588" xr:uid="{00000000-0005-0000-0000-000073350000}"/>
    <cellStyle name="Comma 3 2 3 2 2 7" xfId="13040" xr:uid="{00000000-0005-0000-0000-000074350000}"/>
    <cellStyle name="Comma 3 2 3 2 2 8" xfId="15492" xr:uid="{00000000-0005-0000-0000-000075350000}"/>
    <cellStyle name="Comma 3 2 3 2 2 9" xfId="17945" xr:uid="{00000000-0005-0000-0000-000076350000}"/>
    <cellStyle name="Comma 3 2 3 2 3" xfId="22871" xr:uid="{00000000-0005-0000-0000-000077350000}"/>
    <cellStyle name="Comma 3 2 3 2 3 2" xfId="3190" xr:uid="{00000000-0005-0000-0000-000078350000}"/>
    <cellStyle name="Comma 3 2 3 2 3 3" xfId="5649" xr:uid="{00000000-0005-0000-0000-000079350000}"/>
    <cellStyle name="Comma 3 2 3 2 3 4" xfId="8142" xr:uid="{00000000-0005-0000-0000-00007A350000}"/>
    <cellStyle name="Comma 3 2 3 2 3 5" xfId="10590" xr:uid="{00000000-0005-0000-0000-00007B350000}"/>
    <cellStyle name="Comma 3 2 3 2 3 6" xfId="13042" xr:uid="{00000000-0005-0000-0000-00007C350000}"/>
    <cellStyle name="Comma 3 2 3 2 3 7" xfId="15494" xr:uid="{00000000-0005-0000-0000-00007D350000}"/>
    <cellStyle name="Comma 3 2 3 2 3 8" xfId="17947" xr:uid="{00000000-0005-0000-0000-00007E350000}"/>
    <cellStyle name="Comma 3 2 3 2 3 9" xfId="20395" xr:uid="{00000000-0005-0000-0000-00007F350000}"/>
    <cellStyle name="Comma 3 2 3 2 4" xfId="22872" xr:uid="{00000000-0005-0000-0000-000080350000}"/>
    <cellStyle name="Comma 3 2 3 2 4 2" xfId="3191" xr:uid="{00000000-0005-0000-0000-000081350000}"/>
    <cellStyle name="Comma 3 2 3 2 4 3" xfId="5650" xr:uid="{00000000-0005-0000-0000-000082350000}"/>
    <cellStyle name="Comma 3 2 3 2 4 4" xfId="8143" xr:uid="{00000000-0005-0000-0000-000083350000}"/>
    <cellStyle name="Comma 3 2 3 2 4 5" xfId="10591" xr:uid="{00000000-0005-0000-0000-000084350000}"/>
    <cellStyle name="Comma 3 2 3 2 4 6" xfId="13043" xr:uid="{00000000-0005-0000-0000-000085350000}"/>
    <cellStyle name="Comma 3 2 3 2 4 7" xfId="15495" xr:uid="{00000000-0005-0000-0000-000086350000}"/>
    <cellStyle name="Comma 3 2 3 2 4 8" xfId="17948" xr:uid="{00000000-0005-0000-0000-000087350000}"/>
    <cellStyle name="Comma 3 2 3 2 4 9" xfId="20396" xr:uid="{00000000-0005-0000-0000-000088350000}"/>
    <cellStyle name="Comma 3 2 3 2 5" xfId="22873" xr:uid="{00000000-0005-0000-0000-000089350000}"/>
    <cellStyle name="Comma 3 2 3 2 5 2" xfId="3192" xr:uid="{00000000-0005-0000-0000-00008A350000}"/>
    <cellStyle name="Comma 3 2 3 2 5 3" xfId="5651" xr:uid="{00000000-0005-0000-0000-00008B350000}"/>
    <cellStyle name="Comma 3 2 3 2 5 4" xfId="8144" xr:uid="{00000000-0005-0000-0000-00008C350000}"/>
    <cellStyle name="Comma 3 2 3 2 5 5" xfId="10592" xr:uid="{00000000-0005-0000-0000-00008D350000}"/>
    <cellStyle name="Comma 3 2 3 2 5 6" xfId="13044" xr:uid="{00000000-0005-0000-0000-00008E350000}"/>
    <cellStyle name="Comma 3 2 3 2 5 7" xfId="15496" xr:uid="{00000000-0005-0000-0000-00008F350000}"/>
    <cellStyle name="Comma 3 2 3 2 5 8" xfId="17949" xr:uid="{00000000-0005-0000-0000-000090350000}"/>
    <cellStyle name="Comma 3 2 3 2 5 9" xfId="20397" xr:uid="{00000000-0005-0000-0000-000091350000}"/>
    <cellStyle name="Comma 3 2 3 2 6" xfId="22874" xr:uid="{00000000-0005-0000-0000-000092350000}"/>
    <cellStyle name="Comma 3 2 3 2 6 2" xfId="3193" xr:uid="{00000000-0005-0000-0000-000093350000}"/>
    <cellStyle name="Comma 3 2 3 2 6 3" xfId="5652" xr:uid="{00000000-0005-0000-0000-000094350000}"/>
    <cellStyle name="Comma 3 2 3 2 6 4" xfId="8145" xr:uid="{00000000-0005-0000-0000-000095350000}"/>
    <cellStyle name="Comma 3 2 3 2 6 5" xfId="10593" xr:uid="{00000000-0005-0000-0000-000096350000}"/>
    <cellStyle name="Comma 3 2 3 2 6 6" xfId="13045" xr:uid="{00000000-0005-0000-0000-000097350000}"/>
    <cellStyle name="Comma 3 2 3 2 6 7" xfId="15497" xr:uid="{00000000-0005-0000-0000-000098350000}"/>
    <cellStyle name="Comma 3 2 3 2 6 8" xfId="17950" xr:uid="{00000000-0005-0000-0000-000099350000}"/>
    <cellStyle name="Comma 3 2 3 2 6 9" xfId="20398" xr:uid="{00000000-0005-0000-0000-00009A350000}"/>
    <cellStyle name="Comma 3 2 3 2 7" xfId="22875" xr:uid="{00000000-0005-0000-0000-00009B350000}"/>
    <cellStyle name="Comma 3 2 3 2 7 2" xfId="3194" xr:uid="{00000000-0005-0000-0000-00009C350000}"/>
    <cellStyle name="Comma 3 2 3 2 7 3" xfId="5653" xr:uid="{00000000-0005-0000-0000-00009D350000}"/>
    <cellStyle name="Comma 3 2 3 2 7 4" xfId="8146" xr:uid="{00000000-0005-0000-0000-00009E350000}"/>
    <cellStyle name="Comma 3 2 3 2 7 5" xfId="10594" xr:uid="{00000000-0005-0000-0000-00009F350000}"/>
    <cellStyle name="Comma 3 2 3 2 7 6" xfId="13046" xr:uid="{00000000-0005-0000-0000-0000A0350000}"/>
    <cellStyle name="Comma 3 2 3 2 7 7" xfId="15498" xr:uid="{00000000-0005-0000-0000-0000A1350000}"/>
    <cellStyle name="Comma 3 2 3 2 7 8" xfId="17951" xr:uid="{00000000-0005-0000-0000-0000A2350000}"/>
    <cellStyle name="Comma 3 2 3 2 7 9" xfId="20399" xr:uid="{00000000-0005-0000-0000-0000A3350000}"/>
    <cellStyle name="Comma 3 2 3 2 8" xfId="22876" xr:uid="{00000000-0005-0000-0000-0000A4350000}"/>
    <cellStyle name="Comma 3 2 3 2 8 2" xfId="3195" xr:uid="{00000000-0005-0000-0000-0000A5350000}"/>
    <cellStyle name="Comma 3 2 3 2 8 3" xfId="5654" xr:uid="{00000000-0005-0000-0000-0000A6350000}"/>
    <cellStyle name="Comma 3 2 3 2 8 4" xfId="8147" xr:uid="{00000000-0005-0000-0000-0000A7350000}"/>
    <cellStyle name="Comma 3 2 3 2 8 5" xfId="10595" xr:uid="{00000000-0005-0000-0000-0000A8350000}"/>
    <cellStyle name="Comma 3 2 3 2 8 6" xfId="13047" xr:uid="{00000000-0005-0000-0000-0000A9350000}"/>
    <cellStyle name="Comma 3 2 3 2 8 7" xfId="15499" xr:uid="{00000000-0005-0000-0000-0000AA350000}"/>
    <cellStyle name="Comma 3 2 3 2 8 8" xfId="17952" xr:uid="{00000000-0005-0000-0000-0000AB350000}"/>
    <cellStyle name="Comma 3 2 3 2 8 9" xfId="20400" xr:uid="{00000000-0005-0000-0000-0000AC350000}"/>
    <cellStyle name="Comma 3 2 3 2 9" xfId="3187" xr:uid="{00000000-0005-0000-0000-0000AD350000}"/>
    <cellStyle name="Comma 3 2 3 3" xfId="22877" xr:uid="{00000000-0005-0000-0000-0000AE350000}"/>
    <cellStyle name="Comma 3 2 3 3 10" xfId="20401" xr:uid="{00000000-0005-0000-0000-0000AF350000}"/>
    <cellStyle name="Comma 3 2 3 3 2" xfId="22878" xr:uid="{00000000-0005-0000-0000-0000B0350000}"/>
    <cellStyle name="Comma 3 2 3 3 2 2" xfId="3197" xr:uid="{00000000-0005-0000-0000-0000B1350000}"/>
    <cellStyle name="Comma 3 2 3 3 2 3" xfId="5656" xr:uid="{00000000-0005-0000-0000-0000B2350000}"/>
    <cellStyle name="Comma 3 2 3 3 2 4" xfId="8149" xr:uid="{00000000-0005-0000-0000-0000B3350000}"/>
    <cellStyle name="Comma 3 2 3 3 2 5" xfId="10597" xr:uid="{00000000-0005-0000-0000-0000B4350000}"/>
    <cellStyle name="Comma 3 2 3 3 2 6" xfId="13049" xr:uid="{00000000-0005-0000-0000-0000B5350000}"/>
    <cellStyle name="Comma 3 2 3 3 2 7" xfId="15501" xr:uid="{00000000-0005-0000-0000-0000B6350000}"/>
    <cellStyle name="Comma 3 2 3 3 2 8" xfId="17954" xr:uid="{00000000-0005-0000-0000-0000B7350000}"/>
    <cellStyle name="Comma 3 2 3 3 2 9" xfId="20402" xr:uid="{00000000-0005-0000-0000-0000B8350000}"/>
    <cellStyle name="Comma 3 2 3 3 3" xfId="3196" xr:uid="{00000000-0005-0000-0000-0000B9350000}"/>
    <cellStyle name="Comma 3 2 3 3 4" xfId="5655" xr:uid="{00000000-0005-0000-0000-0000BA350000}"/>
    <cellStyle name="Comma 3 2 3 3 5" xfId="8148" xr:uid="{00000000-0005-0000-0000-0000BB350000}"/>
    <cellStyle name="Comma 3 2 3 3 6" xfId="10596" xr:uid="{00000000-0005-0000-0000-0000BC350000}"/>
    <cellStyle name="Comma 3 2 3 3 7" xfId="13048" xr:uid="{00000000-0005-0000-0000-0000BD350000}"/>
    <cellStyle name="Comma 3 2 3 3 8" xfId="15500" xr:uid="{00000000-0005-0000-0000-0000BE350000}"/>
    <cellStyle name="Comma 3 2 3 3 9" xfId="17953" xr:uid="{00000000-0005-0000-0000-0000BF350000}"/>
    <cellStyle name="Comma 3 2 3 4" xfId="22879" xr:uid="{00000000-0005-0000-0000-0000C0350000}"/>
    <cellStyle name="Comma 3 2 3 4 2" xfId="3198" xr:uid="{00000000-0005-0000-0000-0000C1350000}"/>
    <cellStyle name="Comma 3 2 3 4 3" xfId="5657" xr:uid="{00000000-0005-0000-0000-0000C2350000}"/>
    <cellStyle name="Comma 3 2 3 4 4" xfId="8150" xr:uid="{00000000-0005-0000-0000-0000C3350000}"/>
    <cellStyle name="Comma 3 2 3 4 5" xfId="10598" xr:uid="{00000000-0005-0000-0000-0000C4350000}"/>
    <cellStyle name="Comma 3 2 3 4 6" xfId="13050" xr:uid="{00000000-0005-0000-0000-0000C5350000}"/>
    <cellStyle name="Comma 3 2 3 4 7" xfId="15502" xr:uid="{00000000-0005-0000-0000-0000C6350000}"/>
    <cellStyle name="Comma 3 2 3 4 8" xfId="17955" xr:uid="{00000000-0005-0000-0000-0000C7350000}"/>
    <cellStyle name="Comma 3 2 3 4 9" xfId="20403" xr:uid="{00000000-0005-0000-0000-0000C8350000}"/>
    <cellStyle name="Comma 3 2 3 5" xfId="22880" xr:uid="{00000000-0005-0000-0000-0000C9350000}"/>
    <cellStyle name="Comma 3 2 3 5 2" xfId="3199" xr:uid="{00000000-0005-0000-0000-0000CA350000}"/>
    <cellStyle name="Comma 3 2 3 5 3" xfId="5658" xr:uid="{00000000-0005-0000-0000-0000CB350000}"/>
    <cellStyle name="Comma 3 2 3 5 4" xfId="8151" xr:uid="{00000000-0005-0000-0000-0000CC350000}"/>
    <cellStyle name="Comma 3 2 3 5 5" xfId="10599" xr:uid="{00000000-0005-0000-0000-0000CD350000}"/>
    <cellStyle name="Comma 3 2 3 5 6" xfId="13051" xr:uid="{00000000-0005-0000-0000-0000CE350000}"/>
    <cellStyle name="Comma 3 2 3 5 7" xfId="15503" xr:uid="{00000000-0005-0000-0000-0000CF350000}"/>
    <cellStyle name="Comma 3 2 3 5 8" xfId="17956" xr:uid="{00000000-0005-0000-0000-0000D0350000}"/>
    <cellStyle name="Comma 3 2 3 5 9" xfId="20404" xr:uid="{00000000-0005-0000-0000-0000D1350000}"/>
    <cellStyle name="Comma 3 2 3 6" xfId="22881" xr:uid="{00000000-0005-0000-0000-0000D2350000}"/>
    <cellStyle name="Comma 3 2 3 6 2" xfId="3200" xr:uid="{00000000-0005-0000-0000-0000D3350000}"/>
    <cellStyle name="Comma 3 2 3 6 3" xfId="5659" xr:uid="{00000000-0005-0000-0000-0000D4350000}"/>
    <cellStyle name="Comma 3 2 3 6 4" xfId="8152" xr:uid="{00000000-0005-0000-0000-0000D5350000}"/>
    <cellStyle name="Comma 3 2 3 6 5" xfId="10600" xr:uid="{00000000-0005-0000-0000-0000D6350000}"/>
    <cellStyle name="Comma 3 2 3 6 6" xfId="13052" xr:uid="{00000000-0005-0000-0000-0000D7350000}"/>
    <cellStyle name="Comma 3 2 3 6 7" xfId="15504" xr:uid="{00000000-0005-0000-0000-0000D8350000}"/>
    <cellStyle name="Comma 3 2 3 6 8" xfId="17957" xr:uid="{00000000-0005-0000-0000-0000D9350000}"/>
    <cellStyle name="Comma 3 2 3 6 9" xfId="20405" xr:uid="{00000000-0005-0000-0000-0000DA350000}"/>
    <cellStyle name="Comma 3 2 3 7" xfId="22882" xr:uid="{00000000-0005-0000-0000-0000DB350000}"/>
    <cellStyle name="Comma 3 2 3 7 2" xfId="3201" xr:uid="{00000000-0005-0000-0000-0000DC350000}"/>
    <cellStyle name="Comma 3 2 3 7 3" xfId="5660" xr:uid="{00000000-0005-0000-0000-0000DD350000}"/>
    <cellStyle name="Comma 3 2 3 7 4" xfId="8153" xr:uid="{00000000-0005-0000-0000-0000DE350000}"/>
    <cellStyle name="Comma 3 2 3 7 5" xfId="10601" xr:uid="{00000000-0005-0000-0000-0000DF350000}"/>
    <cellStyle name="Comma 3 2 3 7 6" xfId="13053" xr:uid="{00000000-0005-0000-0000-0000E0350000}"/>
    <cellStyle name="Comma 3 2 3 7 7" xfId="15505" xr:uid="{00000000-0005-0000-0000-0000E1350000}"/>
    <cellStyle name="Comma 3 2 3 7 8" xfId="17958" xr:uid="{00000000-0005-0000-0000-0000E2350000}"/>
    <cellStyle name="Comma 3 2 3 7 9" xfId="20406" xr:uid="{00000000-0005-0000-0000-0000E3350000}"/>
    <cellStyle name="Comma 3 2 3 8" xfId="22883" xr:uid="{00000000-0005-0000-0000-0000E4350000}"/>
    <cellStyle name="Comma 3 2 3 8 2" xfId="3202" xr:uid="{00000000-0005-0000-0000-0000E5350000}"/>
    <cellStyle name="Comma 3 2 3 8 3" xfId="5661" xr:uid="{00000000-0005-0000-0000-0000E6350000}"/>
    <cellStyle name="Comma 3 2 3 8 4" xfId="8154" xr:uid="{00000000-0005-0000-0000-0000E7350000}"/>
    <cellStyle name="Comma 3 2 3 8 5" xfId="10602" xr:uid="{00000000-0005-0000-0000-0000E8350000}"/>
    <cellStyle name="Comma 3 2 3 8 6" xfId="13054" xr:uid="{00000000-0005-0000-0000-0000E9350000}"/>
    <cellStyle name="Comma 3 2 3 8 7" xfId="15506" xr:uid="{00000000-0005-0000-0000-0000EA350000}"/>
    <cellStyle name="Comma 3 2 3 8 8" xfId="17959" xr:uid="{00000000-0005-0000-0000-0000EB350000}"/>
    <cellStyle name="Comma 3 2 3 8 9" xfId="20407" xr:uid="{00000000-0005-0000-0000-0000EC350000}"/>
    <cellStyle name="Comma 3 2 3 9" xfId="22884" xr:uid="{00000000-0005-0000-0000-0000ED350000}"/>
    <cellStyle name="Comma 3 2 3 9 2" xfId="3203" xr:uid="{00000000-0005-0000-0000-0000EE350000}"/>
    <cellStyle name="Comma 3 2 3 9 3" xfId="5662" xr:uid="{00000000-0005-0000-0000-0000EF350000}"/>
    <cellStyle name="Comma 3 2 3 9 4" xfId="8155" xr:uid="{00000000-0005-0000-0000-0000F0350000}"/>
    <cellStyle name="Comma 3 2 3 9 5" xfId="10603" xr:uid="{00000000-0005-0000-0000-0000F1350000}"/>
    <cellStyle name="Comma 3 2 3 9 6" xfId="13055" xr:uid="{00000000-0005-0000-0000-0000F2350000}"/>
    <cellStyle name="Comma 3 2 3 9 7" xfId="15507" xr:uid="{00000000-0005-0000-0000-0000F3350000}"/>
    <cellStyle name="Comma 3 2 3 9 8" xfId="17960" xr:uid="{00000000-0005-0000-0000-0000F4350000}"/>
    <cellStyle name="Comma 3 2 3 9 9" xfId="20408" xr:uid="{00000000-0005-0000-0000-0000F5350000}"/>
    <cellStyle name="Comma 3 2 4" xfId="22885" xr:uid="{00000000-0005-0000-0000-0000F6350000}"/>
    <cellStyle name="Comma 3 2 4 10" xfId="5663" xr:uid="{00000000-0005-0000-0000-0000F7350000}"/>
    <cellStyle name="Comma 3 2 4 11" xfId="8156" xr:uid="{00000000-0005-0000-0000-0000F8350000}"/>
    <cellStyle name="Comma 3 2 4 12" xfId="10604" xr:uid="{00000000-0005-0000-0000-0000F9350000}"/>
    <cellStyle name="Comma 3 2 4 13" xfId="13056" xr:uid="{00000000-0005-0000-0000-0000FA350000}"/>
    <cellStyle name="Comma 3 2 4 14" xfId="15508" xr:uid="{00000000-0005-0000-0000-0000FB350000}"/>
    <cellStyle name="Comma 3 2 4 15" xfId="17961" xr:uid="{00000000-0005-0000-0000-0000FC350000}"/>
    <cellStyle name="Comma 3 2 4 16" xfId="20409" xr:uid="{00000000-0005-0000-0000-0000FD350000}"/>
    <cellStyle name="Comma 3 2 4 2" xfId="22886" xr:uid="{00000000-0005-0000-0000-0000FE350000}"/>
    <cellStyle name="Comma 3 2 4 2 10" xfId="20410" xr:uid="{00000000-0005-0000-0000-0000FF350000}"/>
    <cellStyle name="Comma 3 2 4 2 2" xfId="22887" xr:uid="{00000000-0005-0000-0000-000000360000}"/>
    <cellStyle name="Comma 3 2 4 2 2 2" xfId="3206" xr:uid="{00000000-0005-0000-0000-000001360000}"/>
    <cellStyle name="Comma 3 2 4 2 2 3" xfId="5665" xr:uid="{00000000-0005-0000-0000-000002360000}"/>
    <cellStyle name="Comma 3 2 4 2 2 4" xfId="8158" xr:uid="{00000000-0005-0000-0000-000003360000}"/>
    <cellStyle name="Comma 3 2 4 2 2 5" xfId="10606" xr:uid="{00000000-0005-0000-0000-000004360000}"/>
    <cellStyle name="Comma 3 2 4 2 2 6" xfId="13058" xr:uid="{00000000-0005-0000-0000-000005360000}"/>
    <cellStyle name="Comma 3 2 4 2 2 7" xfId="15510" xr:uid="{00000000-0005-0000-0000-000006360000}"/>
    <cellStyle name="Comma 3 2 4 2 2 8" xfId="17963" xr:uid="{00000000-0005-0000-0000-000007360000}"/>
    <cellStyle name="Comma 3 2 4 2 2 9" xfId="20411" xr:uid="{00000000-0005-0000-0000-000008360000}"/>
    <cellStyle name="Comma 3 2 4 2 3" xfId="3205" xr:uid="{00000000-0005-0000-0000-000009360000}"/>
    <cellStyle name="Comma 3 2 4 2 4" xfId="5664" xr:uid="{00000000-0005-0000-0000-00000A360000}"/>
    <cellStyle name="Comma 3 2 4 2 5" xfId="8157" xr:uid="{00000000-0005-0000-0000-00000B360000}"/>
    <cellStyle name="Comma 3 2 4 2 6" xfId="10605" xr:uid="{00000000-0005-0000-0000-00000C360000}"/>
    <cellStyle name="Comma 3 2 4 2 7" xfId="13057" xr:uid="{00000000-0005-0000-0000-00000D360000}"/>
    <cellStyle name="Comma 3 2 4 2 8" xfId="15509" xr:uid="{00000000-0005-0000-0000-00000E360000}"/>
    <cellStyle name="Comma 3 2 4 2 9" xfId="17962" xr:uid="{00000000-0005-0000-0000-00000F360000}"/>
    <cellStyle name="Comma 3 2 4 3" xfId="22888" xr:uid="{00000000-0005-0000-0000-000010360000}"/>
    <cellStyle name="Comma 3 2 4 3 2" xfId="3207" xr:uid="{00000000-0005-0000-0000-000011360000}"/>
    <cellStyle name="Comma 3 2 4 3 3" xfId="5666" xr:uid="{00000000-0005-0000-0000-000012360000}"/>
    <cellStyle name="Comma 3 2 4 3 4" xfId="8159" xr:uid="{00000000-0005-0000-0000-000013360000}"/>
    <cellStyle name="Comma 3 2 4 3 5" xfId="10607" xr:uid="{00000000-0005-0000-0000-000014360000}"/>
    <cellStyle name="Comma 3 2 4 3 6" xfId="13059" xr:uid="{00000000-0005-0000-0000-000015360000}"/>
    <cellStyle name="Comma 3 2 4 3 7" xfId="15511" xr:uid="{00000000-0005-0000-0000-000016360000}"/>
    <cellStyle name="Comma 3 2 4 3 8" xfId="17964" xr:uid="{00000000-0005-0000-0000-000017360000}"/>
    <cellStyle name="Comma 3 2 4 3 9" xfId="20412" xr:uid="{00000000-0005-0000-0000-000018360000}"/>
    <cellStyle name="Comma 3 2 4 4" xfId="22889" xr:uid="{00000000-0005-0000-0000-000019360000}"/>
    <cellStyle name="Comma 3 2 4 4 2" xfId="3208" xr:uid="{00000000-0005-0000-0000-00001A360000}"/>
    <cellStyle name="Comma 3 2 4 4 3" xfId="5667" xr:uid="{00000000-0005-0000-0000-00001B360000}"/>
    <cellStyle name="Comma 3 2 4 4 4" xfId="8160" xr:uid="{00000000-0005-0000-0000-00001C360000}"/>
    <cellStyle name="Comma 3 2 4 4 5" xfId="10608" xr:uid="{00000000-0005-0000-0000-00001D360000}"/>
    <cellStyle name="Comma 3 2 4 4 6" xfId="13060" xr:uid="{00000000-0005-0000-0000-00001E360000}"/>
    <cellStyle name="Comma 3 2 4 4 7" xfId="15512" xr:uid="{00000000-0005-0000-0000-00001F360000}"/>
    <cellStyle name="Comma 3 2 4 4 8" xfId="17965" xr:uid="{00000000-0005-0000-0000-000020360000}"/>
    <cellStyle name="Comma 3 2 4 4 9" xfId="20413" xr:uid="{00000000-0005-0000-0000-000021360000}"/>
    <cellStyle name="Comma 3 2 4 5" xfId="22890" xr:uid="{00000000-0005-0000-0000-000022360000}"/>
    <cellStyle name="Comma 3 2 4 5 2" xfId="3209" xr:uid="{00000000-0005-0000-0000-000023360000}"/>
    <cellStyle name="Comma 3 2 4 5 3" xfId="5668" xr:uid="{00000000-0005-0000-0000-000024360000}"/>
    <cellStyle name="Comma 3 2 4 5 4" xfId="8161" xr:uid="{00000000-0005-0000-0000-000025360000}"/>
    <cellStyle name="Comma 3 2 4 5 5" xfId="10609" xr:uid="{00000000-0005-0000-0000-000026360000}"/>
    <cellStyle name="Comma 3 2 4 5 6" xfId="13061" xr:uid="{00000000-0005-0000-0000-000027360000}"/>
    <cellStyle name="Comma 3 2 4 5 7" xfId="15513" xr:uid="{00000000-0005-0000-0000-000028360000}"/>
    <cellStyle name="Comma 3 2 4 5 8" xfId="17966" xr:uid="{00000000-0005-0000-0000-000029360000}"/>
    <cellStyle name="Comma 3 2 4 5 9" xfId="20414" xr:uid="{00000000-0005-0000-0000-00002A360000}"/>
    <cellStyle name="Comma 3 2 4 6" xfId="22891" xr:uid="{00000000-0005-0000-0000-00002B360000}"/>
    <cellStyle name="Comma 3 2 4 6 2" xfId="3210" xr:uid="{00000000-0005-0000-0000-00002C360000}"/>
    <cellStyle name="Comma 3 2 4 6 3" xfId="5669" xr:uid="{00000000-0005-0000-0000-00002D360000}"/>
    <cellStyle name="Comma 3 2 4 6 4" xfId="8162" xr:uid="{00000000-0005-0000-0000-00002E360000}"/>
    <cellStyle name="Comma 3 2 4 6 5" xfId="10610" xr:uid="{00000000-0005-0000-0000-00002F360000}"/>
    <cellStyle name="Comma 3 2 4 6 6" xfId="13062" xr:uid="{00000000-0005-0000-0000-000030360000}"/>
    <cellStyle name="Comma 3 2 4 6 7" xfId="15514" xr:uid="{00000000-0005-0000-0000-000031360000}"/>
    <cellStyle name="Comma 3 2 4 6 8" xfId="17967" xr:uid="{00000000-0005-0000-0000-000032360000}"/>
    <cellStyle name="Comma 3 2 4 6 9" xfId="20415" xr:uid="{00000000-0005-0000-0000-000033360000}"/>
    <cellStyle name="Comma 3 2 4 7" xfId="22892" xr:uid="{00000000-0005-0000-0000-000034360000}"/>
    <cellStyle name="Comma 3 2 4 7 2" xfId="3211" xr:uid="{00000000-0005-0000-0000-000035360000}"/>
    <cellStyle name="Comma 3 2 4 7 3" xfId="5670" xr:uid="{00000000-0005-0000-0000-000036360000}"/>
    <cellStyle name="Comma 3 2 4 7 4" xfId="8163" xr:uid="{00000000-0005-0000-0000-000037360000}"/>
    <cellStyle name="Comma 3 2 4 7 5" xfId="10611" xr:uid="{00000000-0005-0000-0000-000038360000}"/>
    <cellStyle name="Comma 3 2 4 7 6" xfId="13063" xr:uid="{00000000-0005-0000-0000-000039360000}"/>
    <cellStyle name="Comma 3 2 4 7 7" xfId="15515" xr:uid="{00000000-0005-0000-0000-00003A360000}"/>
    <cellStyle name="Comma 3 2 4 7 8" xfId="17968" xr:uid="{00000000-0005-0000-0000-00003B360000}"/>
    <cellStyle name="Comma 3 2 4 7 9" xfId="20416" xr:uid="{00000000-0005-0000-0000-00003C360000}"/>
    <cellStyle name="Comma 3 2 4 8" xfId="22893" xr:uid="{00000000-0005-0000-0000-00003D360000}"/>
    <cellStyle name="Comma 3 2 4 8 2" xfId="3212" xr:uid="{00000000-0005-0000-0000-00003E360000}"/>
    <cellStyle name="Comma 3 2 4 8 3" xfId="5671" xr:uid="{00000000-0005-0000-0000-00003F360000}"/>
    <cellStyle name="Comma 3 2 4 8 4" xfId="8164" xr:uid="{00000000-0005-0000-0000-000040360000}"/>
    <cellStyle name="Comma 3 2 4 8 5" xfId="10612" xr:uid="{00000000-0005-0000-0000-000041360000}"/>
    <cellStyle name="Comma 3 2 4 8 6" xfId="13064" xr:uid="{00000000-0005-0000-0000-000042360000}"/>
    <cellStyle name="Comma 3 2 4 8 7" xfId="15516" xr:uid="{00000000-0005-0000-0000-000043360000}"/>
    <cellStyle name="Comma 3 2 4 8 8" xfId="17969" xr:uid="{00000000-0005-0000-0000-000044360000}"/>
    <cellStyle name="Comma 3 2 4 8 9" xfId="20417" xr:uid="{00000000-0005-0000-0000-000045360000}"/>
    <cellStyle name="Comma 3 2 4 9" xfId="3204" xr:uid="{00000000-0005-0000-0000-000046360000}"/>
    <cellStyle name="Comma 3 2 5" xfId="22894" xr:uid="{00000000-0005-0000-0000-000047360000}"/>
    <cellStyle name="Comma 3 2 5 10" xfId="20418" xr:uid="{00000000-0005-0000-0000-000048360000}"/>
    <cellStyle name="Comma 3 2 5 2" xfId="22895" xr:uid="{00000000-0005-0000-0000-000049360000}"/>
    <cellStyle name="Comma 3 2 5 2 2" xfId="3214" xr:uid="{00000000-0005-0000-0000-00004A360000}"/>
    <cellStyle name="Comma 3 2 5 2 3" xfId="5673" xr:uid="{00000000-0005-0000-0000-00004B360000}"/>
    <cellStyle name="Comma 3 2 5 2 4" xfId="8166" xr:uid="{00000000-0005-0000-0000-00004C360000}"/>
    <cellStyle name="Comma 3 2 5 2 5" xfId="10614" xr:uid="{00000000-0005-0000-0000-00004D360000}"/>
    <cellStyle name="Comma 3 2 5 2 6" xfId="13066" xr:uid="{00000000-0005-0000-0000-00004E360000}"/>
    <cellStyle name="Comma 3 2 5 2 7" xfId="15518" xr:uid="{00000000-0005-0000-0000-00004F360000}"/>
    <cellStyle name="Comma 3 2 5 2 8" xfId="17971" xr:uid="{00000000-0005-0000-0000-000050360000}"/>
    <cellStyle name="Comma 3 2 5 2 9" xfId="20419" xr:uid="{00000000-0005-0000-0000-000051360000}"/>
    <cellStyle name="Comma 3 2 5 3" xfId="3213" xr:uid="{00000000-0005-0000-0000-000052360000}"/>
    <cellStyle name="Comma 3 2 5 4" xfId="5672" xr:uid="{00000000-0005-0000-0000-000053360000}"/>
    <cellStyle name="Comma 3 2 5 5" xfId="8165" xr:uid="{00000000-0005-0000-0000-000054360000}"/>
    <cellStyle name="Comma 3 2 5 6" xfId="10613" xr:uid="{00000000-0005-0000-0000-000055360000}"/>
    <cellStyle name="Comma 3 2 5 7" xfId="13065" xr:uid="{00000000-0005-0000-0000-000056360000}"/>
    <cellStyle name="Comma 3 2 5 8" xfId="15517" xr:uid="{00000000-0005-0000-0000-000057360000}"/>
    <cellStyle name="Comma 3 2 5 9" xfId="17970" xr:uid="{00000000-0005-0000-0000-000058360000}"/>
    <cellStyle name="Comma 3 2 6" xfId="22896" xr:uid="{00000000-0005-0000-0000-000059360000}"/>
    <cellStyle name="Comma 3 2 6 2" xfId="3215" xr:uid="{00000000-0005-0000-0000-00005A360000}"/>
    <cellStyle name="Comma 3 2 6 3" xfId="5674" xr:uid="{00000000-0005-0000-0000-00005B360000}"/>
    <cellStyle name="Comma 3 2 6 4" xfId="8167" xr:uid="{00000000-0005-0000-0000-00005C360000}"/>
    <cellStyle name="Comma 3 2 6 5" xfId="10615" xr:uid="{00000000-0005-0000-0000-00005D360000}"/>
    <cellStyle name="Comma 3 2 6 6" xfId="13067" xr:uid="{00000000-0005-0000-0000-00005E360000}"/>
    <cellStyle name="Comma 3 2 6 7" xfId="15519" xr:uid="{00000000-0005-0000-0000-00005F360000}"/>
    <cellStyle name="Comma 3 2 6 8" xfId="17972" xr:uid="{00000000-0005-0000-0000-000060360000}"/>
    <cellStyle name="Comma 3 2 6 9" xfId="20420" xr:uid="{00000000-0005-0000-0000-000061360000}"/>
    <cellStyle name="Comma 3 2 7" xfId="22897" xr:uid="{00000000-0005-0000-0000-000062360000}"/>
    <cellStyle name="Comma 3 2 7 2" xfId="3216" xr:uid="{00000000-0005-0000-0000-000063360000}"/>
    <cellStyle name="Comma 3 2 7 3" xfId="5675" xr:uid="{00000000-0005-0000-0000-000064360000}"/>
    <cellStyle name="Comma 3 2 7 4" xfId="8168" xr:uid="{00000000-0005-0000-0000-000065360000}"/>
    <cellStyle name="Comma 3 2 7 5" xfId="10616" xr:uid="{00000000-0005-0000-0000-000066360000}"/>
    <cellStyle name="Comma 3 2 7 6" xfId="13068" xr:uid="{00000000-0005-0000-0000-000067360000}"/>
    <cellStyle name="Comma 3 2 7 7" xfId="15520" xr:uid="{00000000-0005-0000-0000-000068360000}"/>
    <cellStyle name="Comma 3 2 7 8" xfId="17973" xr:uid="{00000000-0005-0000-0000-000069360000}"/>
    <cellStyle name="Comma 3 2 7 9" xfId="20421" xr:uid="{00000000-0005-0000-0000-00006A360000}"/>
    <cellStyle name="Comma 3 2 8" xfId="22898" xr:uid="{00000000-0005-0000-0000-00006B360000}"/>
    <cellStyle name="Comma 3 2 8 2" xfId="3217" xr:uid="{00000000-0005-0000-0000-00006C360000}"/>
    <cellStyle name="Comma 3 2 8 3" xfId="5676" xr:uid="{00000000-0005-0000-0000-00006D360000}"/>
    <cellStyle name="Comma 3 2 8 4" xfId="8169" xr:uid="{00000000-0005-0000-0000-00006E360000}"/>
    <cellStyle name="Comma 3 2 8 5" xfId="10617" xr:uid="{00000000-0005-0000-0000-00006F360000}"/>
    <cellStyle name="Comma 3 2 8 6" xfId="13069" xr:uid="{00000000-0005-0000-0000-000070360000}"/>
    <cellStyle name="Comma 3 2 8 7" xfId="15521" xr:uid="{00000000-0005-0000-0000-000071360000}"/>
    <cellStyle name="Comma 3 2 8 8" xfId="17974" xr:uid="{00000000-0005-0000-0000-000072360000}"/>
    <cellStyle name="Comma 3 2 8 9" xfId="20422" xr:uid="{00000000-0005-0000-0000-000073360000}"/>
    <cellStyle name="Comma 3 2 9" xfId="22899" xr:uid="{00000000-0005-0000-0000-000074360000}"/>
    <cellStyle name="Comma 3 2 9 2" xfId="3218" xr:uid="{00000000-0005-0000-0000-000075360000}"/>
    <cellStyle name="Comma 3 2 9 3" xfId="5677" xr:uid="{00000000-0005-0000-0000-000076360000}"/>
    <cellStyle name="Comma 3 2 9 4" xfId="8170" xr:uid="{00000000-0005-0000-0000-000077360000}"/>
    <cellStyle name="Comma 3 2 9 5" xfId="10618" xr:uid="{00000000-0005-0000-0000-000078360000}"/>
    <cellStyle name="Comma 3 2 9 6" xfId="13070" xr:uid="{00000000-0005-0000-0000-000079360000}"/>
    <cellStyle name="Comma 3 2 9 7" xfId="15522" xr:uid="{00000000-0005-0000-0000-00007A360000}"/>
    <cellStyle name="Comma 3 2 9 8" xfId="17975" xr:uid="{00000000-0005-0000-0000-00007B360000}"/>
    <cellStyle name="Comma 3 2 9 9" xfId="20423" xr:uid="{00000000-0005-0000-0000-00007C360000}"/>
    <cellStyle name="Comma 3 20" xfId="258" xr:uid="{00000000-0005-0000-0000-00007D360000}"/>
    <cellStyle name="Comma 3 21" xfId="259" xr:uid="{00000000-0005-0000-0000-00007E360000}"/>
    <cellStyle name="Comma 3 22" xfId="260" xr:uid="{00000000-0005-0000-0000-00007F360000}"/>
    <cellStyle name="Comma 3 23" xfId="261" xr:uid="{00000000-0005-0000-0000-000080360000}"/>
    <cellStyle name="Comma 3 24" xfId="262" xr:uid="{00000000-0005-0000-0000-000081360000}"/>
    <cellStyle name="Comma 3 25" xfId="263" xr:uid="{00000000-0005-0000-0000-000082360000}"/>
    <cellStyle name="Comma 3 26" xfId="264" xr:uid="{00000000-0005-0000-0000-000083360000}"/>
    <cellStyle name="Comma 3 27" xfId="265" xr:uid="{00000000-0005-0000-0000-000084360000}"/>
    <cellStyle name="Comma 3 28" xfId="266" xr:uid="{00000000-0005-0000-0000-000085360000}"/>
    <cellStyle name="Comma 3 29" xfId="3143" xr:uid="{00000000-0005-0000-0000-000086360000}"/>
    <cellStyle name="Comma 3 3" xfId="22900" xr:uid="{00000000-0005-0000-0000-000087360000}"/>
    <cellStyle name="Comma 3 3 10" xfId="22901" xr:uid="{00000000-0005-0000-0000-000088360000}"/>
    <cellStyle name="Comma 3 3 10 2" xfId="3220" xr:uid="{00000000-0005-0000-0000-000089360000}"/>
    <cellStyle name="Comma 3 3 10 3" xfId="5679" xr:uid="{00000000-0005-0000-0000-00008A360000}"/>
    <cellStyle name="Comma 3 3 10 4" xfId="8172" xr:uid="{00000000-0005-0000-0000-00008B360000}"/>
    <cellStyle name="Comma 3 3 10 5" xfId="10620" xr:uid="{00000000-0005-0000-0000-00008C360000}"/>
    <cellStyle name="Comma 3 3 10 6" xfId="13072" xr:uid="{00000000-0005-0000-0000-00008D360000}"/>
    <cellStyle name="Comma 3 3 10 7" xfId="15524" xr:uid="{00000000-0005-0000-0000-00008E360000}"/>
    <cellStyle name="Comma 3 3 10 8" xfId="17977" xr:uid="{00000000-0005-0000-0000-00008F360000}"/>
    <cellStyle name="Comma 3 3 10 9" xfId="20425" xr:uid="{00000000-0005-0000-0000-000090360000}"/>
    <cellStyle name="Comma 3 3 11" xfId="3219" xr:uid="{00000000-0005-0000-0000-000091360000}"/>
    <cellStyle name="Comma 3 3 12" xfId="5678" xr:uid="{00000000-0005-0000-0000-000092360000}"/>
    <cellStyle name="Comma 3 3 13" xfId="8171" xr:uid="{00000000-0005-0000-0000-000093360000}"/>
    <cellStyle name="Comma 3 3 14" xfId="10619" xr:uid="{00000000-0005-0000-0000-000094360000}"/>
    <cellStyle name="Comma 3 3 15" xfId="13071" xr:uid="{00000000-0005-0000-0000-000095360000}"/>
    <cellStyle name="Comma 3 3 16" xfId="15523" xr:uid="{00000000-0005-0000-0000-000096360000}"/>
    <cellStyle name="Comma 3 3 17" xfId="17976" xr:uid="{00000000-0005-0000-0000-000097360000}"/>
    <cellStyle name="Comma 3 3 18" xfId="20424" xr:uid="{00000000-0005-0000-0000-000098360000}"/>
    <cellStyle name="Comma 3 3 2" xfId="22902" xr:uid="{00000000-0005-0000-0000-000099360000}"/>
    <cellStyle name="Comma 3 3 2 10" xfId="3221" xr:uid="{00000000-0005-0000-0000-00009A360000}"/>
    <cellStyle name="Comma 3 3 2 11" xfId="5680" xr:uid="{00000000-0005-0000-0000-00009B360000}"/>
    <cellStyle name="Comma 3 3 2 12" xfId="8173" xr:uid="{00000000-0005-0000-0000-00009C360000}"/>
    <cellStyle name="Comma 3 3 2 13" xfId="10621" xr:uid="{00000000-0005-0000-0000-00009D360000}"/>
    <cellStyle name="Comma 3 3 2 14" xfId="13073" xr:uid="{00000000-0005-0000-0000-00009E360000}"/>
    <cellStyle name="Comma 3 3 2 15" xfId="15525" xr:uid="{00000000-0005-0000-0000-00009F360000}"/>
    <cellStyle name="Comma 3 3 2 16" xfId="17978" xr:uid="{00000000-0005-0000-0000-0000A0360000}"/>
    <cellStyle name="Comma 3 3 2 17" xfId="20426" xr:uid="{00000000-0005-0000-0000-0000A1360000}"/>
    <cellStyle name="Comma 3 3 2 2" xfId="22903" xr:uid="{00000000-0005-0000-0000-0000A2360000}"/>
    <cellStyle name="Comma 3 3 2 2 10" xfId="5681" xr:uid="{00000000-0005-0000-0000-0000A3360000}"/>
    <cellStyle name="Comma 3 3 2 2 11" xfId="8174" xr:uid="{00000000-0005-0000-0000-0000A4360000}"/>
    <cellStyle name="Comma 3 3 2 2 12" xfId="10622" xr:uid="{00000000-0005-0000-0000-0000A5360000}"/>
    <cellStyle name="Comma 3 3 2 2 13" xfId="13074" xr:uid="{00000000-0005-0000-0000-0000A6360000}"/>
    <cellStyle name="Comma 3 3 2 2 14" xfId="15526" xr:uid="{00000000-0005-0000-0000-0000A7360000}"/>
    <cellStyle name="Comma 3 3 2 2 15" xfId="17979" xr:uid="{00000000-0005-0000-0000-0000A8360000}"/>
    <cellStyle name="Comma 3 3 2 2 16" xfId="20427" xr:uid="{00000000-0005-0000-0000-0000A9360000}"/>
    <cellStyle name="Comma 3 3 2 2 2" xfId="22904" xr:uid="{00000000-0005-0000-0000-0000AA360000}"/>
    <cellStyle name="Comma 3 3 2 2 2 10" xfId="20428" xr:uid="{00000000-0005-0000-0000-0000AB360000}"/>
    <cellStyle name="Comma 3 3 2 2 2 2" xfId="22905" xr:uid="{00000000-0005-0000-0000-0000AC360000}"/>
    <cellStyle name="Comma 3 3 2 2 2 2 2" xfId="3224" xr:uid="{00000000-0005-0000-0000-0000AD360000}"/>
    <cellStyle name="Comma 3 3 2 2 2 2 3" xfId="5683" xr:uid="{00000000-0005-0000-0000-0000AE360000}"/>
    <cellStyle name="Comma 3 3 2 2 2 2 4" xfId="8176" xr:uid="{00000000-0005-0000-0000-0000AF360000}"/>
    <cellStyle name="Comma 3 3 2 2 2 2 5" xfId="10624" xr:uid="{00000000-0005-0000-0000-0000B0360000}"/>
    <cellStyle name="Comma 3 3 2 2 2 2 6" xfId="13076" xr:uid="{00000000-0005-0000-0000-0000B1360000}"/>
    <cellStyle name="Comma 3 3 2 2 2 2 7" xfId="15528" xr:uid="{00000000-0005-0000-0000-0000B2360000}"/>
    <cellStyle name="Comma 3 3 2 2 2 2 8" xfId="17981" xr:uid="{00000000-0005-0000-0000-0000B3360000}"/>
    <cellStyle name="Comma 3 3 2 2 2 2 9" xfId="20429" xr:uid="{00000000-0005-0000-0000-0000B4360000}"/>
    <cellStyle name="Comma 3 3 2 2 2 3" xfId="3223" xr:uid="{00000000-0005-0000-0000-0000B5360000}"/>
    <cellStyle name="Comma 3 3 2 2 2 4" xfId="5682" xr:uid="{00000000-0005-0000-0000-0000B6360000}"/>
    <cellStyle name="Comma 3 3 2 2 2 5" xfId="8175" xr:uid="{00000000-0005-0000-0000-0000B7360000}"/>
    <cellStyle name="Comma 3 3 2 2 2 6" xfId="10623" xr:uid="{00000000-0005-0000-0000-0000B8360000}"/>
    <cellStyle name="Comma 3 3 2 2 2 7" xfId="13075" xr:uid="{00000000-0005-0000-0000-0000B9360000}"/>
    <cellStyle name="Comma 3 3 2 2 2 8" xfId="15527" xr:uid="{00000000-0005-0000-0000-0000BA360000}"/>
    <cellStyle name="Comma 3 3 2 2 2 9" xfId="17980" xr:uid="{00000000-0005-0000-0000-0000BB360000}"/>
    <cellStyle name="Comma 3 3 2 2 3" xfId="22906" xr:uid="{00000000-0005-0000-0000-0000BC360000}"/>
    <cellStyle name="Comma 3 3 2 2 3 2" xfId="3225" xr:uid="{00000000-0005-0000-0000-0000BD360000}"/>
    <cellStyle name="Comma 3 3 2 2 3 3" xfId="5684" xr:uid="{00000000-0005-0000-0000-0000BE360000}"/>
    <cellStyle name="Comma 3 3 2 2 3 4" xfId="8177" xr:uid="{00000000-0005-0000-0000-0000BF360000}"/>
    <cellStyle name="Comma 3 3 2 2 3 5" xfId="10625" xr:uid="{00000000-0005-0000-0000-0000C0360000}"/>
    <cellStyle name="Comma 3 3 2 2 3 6" xfId="13077" xr:uid="{00000000-0005-0000-0000-0000C1360000}"/>
    <cellStyle name="Comma 3 3 2 2 3 7" xfId="15529" xr:uid="{00000000-0005-0000-0000-0000C2360000}"/>
    <cellStyle name="Comma 3 3 2 2 3 8" xfId="17982" xr:uid="{00000000-0005-0000-0000-0000C3360000}"/>
    <cellStyle name="Comma 3 3 2 2 3 9" xfId="20430" xr:uid="{00000000-0005-0000-0000-0000C4360000}"/>
    <cellStyle name="Comma 3 3 2 2 4" xfId="22907" xr:uid="{00000000-0005-0000-0000-0000C5360000}"/>
    <cellStyle name="Comma 3 3 2 2 4 2" xfId="3226" xr:uid="{00000000-0005-0000-0000-0000C6360000}"/>
    <cellStyle name="Comma 3 3 2 2 4 3" xfId="5685" xr:uid="{00000000-0005-0000-0000-0000C7360000}"/>
    <cellStyle name="Comma 3 3 2 2 4 4" xfId="8178" xr:uid="{00000000-0005-0000-0000-0000C8360000}"/>
    <cellStyle name="Comma 3 3 2 2 4 5" xfId="10626" xr:uid="{00000000-0005-0000-0000-0000C9360000}"/>
    <cellStyle name="Comma 3 3 2 2 4 6" xfId="13078" xr:uid="{00000000-0005-0000-0000-0000CA360000}"/>
    <cellStyle name="Comma 3 3 2 2 4 7" xfId="15530" xr:uid="{00000000-0005-0000-0000-0000CB360000}"/>
    <cellStyle name="Comma 3 3 2 2 4 8" xfId="17983" xr:uid="{00000000-0005-0000-0000-0000CC360000}"/>
    <cellStyle name="Comma 3 3 2 2 4 9" xfId="20431" xr:uid="{00000000-0005-0000-0000-0000CD360000}"/>
    <cellStyle name="Comma 3 3 2 2 5" xfId="22908" xr:uid="{00000000-0005-0000-0000-0000CE360000}"/>
    <cellStyle name="Comma 3 3 2 2 5 2" xfId="3227" xr:uid="{00000000-0005-0000-0000-0000CF360000}"/>
    <cellStyle name="Comma 3 3 2 2 5 3" xfId="5686" xr:uid="{00000000-0005-0000-0000-0000D0360000}"/>
    <cellStyle name="Comma 3 3 2 2 5 4" xfId="8179" xr:uid="{00000000-0005-0000-0000-0000D1360000}"/>
    <cellStyle name="Comma 3 3 2 2 5 5" xfId="10627" xr:uid="{00000000-0005-0000-0000-0000D2360000}"/>
    <cellStyle name="Comma 3 3 2 2 5 6" xfId="13079" xr:uid="{00000000-0005-0000-0000-0000D3360000}"/>
    <cellStyle name="Comma 3 3 2 2 5 7" xfId="15531" xr:uid="{00000000-0005-0000-0000-0000D4360000}"/>
    <cellStyle name="Comma 3 3 2 2 5 8" xfId="17984" xr:uid="{00000000-0005-0000-0000-0000D5360000}"/>
    <cellStyle name="Comma 3 3 2 2 5 9" xfId="20432" xr:uid="{00000000-0005-0000-0000-0000D6360000}"/>
    <cellStyle name="Comma 3 3 2 2 6" xfId="22909" xr:uid="{00000000-0005-0000-0000-0000D7360000}"/>
    <cellStyle name="Comma 3 3 2 2 6 2" xfId="3228" xr:uid="{00000000-0005-0000-0000-0000D8360000}"/>
    <cellStyle name="Comma 3 3 2 2 6 3" xfId="5687" xr:uid="{00000000-0005-0000-0000-0000D9360000}"/>
    <cellStyle name="Comma 3 3 2 2 6 4" xfId="8180" xr:uid="{00000000-0005-0000-0000-0000DA360000}"/>
    <cellStyle name="Comma 3 3 2 2 6 5" xfId="10628" xr:uid="{00000000-0005-0000-0000-0000DB360000}"/>
    <cellStyle name="Comma 3 3 2 2 6 6" xfId="13080" xr:uid="{00000000-0005-0000-0000-0000DC360000}"/>
    <cellStyle name="Comma 3 3 2 2 6 7" xfId="15532" xr:uid="{00000000-0005-0000-0000-0000DD360000}"/>
    <cellStyle name="Comma 3 3 2 2 6 8" xfId="17985" xr:uid="{00000000-0005-0000-0000-0000DE360000}"/>
    <cellStyle name="Comma 3 3 2 2 6 9" xfId="20433" xr:uid="{00000000-0005-0000-0000-0000DF360000}"/>
    <cellStyle name="Comma 3 3 2 2 7" xfId="22910" xr:uid="{00000000-0005-0000-0000-0000E0360000}"/>
    <cellStyle name="Comma 3 3 2 2 7 2" xfId="3229" xr:uid="{00000000-0005-0000-0000-0000E1360000}"/>
    <cellStyle name="Comma 3 3 2 2 7 3" xfId="5688" xr:uid="{00000000-0005-0000-0000-0000E2360000}"/>
    <cellStyle name="Comma 3 3 2 2 7 4" xfId="8181" xr:uid="{00000000-0005-0000-0000-0000E3360000}"/>
    <cellStyle name="Comma 3 3 2 2 7 5" xfId="10629" xr:uid="{00000000-0005-0000-0000-0000E4360000}"/>
    <cellStyle name="Comma 3 3 2 2 7 6" xfId="13081" xr:uid="{00000000-0005-0000-0000-0000E5360000}"/>
    <cellStyle name="Comma 3 3 2 2 7 7" xfId="15533" xr:uid="{00000000-0005-0000-0000-0000E6360000}"/>
    <cellStyle name="Comma 3 3 2 2 7 8" xfId="17986" xr:uid="{00000000-0005-0000-0000-0000E7360000}"/>
    <cellStyle name="Comma 3 3 2 2 7 9" xfId="20434" xr:uid="{00000000-0005-0000-0000-0000E8360000}"/>
    <cellStyle name="Comma 3 3 2 2 8" xfId="22911" xr:uid="{00000000-0005-0000-0000-0000E9360000}"/>
    <cellStyle name="Comma 3 3 2 2 8 2" xfId="3230" xr:uid="{00000000-0005-0000-0000-0000EA360000}"/>
    <cellStyle name="Comma 3 3 2 2 8 3" xfId="5689" xr:uid="{00000000-0005-0000-0000-0000EB360000}"/>
    <cellStyle name="Comma 3 3 2 2 8 4" xfId="8182" xr:uid="{00000000-0005-0000-0000-0000EC360000}"/>
    <cellStyle name="Comma 3 3 2 2 8 5" xfId="10630" xr:uid="{00000000-0005-0000-0000-0000ED360000}"/>
    <cellStyle name="Comma 3 3 2 2 8 6" xfId="13082" xr:uid="{00000000-0005-0000-0000-0000EE360000}"/>
    <cellStyle name="Comma 3 3 2 2 8 7" xfId="15534" xr:uid="{00000000-0005-0000-0000-0000EF360000}"/>
    <cellStyle name="Comma 3 3 2 2 8 8" xfId="17987" xr:uid="{00000000-0005-0000-0000-0000F0360000}"/>
    <cellStyle name="Comma 3 3 2 2 8 9" xfId="20435" xr:uid="{00000000-0005-0000-0000-0000F1360000}"/>
    <cellStyle name="Comma 3 3 2 2 9" xfId="3222" xr:uid="{00000000-0005-0000-0000-0000F2360000}"/>
    <cellStyle name="Comma 3 3 2 3" xfId="22912" xr:uid="{00000000-0005-0000-0000-0000F3360000}"/>
    <cellStyle name="Comma 3 3 2 3 10" xfId="20436" xr:uid="{00000000-0005-0000-0000-0000F4360000}"/>
    <cellStyle name="Comma 3 3 2 3 2" xfId="22913" xr:uid="{00000000-0005-0000-0000-0000F5360000}"/>
    <cellStyle name="Comma 3 3 2 3 2 2" xfId="3232" xr:uid="{00000000-0005-0000-0000-0000F6360000}"/>
    <cellStyle name="Comma 3 3 2 3 2 3" xfId="5691" xr:uid="{00000000-0005-0000-0000-0000F7360000}"/>
    <cellStyle name="Comma 3 3 2 3 2 4" xfId="8184" xr:uid="{00000000-0005-0000-0000-0000F8360000}"/>
    <cellStyle name="Comma 3 3 2 3 2 5" xfId="10632" xr:uid="{00000000-0005-0000-0000-0000F9360000}"/>
    <cellStyle name="Comma 3 3 2 3 2 6" xfId="13084" xr:uid="{00000000-0005-0000-0000-0000FA360000}"/>
    <cellStyle name="Comma 3 3 2 3 2 7" xfId="15536" xr:uid="{00000000-0005-0000-0000-0000FB360000}"/>
    <cellStyle name="Comma 3 3 2 3 2 8" xfId="17989" xr:uid="{00000000-0005-0000-0000-0000FC360000}"/>
    <cellStyle name="Comma 3 3 2 3 2 9" xfId="20437" xr:uid="{00000000-0005-0000-0000-0000FD360000}"/>
    <cellStyle name="Comma 3 3 2 3 3" xfId="3231" xr:uid="{00000000-0005-0000-0000-0000FE360000}"/>
    <cellStyle name="Comma 3 3 2 3 4" xfId="5690" xr:uid="{00000000-0005-0000-0000-0000FF360000}"/>
    <cellStyle name="Comma 3 3 2 3 5" xfId="8183" xr:uid="{00000000-0005-0000-0000-000000370000}"/>
    <cellStyle name="Comma 3 3 2 3 6" xfId="10631" xr:uid="{00000000-0005-0000-0000-000001370000}"/>
    <cellStyle name="Comma 3 3 2 3 7" xfId="13083" xr:uid="{00000000-0005-0000-0000-000002370000}"/>
    <cellStyle name="Comma 3 3 2 3 8" xfId="15535" xr:uid="{00000000-0005-0000-0000-000003370000}"/>
    <cellStyle name="Comma 3 3 2 3 9" xfId="17988" xr:uid="{00000000-0005-0000-0000-000004370000}"/>
    <cellStyle name="Comma 3 3 2 4" xfId="22914" xr:uid="{00000000-0005-0000-0000-000005370000}"/>
    <cellStyle name="Comma 3 3 2 4 2" xfId="3233" xr:uid="{00000000-0005-0000-0000-000006370000}"/>
    <cellStyle name="Comma 3 3 2 4 3" xfId="5692" xr:uid="{00000000-0005-0000-0000-000007370000}"/>
    <cellStyle name="Comma 3 3 2 4 4" xfId="8185" xr:uid="{00000000-0005-0000-0000-000008370000}"/>
    <cellStyle name="Comma 3 3 2 4 5" xfId="10633" xr:uid="{00000000-0005-0000-0000-000009370000}"/>
    <cellStyle name="Comma 3 3 2 4 6" xfId="13085" xr:uid="{00000000-0005-0000-0000-00000A370000}"/>
    <cellStyle name="Comma 3 3 2 4 7" xfId="15537" xr:uid="{00000000-0005-0000-0000-00000B370000}"/>
    <cellStyle name="Comma 3 3 2 4 8" xfId="17990" xr:uid="{00000000-0005-0000-0000-00000C370000}"/>
    <cellStyle name="Comma 3 3 2 4 9" xfId="20438" xr:uid="{00000000-0005-0000-0000-00000D370000}"/>
    <cellStyle name="Comma 3 3 2 5" xfId="22915" xr:uid="{00000000-0005-0000-0000-00000E370000}"/>
    <cellStyle name="Comma 3 3 2 5 2" xfId="3234" xr:uid="{00000000-0005-0000-0000-00000F370000}"/>
    <cellStyle name="Comma 3 3 2 5 3" xfId="5693" xr:uid="{00000000-0005-0000-0000-000010370000}"/>
    <cellStyle name="Comma 3 3 2 5 4" xfId="8186" xr:uid="{00000000-0005-0000-0000-000011370000}"/>
    <cellStyle name="Comma 3 3 2 5 5" xfId="10634" xr:uid="{00000000-0005-0000-0000-000012370000}"/>
    <cellStyle name="Comma 3 3 2 5 6" xfId="13086" xr:uid="{00000000-0005-0000-0000-000013370000}"/>
    <cellStyle name="Comma 3 3 2 5 7" xfId="15538" xr:uid="{00000000-0005-0000-0000-000014370000}"/>
    <cellStyle name="Comma 3 3 2 5 8" xfId="17991" xr:uid="{00000000-0005-0000-0000-000015370000}"/>
    <cellStyle name="Comma 3 3 2 5 9" xfId="20439" xr:uid="{00000000-0005-0000-0000-000016370000}"/>
    <cellStyle name="Comma 3 3 2 6" xfId="22916" xr:uid="{00000000-0005-0000-0000-000017370000}"/>
    <cellStyle name="Comma 3 3 2 6 2" xfId="3235" xr:uid="{00000000-0005-0000-0000-000018370000}"/>
    <cellStyle name="Comma 3 3 2 6 3" xfId="5694" xr:uid="{00000000-0005-0000-0000-000019370000}"/>
    <cellStyle name="Comma 3 3 2 6 4" xfId="8187" xr:uid="{00000000-0005-0000-0000-00001A370000}"/>
    <cellStyle name="Comma 3 3 2 6 5" xfId="10635" xr:uid="{00000000-0005-0000-0000-00001B370000}"/>
    <cellStyle name="Comma 3 3 2 6 6" xfId="13087" xr:uid="{00000000-0005-0000-0000-00001C370000}"/>
    <cellStyle name="Comma 3 3 2 6 7" xfId="15539" xr:uid="{00000000-0005-0000-0000-00001D370000}"/>
    <cellStyle name="Comma 3 3 2 6 8" xfId="17992" xr:uid="{00000000-0005-0000-0000-00001E370000}"/>
    <cellStyle name="Comma 3 3 2 6 9" xfId="20440" xr:uid="{00000000-0005-0000-0000-00001F370000}"/>
    <cellStyle name="Comma 3 3 2 7" xfId="22917" xr:uid="{00000000-0005-0000-0000-000020370000}"/>
    <cellStyle name="Comma 3 3 2 7 2" xfId="3236" xr:uid="{00000000-0005-0000-0000-000021370000}"/>
    <cellStyle name="Comma 3 3 2 7 3" xfId="5695" xr:uid="{00000000-0005-0000-0000-000022370000}"/>
    <cellStyle name="Comma 3 3 2 7 4" xfId="8188" xr:uid="{00000000-0005-0000-0000-000023370000}"/>
    <cellStyle name="Comma 3 3 2 7 5" xfId="10636" xr:uid="{00000000-0005-0000-0000-000024370000}"/>
    <cellStyle name="Comma 3 3 2 7 6" xfId="13088" xr:uid="{00000000-0005-0000-0000-000025370000}"/>
    <cellStyle name="Comma 3 3 2 7 7" xfId="15540" xr:uid="{00000000-0005-0000-0000-000026370000}"/>
    <cellStyle name="Comma 3 3 2 7 8" xfId="17993" xr:uid="{00000000-0005-0000-0000-000027370000}"/>
    <cellStyle name="Comma 3 3 2 7 9" xfId="20441" xr:uid="{00000000-0005-0000-0000-000028370000}"/>
    <cellStyle name="Comma 3 3 2 8" xfId="22918" xr:uid="{00000000-0005-0000-0000-000029370000}"/>
    <cellStyle name="Comma 3 3 2 8 2" xfId="3237" xr:uid="{00000000-0005-0000-0000-00002A370000}"/>
    <cellStyle name="Comma 3 3 2 8 3" xfId="5696" xr:uid="{00000000-0005-0000-0000-00002B370000}"/>
    <cellStyle name="Comma 3 3 2 8 4" xfId="8189" xr:uid="{00000000-0005-0000-0000-00002C370000}"/>
    <cellStyle name="Comma 3 3 2 8 5" xfId="10637" xr:uid="{00000000-0005-0000-0000-00002D370000}"/>
    <cellStyle name="Comma 3 3 2 8 6" xfId="13089" xr:uid="{00000000-0005-0000-0000-00002E370000}"/>
    <cellStyle name="Comma 3 3 2 8 7" xfId="15541" xr:uid="{00000000-0005-0000-0000-00002F370000}"/>
    <cellStyle name="Comma 3 3 2 8 8" xfId="17994" xr:uid="{00000000-0005-0000-0000-000030370000}"/>
    <cellStyle name="Comma 3 3 2 8 9" xfId="20442" xr:uid="{00000000-0005-0000-0000-000031370000}"/>
    <cellStyle name="Comma 3 3 2 9" xfId="22919" xr:uid="{00000000-0005-0000-0000-000032370000}"/>
    <cellStyle name="Comma 3 3 2 9 2" xfId="3238" xr:uid="{00000000-0005-0000-0000-000033370000}"/>
    <cellStyle name="Comma 3 3 2 9 3" xfId="5697" xr:uid="{00000000-0005-0000-0000-000034370000}"/>
    <cellStyle name="Comma 3 3 2 9 4" xfId="8190" xr:uid="{00000000-0005-0000-0000-000035370000}"/>
    <cellStyle name="Comma 3 3 2 9 5" xfId="10638" xr:uid="{00000000-0005-0000-0000-000036370000}"/>
    <cellStyle name="Comma 3 3 2 9 6" xfId="13090" xr:uid="{00000000-0005-0000-0000-000037370000}"/>
    <cellStyle name="Comma 3 3 2 9 7" xfId="15542" xr:uid="{00000000-0005-0000-0000-000038370000}"/>
    <cellStyle name="Comma 3 3 2 9 8" xfId="17995" xr:uid="{00000000-0005-0000-0000-000039370000}"/>
    <cellStyle name="Comma 3 3 2 9 9" xfId="20443" xr:uid="{00000000-0005-0000-0000-00003A370000}"/>
    <cellStyle name="Comma 3 3 3" xfId="22920" xr:uid="{00000000-0005-0000-0000-00003B370000}"/>
    <cellStyle name="Comma 3 3 3 10" xfId="5698" xr:uid="{00000000-0005-0000-0000-00003C370000}"/>
    <cellStyle name="Comma 3 3 3 11" xfId="8191" xr:uid="{00000000-0005-0000-0000-00003D370000}"/>
    <cellStyle name="Comma 3 3 3 12" xfId="10639" xr:uid="{00000000-0005-0000-0000-00003E370000}"/>
    <cellStyle name="Comma 3 3 3 13" xfId="13091" xr:uid="{00000000-0005-0000-0000-00003F370000}"/>
    <cellStyle name="Comma 3 3 3 14" xfId="15543" xr:uid="{00000000-0005-0000-0000-000040370000}"/>
    <cellStyle name="Comma 3 3 3 15" xfId="17996" xr:uid="{00000000-0005-0000-0000-000041370000}"/>
    <cellStyle name="Comma 3 3 3 16" xfId="20444" xr:uid="{00000000-0005-0000-0000-000042370000}"/>
    <cellStyle name="Comma 3 3 3 2" xfId="22921" xr:uid="{00000000-0005-0000-0000-000043370000}"/>
    <cellStyle name="Comma 3 3 3 2 10" xfId="20445" xr:uid="{00000000-0005-0000-0000-000044370000}"/>
    <cellStyle name="Comma 3 3 3 2 2" xfId="22922" xr:uid="{00000000-0005-0000-0000-000045370000}"/>
    <cellStyle name="Comma 3 3 3 2 2 2" xfId="3241" xr:uid="{00000000-0005-0000-0000-000046370000}"/>
    <cellStyle name="Comma 3 3 3 2 2 3" xfId="5700" xr:uid="{00000000-0005-0000-0000-000047370000}"/>
    <cellStyle name="Comma 3 3 3 2 2 4" xfId="8193" xr:uid="{00000000-0005-0000-0000-000048370000}"/>
    <cellStyle name="Comma 3 3 3 2 2 5" xfId="10641" xr:uid="{00000000-0005-0000-0000-000049370000}"/>
    <cellStyle name="Comma 3 3 3 2 2 6" xfId="13093" xr:uid="{00000000-0005-0000-0000-00004A370000}"/>
    <cellStyle name="Comma 3 3 3 2 2 7" xfId="15545" xr:uid="{00000000-0005-0000-0000-00004B370000}"/>
    <cellStyle name="Comma 3 3 3 2 2 8" xfId="17998" xr:uid="{00000000-0005-0000-0000-00004C370000}"/>
    <cellStyle name="Comma 3 3 3 2 2 9" xfId="20446" xr:uid="{00000000-0005-0000-0000-00004D370000}"/>
    <cellStyle name="Comma 3 3 3 2 3" xfId="3240" xr:uid="{00000000-0005-0000-0000-00004E370000}"/>
    <cellStyle name="Comma 3 3 3 2 4" xfId="5699" xr:uid="{00000000-0005-0000-0000-00004F370000}"/>
    <cellStyle name="Comma 3 3 3 2 5" xfId="8192" xr:uid="{00000000-0005-0000-0000-000050370000}"/>
    <cellStyle name="Comma 3 3 3 2 6" xfId="10640" xr:uid="{00000000-0005-0000-0000-000051370000}"/>
    <cellStyle name="Comma 3 3 3 2 7" xfId="13092" xr:uid="{00000000-0005-0000-0000-000052370000}"/>
    <cellStyle name="Comma 3 3 3 2 8" xfId="15544" xr:uid="{00000000-0005-0000-0000-000053370000}"/>
    <cellStyle name="Comma 3 3 3 2 9" xfId="17997" xr:uid="{00000000-0005-0000-0000-000054370000}"/>
    <cellStyle name="Comma 3 3 3 3" xfId="22923" xr:uid="{00000000-0005-0000-0000-000055370000}"/>
    <cellStyle name="Comma 3 3 3 3 2" xfId="3242" xr:uid="{00000000-0005-0000-0000-000056370000}"/>
    <cellStyle name="Comma 3 3 3 3 3" xfId="5701" xr:uid="{00000000-0005-0000-0000-000057370000}"/>
    <cellStyle name="Comma 3 3 3 3 4" xfId="8194" xr:uid="{00000000-0005-0000-0000-000058370000}"/>
    <cellStyle name="Comma 3 3 3 3 5" xfId="10642" xr:uid="{00000000-0005-0000-0000-000059370000}"/>
    <cellStyle name="Comma 3 3 3 3 6" xfId="13094" xr:uid="{00000000-0005-0000-0000-00005A370000}"/>
    <cellStyle name="Comma 3 3 3 3 7" xfId="15546" xr:uid="{00000000-0005-0000-0000-00005B370000}"/>
    <cellStyle name="Comma 3 3 3 3 8" xfId="17999" xr:uid="{00000000-0005-0000-0000-00005C370000}"/>
    <cellStyle name="Comma 3 3 3 3 9" xfId="20447" xr:uid="{00000000-0005-0000-0000-00005D370000}"/>
    <cellStyle name="Comma 3 3 3 4" xfId="22924" xr:uid="{00000000-0005-0000-0000-00005E370000}"/>
    <cellStyle name="Comma 3 3 3 4 2" xfId="3243" xr:uid="{00000000-0005-0000-0000-00005F370000}"/>
    <cellStyle name="Comma 3 3 3 4 3" xfId="5702" xr:uid="{00000000-0005-0000-0000-000060370000}"/>
    <cellStyle name="Comma 3 3 3 4 4" xfId="8195" xr:uid="{00000000-0005-0000-0000-000061370000}"/>
    <cellStyle name="Comma 3 3 3 4 5" xfId="10643" xr:uid="{00000000-0005-0000-0000-000062370000}"/>
    <cellStyle name="Comma 3 3 3 4 6" xfId="13095" xr:uid="{00000000-0005-0000-0000-000063370000}"/>
    <cellStyle name="Comma 3 3 3 4 7" xfId="15547" xr:uid="{00000000-0005-0000-0000-000064370000}"/>
    <cellStyle name="Comma 3 3 3 4 8" xfId="18000" xr:uid="{00000000-0005-0000-0000-000065370000}"/>
    <cellStyle name="Comma 3 3 3 4 9" xfId="20448" xr:uid="{00000000-0005-0000-0000-000066370000}"/>
    <cellStyle name="Comma 3 3 3 5" xfId="22925" xr:uid="{00000000-0005-0000-0000-000067370000}"/>
    <cellStyle name="Comma 3 3 3 5 2" xfId="3244" xr:uid="{00000000-0005-0000-0000-000068370000}"/>
    <cellStyle name="Comma 3 3 3 5 3" xfId="5703" xr:uid="{00000000-0005-0000-0000-000069370000}"/>
    <cellStyle name="Comma 3 3 3 5 4" xfId="8196" xr:uid="{00000000-0005-0000-0000-00006A370000}"/>
    <cellStyle name="Comma 3 3 3 5 5" xfId="10644" xr:uid="{00000000-0005-0000-0000-00006B370000}"/>
    <cellStyle name="Comma 3 3 3 5 6" xfId="13096" xr:uid="{00000000-0005-0000-0000-00006C370000}"/>
    <cellStyle name="Comma 3 3 3 5 7" xfId="15548" xr:uid="{00000000-0005-0000-0000-00006D370000}"/>
    <cellStyle name="Comma 3 3 3 5 8" xfId="18001" xr:uid="{00000000-0005-0000-0000-00006E370000}"/>
    <cellStyle name="Comma 3 3 3 5 9" xfId="20449" xr:uid="{00000000-0005-0000-0000-00006F370000}"/>
    <cellStyle name="Comma 3 3 3 6" xfId="22926" xr:uid="{00000000-0005-0000-0000-000070370000}"/>
    <cellStyle name="Comma 3 3 3 6 2" xfId="3245" xr:uid="{00000000-0005-0000-0000-000071370000}"/>
    <cellStyle name="Comma 3 3 3 6 3" xfId="5704" xr:uid="{00000000-0005-0000-0000-000072370000}"/>
    <cellStyle name="Comma 3 3 3 6 4" xfId="8197" xr:uid="{00000000-0005-0000-0000-000073370000}"/>
    <cellStyle name="Comma 3 3 3 6 5" xfId="10645" xr:uid="{00000000-0005-0000-0000-000074370000}"/>
    <cellStyle name="Comma 3 3 3 6 6" xfId="13097" xr:uid="{00000000-0005-0000-0000-000075370000}"/>
    <cellStyle name="Comma 3 3 3 6 7" xfId="15549" xr:uid="{00000000-0005-0000-0000-000076370000}"/>
    <cellStyle name="Comma 3 3 3 6 8" xfId="18002" xr:uid="{00000000-0005-0000-0000-000077370000}"/>
    <cellStyle name="Comma 3 3 3 6 9" xfId="20450" xr:uid="{00000000-0005-0000-0000-000078370000}"/>
    <cellStyle name="Comma 3 3 3 7" xfId="22927" xr:uid="{00000000-0005-0000-0000-000079370000}"/>
    <cellStyle name="Comma 3 3 3 7 2" xfId="3246" xr:uid="{00000000-0005-0000-0000-00007A370000}"/>
    <cellStyle name="Comma 3 3 3 7 3" xfId="5705" xr:uid="{00000000-0005-0000-0000-00007B370000}"/>
    <cellStyle name="Comma 3 3 3 7 4" xfId="8198" xr:uid="{00000000-0005-0000-0000-00007C370000}"/>
    <cellStyle name="Comma 3 3 3 7 5" xfId="10646" xr:uid="{00000000-0005-0000-0000-00007D370000}"/>
    <cellStyle name="Comma 3 3 3 7 6" xfId="13098" xr:uid="{00000000-0005-0000-0000-00007E370000}"/>
    <cellStyle name="Comma 3 3 3 7 7" xfId="15550" xr:uid="{00000000-0005-0000-0000-00007F370000}"/>
    <cellStyle name="Comma 3 3 3 7 8" xfId="18003" xr:uid="{00000000-0005-0000-0000-000080370000}"/>
    <cellStyle name="Comma 3 3 3 7 9" xfId="20451" xr:uid="{00000000-0005-0000-0000-000081370000}"/>
    <cellStyle name="Comma 3 3 3 8" xfId="22928" xr:uid="{00000000-0005-0000-0000-000082370000}"/>
    <cellStyle name="Comma 3 3 3 8 2" xfId="3247" xr:uid="{00000000-0005-0000-0000-000083370000}"/>
    <cellStyle name="Comma 3 3 3 8 3" xfId="5706" xr:uid="{00000000-0005-0000-0000-000084370000}"/>
    <cellStyle name="Comma 3 3 3 8 4" xfId="8199" xr:uid="{00000000-0005-0000-0000-000085370000}"/>
    <cellStyle name="Comma 3 3 3 8 5" xfId="10647" xr:uid="{00000000-0005-0000-0000-000086370000}"/>
    <cellStyle name="Comma 3 3 3 8 6" xfId="13099" xr:uid="{00000000-0005-0000-0000-000087370000}"/>
    <cellStyle name="Comma 3 3 3 8 7" xfId="15551" xr:uid="{00000000-0005-0000-0000-000088370000}"/>
    <cellStyle name="Comma 3 3 3 8 8" xfId="18004" xr:uid="{00000000-0005-0000-0000-000089370000}"/>
    <cellStyle name="Comma 3 3 3 8 9" xfId="20452" xr:uid="{00000000-0005-0000-0000-00008A370000}"/>
    <cellStyle name="Comma 3 3 3 9" xfId="3239" xr:uid="{00000000-0005-0000-0000-00008B370000}"/>
    <cellStyle name="Comma 3 3 4" xfId="22929" xr:uid="{00000000-0005-0000-0000-00008C370000}"/>
    <cellStyle name="Comma 3 3 4 10" xfId="20453" xr:uid="{00000000-0005-0000-0000-00008D370000}"/>
    <cellStyle name="Comma 3 3 4 2" xfId="22930" xr:uid="{00000000-0005-0000-0000-00008E370000}"/>
    <cellStyle name="Comma 3 3 4 2 2" xfId="3249" xr:uid="{00000000-0005-0000-0000-00008F370000}"/>
    <cellStyle name="Comma 3 3 4 2 3" xfId="5708" xr:uid="{00000000-0005-0000-0000-000090370000}"/>
    <cellStyle name="Comma 3 3 4 2 4" xfId="8201" xr:uid="{00000000-0005-0000-0000-000091370000}"/>
    <cellStyle name="Comma 3 3 4 2 5" xfId="10649" xr:uid="{00000000-0005-0000-0000-000092370000}"/>
    <cellStyle name="Comma 3 3 4 2 6" xfId="13101" xr:uid="{00000000-0005-0000-0000-000093370000}"/>
    <cellStyle name="Comma 3 3 4 2 7" xfId="15553" xr:uid="{00000000-0005-0000-0000-000094370000}"/>
    <cellStyle name="Comma 3 3 4 2 8" xfId="18006" xr:uid="{00000000-0005-0000-0000-000095370000}"/>
    <cellStyle name="Comma 3 3 4 2 9" xfId="20454" xr:uid="{00000000-0005-0000-0000-000096370000}"/>
    <cellStyle name="Comma 3 3 4 3" xfId="3248" xr:uid="{00000000-0005-0000-0000-000097370000}"/>
    <cellStyle name="Comma 3 3 4 4" xfId="5707" xr:uid="{00000000-0005-0000-0000-000098370000}"/>
    <cellStyle name="Comma 3 3 4 5" xfId="8200" xr:uid="{00000000-0005-0000-0000-000099370000}"/>
    <cellStyle name="Comma 3 3 4 6" xfId="10648" xr:uid="{00000000-0005-0000-0000-00009A370000}"/>
    <cellStyle name="Comma 3 3 4 7" xfId="13100" xr:uid="{00000000-0005-0000-0000-00009B370000}"/>
    <cellStyle name="Comma 3 3 4 8" xfId="15552" xr:uid="{00000000-0005-0000-0000-00009C370000}"/>
    <cellStyle name="Comma 3 3 4 9" xfId="18005" xr:uid="{00000000-0005-0000-0000-00009D370000}"/>
    <cellStyle name="Comma 3 3 5" xfId="22931" xr:uid="{00000000-0005-0000-0000-00009E370000}"/>
    <cellStyle name="Comma 3 3 5 2" xfId="3250" xr:uid="{00000000-0005-0000-0000-00009F370000}"/>
    <cellStyle name="Comma 3 3 5 3" xfId="5709" xr:uid="{00000000-0005-0000-0000-0000A0370000}"/>
    <cellStyle name="Comma 3 3 5 4" xfId="8202" xr:uid="{00000000-0005-0000-0000-0000A1370000}"/>
    <cellStyle name="Comma 3 3 5 5" xfId="10650" xr:uid="{00000000-0005-0000-0000-0000A2370000}"/>
    <cellStyle name="Comma 3 3 5 6" xfId="13102" xr:uid="{00000000-0005-0000-0000-0000A3370000}"/>
    <cellStyle name="Comma 3 3 5 7" xfId="15554" xr:uid="{00000000-0005-0000-0000-0000A4370000}"/>
    <cellStyle name="Comma 3 3 5 8" xfId="18007" xr:uid="{00000000-0005-0000-0000-0000A5370000}"/>
    <cellStyle name="Comma 3 3 5 9" xfId="20455" xr:uid="{00000000-0005-0000-0000-0000A6370000}"/>
    <cellStyle name="Comma 3 3 6" xfId="22932" xr:uid="{00000000-0005-0000-0000-0000A7370000}"/>
    <cellStyle name="Comma 3 3 6 2" xfId="3251" xr:uid="{00000000-0005-0000-0000-0000A8370000}"/>
    <cellStyle name="Comma 3 3 6 3" xfId="5710" xr:uid="{00000000-0005-0000-0000-0000A9370000}"/>
    <cellStyle name="Comma 3 3 6 4" xfId="8203" xr:uid="{00000000-0005-0000-0000-0000AA370000}"/>
    <cellStyle name="Comma 3 3 6 5" xfId="10651" xr:uid="{00000000-0005-0000-0000-0000AB370000}"/>
    <cellStyle name="Comma 3 3 6 6" xfId="13103" xr:uid="{00000000-0005-0000-0000-0000AC370000}"/>
    <cellStyle name="Comma 3 3 6 7" xfId="15555" xr:uid="{00000000-0005-0000-0000-0000AD370000}"/>
    <cellStyle name="Comma 3 3 6 8" xfId="18008" xr:uid="{00000000-0005-0000-0000-0000AE370000}"/>
    <cellStyle name="Comma 3 3 6 9" xfId="20456" xr:uid="{00000000-0005-0000-0000-0000AF370000}"/>
    <cellStyle name="Comma 3 3 7" xfId="22933" xr:uid="{00000000-0005-0000-0000-0000B0370000}"/>
    <cellStyle name="Comma 3 3 7 2" xfId="3252" xr:uid="{00000000-0005-0000-0000-0000B1370000}"/>
    <cellStyle name="Comma 3 3 7 3" xfId="5711" xr:uid="{00000000-0005-0000-0000-0000B2370000}"/>
    <cellStyle name="Comma 3 3 7 4" xfId="8204" xr:uid="{00000000-0005-0000-0000-0000B3370000}"/>
    <cellStyle name="Comma 3 3 7 5" xfId="10652" xr:uid="{00000000-0005-0000-0000-0000B4370000}"/>
    <cellStyle name="Comma 3 3 7 6" xfId="13104" xr:uid="{00000000-0005-0000-0000-0000B5370000}"/>
    <cellStyle name="Comma 3 3 7 7" xfId="15556" xr:uid="{00000000-0005-0000-0000-0000B6370000}"/>
    <cellStyle name="Comma 3 3 7 8" xfId="18009" xr:uid="{00000000-0005-0000-0000-0000B7370000}"/>
    <cellStyle name="Comma 3 3 7 9" xfId="20457" xr:uid="{00000000-0005-0000-0000-0000B8370000}"/>
    <cellStyle name="Comma 3 3 8" xfId="22934" xr:uid="{00000000-0005-0000-0000-0000B9370000}"/>
    <cellStyle name="Comma 3 3 8 2" xfId="3253" xr:uid="{00000000-0005-0000-0000-0000BA370000}"/>
    <cellStyle name="Comma 3 3 8 3" xfId="5712" xr:uid="{00000000-0005-0000-0000-0000BB370000}"/>
    <cellStyle name="Comma 3 3 8 4" xfId="8205" xr:uid="{00000000-0005-0000-0000-0000BC370000}"/>
    <cellStyle name="Comma 3 3 8 5" xfId="10653" xr:uid="{00000000-0005-0000-0000-0000BD370000}"/>
    <cellStyle name="Comma 3 3 8 6" xfId="13105" xr:uid="{00000000-0005-0000-0000-0000BE370000}"/>
    <cellStyle name="Comma 3 3 8 7" xfId="15557" xr:uid="{00000000-0005-0000-0000-0000BF370000}"/>
    <cellStyle name="Comma 3 3 8 8" xfId="18010" xr:uid="{00000000-0005-0000-0000-0000C0370000}"/>
    <cellStyle name="Comma 3 3 8 9" xfId="20458" xr:uid="{00000000-0005-0000-0000-0000C1370000}"/>
    <cellStyle name="Comma 3 3 9" xfId="22935" xr:uid="{00000000-0005-0000-0000-0000C2370000}"/>
    <cellStyle name="Comma 3 3 9 2" xfId="3254" xr:uid="{00000000-0005-0000-0000-0000C3370000}"/>
    <cellStyle name="Comma 3 3 9 3" xfId="5713" xr:uid="{00000000-0005-0000-0000-0000C4370000}"/>
    <cellStyle name="Comma 3 3 9 4" xfId="8206" xr:uid="{00000000-0005-0000-0000-0000C5370000}"/>
    <cellStyle name="Comma 3 3 9 5" xfId="10654" xr:uid="{00000000-0005-0000-0000-0000C6370000}"/>
    <cellStyle name="Comma 3 3 9 6" xfId="13106" xr:uid="{00000000-0005-0000-0000-0000C7370000}"/>
    <cellStyle name="Comma 3 3 9 7" xfId="15558" xr:uid="{00000000-0005-0000-0000-0000C8370000}"/>
    <cellStyle name="Comma 3 3 9 8" xfId="18011" xr:uid="{00000000-0005-0000-0000-0000C9370000}"/>
    <cellStyle name="Comma 3 3 9 9" xfId="20459" xr:uid="{00000000-0005-0000-0000-0000CA370000}"/>
    <cellStyle name="Comma 3 30" xfId="5602" xr:uid="{00000000-0005-0000-0000-0000CB370000}"/>
    <cellStyle name="Comma 3 31" xfId="8095" xr:uid="{00000000-0005-0000-0000-0000CC370000}"/>
    <cellStyle name="Comma 3 32" xfId="10543" xr:uid="{00000000-0005-0000-0000-0000CD370000}"/>
    <cellStyle name="Comma 3 33" xfId="12995" xr:uid="{00000000-0005-0000-0000-0000CE370000}"/>
    <cellStyle name="Comma 3 34" xfId="15447" xr:uid="{00000000-0005-0000-0000-0000CF370000}"/>
    <cellStyle name="Comma 3 35" xfId="17900" xr:uid="{00000000-0005-0000-0000-0000D0370000}"/>
    <cellStyle name="Comma 3 36" xfId="20348" xr:uid="{00000000-0005-0000-0000-0000D1370000}"/>
    <cellStyle name="Comma 3 4" xfId="22936" xr:uid="{00000000-0005-0000-0000-0000D2370000}"/>
    <cellStyle name="Comma 3 4 10" xfId="3255" xr:uid="{00000000-0005-0000-0000-0000D3370000}"/>
    <cellStyle name="Comma 3 4 11" xfId="5714" xr:uid="{00000000-0005-0000-0000-0000D4370000}"/>
    <cellStyle name="Comma 3 4 12" xfId="8207" xr:uid="{00000000-0005-0000-0000-0000D5370000}"/>
    <cellStyle name="Comma 3 4 13" xfId="10655" xr:uid="{00000000-0005-0000-0000-0000D6370000}"/>
    <cellStyle name="Comma 3 4 14" xfId="13107" xr:uid="{00000000-0005-0000-0000-0000D7370000}"/>
    <cellStyle name="Comma 3 4 15" xfId="15559" xr:uid="{00000000-0005-0000-0000-0000D8370000}"/>
    <cellStyle name="Comma 3 4 16" xfId="18012" xr:uid="{00000000-0005-0000-0000-0000D9370000}"/>
    <cellStyle name="Comma 3 4 17" xfId="20460" xr:uid="{00000000-0005-0000-0000-0000DA370000}"/>
    <cellStyle name="Comma 3 4 2" xfId="22937" xr:uid="{00000000-0005-0000-0000-0000DB370000}"/>
    <cellStyle name="Comma 3 4 2 10" xfId="5715" xr:uid="{00000000-0005-0000-0000-0000DC370000}"/>
    <cellStyle name="Comma 3 4 2 11" xfId="8208" xr:uid="{00000000-0005-0000-0000-0000DD370000}"/>
    <cellStyle name="Comma 3 4 2 12" xfId="10656" xr:uid="{00000000-0005-0000-0000-0000DE370000}"/>
    <cellStyle name="Comma 3 4 2 13" xfId="13108" xr:uid="{00000000-0005-0000-0000-0000DF370000}"/>
    <cellStyle name="Comma 3 4 2 14" xfId="15560" xr:uid="{00000000-0005-0000-0000-0000E0370000}"/>
    <cellStyle name="Comma 3 4 2 15" xfId="18013" xr:uid="{00000000-0005-0000-0000-0000E1370000}"/>
    <cellStyle name="Comma 3 4 2 16" xfId="20461" xr:uid="{00000000-0005-0000-0000-0000E2370000}"/>
    <cellStyle name="Comma 3 4 2 2" xfId="22938" xr:uid="{00000000-0005-0000-0000-0000E3370000}"/>
    <cellStyle name="Comma 3 4 2 2 10" xfId="20462" xr:uid="{00000000-0005-0000-0000-0000E4370000}"/>
    <cellStyle name="Comma 3 4 2 2 2" xfId="22939" xr:uid="{00000000-0005-0000-0000-0000E5370000}"/>
    <cellStyle name="Comma 3 4 2 2 2 2" xfId="3258" xr:uid="{00000000-0005-0000-0000-0000E6370000}"/>
    <cellStyle name="Comma 3 4 2 2 2 3" xfId="5717" xr:uid="{00000000-0005-0000-0000-0000E7370000}"/>
    <cellStyle name="Comma 3 4 2 2 2 4" xfId="8210" xr:uid="{00000000-0005-0000-0000-0000E8370000}"/>
    <cellStyle name="Comma 3 4 2 2 2 5" xfId="10658" xr:uid="{00000000-0005-0000-0000-0000E9370000}"/>
    <cellStyle name="Comma 3 4 2 2 2 6" xfId="13110" xr:uid="{00000000-0005-0000-0000-0000EA370000}"/>
    <cellStyle name="Comma 3 4 2 2 2 7" xfId="15562" xr:uid="{00000000-0005-0000-0000-0000EB370000}"/>
    <cellStyle name="Comma 3 4 2 2 2 8" xfId="18015" xr:uid="{00000000-0005-0000-0000-0000EC370000}"/>
    <cellStyle name="Comma 3 4 2 2 2 9" xfId="20463" xr:uid="{00000000-0005-0000-0000-0000ED370000}"/>
    <cellStyle name="Comma 3 4 2 2 3" xfId="3257" xr:uid="{00000000-0005-0000-0000-0000EE370000}"/>
    <cellStyle name="Comma 3 4 2 2 4" xfId="5716" xr:uid="{00000000-0005-0000-0000-0000EF370000}"/>
    <cellStyle name="Comma 3 4 2 2 5" xfId="8209" xr:uid="{00000000-0005-0000-0000-0000F0370000}"/>
    <cellStyle name="Comma 3 4 2 2 6" xfId="10657" xr:uid="{00000000-0005-0000-0000-0000F1370000}"/>
    <cellStyle name="Comma 3 4 2 2 7" xfId="13109" xr:uid="{00000000-0005-0000-0000-0000F2370000}"/>
    <cellStyle name="Comma 3 4 2 2 8" xfId="15561" xr:uid="{00000000-0005-0000-0000-0000F3370000}"/>
    <cellStyle name="Comma 3 4 2 2 9" xfId="18014" xr:uid="{00000000-0005-0000-0000-0000F4370000}"/>
    <cellStyle name="Comma 3 4 2 3" xfId="22940" xr:uid="{00000000-0005-0000-0000-0000F5370000}"/>
    <cellStyle name="Comma 3 4 2 3 2" xfId="3259" xr:uid="{00000000-0005-0000-0000-0000F6370000}"/>
    <cellStyle name="Comma 3 4 2 3 3" xfId="5718" xr:uid="{00000000-0005-0000-0000-0000F7370000}"/>
    <cellStyle name="Comma 3 4 2 3 4" xfId="8211" xr:uid="{00000000-0005-0000-0000-0000F8370000}"/>
    <cellStyle name="Comma 3 4 2 3 5" xfId="10659" xr:uid="{00000000-0005-0000-0000-0000F9370000}"/>
    <cellStyle name="Comma 3 4 2 3 6" xfId="13111" xr:uid="{00000000-0005-0000-0000-0000FA370000}"/>
    <cellStyle name="Comma 3 4 2 3 7" xfId="15563" xr:uid="{00000000-0005-0000-0000-0000FB370000}"/>
    <cellStyle name="Comma 3 4 2 3 8" xfId="18016" xr:uid="{00000000-0005-0000-0000-0000FC370000}"/>
    <cellStyle name="Comma 3 4 2 3 9" xfId="20464" xr:uid="{00000000-0005-0000-0000-0000FD370000}"/>
    <cellStyle name="Comma 3 4 2 4" xfId="22941" xr:uid="{00000000-0005-0000-0000-0000FE370000}"/>
    <cellStyle name="Comma 3 4 2 4 2" xfId="3260" xr:uid="{00000000-0005-0000-0000-0000FF370000}"/>
    <cellStyle name="Comma 3 4 2 4 3" xfId="5719" xr:uid="{00000000-0005-0000-0000-000000380000}"/>
    <cellStyle name="Comma 3 4 2 4 4" xfId="8212" xr:uid="{00000000-0005-0000-0000-000001380000}"/>
    <cellStyle name="Comma 3 4 2 4 5" xfId="10660" xr:uid="{00000000-0005-0000-0000-000002380000}"/>
    <cellStyle name="Comma 3 4 2 4 6" xfId="13112" xr:uid="{00000000-0005-0000-0000-000003380000}"/>
    <cellStyle name="Comma 3 4 2 4 7" xfId="15564" xr:uid="{00000000-0005-0000-0000-000004380000}"/>
    <cellStyle name="Comma 3 4 2 4 8" xfId="18017" xr:uid="{00000000-0005-0000-0000-000005380000}"/>
    <cellStyle name="Comma 3 4 2 4 9" xfId="20465" xr:uid="{00000000-0005-0000-0000-000006380000}"/>
    <cellStyle name="Comma 3 4 2 5" xfId="22942" xr:uid="{00000000-0005-0000-0000-000007380000}"/>
    <cellStyle name="Comma 3 4 2 5 2" xfId="3261" xr:uid="{00000000-0005-0000-0000-000008380000}"/>
    <cellStyle name="Comma 3 4 2 5 3" xfId="5720" xr:uid="{00000000-0005-0000-0000-000009380000}"/>
    <cellStyle name="Comma 3 4 2 5 4" xfId="8213" xr:uid="{00000000-0005-0000-0000-00000A380000}"/>
    <cellStyle name="Comma 3 4 2 5 5" xfId="10661" xr:uid="{00000000-0005-0000-0000-00000B380000}"/>
    <cellStyle name="Comma 3 4 2 5 6" xfId="13113" xr:uid="{00000000-0005-0000-0000-00000C380000}"/>
    <cellStyle name="Comma 3 4 2 5 7" xfId="15565" xr:uid="{00000000-0005-0000-0000-00000D380000}"/>
    <cellStyle name="Comma 3 4 2 5 8" xfId="18018" xr:uid="{00000000-0005-0000-0000-00000E380000}"/>
    <cellStyle name="Comma 3 4 2 5 9" xfId="20466" xr:uid="{00000000-0005-0000-0000-00000F380000}"/>
    <cellStyle name="Comma 3 4 2 6" xfId="22943" xr:uid="{00000000-0005-0000-0000-000010380000}"/>
    <cellStyle name="Comma 3 4 2 6 2" xfId="3262" xr:uid="{00000000-0005-0000-0000-000011380000}"/>
    <cellStyle name="Comma 3 4 2 6 3" xfId="5721" xr:uid="{00000000-0005-0000-0000-000012380000}"/>
    <cellStyle name="Comma 3 4 2 6 4" xfId="8214" xr:uid="{00000000-0005-0000-0000-000013380000}"/>
    <cellStyle name="Comma 3 4 2 6 5" xfId="10662" xr:uid="{00000000-0005-0000-0000-000014380000}"/>
    <cellStyle name="Comma 3 4 2 6 6" xfId="13114" xr:uid="{00000000-0005-0000-0000-000015380000}"/>
    <cellStyle name="Comma 3 4 2 6 7" xfId="15566" xr:uid="{00000000-0005-0000-0000-000016380000}"/>
    <cellStyle name="Comma 3 4 2 6 8" xfId="18019" xr:uid="{00000000-0005-0000-0000-000017380000}"/>
    <cellStyle name="Comma 3 4 2 6 9" xfId="20467" xr:uid="{00000000-0005-0000-0000-000018380000}"/>
    <cellStyle name="Comma 3 4 2 7" xfId="22944" xr:uid="{00000000-0005-0000-0000-000019380000}"/>
    <cellStyle name="Comma 3 4 2 7 2" xfId="3263" xr:uid="{00000000-0005-0000-0000-00001A380000}"/>
    <cellStyle name="Comma 3 4 2 7 3" xfId="5722" xr:uid="{00000000-0005-0000-0000-00001B380000}"/>
    <cellStyle name="Comma 3 4 2 7 4" xfId="8215" xr:uid="{00000000-0005-0000-0000-00001C380000}"/>
    <cellStyle name="Comma 3 4 2 7 5" xfId="10663" xr:uid="{00000000-0005-0000-0000-00001D380000}"/>
    <cellStyle name="Comma 3 4 2 7 6" xfId="13115" xr:uid="{00000000-0005-0000-0000-00001E380000}"/>
    <cellStyle name="Comma 3 4 2 7 7" xfId="15567" xr:uid="{00000000-0005-0000-0000-00001F380000}"/>
    <cellStyle name="Comma 3 4 2 7 8" xfId="18020" xr:uid="{00000000-0005-0000-0000-000020380000}"/>
    <cellStyle name="Comma 3 4 2 7 9" xfId="20468" xr:uid="{00000000-0005-0000-0000-000021380000}"/>
    <cellStyle name="Comma 3 4 2 8" xfId="22945" xr:uid="{00000000-0005-0000-0000-000022380000}"/>
    <cellStyle name="Comma 3 4 2 8 2" xfId="3264" xr:uid="{00000000-0005-0000-0000-000023380000}"/>
    <cellStyle name="Comma 3 4 2 8 3" xfId="5723" xr:uid="{00000000-0005-0000-0000-000024380000}"/>
    <cellStyle name="Comma 3 4 2 8 4" xfId="8216" xr:uid="{00000000-0005-0000-0000-000025380000}"/>
    <cellStyle name="Comma 3 4 2 8 5" xfId="10664" xr:uid="{00000000-0005-0000-0000-000026380000}"/>
    <cellStyle name="Comma 3 4 2 8 6" xfId="13116" xr:uid="{00000000-0005-0000-0000-000027380000}"/>
    <cellStyle name="Comma 3 4 2 8 7" xfId="15568" xr:uid="{00000000-0005-0000-0000-000028380000}"/>
    <cellStyle name="Comma 3 4 2 8 8" xfId="18021" xr:uid="{00000000-0005-0000-0000-000029380000}"/>
    <cellStyle name="Comma 3 4 2 8 9" xfId="20469" xr:uid="{00000000-0005-0000-0000-00002A380000}"/>
    <cellStyle name="Comma 3 4 2 9" xfId="3256" xr:uid="{00000000-0005-0000-0000-00002B380000}"/>
    <cellStyle name="Comma 3 4 3" xfId="22946" xr:uid="{00000000-0005-0000-0000-00002C380000}"/>
    <cellStyle name="Comma 3 4 3 10" xfId="20470" xr:uid="{00000000-0005-0000-0000-00002D380000}"/>
    <cellStyle name="Comma 3 4 3 2" xfId="22947" xr:uid="{00000000-0005-0000-0000-00002E380000}"/>
    <cellStyle name="Comma 3 4 3 2 2" xfId="3266" xr:uid="{00000000-0005-0000-0000-00002F380000}"/>
    <cellStyle name="Comma 3 4 3 2 3" xfId="5725" xr:uid="{00000000-0005-0000-0000-000030380000}"/>
    <cellStyle name="Comma 3 4 3 2 4" xfId="8218" xr:uid="{00000000-0005-0000-0000-000031380000}"/>
    <cellStyle name="Comma 3 4 3 2 5" xfId="10666" xr:uid="{00000000-0005-0000-0000-000032380000}"/>
    <cellStyle name="Comma 3 4 3 2 6" xfId="13118" xr:uid="{00000000-0005-0000-0000-000033380000}"/>
    <cellStyle name="Comma 3 4 3 2 7" xfId="15570" xr:uid="{00000000-0005-0000-0000-000034380000}"/>
    <cellStyle name="Comma 3 4 3 2 8" xfId="18023" xr:uid="{00000000-0005-0000-0000-000035380000}"/>
    <cellStyle name="Comma 3 4 3 2 9" xfId="20471" xr:uid="{00000000-0005-0000-0000-000036380000}"/>
    <cellStyle name="Comma 3 4 3 3" xfId="3265" xr:uid="{00000000-0005-0000-0000-000037380000}"/>
    <cellStyle name="Comma 3 4 3 4" xfId="5724" xr:uid="{00000000-0005-0000-0000-000038380000}"/>
    <cellStyle name="Comma 3 4 3 5" xfId="8217" xr:uid="{00000000-0005-0000-0000-000039380000}"/>
    <cellStyle name="Comma 3 4 3 6" xfId="10665" xr:uid="{00000000-0005-0000-0000-00003A380000}"/>
    <cellStyle name="Comma 3 4 3 7" xfId="13117" xr:uid="{00000000-0005-0000-0000-00003B380000}"/>
    <cellStyle name="Comma 3 4 3 8" xfId="15569" xr:uid="{00000000-0005-0000-0000-00003C380000}"/>
    <cellStyle name="Comma 3 4 3 9" xfId="18022" xr:uid="{00000000-0005-0000-0000-00003D380000}"/>
    <cellStyle name="Comma 3 4 4" xfId="22948" xr:uid="{00000000-0005-0000-0000-00003E380000}"/>
    <cellStyle name="Comma 3 4 4 2" xfId="3267" xr:uid="{00000000-0005-0000-0000-00003F380000}"/>
    <cellStyle name="Comma 3 4 4 3" xfId="5726" xr:uid="{00000000-0005-0000-0000-000040380000}"/>
    <cellStyle name="Comma 3 4 4 4" xfId="8219" xr:uid="{00000000-0005-0000-0000-000041380000}"/>
    <cellStyle name="Comma 3 4 4 5" xfId="10667" xr:uid="{00000000-0005-0000-0000-000042380000}"/>
    <cellStyle name="Comma 3 4 4 6" xfId="13119" xr:uid="{00000000-0005-0000-0000-000043380000}"/>
    <cellStyle name="Comma 3 4 4 7" xfId="15571" xr:uid="{00000000-0005-0000-0000-000044380000}"/>
    <cellStyle name="Comma 3 4 4 8" xfId="18024" xr:uid="{00000000-0005-0000-0000-000045380000}"/>
    <cellStyle name="Comma 3 4 4 9" xfId="20472" xr:uid="{00000000-0005-0000-0000-000046380000}"/>
    <cellStyle name="Comma 3 4 5" xfId="22949" xr:uid="{00000000-0005-0000-0000-000047380000}"/>
    <cellStyle name="Comma 3 4 5 2" xfId="3268" xr:uid="{00000000-0005-0000-0000-000048380000}"/>
    <cellStyle name="Comma 3 4 5 3" xfId="5727" xr:uid="{00000000-0005-0000-0000-000049380000}"/>
    <cellStyle name="Comma 3 4 5 4" xfId="8220" xr:uid="{00000000-0005-0000-0000-00004A380000}"/>
    <cellStyle name="Comma 3 4 5 5" xfId="10668" xr:uid="{00000000-0005-0000-0000-00004B380000}"/>
    <cellStyle name="Comma 3 4 5 6" xfId="13120" xr:uid="{00000000-0005-0000-0000-00004C380000}"/>
    <cellStyle name="Comma 3 4 5 7" xfId="15572" xr:uid="{00000000-0005-0000-0000-00004D380000}"/>
    <cellStyle name="Comma 3 4 5 8" xfId="18025" xr:uid="{00000000-0005-0000-0000-00004E380000}"/>
    <cellStyle name="Comma 3 4 5 9" xfId="20473" xr:uid="{00000000-0005-0000-0000-00004F380000}"/>
    <cellStyle name="Comma 3 4 6" xfId="22950" xr:uid="{00000000-0005-0000-0000-000050380000}"/>
    <cellStyle name="Comma 3 4 6 2" xfId="3269" xr:uid="{00000000-0005-0000-0000-000051380000}"/>
    <cellStyle name="Comma 3 4 6 3" xfId="5728" xr:uid="{00000000-0005-0000-0000-000052380000}"/>
    <cellStyle name="Comma 3 4 6 4" xfId="8221" xr:uid="{00000000-0005-0000-0000-000053380000}"/>
    <cellStyle name="Comma 3 4 6 5" xfId="10669" xr:uid="{00000000-0005-0000-0000-000054380000}"/>
    <cellStyle name="Comma 3 4 6 6" xfId="13121" xr:uid="{00000000-0005-0000-0000-000055380000}"/>
    <cellStyle name="Comma 3 4 6 7" xfId="15573" xr:uid="{00000000-0005-0000-0000-000056380000}"/>
    <cellStyle name="Comma 3 4 6 8" xfId="18026" xr:uid="{00000000-0005-0000-0000-000057380000}"/>
    <cellStyle name="Comma 3 4 6 9" xfId="20474" xr:uid="{00000000-0005-0000-0000-000058380000}"/>
    <cellStyle name="Comma 3 4 7" xfId="22951" xr:uid="{00000000-0005-0000-0000-000059380000}"/>
    <cellStyle name="Comma 3 4 7 2" xfId="3270" xr:uid="{00000000-0005-0000-0000-00005A380000}"/>
    <cellStyle name="Comma 3 4 7 3" xfId="5729" xr:uid="{00000000-0005-0000-0000-00005B380000}"/>
    <cellStyle name="Comma 3 4 7 4" xfId="8222" xr:uid="{00000000-0005-0000-0000-00005C380000}"/>
    <cellStyle name="Comma 3 4 7 5" xfId="10670" xr:uid="{00000000-0005-0000-0000-00005D380000}"/>
    <cellStyle name="Comma 3 4 7 6" xfId="13122" xr:uid="{00000000-0005-0000-0000-00005E380000}"/>
    <cellStyle name="Comma 3 4 7 7" xfId="15574" xr:uid="{00000000-0005-0000-0000-00005F380000}"/>
    <cellStyle name="Comma 3 4 7 8" xfId="18027" xr:uid="{00000000-0005-0000-0000-000060380000}"/>
    <cellStyle name="Comma 3 4 7 9" xfId="20475" xr:uid="{00000000-0005-0000-0000-000061380000}"/>
    <cellStyle name="Comma 3 4 8" xfId="22952" xr:uid="{00000000-0005-0000-0000-000062380000}"/>
    <cellStyle name="Comma 3 4 8 2" xfId="3271" xr:uid="{00000000-0005-0000-0000-000063380000}"/>
    <cellStyle name="Comma 3 4 8 3" xfId="5730" xr:uid="{00000000-0005-0000-0000-000064380000}"/>
    <cellStyle name="Comma 3 4 8 4" xfId="8223" xr:uid="{00000000-0005-0000-0000-000065380000}"/>
    <cellStyle name="Comma 3 4 8 5" xfId="10671" xr:uid="{00000000-0005-0000-0000-000066380000}"/>
    <cellStyle name="Comma 3 4 8 6" xfId="13123" xr:uid="{00000000-0005-0000-0000-000067380000}"/>
    <cellStyle name="Comma 3 4 8 7" xfId="15575" xr:uid="{00000000-0005-0000-0000-000068380000}"/>
    <cellStyle name="Comma 3 4 8 8" xfId="18028" xr:uid="{00000000-0005-0000-0000-000069380000}"/>
    <cellStyle name="Comma 3 4 8 9" xfId="20476" xr:uid="{00000000-0005-0000-0000-00006A380000}"/>
    <cellStyle name="Comma 3 4 9" xfId="22953" xr:uid="{00000000-0005-0000-0000-00006B380000}"/>
    <cellStyle name="Comma 3 4 9 2" xfId="3272" xr:uid="{00000000-0005-0000-0000-00006C380000}"/>
    <cellStyle name="Comma 3 4 9 3" xfId="5731" xr:uid="{00000000-0005-0000-0000-00006D380000}"/>
    <cellStyle name="Comma 3 4 9 4" xfId="8224" xr:uid="{00000000-0005-0000-0000-00006E380000}"/>
    <cellStyle name="Comma 3 4 9 5" xfId="10672" xr:uid="{00000000-0005-0000-0000-00006F380000}"/>
    <cellStyle name="Comma 3 4 9 6" xfId="13124" xr:uid="{00000000-0005-0000-0000-000070380000}"/>
    <cellStyle name="Comma 3 4 9 7" xfId="15576" xr:uid="{00000000-0005-0000-0000-000071380000}"/>
    <cellStyle name="Comma 3 4 9 8" xfId="18029" xr:uid="{00000000-0005-0000-0000-000072380000}"/>
    <cellStyle name="Comma 3 4 9 9" xfId="20477" xr:uid="{00000000-0005-0000-0000-000073380000}"/>
    <cellStyle name="Comma 3 5" xfId="22954" xr:uid="{00000000-0005-0000-0000-000074380000}"/>
    <cellStyle name="Comma 3 5 10" xfId="5732" xr:uid="{00000000-0005-0000-0000-000075380000}"/>
    <cellStyle name="Comma 3 5 11" xfId="8225" xr:uid="{00000000-0005-0000-0000-000076380000}"/>
    <cellStyle name="Comma 3 5 12" xfId="10673" xr:uid="{00000000-0005-0000-0000-000077380000}"/>
    <cellStyle name="Comma 3 5 13" xfId="13125" xr:uid="{00000000-0005-0000-0000-000078380000}"/>
    <cellStyle name="Comma 3 5 14" xfId="15577" xr:uid="{00000000-0005-0000-0000-000079380000}"/>
    <cellStyle name="Comma 3 5 15" xfId="18030" xr:uid="{00000000-0005-0000-0000-00007A380000}"/>
    <cellStyle name="Comma 3 5 16" xfId="20478" xr:uid="{00000000-0005-0000-0000-00007B380000}"/>
    <cellStyle name="Comma 3 5 2" xfId="22955" xr:uid="{00000000-0005-0000-0000-00007C380000}"/>
    <cellStyle name="Comma 3 5 2 10" xfId="20479" xr:uid="{00000000-0005-0000-0000-00007D380000}"/>
    <cellStyle name="Comma 3 5 2 2" xfId="22956" xr:uid="{00000000-0005-0000-0000-00007E380000}"/>
    <cellStyle name="Comma 3 5 2 2 2" xfId="3275" xr:uid="{00000000-0005-0000-0000-00007F380000}"/>
    <cellStyle name="Comma 3 5 2 2 3" xfId="5734" xr:uid="{00000000-0005-0000-0000-000080380000}"/>
    <cellStyle name="Comma 3 5 2 2 4" xfId="8227" xr:uid="{00000000-0005-0000-0000-000081380000}"/>
    <cellStyle name="Comma 3 5 2 2 5" xfId="10675" xr:uid="{00000000-0005-0000-0000-000082380000}"/>
    <cellStyle name="Comma 3 5 2 2 6" xfId="13127" xr:uid="{00000000-0005-0000-0000-000083380000}"/>
    <cellStyle name="Comma 3 5 2 2 7" xfId="15579" xr:uid="{00000000-0005-0000-0000-000084380000}"/>
    <cellStyle name="Comma 3 5 2 2 8" xfId="18032" xr:uid="{00000000-0005-0000-0000-000085380000}"/>
    <cellStyle name="Comma 3 5 2 2 9" xfId="20480" xr:uid="{00000000-0005-0000-0000-000086380000}"/>
    <cellStyle name="Comma 3 5 2 3" xfId="3274" xr:uid="{00000000-0005-0000-0000-000087380000}"/>
    <cellStyle name="Comma 3 5 2 4" xfId="5733" xr:uid="{00000000-0005-0000-0000-000088380000}"/>
    <cellStyle name="Comma 3 5 2 5" xfId="8226" xr:uid="{00000000-0005-0000-0000-000089380000}"/>
    <cellStyle name="Comma 3 5 2 6" xfId="10674" xr:uid="{00000000-0005-0000-0000-00008A380000}"/>
    <cellStyle name="Comma 3 5 2 7" xfId="13126" xr:uid="{00000000-0005-0000-0000-00008B380000}"/>
    <cellStyle name="Comma 3 5 2 8" xfId="15578" xr:uid="{00000000-0005-0000-0000-00008C380000}"/>
    <cellStyle name="Comma 3 5 2 9" xfId="18031" xr:uid="{00000000-0005-0000-0000-00008D380000}"/>
    <cellStyle name="Comma 3 5 3" xfId="22957" xr:uid="{00000000-0005-0000-0000-00008E380000}"/>
    <cellStyle name="Comma 3 5 3 2" xfId="3276" xr:uid="{00000000-0005-0000-0000-00008F380000}"/>
    <cellStyle name="Comma 3 5 3 3" xfId="5735" xr:uid="{00000000-0005-0000-0000-000090380000}"/>
    <cellStyle name="Comma 3 5 3 4" xfId="8228" xr:uid="{00000000-0005-0000-0000-000091380000}"/>
    <cellStyle name="Comma 3 5 3 5" xfId="10676" xr:uid="{00000000-0005-0000-0000-000092380000}"/>
    <cellStyle name="Comma 3 5 3 6" xfId="13128" xr:uid="{00000000-0005-0000-0000-000093380000}"/>
    <cellStyle name="Comma 3 5 3 7" xfId="15580" xr:uid="{00000000-0005-0000-0000-000094380000}"/>
    <cellStyle name="Comma 3 5 3 8" xfId="18033" xr:uid="{00000000-0005-0000-0000-000095380000}"/>
    <cellStyle name="Comma 3 5 3 9" xfId="20481" xr:uid="{00000000-0005-0000-0000-000096380000}"/>
    <cellStyle name="Comma 3 5 4" xfId="22958" xr:uid="{00000000-0005-0000-0000-000097380000}"/>
    <cellStyle name="Comma 3 5 4 2" xfId="3277" xr:uid="{00000000-0005-0000-0000-000098380000}"/>
    <cellStyle name="Comma 3 5 4 3" xfId="5736" xr:uid="{00000000-0005-0000-0000-000099380000}"/>
    <cellStyle name="Comma 3 5 4 4" xfId="8229" xr:uid="{00000000-0005-0000-0000-00009A380000}"/>
    <cellStyle name="Comma 3 5 4 5" xfId="10677" xr:uid="{00000000-0005-0000-0000-00009B380000}"/>
    <cellStyle name="Comma 3 5 4 6" xfId="13129" xr:uid="{00000000-0005-0000-0000-00009C380000}"/>
    <cellStyle name="Comma 3 5 4 7" xfId="15581" xr:uid="{00000000-0005-0000-0000-00009D380000}"/>
    <cellStyle name="Comma 3 5 4 8" xfId="18034" xr:uid="{00000000-0005-0000-0000-00009E380000}"/>
    <cellStyle name="Comma 3 5 4 9" xfId="20482" xr:uid="{00000000-0005-0000-0000-00009F380000}"/>
    <cellStyle name="Comma 3 5 5" xfId="22959" xr:uid="{00000000-0005-0000-0000-0000A0380000}"/>
    <cellStyle name="Comma 3 5 5 2" xfId="3278" xr:uid="{00000000-0005-0000-0000-0000A1380000}"/>
    <cellStyle name="Comma 3 5 5 3" xfId="5737" xr:uid="{00000000-0005-0000-0000-0000A2380000}"/>
    <cellStyle name="Comma 3 5 5 4" xfId="8230" xr:uid="{00000000-0005-0000-0000-0000A3380000}"/>
    <cellStyle name="Comma 3 5 5 5" xfId="10678" xr:uid="{00000000-0005-0000-0000-0000A4380000}"/>
    <cellStyle name="Comma 3 5 5 6" xfId="13130" xr:uid="{00000000-0005-0000-0000-0000A5380000}"/>
    <cellStyle name="Comma 3 5 5 7" xfId="15582" xr:uid="{00000000-0005-0000-0000-0000A6380000}"/>
    <cellStyle name="Comma 3 5 5 8" xfId="18035" xr:uid="{00000000-0005-0000-0000-0000A7380000}"/>
    <cellStyle name="Comma 3 5 5 9" xfId="20483" xr:uid="{00000000-0005-0000-0000-0000A8380000}"/>
    <cellStyle name="Comma 3 5 6" xfId="22960" xr:uid="{00000000-0005-0000-0000-0000A9380000}"/>
    <cellStyle name="Comma 3 5 6 2" xfId="3279" xr:uid="{00000000-0005-0000-0000-0000AA380000}"/>
    <cellStyle name="Comma 3 5 6 3" xfId="5738" xr:uid="{00000000-0005-0000-0000-0000AB380000}"/>
    <cellStyle name="Comma 3 5 6 4" xfId="8231" xr:uid="{00000000-0005-0000-0000-0000AC380000}"/>
    <cellStyle name="Comma 3 5 6 5" xfId="10679" xr:uid="{00000000-0005-0000-0000-0000AD380000}"/>
    <cellStyle name="Comma 3 5 6 6" xfId="13131" xr:uid="{00000000-0005-0000-0000-0000AE380000}"/>
    <cellStyle name="Comma 3 5 6 7" xfId="15583" xr:uid="{00000000-0005-0000-0000-0000AF380000}"/>
    <cellStyle name="Comma 3 5 6 8" xfId="18036" xr:uid="{00000000-0005-0000-0000-0000B0380000}"/>
    <cellStyle name="Comma 3 5 6 9" xfId="20484" xr:uid="{00000000-0005-0000-0000-0000B1380000}"/>
    <cellStyle name="Comma 3 5 7" xfId="22961" xr:uid="{00000000-0005-0000-0000-0000B2380000}"/>
    <cellStyle name="Comma 3 5 7 2" xfId="3280" xr:uid="{00000000-0005-0000-0000-0000B3380000}"/>
    <cellStyle name="Comma 3 5 7 3" xfId="5739" xr:uid="{00000000-0005-0000-0000-0000B4380000}"/>
    <cellStyle name="Comma 3 5 7 4" xfId="8232" xr:uid="{00000000-0005-0000-0000-0000B5380000}"/>
    <cellStyle name="Comma 3 5 7 5" xfId="10680" xr:uid="{00000000-0005-0000-0000-0000B6380000}"/>
    <cellStyle name="Comma 3 5 7 6" xfId="13132" xr:uid="{00000000-0005-0000-0000-0000B7380000}"/>
    <cellStyle name="Comma 3 5 7 7" xfId="15584" xr:uid="{00000000-0005-0000-0000-0000B8380000}"/>
    <cellStyle name="Comma 3 5 7 8" xfId="18037" xr:uid="{00000000-0005-0000-0000-0000B9380000}"/>
    <cellStyle name="Comma 3 5 7 9" xfId="20485" xr:uid="{00000000-0005-0000-0000-0000BA380000}"/>
    <cellStyle name="Comma 3 5 8" xfId="22962" xr:uid="{00000000-0005-0000-0000-0000BB380000}"/>
    <cellStyle name="Comma 3 5 8 2" xfId="3281" xr:uid="{00000000-0005-0000-0000-0000BC380000}"/>
    <cellStyle name="Comma 3 5 8 3" xfId="5740" xr:uid="{00000000-0005-0000-0000-0000BD380000}"/>
    <cellStyle name="Comma 3 5 8 4" xfId="8233" xr:uid="{00000000-0005-0000-0000-0000BE380000}"/>
    <cellStyle name="Comma 3 5 8 5" xfId="10681" xr:uid="{00000000-0005-0000-0000-0000BF380000}"/>
    <cellStyle name="Comma 3 5 8 6" xfId="13133" xr:uid="{00000000-0005-0000-0000-0000C0380000}"/>
    <cellStyle name="Comma 3 5 8 7" xfId="15585" xr:uid="{00000000-0005-0000-0000-0000C1380000}"/>
    <cellStyle name="Comma 3 5 8 8" xfId="18038" xr:uid="{00000000-0005-0000-0000-0000C2380000}"/>
    <cellStyle name="Comma 3 5 8 9" xfId="20486" xr:uid="{00000000-0005-0000-0000-0000C3380000}"/>
    <cellStyle name="Comma 3 5 9" xfId="3273" xr:uid="{00000000-0005-0000-0000-0000C4380000}"/>
    <cellStyle name="Comma 3 6" xfId="267" xr:uid="{00000000-0005-0000-0000-0000C5380000}"/>
    <cellStyle name="Comma 3 6 10" xfId="20487" xr:uid="{00000000-0005-0000-0000-0000C6380000}"/>
    <cellStyle name="Comma 3 6 2" xfId="22963" xr:uid="{00000000-0005-0000-0000-0000C7380000}"/>
    <cellStyle name="Comma 3 6 2 2" xfId="3283" xr:uid="{00000000-0005-0000-0000-0000C8380000}"/>
    <cellStyle name="Comma 3 6 2 3" xfId="5742" xr:uid="{00000000-0005-0000-0000-0000C9380000}"/>
    <cellStyle name="Comma 3 6 2 4" xfId="8235" xr:uid="{00000000-0005-0000-0000-0000CA380000}"/>
    <cellStyle name="Comma 3 6 2 5" xfId="10683" xr:uid="{00000000-0005-0000-0000-0000CB380000}"/>
    <cellStyle name="Comma 3 6 2 6" xfId="13135" xr:uid="{00000000-0005-0000-0000-0000CC380000}"/>
    <cellStyle name="Comma 3 6 2 7" xfId="15587" xr:uid="{00000000-0005-0000-0000-0000CD380000}"/>
    <cellStyle name="Comma 3 6 2 8" xfId="18040" xr:uid="{00000000-0005-0000-0000-0000CE380000}"/>
    <cellStyle name="Comma 3 6 2 9" xfId="20488" xr:uid="{00000000-0005-0000-0000-0000CF380000}"/>
    <cellStyle name="Comma 3 6 3" xfId="3282" xr:uid="{00000000-0005-0000-0000-0000D0380000}"/>
    <cellStyle name="Comma 3 6 4" xfId="5741" xr:uid="{00000000-0005-0000-0000-0000D1380000}"/>
    <cellStyle name="Comma 3 6 5" xfId="8234" xr:uid="{00000000-0005-0000-0000-0000D2380000}"/>
    <cellStyle name="Comma 3 6 6" xfId="10682" xr:uid="{00000000-0005-0000-0000-0000D3380000}"/>
    <cellStyle name="Comma 3 6 7" xfId="13134" xr:uid="{00000000-0005-0000-0000-0000D4380000}"/>
    <cellStyle name="Comma 3 6 8" xfId="15586" xr:uid="{00000000-0005-0000-0000-0000D5380000}"/>
    <cellStyle name="Comma 3 6 9" xfId="18039" xr:uid="{00000000-0005-0000-0000-0000D6380000}"/>
    <cellStyle name="Comma 3 7" xfId="268" xr:uid="{00000000-0005-0000-0000-0000D7380000}"/>
    <cellStyle name="Comma 3 7 2" xfId="3284" xr:uid="{00000000-0005-0000-0000-0000D8380000}"/>
    <cellStyle name="Comma 3 7 3" xfId="5743" xr:uid="{00000000-0005-0000-0000-0000D9380000}"/>
    <cellStyle name="Comma 3 7 4" xfId="8236" xr:uid="{00000000-0005-0000-0000-0000DA380000}"/>
    <cellStyle name="Comma 3 7 5" xfId="10684" xr:uid="{00000000-0005-0000-0000-0000DB380000}"/>
    <cellStyle name="Comma 3 7 6" xfId="13136" xr:uid="{00000000-0005-0000-0000-0000DC380000}"/>
    <cellStyle name="Comma 3 7 7" xfId="15588" xr:uid="{00000000-0005-0000-0000-0000DD380000}"/>
    <cellStyle name="Comma 3 7 8" xfId="18041" xr:uid="{00000000-0005-0000-0000-0000DE380000}"/>
    <cellStyle name="Comma 3 7 9" xfId="20489" xr:uid="{00000000-0005-0000-0000-0000DF380000}"/>
    <cellStyle name="Comma 3 8" xfId="269" xr:uid="{00000000-0005-0000-0000-0000E0380000}"/>
    <cellStyle name="Comma 3 8 2" xfId="3285" xr:uid="{00000000-0005-0000-0000-0000E1380000}"/>
    <cellStyle name="Comma 3 8 3" xfId="5744" xr:uid="{00000000-0005-0000-0000-0000E2380000}"/>
    <cellStyle name="Comma 3 8 4" xfId="8237" xr:uid="{00000000-0005-0000-0000-0000E3380000}"/>
    <cellStyle name="Comma 3 8 5" xfId="10685" xr:uid="{00000000-0005-0000-0000-0000E4380000}"/>
    <cellStyle name="Comma 3 8 6" xfId="13137" xr:uid="{00000000-0005-0000-0000-0000E5380000}"/>
    <cellStyle name="Comma 3 8 7" xfId="15589" xr:uid="{00000000-0005-0000-0000-0000E6380000}"/>
    <cellStyle name="Comma 3 8 8" xfId="18042" xr:uid="{00000000-0005-0000-0000-0000E7380000}"/>
    <cellStyle name="Comma 3 8 9" xfId="20490" xr:uid="{00000000-0005-0000-0000-0000E8380000}"/>
    <cellStyle name="Comma 3 9" xfId="270" xr:uid="{00000000-0005-0000-0000-0000E9380000}"/>
    <cellStyle name="Comma 3 9 2" xfId="3286" xr:uid="{00000000-0005-0000-0000-0000EA380000}"/>
    <cellStyle name="Comma 3 9 3" xfId="5745" xr:uid="{00000000-0005-0000-0000-0000EB380000}"/>
    <cellStyle name="Comma 3 9 4" xfId="8238" xr:uid="{00000000-0005-0000-0000-0000EC380000}"/>
    <cellStyle name="Comma 3 9 5" xfId="10686" xr:uid="{00000000-0005-0000-0000-0000ED380000}"/>
    <cellStyle name="Comma 3 9 6" xfId="13138" xr:uid="{00000000-0005-0000-0000-0000EE380000}"/>
    <cellStyle name="Comma 3 9 7" xfId="15590" xr:uid="{00000000-0005-0000-0000-0000EF380000}"/>
    <cellStyle name="Comma 3 9 8" xfId="18043" xr:uid="{00000000-0005-0000-0000-0000F0380000}"/>
    <cellStyle name="Comma 3 9 9" xfId="20491" xr:uid="{00000000-0005-0000-0000-0000F1380000}"/>
    <cellStyle name="Comma 3_CGP SCHEDULE" xfId="271" xr:uid="{00000000-0005-0000-0000-0000F2380000}"/>
    <cellStyle name="Comma 30" xfId="272" xr:uid="{00000000-0005-0000-0000-0000F3380000}"/>
    <cellStyle name="Comma 31" xfId="273" xr:uid="{00000000-0005-0000-0000-0000F4380000}"/>
    <cellStyle name="Comma 32" xfId="274" xr:uid="{00000000-0005-0000-0000-0000F5380000}"/>
    <cellStyle name="Comma 33" xfId="275" xr:uid="{00000000-0005-0000-0000-0000F6380000}"/>
    <cellStyle name="Comma 34" xfId="276" xr:uid="{00000000-0005-0000-0000-0000F7380000}"/>
    <cellStyle name="Comma 35" xfId="277" xr:uid="{00000000-0005-0000-0000-0000F8380000}"/>
    <cellStyle name="Comma 36" xfId="278" xr:uid="{00000000-0005-0000-0000-0000F9380000}"/>
    <cellStyle name="Comma 37" xfId="279" xr:uid="{00000000-0005-0000-0000-0000FA380000}"/>
    <cellStyle name="Comma 38" xfId="280" xr:uid="{00000000-0005-0000-0000-0000FB380000}"/>
    <cellStyle name="Comma 39" xfId="281" xr:uid="{00000000-0005-0000-0000-0000FC380000}"/>
    <cellStyle name="Comma 4" xfId="22964" xr:uid="{00000000-0005-0000-0000-0000FD380000}"/>
    <cellStyle name="Comma 4 10" xfId="282" xr:uid="{00000000-0005-0000-0000-0000FE380000}"/>
    <cellStyle name="Comma 4 10 2" xfId="3288" xr:uid="{00000000-0005-0000-0000-0000FF380000}"/>
    <cellStyle name="Comma 4 10 3" xfId="5747" xr:uid="{00000000-0005-0000-0000-000000390000}"/>
    <cellStyle name="Comma 4 10 4" xfId="8240" xr:uid="{00000000-0005-0000-0000-000001390000}"/>
    <cellStyle name="Comma 4 10 5" xfId="10688" xr:uid="{00000000-0005-0000-0000-000002390000}"/>
    <cellStyle name="Comma 4 10 6" xfId="13140" xr:uid="{00000000-0005-0000-0000-000003390000}"/>
    <cellStyle name="Comma 4 10 7" xfId="15592" xr:uid="{00000000-0005-0000-0000-000004390000}"/>
    <cellStyle name="Comma 4 10 8" xfId="18045" xr:uid="{00000000-0005-0000-0000-000005390000}"/>
    <cellStyle name="Comma 4 10 9" xfId="20493" xr:uid="{00000000-0005-0000-0000-000006390000}"/>
    <cellStyle name="Comma 4 11" xfId="283" xr:uid="{00000000-0005-0000-0000-000007390000}"/>
    <cellStyle name="Comma 4 11 2" xfId="3289" xr:uid="{00000000-0005-0000-0000-000008390000}"/>
    <cellStyle name="Comma 4 11 3" xfId="5748" xr:uid="{00000000-0005-0000-0000-000009390000}"/>
    <cellStyle name="Comma 4 11 4" xfId="8241" xr:uid="{00000000-0005-0000-0000-00000A390000}"/>
    <cellStyle name="Comma 4 11 5" xfId="10689" xr:uid="{00000000-0005-0000-0000-00000B390000}"/>
    <cellStyle name="Comma 4 11 6" xfId="13141" xr:uid="{00000000-0005-0000-0000-00000C390000}"/>
    <cellStyle name="Comma 4 11 7" xfId="15593" xr:uid="{00000000-0005-0000-0000-00000D390000}"/>
    <cellStyle name="Comma 4 11 8" xfId="18046" xr:uid="{00000000-0005-0000-0000-00000E390000}"/>
    <cellStyle name="Comma 4 11 9" xfId="20494" xr:uid="{00000000-0005-0000-0000-00000F390000}"/>
    <cellStyle name="Comma 4 12" xfId="284" xr:uid="{00000000-0005-0000-0000-000010390000}"/>
    <cellStyle name="Comma 4 12 2" xfId="3290" xr:uid="{00000000-0005-0000-0000-000011390000}"/>
    <cellStyle name="Comma 4 12 3" xfId="5749" xr:uid="{00000000-0005-0000-0000-000012390000}"/>
    <cellStyle name="Comma 4 12 4" xfId="8242" xr:uid="{00000000-0005-0000-0000-000013390000}"/>
    <cellStyle name="Comma 4 12 5" xfId="10690" xr:uid="{00000000-0005-0000-0000-000014390000}"/>
    <cellStyle name="Comma 4 12 6" xfId="13142" xr:uid="{00000000-0005-0000-0000-000015390000}"/>
    <cellStyle name="Comma 4 12 7" xfId="15594" xr:uid="{00000000-0005-0000-0000-000016390000}"/>
    <cellStyle name="Comma 4 12 8" xfId="18047" xr:uid="{00000000-0005-0000-0000-000017390000}"/>
    <cellStyle name="Comma 4 12 9" xfId="20495" xr:uid="{00000000-0005-0000-0000-000018390000}"/>
    <cellStyle name="Comma 4 13" xfId="285" xr:uid="{00000000-0005-0000-0000-000019390000}"/>
    <cellStyle name="Comma 4 14" xfId="286" xr:uid="{00000000-0005-0000-0000-00001A390000}"/>
    <cellStyle name="Comma 4 15" xfId="287" xr:uid="{00000000-0005-0000-0000-00001B390000}"/>
    <cellStyle name="Comma 4 16" xfId="288" xr:uid="{00000000-0005-0000-0000-00001C390000}"/>
    <cellStyle name="Comma 4 17" xfId="289" xr:uid="{00000000-0005-0000-0000-00001D390000}"/>
    <cellStyle name="Comma 4 18" xfId="290" xr:uid="{00000000-0005-0000-0000-00001E390000}"/>
    <cellStyle name="Comma 4 19" xfId="291" xr:uid="{00000000-0005-0000-0000-00001F390000}"/>
    <cellStyle name="Comma 4 2" xfId="292" xr:uid="{00000000-0005-0000-0000-000020390000}"/>
    <cellStyle name="Comma 4 2 10" xfId="22965" xr:uid="{00000000-0005-0000-0000-000021390000}"/>
    <cellStyle name="Comma 4 2 10 2" xfId="3292" xr:uid="{00000000-0005-0000-0000-000022390000}"/>
    <cellStyle name="Comma 4 2 10 3" xfId="5751" xr:uid="{00000000-0005-0000-0000-000023390000}"/>
    <cellStyle name="Comma 4 2 10 4" xfId="8244" xr:uid="{00000000-0005-0000-0000-000024390000}"/>
    <cellStyle name="Comma 4 2 10 5" xfId="10692" xr:uid="{00000000-0005-0000-0000-000025390000}"/>
    <cellStyle name="Comma 4 2 10 6" xfId="13144" xr:uid="{00000000-0005-0000-0000-000026390000}"/>
    <cellStyle name="Comma 4 2 10 7" xfId="15596" xr:uid="{00000000-0005-0000-0000-000027390000}"/>
    <cellStyle name="Comma 4 2 10 8" xfId="18049" xr:uid="{00000000-0005-0000-0000-000028390000}"/>
    <cellStyle name="Comma 4 2 10 9" xfId="20497" xr:uid="{00000000-0005-0000-0000-000029390000}"/>
    <cellStyle name="Comma 4 2 11" xfId="22966" xr:uid="{00000000-0005-0000-0000-00002A390000}"/>
    <cellStyle name="Comma 4 2 11 2" xfId="3293" xr:uid="{00000000-0005-0000-0000-00002B390000}"/>
    <cellStyle name="Comma 4 2 11 3" xfId="5752" xr:uid="{00000000-0005-0000-0000-00002C390000}"/>
    <cellStyle name="Comma 4 2 11 4" xfId="8245" xr:uid="{00000000-0005-0000-0000-00002D390000}"/>
    <cellStyle name="Comma 4 2 11 5" xfId="10693" xr:uid="{00000000-0005-0000-0000-00002E390000}"/>
    <cellStyle name="Comma 4 2 11 6" xfId="13145" xr:uid="{00000000-0005-0000-0000-00002F390000}"/>
    <cellStyle name="Comma 4 2 11 7" xfId="15597" xr:uid="{00000000-0005-0000-0000-000030390000}"/>
    <cellStyle name="Comma 4 2 11 8" xfId="18050" xr:uid="{00000000-0005-0000-0000-000031390000}"/>
    <cellStyle name="Comma 4 2 11 9" xfId="20498" xr:uid="{00000000-0005-0000-0000-000032390000}"/>
    <cellStyle name="Comma 4 2 12" xfId="3291" xr:uid="{00000000-0005-0000-0000-000033390000}"/>
    <cellStyle name="Comma 4 2 13" xfId="5750" xr:uid="{00000000-0005-0000-0000-000034390000}"/>
    <cellStyle name="Comma 4 2 14" xfId="8243" xr:uid="{00000000-0005-0000-0000-000035390000}"/>
    <cellStyle name="Comma 4 2 15" xfId="10691" xr:uid="{00000000-0005-0000-0000-000036390000}"/>
    <cellStyle name="Comma 4 2 16" xfId="13143" xr:uid="{00000000-0005-0000-0000-000037390000}"/>
    <cellStyle name="Comma 4 2 17" xfId="15595" xr:uid="{00000000-0005-0000-0000-000038390000}"/>
    <cellStyle name="Comma 4 2 18" xfId="18048" xr:uid="{00000000-0005-0000-0000-000039390000}"/>
    <cellStyle name="Comma 4 2 19" xfId="20496" xr:uid="{00000000-0005-0000-0000-00003A390000}"/>
    <cellStyle name="Comma 4 2 2" xfId="22967" xr:uid="{00000000-0005-0000-0000-00003B390000}"/>
    <cellStyle name="Comma 4 2 2 10" xfId="22968" xr:uid="{00000000-0005-0000-0000-00003C390000}"/>
    <cellStyle name="Comma 4 2 2 10 2" xfId="3295" xr:uid="{00000000-0005-0000-0000-00003D390000}"/>
    <cellStyle name="Comma 4 2 2 10 3" xfId="5754" xr:uid="{00000000-0005-0000-0000-00003E390000}"/>
    <cellStyle name="Comma 4 2 2 10 4" xfId="8247" xr:uid="{00000000-0005-0000-0000-00003F390000}"/>
    <cellStyle name="Comma 4 2 2 10 5" xfId="10695" xr:uid="{00000000-0005-0000-0000-000040390000}"/>
    <cellStyle name="Comma 4 2 2 10 6" xfId="13147" xr:uid="{00000000-0005-0000-0000-000041390000}"/>
    <cellStyle name="Comma 4 2 2 10 7" xfId="15599" xr:uid="{00000000-0005-0000-0000-000042390000}"/>
    <cellStyle name="Comma 4 2 2 10 8" xfId="18052" xr:uid="{00000000-0005-0000-0000-000043390000}"/>
    <cellStyle name="Comma 4 2 2 10 9" xfId="20500" xr:uid="{00000000-0005-0000-0000-000044390000}"/>
    <cellStyle name="Comma 4 2 2 11" xfId="3294" xr:uid="{00000000-0005-0000-0000-000045390000}"/>
    <cellStyle name="Comma 4 2 2 12" xfId="5753" xr:uid="{00000000-0005-0000-0000-000046390000}"/>
    <cellStyle name="Comma 4 2 2 13" xfId="8246" xr:uid="{00000000-0005-0000-0000-000047390000}"/>
    <cellStyle name="Comma 4 2 2 14" xfId="10694" xr:uid="{00000000-0005-0000-0000-000048390000}"/>
    <cellStyle name="Comma 4 2 2 15" xfId="13146" xr:uid="{00000000-0005-0000-0000-000049390000}"/>
    <cellStyle name="Comma 4 2 2 16" xfId="15598" xr:uid="{00000000-0005-0000-0000-00004A390000}"/>
    <cellStyle name="Comma 4 2 2 17" xfId="18051" xr:uid="{00000000-0005-0000-0000-00004B390000}"/>
    <cellStyle name="Comma 4 2 2 18" xfId="20499" xr:uid="{00000000-0005-0000-0000-00004C390000}"/>
    <cellStyle name="Comma 4 2 2 2" xfId="22969" xr:uid="{00000000-0005-0000-0000-00004D390000}"/>
    <cellStyle name="Comma 4 2 2 2 10" xfId="3296" xr:uid="{00000000-0005-0000-0000-00004E390000}"/>
    <cellStyle name="Comma 4 2 2 2 11" xfId="5755" xr:uid="{00000000-0005-0000-0000-00004F390000}"/>
    <cellStyle name="Comma 4 2 2 2 12" xfId="8248" xr:uid="{00000000-0005-0000-0000-000050390000}"/>
    <cellStyle name="Comma 4 2 2 2 13" xfId="10696" xr:uid="{00000000-0005-0000-0000-000051390000}"/>
    <cellStyle name="Comma 4 2 2 2 14" xfId="13148" xr:uid="{00000000-0005-0000-0000-000052390000}"/>
    <cellStyle name="Comma 4 2 2 2 15" xfId="15600" xr:uid="{00000000-0005-0000-0000-000053390000}"/>
    <cellStyle name="Comma 4 2 2 2 16" xfId="18053" xr:uid="{00000000-0005-0000-0000-000054390000}"/>
    <cellStyle name="Comma 4 2 2 2 17" xfId="20501" xr:uid="{00000000-0005-0000-0000-000055390000}"/>
    <cellStyle name="Comma 4 2 2 2 2" xfId="22970" xr:uid="{00000000-0005-0000-0000-000056390000}"/>
    <cellStyle name="Comma 4 2 2 2 2 10" xfId="5756" xr:uid="{00000000-0005-0000-0000-000057390000}"/>
    <cellStyle name="Comma 4 2 2 2 2 11" xfId="8249" xr:uid="{00000000-0005-0000-0000-000058390000}"/>
    <cellStyle name="Comma 4 2 2 2 2 12" xfId="10697" xr:uid="{00000000-0005-0000-0000-000059390000}"/>
    <cellStyle name="Comma 4 2 2 2 2 13" xfId="13149" xr:uid="{00000000-0005-0000-0000-00005A390000}"/>
    <cellStyle name="Comma 4 2 2 2 2 14" xfId="15601" xr:uid="{00000000-0005-0000-0000-00005B390000}"/>
    <cellStyle name="Comma 4 2 2 2 2 15" xfId="18054" xr:uid="{00000000-0005-0000-0000-00005C390000}"/>
    <cellStyle name="Comma 4 2 2 2 2 16" xfId="20502" xr:uid="{00000000-0005-0000-0000-00005D390000}"/>
    <cellStyle name="Comma 4 2 2 2 2 2" xfId="22971" xr:uid="{00000000-0005-0000-0000-00005E390000}"/>
    <cellStyle name="Comma 4 2 2 2 2 2 10" xfId="20503" xr:uid="{00000000-0005-0000-0000-00005F390000}"/>
    <cellStyle name="Comma 4 2 2 2 2 2 2" xfId="22972" xr:uid="{00000000-0005-0000-0000-000060390000}"/>
    <cellStyle name="Comma 4 2 2 2 2 2 2 2" xfId="3299" xr:uid="{00000000-0005-0000-0000-000061390000}"/>
    <cellStyle name="Comma 4 2 2 2 2 2 2 3" xfId="5758" xr:uid="{00000000-0005-0000-0000-000062390000}"/>
    <cellStyle name="Comma 4 2 2 2 2 2 2 4" xfId="8251" xr:uid="{00000000-0005-0000-0000-000063390000}"/>
    <cellStyle name="Comma 4 2 2 2 2 2 2 5" xfId="10699" xr:uid="{00000000-0005-0000-0000-000064390000}"/>
    <cellStyle name="Comma 4 2 2 2 2 2 2 6" xfId="13151" xr:uid="{00000000-0005-0000-0000-000065390000}"/>
    <cellStyle name="Comma 4 2 2 2 2 2 2 7" xfId="15603" xr:uid="{00000000-0005-0000-0000-000066390000}"/>
    <cellStyle name="Comma 4 2 2 2 2 2 2 8" xfId="18056" xr:uid="{00000000-0005-0000-0000-000067390000}"/>
    <cellStyle name="Comma 4 2 2 2 2 2 2 9" xfId="20504" xr:uid="{00000000-0005-0000-0000-000068390000}"/>
    <cellStyle name="Comma 4 2 2 2 2 2 3" xfId="3298" xr:uid="{00000000-0005-0000-0000-000069390000}"/>
    <cellStyle name="Comma 4 2 2 2 2 2 4" xfId="5757" xr:uid="{00000000-0005-0000-0000-00006A390000}"/>
    <cellStyle name="Comma 4 2 2 2 2 2 5" xfId="8250" xr:uid="{00000000-0005-0000-0000-00006B390000}"/>
    <cellStyle name="Comma 4 2 2 2 2 2 6" xfId="10698" xr:uid="{00000000-0005-0000-0000-00006C390000}"/>
    <cellStyle name="Comma 4 2 2 2 2 2 7" xfId="13150" xr:uid="{00000000-0005-0000-0000-00006D390000}"/>
    <cellStyle name="Comma 4 2 2 2 2 2 8" xfId="15602" xr:uid="{00000000-0005-0000-0000-00006E390000}"/>
    <cellStyle name="Comma 4 2 2 2 2 2 9" xfId="18055" xr:uid="{00000000-0005-0000-0000-00006F390000}"/>
    <cellStyle name="Comma 4 2 2 2 2 3" xfId="22973" xr:uid="{00000000-0005-0000-0000-000070390000}"/>
    <cellStyle name="Comma 4 2 2 2 2 3 2" xfId="3300" xr:uid="{00000000-0005-0000-0000-000071390000}"/>
    <cellStyle name="Comma 4 2 2 2 2 3 3" xfId="5759" xr:uid="{00000000-0005-0000-0000-000072390000}"/>
    <cellStyle name="Comma 4 2 2 2 2 3 4" xfId="8252" xr:uid="{00000000-0005-0000-0000-000073390000}"/>
    <cellStyle name="Comma 4 2 2 2 2 3 5" xfId="10700" xr:uid="{00000000-0005-0000-0000-000074390000}"/>
    <cellStyle name="Comma 4 2 2 2 2 3 6" xfId="13152" xr:uid="{00000000-0005-0000-0000-000075390000}"/>
    <cellStyle name="Comma 4 2 2 2 2 3 7" xfId="15604" xr:uid="{00000000-0005-0000-0000-000076390000}"/>
    <cellStyle name="Comma 4 2 2 2 2 3 8" xfId="18057" xr:uid="{00000000-0005-0000-0000-000077390000}"/>
    <cellStyle name="Comma 4 2 2 2 2 3 9" xfId="20505" xr:uid="{00000000-0005-0000-0000-000078390000}"/>
    <cellStyle name="Comma 4 2 2 2 2 4" xfId="22974" xr:uid="{00000000-0005-0000-0000-000079390000}"/>
    <cellStyle name="Comma 4 2 2 2 2 4 2" xfId="3301" xr:uid="{00000000-0005-0000-0000-00007A390000}"/>
    <cellStyle name="Comma 4 2 2 2 2 4 3" xfId="5760" xr:uid="{00000000-0005-0000-0000-00007B390000}"/>
    <cellStyle name="Comma 4 2 2 2 2 4 4" xfId="8253" xr:uid="{00000000-0005-0000-0000-00007C390000}"/>
    <cellStyle name="Comma 4 2 2 2 2 4 5" xfId="10701" xr:uid="{00000000-0005-0000-0000-00007D390000}"/>
    <cellStyle name="Comma 4 2 2 2 2 4 6" xfId="13153" xr:uid="{00000000-0005-0000-0000-00007E390000}"/>
    <cellStyle name="Comma 4 2 2 2 2 4 7" xfId="15605" xr:uid="{00000000-0005-0000-0000-00007F390000}"/>
    <cellStyle name="Comma 4 2 2 2 2 4 8" xfId="18058" xr:uid="{00000000-0005-0000-0000-000080390000}"/>
    <cellStyle name="Comma 4 2 2 2 2 4 9" xfId="20506" xr:uid="{00000000-0005-0000-0000-000081390000}"/>
    <cellStyle name="Comma 4 2 2 2 2 5" xfId="22975" xr:uid="{00000000-0005-0000-0000-000082390000}"/>
    <cellStyle name="Comma 4 2 2 2 2 5 2" xfId="3302" xr:uid="{00000000-0005-0000-0000-000083390000}"/>
    <cellStyle name="Comma 4 2 2 2 2 5 3" xfId="5761" xr:uid="{00000000-0005-0000-0000-000084390000}"/>
    <cellStyle name="Comma 4 2 2 2 2 5 4" xfId="8254" xr:uid="{00000000-0005-0000-0000-000085390000}"/>
    <cellStyle name="Comma 4 2 2 2 2 5 5" xfId="10702" xr:uid="{00000000-0005-0000-0000-000086390000}"/>
    <cellStyle name="Comma 4 2 2 2 2 5 6" xfId="13154" xr:uid="{00000000-0005-0000-0000-000087390000}"/>
    <cellStyle name="Comma 4 2 2 2 2 5 7" xfId="15606" xr:uid="{00000000-0005-0000-0000-000088390000}"/>
    <cellStyle name="Comma 4 2 2 2 2 5 8" xfId="18059" xr:uid="{00000000-0005-0000-0000-000089390000}"/>
    <cellStyle name="Comma 4 2 2 2 2 5 9" xfId="20507" xr:uid="{00000000-0005-0000-0000-00008A390000}"/>
    <cellStyle name="Comma 4 2 2 2 2 6" xfId="22976" xr:uid="{00000000-0005-0000-0000-00008B390000}"/>
    <cellStyle name="Comma 4 2 2 2 2 6 2" xfId="3303" xr:uid="{00000000-0005-0000-0000-00008C390000}"/>
    <cellStyle name="Comma 4 2 2 2 2 6 3" xfId="5762" xr:uid="{00000000-0005-0000-0000-00008D390000}"/>
    <cellStyle name="Comma 4 2 2 2 2 6 4" xfId="8255" xr:uid="{00000000-0005-0000-0000-00008E390000}"/>
    <cellStyle name="Comma 4 2 2 2 2 6 5" xfId="10703" xr:uid="{00000000-0005-0000-0000-00008F390000}"/>
    <cellStyle name="Comma 4 2 2 2 2 6 6" xfId="13155" xr:uid="{00000000-0005-0000-0000-000090390000}"/>
    <cellStyle name="Comma 4 2 2 2 2 6 7" xfId="15607" xr:uid="{00000000-0005-0000-0000-000091390000}"/>
    <cellStyle name="Comma 4 2 2 2 2 6 8" xfId="18060" xr:uid="{00000000-0005-0000-0000-000092390000}"/>
    <cellStyle name="Comma 4 2 2 2 2 6 9" xfId="20508" xr:uid="{00000000-0005-0000-0000-000093390000}"/>
    <cellStyle name="Comma 4 2 2 2 2 7" xfId="22977" xr:uid="{00000000-0005-0000-0000-000094390000}"/>
    <cellStyle name="Comma 4 2 2 2 2 7 2" xfId="3304" xr:uid="{00000000-0005-0000-0000-000095390000}"/>
    <cellStyle name="Comma 4 2 2 2 2 7 3" xfId="5763" xr:uid="{00000000-0005-0000-0000-000096390000}"/>
    <cellStyle name="Comma 4 2 2 2 2 7 4" xfId="8256" xr:uid="{00000000-0005-0000-0000-000097390000}"/>
    <cellStyle name="Comma 4 2 2 2 2 7 5" xfId="10704" xr:uid="{00000000-0005-0000-0000-000098390000}"/>
    <cellStyle name="Comma 4 2 2 2 2 7 6" xfId="13156" xr:uid="{00000000-0005-0000-0000-000099390000}"/>
    <cellStyle name="Comma 4 2 2 2 2 7 7" xfId="15608" xr:uid="{00000000-0005-0000-0000-00009A390000}"/>
    <cellStyle name="Comma 4 2 2 2 2 7 8" xfId="18061" xr:uid="{00000000-0005-0000-0000-00009B390000}"/>
    <cellStyle name="Comma 4 2 2 2 2 7 9" xfId="20509" xr:uid="{00000000-0005-0000-0000-00009C390000}"/>
    <cellStyle name="Comma 4 2 2 2 2 8" xfId="22978" xr:uid="{00000000-0005-0000-0000-00009D390000}"/>
    <cellStyle name="Comma 4 2 2 2 2 8 2" xfId="3305" xr:uid="{00000000-0005-0000-0000-00009E390000}"/>
    <cellStyle name="Comma 4 2 2 2 2 8 3" xfId="5764" xr:uid="{00000000-0005-0000-0000-00009F390000}"/>
    <cellStyle name="Comma 4 2 2 2 2 8 4" xfId="8257" xr:uid="{00000000-0005-0000-0000-0000A0390000}"/>
    <cellStyle name="Comma 4 2 2 2 2 8 5" xfId="10705" xr:uid="{00000000-0005-0000-0000-0000A1390000}"/>
    <cellStyle name="Comma 4 2 2 2 2 8 6" xfId="13157" xr:uid="{00000000-0005-0000-0000-0000A2390000}"/>
    <cellStyle name="Comma 4 2 2 2 2 8 7" xfId="15609" xr:uid="{00000000-0005-0000-0000-0000A3390000}"/>
    <cellStyle name="Comma 4 2 2 2 2 8 8" xfId="18062" xr:uid="{00000000-0005-0000-0000-0000A4390000}"/>
    <cellStyle name="Comma 4 2 2 2 2 8 9" xfId="20510" xr:uid="{00000000-0005-0000-0000-0000A5390000}"/>
    <cellStyle name="Comma 4 2 2 2 2 9" xfId="3297" xr:uid="{00000000-0005-0000-0000-0000A6390000}"/>
    <cellStyle name="Comma 4 2 2 2 3" xfId="22979" xr:uid="{00000000-0005-0000-0000-0000A7390000}"/>
    <cellStyle name="Comma 4 2 2 2 3 10" xfId="20511" xr:uid="{00000000-0005-0000-0000-0000A8390000}"/>
    <cellStyle name="Comma 4 2 2 2 3 2" xfId="22980" xr:uid="{00000000-0005-0000-0000-0000A9390000}"/>
    <cellStyle name="Comma 4 2 2 2 3 2 2" xfId="3307" xr:uid="{00000000-0005-0000-0000-0000AA390000}"/>
    <cellStyle name="Comma 4 2 2 2 3 2 3" xfId="5766" xr:uid="{00000000-0005-0000-0000-0000AB390000}"/>
    <cellStyle name="Comma 4 2 2 2 3 2 4" xfId="8259" xr:uid="{00000000-0005-0000-0000-0000AC390000}"/>
    <cellStyle name="Comma 4 2 2 2 3 2 5" xfId="10707" xr:uid="{00000000-0005-0000-0000-0000AD390000}"/>
    <cellStyle name="Comma 4 2 2 2 3 2 6" xfId="13159" xr:uid="{00000000-0005-0000-0000-0000AE390000}"/>
    <cellStyle name="Comma 4 2 2 2 3 2 7" xfId="15611" xr:uid="{00000000-0005-0000-0000-0000AF390000}"/>
    <cellStyle name="Comma 4 2 2 2 3 2 8" xfId="18064" xr:uid="{00000000-0005-0000-0000-0000B0390000}"/>
    <cellStyle name="Comma 4 2 2 2 3 2 9" xfId="20512" xr:uid="{00000000-0005-0000-0000-0000B1390000}"/>
    <cellStyle name="Comma 4 2 2 2 3 3" xfId="3306" xr:uid="{00000000-0005-0000-0000-0000B2390000}"/>
    <cellStyle name="Comma 4 2 2 2 3 4" xfId="5765" xr:uid="{00000000-0005-0000-0000-0000B3390000}"/>
    <cellStyle name="Comma 4 2 2 2 3 5" xfId="8258" xr:uid="{00000000-0005-0000-0000-0000B4390000}"/>
    <cellStyle name="Comma 4 2 2 2 3 6" xfId="10706" xr:uid="{00000000-0005-0000-0000-0000B5390000}"/>
    <cellStyle name="Comma 4 2 2 2 3 7" xfId="13158" xr:uid="{00000000-0005-0000-0000-0000B6390000}"/>
    <cellStyle name="Comma 4 2 2 2 3 8" xfId="15610" xr:uid="{00000000-0005-0000-0000-0000B7390000}"/>
    <cellStyle name="Comma 4 2 2 2 3 9" xfId="18063" xr:uid="{00000000-0005-0000-0000-0000B8390000}"/>
    <cellStyle name="Comma 4 2 2 2 4" xfId="22981" xr:uid="{00000000-0005-0000-0000-0000B9390000}"/>
    <cellStyle name="Comma 4 2 2 2 4 2" xfId="3308" xr:uid="{00000000-0005-0000-0000-0000BA390000}"/>
    <cellStyle name="Comma 4 2 2 2 4 3" xfId="5767" xr:uid="{00000000-0005-0000-0000-0000BB390000}"/>
    <cellStyle name="Comma 4 2 2 2 4 4" xfId="8260" xr:uid="{00000000-0005-0000-0000-0000BC390000}"/>
    <cellStyle name="Comma 4 2 2 2 4 5" xfId="10708" xr:uid="{00000000-0005-0000-0000-0000BD390000}"/>
    <cellStyle name="Comma 4 2 2 2 4 6" xfId="13160" xr:uid="{00000000-0005-0000-0000-0000BE390000}"/>
    <cellStyle name="Comma 4 2 2 2 4 7" xfId="15612" xr:uid="{00000000-0005-0000-0000-0000BF390000}"/>
    <cellStyle name="Comma 4 2 2 2 4 8" xfId="18065" xr:uid="{00000000-0005-0000-0000-0000C0390000}"/>
    <cellStyle name="Comma 4 2 2 2 4 9" xfId="20513" xr:uid="{00000000-0005-0000-0000-0000C1390000}"/>
    <cellStyle name="Comma 4 2 2 2 5" xfId="22982" xr:uid="{00000000-0005-0000-0000-0000C2390000}"/>
    <cellStyle name="Comma 4 2 2 2 5 2" xfId="3309" xr:uid="{00000000-0005-0000-0000-0000C3390000}"/>
    <cellStyle name="Comma 4 2 2 2 5 3" xfId="5768" xr:uid="{00000000-0005-0000-0000-0000C4390000}"/>
    <cellStyle name="Comma 4 2 2 2 5 4" xfId="8261" xr:uid="{00000000-0005-0000-0000-0000C5390000}"/>
    <cellStyle name="Comma 4 2 2 2 5 5" xfId="10709" xr:uid="{00000000-0005-0000-0000-0000C6390000}"/>
    <cellStyle name="Comma 4 2 2 2 5 6" xfId="13161" xr:uid="{00000000-0005-0000-0000-0000C7390000}"/>
    <cellStyle name="Comma 4 2 2 2 5 7" xfId="15613" xr:uid="{00000000-0005-0000-0000-0000C8390000}"/>
    <cellStyle name="Comma 4 2 2 2 5 8" xfId="18066" xr:uid="{00000000-0005-0000-0000-0000C9390000}"/>
    <cellStyle name="Comma 4 2 2 2 5 9" xfId="20514" xr:uid="{00000000-0005-0000-0000-0000CA390000}"/>
    <cellStyle name="Comma 4 2 2 2 6" xfId="22983" xr:uid="{00000000-0005-0000-0000-0000CB390000}"/>
    <cellStyle name="Comma 4 2 2 2 6 2" xfId="3310" xr:uid="{00000000-0005-0000-0000-0000CC390000}"/>
    <cellStyle name="Comma 4 2 2 2 6 3" xfId="5769" xr:uid="{00000000-0005-0000-0000-0000CD390000}"/>
    <cellStyle name="Comma 4 2 2 2 6 4" xfId="8262" xr:uid="{00000000-0005-0000-0000-0000CE390000}"/>
    <cellStyle name="Comma 4 2 2 2 6 5" xfId="10710" xr:uid="{00000000-0005-0000-0000-0000CF390000}"/>
    <cellStyle name="Comma 4 2 2 2 6 6" xfId="13162" xr:uid="{00000000-0005-0000-0000-0000D0390000}"/>
    <cellStyle name="Comma 4 2 2 2 6 7" xfId="15614" xr:uid="{00000000-0005-0000-0000-0000D1390000}"/>
    <cellStyle name="Comma 4 2 2 2 6 8" xfId="18067" xr:uid="{00000000-0005-0000-0000-0000D2390000}"/>
    <cellStyle name="Comma 4 2 2 2 6 9" xfId="20515" xr:uid="{00000000-0005-0000-0000-0000D3390000}"/>
    <cellStyle name="Comma 4 2 2 2 7" xfId="22984" xr:uid="{00000000-0005-0000-0000-0000D4390000}"/>
    <cellStyle name="Comma 4 2 2 2 7 2" xfId="3311" xr:uid="{00000000-0005-0000-0000-0000D5390000}"/>
    <cellStyle name="Comma 4 2 2 2 7 3" xfId="5770" xr:uid="{00000000-0005-0000-0000-0000D6390000}"/>
    <cellStyle name="Comma 4 2 2 2 7 4" xfId="8263" xr:uid="{00000000-0005-0000-0000-0000D7390000}"/>
    <cellStyle name="Comma 4 2 2 2 7 5" xfId="10711" xr:uid="{00000000-0005-0000-0000-0000D8390000}"/>
    <cellStyle name="Comma 4 2 2 2 7 6" xfId="13163" xr:uid="{00000000-0005-0000-0000-0000D9390000}"/>
    <cellStyle name="Comma 4 2 2 2 7 7" xfId="15615" xr:uid="{00000000-0005-0000-0000-0000DA390000}"/>
    <cellStyle name="Comma 4 2 2 2 7 8" xfId="18068" xr:uid="{00000000-0005-0000-0000-0000DB390000}"/>
    <cellStyle name="Comma 4 2 2 2 7 9" xfId="20516" xr:uid="{00000000-0005-0000-0000-0000DC390000}"/>
    <cellStyle name="Comma 4 2 2 2 8" xfId="22985" xr:uid="{00000000-0005-0000-0000-0000DD390000}"/>
    <cellStyle name="Comma 4 2 2 2 8 2" xfId="3312" xr:uid="{00000000-0005-0000-0000-0000DE390000}"/>
    <cellStyle name="Comma 4 2 2 2 8 3" xfId="5771" xr:uid="{00000000-0005-0000-0000-0000DF390000}"/>
    <cellStyle name="Comma 4 2 2 2 8 4" xfId="8264" xr:uid="{00000000-0005-0000-0000-0000E0390000}"/>
    <cellStyle name="Comma 4 2 2 2 8 5" xfId="10712" xr:uid="{00000000-0005-0000-0000-0000E1390000}"/>
    <cellStyle name="Comma 4 2 2 2 8 6" xfId="13164" xr:uid="{00000000-0005-0000-0000-0000E2390000}"/>
    <cellStyle name="Comma 4 2 2 2 8 7" xfId="15616" xr:uid="{00000000-0005-0000-0000-0000E3390000}"/>
    <cellStyle name="Comma 4 2 2 2 8 8" xfId="18069" xr:uid="{00000000-0005-0000-0000-0000E4390000}"/>
    <cellStyle name="Comma 4 2 2 2 8 9" xfId="20517" xr:uid="{00000000-0005-0000-0000-0000E5390000}"/>
    <cellStyle name="Comma 4 2 2 2 9" xfId="22986" xr:uid="{00000000-0005-0000-0000-0000E6390000}"/>
    <cellStyle name="Comma 4 2 2 2 9 2" xfId="3313" xr:uid="{00000000-0005-0000-0000-0000E7390000}"/>
    <cellStyle name="Comma 4 2 2 2 9 3" xfId="5772" xr:uid="{00000000-0005-0000-0000-0000E8390000}"/>
    <cellStyle name="Comma 4 2 2 2 9 4" xfId="8265" xr:uid="{00000000-0005-0000-0000-0000E9390000}"/>
    <cellStyle name="Comma 4 2 2 2 9 5" xfId="10713" xr:uid="{00000000-0005-0000-0000-0000EA390000}"/>
    <cellStyle name="Comma 4 2 2 2 9 6" xfId="13165" xr:uid="{00000000-0005-0000-0000-0000EB390000}"/>
    <cellStyle name="Comma 4 2 2 2 9 7" xfId="15617" xr:uid="{00000000-0005-0000-0000-0000EC390000}"/>
    <cellStyle name="Comma 4 2 2 2 9 8" xfId="18070" xr:uid="{00000000-0005-0000-0000-0000ED390000}"/>
    <cellStyle name="Comma 4 2 2 2 9 9" xfId="20518" xr:uid="{00000000-0005-0000-0000-0000EE390000}"/>
    <cellStyle name="Comma 4 2 2 3" xfId="22987" xr:uid="{00000000-0005-0000-0000-0000EF390000}"/>
    <cellStyle name="Comma 4 2 2 3 10" xfId="5773" xr:uid="{00000000-0005-0000-0000-0000F0390000}"/>
    <cellStyle name="Comma 4 2 2 3 11" xfId="8266" xr:uid="{00000000-0005-0000-0000-0000F1390000}"/>
    <cellStyle name="Comma 4 2 2 3 12" xfId="10714" xr:uid="{00000000-0005-0000-0000-0000F2390000}"/>
    <cellStyle name="Comma 4 2 2 3 13" xfId="13166" xr:uid="{00000000-0005-0000-0000-0000F3390000}"/>
    <cellStyle name="Comma 4 2 2 3 14" xfId="15618" xr:uid="{00000000-0005-0000-0000-0000F4390000}"/>
    <cellStyle name="Comma 4 2 2 3 15" xfId="18071" xr:uid="{00000000-0005-0000-0000-0000F5390000}"/>
    <cellStyle name="Comma 4 2 2 3 16" xfId="20519" xr:uid="{00000000-0005-0000-0000-0000F6390000}"/>
    <cellStyle name="Comma 4 2 2 3 2" xfId="22988" xr:uid="{00000000-0005-0000-0000-0000F7390000}"/>
    <cellStyle name="Comma 4 2 2 3 2 10" xfId="20520" xr:uid="{00000000-0005-0000-0000-0000F8390000}"/>
    <cellStyle name="Comma 4 2 2 3 2 2" xfId="22989" xr:uid="{00000000-0005-0000-0000-0000F9390000}"/>
    <cellStyle name="Comma 4 2 2 3 2 2 2" xfId="3316" xr:uid="{00000000-0005-0000-0000-0000FA390000}"/>
    <cellStyle name="Comma 4 2 2 3 2 2 3" xfId="5775" xr:uid="{00000000-0005-0000-0000-0000FB390000}"/>
    <cellStyle name="Comma 4 2 2 3 2 2 4" xfId="8268" xr:uid="{00000000-0005-0000-0000-0000FC390000}"/>
    <cellStyle name="Comma 4 2 2 3 2 2 5" xfId="10716" xr:uid="{00000000-0005-0000-0000-0000FD390000}"/>
    <cellStyle name="Comma 4 2 2 3 2 2 6" xfId="13168" xr:uid="{00000000-0005-0000-0000-0000FE390000}"/>
    <cellStyle name="Comma 4 2 2 3 2 2 7" xfId="15620" xr:uid="{00000000-0005-0000-0000-0000FF390000}"/>
    <cellStyle name="Comma 4 2 2 3 2 2 8" xfId="18073" xr:uid="{00000000-0005-0000-0000-0000003A0000}"/>
    <cellStyle name="Comma 4 2 2 3 2 2 9" xfId="20521" xr:uid="{00000000-0005-0000-0000-0000013A0000}"/>
    <cellStyle name="Comma 4 2 2 3 2 3" xfId="3315" xr:uid="{00000000-0005-0000-0000-0000023A0000}"/>
    <cellStyle name="Comma 4 2 2 3 2 4" xfId="5774" xr:uid="{00000000-0005-0000-0000-0000033A0000}"/>
    <cellStyle name="Comma 4 2 2 3 2 5" xfId="8267" xr:uid="{00000000-0005-0000-0000-0000043A0000}"/>
    <cellStyle name="Comma 4 2 2 3 2 6" xfId="10715" xr:uid="{00000000-0005-0000-0000-0000053A0000}"/>
    <cellStyle name="Comma 4 2 2 3 2 7" xfId="13167" xr:uid="{00000000-0005-0000-0000-0000063A0000}"/>
    <cellStyle name="Comma 4 2 2 3 2 8" xfId="15619" xr:uid="{00000000-0005-0000-0000-0000073A0000}"/>
    <cellStyle name="Comma 4 2 2 3 2 9" xfId="18072" xr:uid="{00000000-0005-0000-0000-0000083A0000}"/>
    <cellStyle name="Comma 4 2 2 3 3" xfId="22990" xr:uid="{00000000-0005-0000-0000-0000093A0000}"/>
    <cellStyle name="Comma 4 2 2 3 3 2" xfId="3317" xr:uid="{00000000-0005-0000-0000-00000A3A0000}"/>
    <cellStyle name="Comma 4 2 2 3 3 3" xfId="5776" xr:uid="{00000000-0005-0000-0000-00000B3A0000}"/>
    <cellStyle name="Comma 4 2 2 3 3 4" xfId="8269" xr:uid="{00000000-0005-0000-0000-00000C3A0000}"/>
    <cellStyle name="Comma 4 2 2 3 3 5" xfId="10717" xr:uid="{00000000-0005-0000-0000-00000D3A0000}"/>
    <cellStyle name="Comma 4 2 2 3 3 6" xfId="13169" xr:uid="{00000000-0005-0000-0000-00000E3A0000}"/>
    <cellStyle name="Comma 4 2 2 3 3 7" xfId="15621" xr:uid="{00000000-0005-0000-0000-00000F3A0000}"/>
    <cellStyle name="Comma 4 2 2 3 3 8" xfId="18074" xr:uid="{00000000-0005-0000-0000-0000103A0000}"/>
    <cellStyle name="Comma 4 2 2 3 3 9" xfId="20522" xr:uid="{00000000-0005-0000-0000-0000113A0000}"/>
    <cellStyle name="Comma 4 2 2 3 4" xfId="22991" xr:uid="{00000000-0005-0000-0000-0000123A0000}"/>
    <cellStyle name="Comma 4 2 2 3 4 2" xfId="3318" xr:uid="{00000000-0005-0000-0000-0000133A0000}"/>
    <cellStyle name="Comma 4 2 2 3 4 3" xfId="5777" xr:uid="{00000000-0005-0000-0000-0000143A0000}"/>
    <cellStyle name="Comma 4 2 2 3 4 4" xfId="8270" xr:uid="{00000000-0005-0000-0000-0000153A0000}"/>
    <cellStyle name="Comma 4 2 2 3 4 5" xfId="10718" xr:uid="{00000000-0005-0000-0000-0000163A0000}"/>
    <cellStyle name="Comma 4 2 2 3 4 6" xfId="13170" xr:uid="{00000000-0005-0000-0000-0000173A0000}"/>
    <cellStyle name="Comma 4 2 2 3 4 7" xfId="15622" xr:uid="{00000000-0005-0000-0000-0000183A0000}"/>
    <cellStyle name="Comma 4 2 2 3 4 8" xfId="18075" xr:uid="{00000000-0005-0000-0000-0000193A0000}"/>
    <cellStyle name="Comma 4 2 2 3 4 9" xfId="20523" xr:uid="{00000000-0005-0000-0000-00001A3A0000}"/>
    <cellStyle name="Comma 4 2 2 3 5" xfId="22992" xr:uid="{00000000-0005-0000-0000-00001B3A0000}"/>
    <cellStyle name="Comma 4 2 2 3 5 2" xfId="3319" xr:uid="{00000000-0005-0000-0000-00001C3A0000}"/>
    <cellStyle name="Comma 4 2 2 3 5 3" xfId="5778" xr:uid="{00000000-0005-0000-0000-00001D3A0000}"/>
    <cellStyle name="Comma 4 2 2 3 5 4" xfId="8271" xr:uid="{00000000-0005-0000-0000-00001E3A0000}"/>
    <cellStyle name="Comma 4 2 2 3 5 5" xfId="10719" xr:uid="{00000000-0005-0000-0000-00001F3A0000}"/>
    <cellStyle name="Comma 4 2 2 3 5 6" xfId="13171" xr:uid="{00000000-0005-0000-0000-0000203A0000}"/>
    <cellStyle name="Comma 4 2 2 3 5 7" xfId="15623" xr:uid="{00000000-0005-0000-0000-0000213A0000}"/>
    <cellStyle name="Comma 4 2 2 3 5 8" xfId="18076" xr:uid="{00000000-0005-0000-0000-0000223A0000}"/>
    <cellStyle name="Comma 4 2 2 3 5 9" xfId="20524" xr:uid="{00000000-0005-0000-0000-0000233A0000}"/>
    <cellStyle name="Comma 4 2 2 3 6" xfId="22993" xr:uid="{00000000-0005-0000-0000-0000243A0000}"/>
    <cellStyle name="Comma 4 2 2 3 6 2" xfId="3320" xr:uid="{00000000-0005-0000-0000-0000253A0000}"/>
    <cellStyle name="Comma 4 2 2 3 6 3" xfId="5779" xr:uid="{00000000-0005-0000-0000-0000263A0000}"/>
    <cellStyle name="Comma 4 2 2 3 6 4" xfId="8272" xr:uid="{00000000-0005-0000-0000-0000273A0000}"/>
    <cellStyle name="Comma 4 2 2 3 6 5" xfId="10720" xr:uid="{00000000-0005-0000-0000-0000283A0000}"/>
    <cellStyle name="Comma 4 2 2 3 6 6" xfId="13172" xr:uid="{00000000-0005-0000-0000-0000293A0000}"/>
    <cellStyle name="Comma 4 2 2 3 6 7" xfId="15624" xr:uid="{00000000-0005-0000-0000-00002A3A0000}"/>
    <cellStyle name="Comma 4 2 2 3 6 8" xfId="18077" xr:uid="{00000000-0005-0000-0000-00002B3A0000}"/>
    <cellStyle name="Comma 4 2 2 3 6 9" xfId="20525" xr:uid="{00000000-0005-0000-0000-00002C3A0000}"/>
    <cellStyle name="Comma 4 2 2 3 7" xfId="22994" xr:uid="{00000000-0005-0000-0000-00002D3A0000}"/>
    <cellStyle name="Comma 4 2 2 3 7 2" xfId="3321" xr:uid="{00000000-0005-0000-0000-00002E3A0000}"/>
    <cellStyle name="Comma 4 2 2 3 7 3" xfId="5780" xr:uid="{00000000-0005-0000-0000-00002F3A0000}"/>
    <cellStyle name="Comma 4 2 2 3 7 4" xfId="8273" xr:uid="{00000000-0005-0000-0000-0000303A0000}"/>
    <cellStyle name="Comma 4 2 2 3 7 5" xfId="10721" xr:uid="{00000000-0005-0000-0000-0000313A0000}"/>
    <cellStyle name="Comma 4 2 2 3 7 6" xfId="13173" xr:uid="{00000000-0005-0000-0000-0000323A0000}"/>
    <cellStyle name="Comma 4 2 2 3 7 7" xfId="15625" xr:uid="{00000000-0005-0000-0000-0000333A0000}"/>
    <cellStyle name="Comma 4 2 2 3 7 8" xfId="18078" xr:uid="{00000000-0005-0000-0000-0000343A0000}"/>
    <cellStyle name="Comma 4 2 2 3 7 9" xfId="20526" xr:uid="{00000000-0005-0000-0000-0000353A0000}"/>
    <cellStyle name="Comma 4 2 2 3 8" xfId="22995" xr:uid="{00000000-0005-0000-0000-0000363A0000}"/>
    <cellStyle name="Comma 4 2 2 3 8 2" xfId="3322" xr:uid="{00000000-0005-0000-0000-0000373A0000}"/>
    <cellStyle name="Comma 4 2 2 3 8 3" xfId="5781" xr:uid="{00000000-0005-0000-0000-0000383A0000}"/>
    <cellStyle name="Comma 4 2 2 3 8 4" xfId="8274" xr:uid="{00000000-0005-0000-0000-0000393A0000}"/>
    <cellStyle name="Comma 4 2 2 3 8 5" xfId="10722" xr:uid="{00000000-0005-0000-0000-00003A3A0000}"/>
    <cellStyle name="Comma 4 2 2 3 8 6" xfId="13174" xr:uid="{00000000-0005-0000-0000-00003B3A0000}"/>
    <cellStyle name="Comma 4 2 2 3 8 7" xfId="15626" xr:uid="{00000000-0005-0000-0000-00003C3A0000}"/>
    <cellStyle name="Comma 4 2 2 3 8 8" xfId="18079" xr:uid="{00000000-0005-0000-0000-00003D3A0000}"/>
    <cellStyle name="Comma 4 2 2 3 8 9" xfId="20527" xr:uid="{00000000-0005-0000-0000-00003E3A0000}"/>
    <cellStyle name="Comma 4 2 2 3 9" xfId="3314" xr:uid="{00000000-0005-0000-0000-00003F3A0000}"/>
    <cellStyle name="Comma 4 2 2 4" xfId="22996" xr:uid="{00000000-0005-0000-0000-0000403A0000}"/>
    <cellStyle name="Comma 4 2 2 4 10" xfId="20528" xr:uid="{00000000-0005-0000-0000-0000413A0000}"/>
    <cellStyle name="Comma 4 2 2 4 2" xfId="22997" xr:uid="{00000000-0005-0000-0000-0000423A0000}"/>
    <cellStyle name="Comma 4 2 2 4 2 2" xfId="3324" xr:uid="{00000000-0005-0000-0000-0000433A0000}"/>
    <cellStyle name="Comma 4 2 2 4 2 3" xfId="5783" xr:uid="{00000000-0005-0000-0000-0000443A0000}"/>
    <cellStyle name="Comma 4 2 2 4 2 4" xfId="8276" xr:uid="{00000000-0005-0000-0000-0000453A0000}"/>
    <cellStyle name="Comma 4 2 2 4 2 5" xfId="10724" xr:uid="{00000000-0005-0000-0000-0000463A0000}"/>
    <cellStyle name="Comma 4 2 2 4 2 6" xfId="13176" xr:uid="{00000000-0005-0000-0000-0000473A0000}"/>
    <cellStyle name="Comma 4 2 2 4 2 7" xfId="15628" xr:uid="{00000000-0005-0000-0000-0000483A0000}"/>
    <cellStyle name="Comma 4 2 2 4 2 8" xfId="18081" xr:uid="{00000000-0005-0000-0000-0000493A0000}"/>
    <cellStyle name="Comma 4 2 2 4 2 9" xfId="20529" xr:uid="{00000000-0005-0000-0000-00004A3A0000}"/>
    <cellStyle name="Comma 4 2 2 4 3" xfId="3323" xr:uid="{00000000-0005-0000-0000-00004B3A0000}"/>
    <cellStyle name="Comma 4 2 2 4 4" xfId="5782" xr:uid="{00000000-0005-0000-0000-00004C3A0000}"/>
    <cellStyle name="Comma 4 2 2 4 5" xfId="8275" xr:uid="{00000000-0005-0000-0000-00004D3A0000}"/>
    <cellStyle name="Comma 4 2 2 4 6" xfId="10723" xr:uid="{00000000-0005-0000-0000-00004E3A0000}"/>
    <cellStyle name="Comma 4 2 2 4 7" xfId="13175" xr:uid="{00000000-0005-0000-0000-00004F3A0000}"/>
    <cellStyle name="Comma 4 2 2 4 8" xfId="15627" xr:uid="{00000000-0005-0000-0000-0000503A0000}"/>
    <cellStyle name="Comma 4 2 2 4 9" xfId="18080" xr:uid="{00000000-0005-0000-0000-0000513A0000}"/>
    <cellStyle name="Comma 4 2 2 5" xfId="22998" xr:uid="{00000000-0005-0000-0000-0000523A0000}"/>
    <cellStyle name="Comma 4 2 2 5 2" xfId="3325" xr:uid="{00000000-0005-0000-0000-0000533A0000}"/>
    <cellStyle name="Comma 4 2 2 5 3" xfId="5784" xr:uid="{00000000-0005-0000-0000-0000543A0000}"/>
    <cellStyle name="Comma 4 2 2 5 4" xfId="8277" xr:uid="{00000000-0005-0000-0000-0000553A0000}"/>
    <cellStyle name="Comma 4 2 2 5 5" xfId="10725" xr:uid="{00000000-0005-0000-0000-0000563A0000}"/>
    <cellStyle name="Comma 4 2 2 5 6" xfId="13177" xr:uid="{00000000-0005-0000-0000-0000573A0000}"/>
    <cellStyle name="Comma 4 2 2 5 7" xfId="15629" xr:uid="{00000000-0005-0000-0000-0000583A0000}"/>
    <cellStyle name="Comma 4 2 2 5 8" xfId="18082" xr:uid="{00000000-0005-0000-0000-0000593A0000}"/>
    <cellStyle name="Comma 4 2 2 5 9" xfId="20530" xr:uid="{00000000-0005-0000-0000-00005A3A0000}"/>
    <cellStyle name="Comma 4 2 2 6" xfId="22999" xr:uid="{00000000-0005-0000-0000-00005B3A0000}"/>
    <cellStyle name="Comma 4 2 2 6 2" xfId="3326" xr:uid="{00000000-0005-0000-0000-00005C3A0000}"/>
    <cellStyle name="Comma 4 2 2 6 3" xfId="5785" xr:uid="{00000000-0005-0000-0000-00005D3A0000}"/>
    <cellStyle name="Comma 4 2 2 6 4" xfId="8278" xr:uid="{00000000-0005-0000-0000-00005E3A0000}"/>
    <cellStyle name="Comma 4 2 2 6 5" xfId="10726" xr:uid="{00000000-0005-0000-0000-00005F3A0000}"/>
    <cellStyle name="Comma 4 2 2 6 6" xfId="13178" xr:uid="{00000000-0005-0000-0000-0000603A0000}"/>
    <cellStyle name="Comma 4 2 2 6 7" xfId="15630" xr:uid="{00000000-0005-0000-0000-0000613A0000}"/>
    <cellStyle name="Comma 4 2 2 6 8" xfId="18083" xr:uid="{00000000-0005-0000-0000-0000623A0000}"/>
    <cellStyle name="Comma 4 2 2 6 9" xfId="20531" xr:uid="{00000000-0005-0000-0000-0000633A0000}"/>
    <cellStyle name="Comma 4 2 2 7" xfId="23000" xr:uid="{00000000-0005-0000-0000-0000643A0000}"/>
    <cellStyle name="Comma 4 2 2 7 2" xfId="3327" xr:uid="{00000000-0005-0000-0000-0000653A0000}"/>
    <cellStyle name="Comma 4 2 2 7 3" xfId="5786" xr:uid="{00000000-0005-0000-0000-0000663A0000}"/>
    <cellStyle name="Comma 4 2 2 7 4" xfId="8279" xr:uid="{00000000-0005-0000-0000-0000673A0000}"/>
    <cellStyle name="Comma 4 2 2 7 5" xfId="10727" xr:uid="{00000000-0005-0000-0000-0000683A0000}"/>
    <cellStyle name="Comma 4 2 2 7 6" xfId="13179" xr:uid="{00000000-0005-0000-0000-0000693A0000}"/>
    <cellStyle name="Comma 4 2 2 7 7" xfId="15631" xr:uid="{00000000-0005-0000-0000-00006A3A0000}"/>
    <cellStyle name="Comma 4 2 2 7 8" xfId="18084" xr:uid="{00000000-0005-0000-0000-00006B3A0000}"/>
    <cellStyle name="Comma 4 2 2 7 9" xfId="20532" xr:uid="{00000000-0005-0000-0000-00006C3A0000}"/>
    <cellStyle name="Comma 4 2 2 8" xfId="23001" xr:uid="{00000000-0005-0000-0000-00006D3A0000}"/>
    <cellStyle name="Comma 4 2 2 8 2" xfId="3328" xr:uid="{00000000-0005-0000-0000-00006E3A0000}"/>
    <cellStyle name="Comma 4 2 2 8 3" xfId="5787" xr:uid="{00000000-0005-0000-0000-00006F3A0000}"/>
    <cellStyle name="Comma 4 2 2 8 4" xfId="8280" xr:uid="{00000000-0005-0000-0000-0000703A0000}"/>
    <cellStyle name="Comma 4 2 2 8 5" xfId="10728" xr:uid="{00000000-0005-0000-0000-0000713A0000}"/>
    <cellStyle name="Comma 4 2 2 8 6" xfId="13180" xr:uid="{00000000-0005-0000-0000-0000723A0000}"/>
    <cellStyle name="Comma 4 2 2 8 7" xfId="15632" xr:uid="{00000000-0005-0000-0000-0000733A0000}"/>
    <cellStyle name="Comma 4 2 2 8 8" xfId="18085" xr:uid="{00000000-0005-0000-0000-0000743A0000}"/>
    <cellStyle name="Comma 4 2 2 8 9" xfId="20533" xr:uid="{00000000-0005-0000-0000-0000753A0000}"/>
    <cellStyle name="Comma 4 2 2 9" xfId="23002" xr:uid="{00000000-0005-0000-0000-0000763A0000}"/>
    <cellStyle name="Comma 4 2 2 9 2" xfId="3329" xr:uid="{00000000-0005-0000-0000-0000773A0000}"/>
    <cellStyle name="Comma 4 2 2 9 3" xfId="5788" xr:uid="{00000000-0005-0000-0000-0000783A0000}"/>
    <cellStyle name="Comma 4 2 2 9 4" xfId="8281" xr:uid="{00000000-0005-0000-0000-0000793A0000}"/>
    <cellStyle name="Comma 4 2 2 9 5" xfId="10729" xr:uid="{00000000-0005-0000-0000-00007A3A0000}"/>
    <cellStyle name="Comma 4 2 2 9 6" xfId="13181" xr:uid="{00000000-0005-0000-0000-00007B3A0000}"/>
    <cellStyle name="Comma 4 2 2 9 7" xfId="15633" xr:uid="{00000000-0005-0000-0000-00007C3A0000}"/>
    <cellStyle name="Comma 4 2 2 9 8" xfId="18086" xr:uid="{00000000-0005-0000-0000-00007D3A0000}"/>
    <cellStyle name="Comma 4 2 2 9 9" xfId="20534" xr:uid="{00000000-0005-0000-0000-00007E3A0000}"/>
    <cellStyle name="Comma 4 2 3" xfId="23003" xr:uid="{00000000-0005-0000-0000-00007F3A0000}"/>
    <cellStyle name="Comma 4 2 3 10" xfId="3330" xr:uid="{00000000-0005-0000-0000-0000803A0000}"/>
    <cellStyle name="Comma 4 2 3 11" xfId="5789" xr:uid="{00000000-0005-0000-0000-0000813A0000}"/>
    <cellStyle name="Comma 4 2 3 12" xfId="8282" xr:uid="{00000000-0005-0000-0000-0000823A0000}"/>
    <cellStyle name="Comma 4 2 3 13" xfId="10730" xr:uid="{00000000-0005-0000-0000-0000833A0000}"/>
    <cellStyle name="Comma 4 2 3 14" xfId="13182" xr:uid="{00000000-0005-0000-0000-0000843A0000}"/>
    <cellStyle name="Comma 4 2 3 15" xfId="15634" xr:uid="{00000000-0005-0000-0000-0000853A0000}"/>
    <cellStyle name="Comma 4 2 3 16" xfId="18087" xr:uid="{00000000-0005-0000-0000-0000863A0000}"/>
    <cellStyle name="Comma 4 2 3 17" xfId="20535" xr:uid="{00000000-0005-0000-0000-0000873A0000}"/>
    <cellStyle name="Comma 4 2 3 2" xfId="23004" xr:uid="{00000000-0005-0000-0000-0000883A0000}"/>
    <cellStyle name="Comma 4 2 3 2 10" xfId="5790" xr:uid="{00000000-0005-0000-0000-0000893A0000}"/>
    <cellStyle name="Comma 4 2 3 2 11" xfId="8283" xr:uid="{00000000-0005-0000-0000-00008A3A0000}"/>
    <cellStyle name="Comma 4 2 3 2 12" xfId="10731" xr:uid="{00000000-0005-0000-0000-00008B3A0000}"/>
    <cellStyle name="Comma 4 2 3 2 13" xfId="13183" xr:uid="{00000000-0005-0000-0000-00008C3A0000}"/>
    <cellStyle name="Comma 4 2 3 2 14" xfId="15635" xr:uid="{00000000-0005-0000-0000-00008D3A0000}"/>
    <cellStyle name="Comma 4 2 3 2 15" xfId="18088" xr:uid="{00000000-0005-0000-0000-00008E3A0000}"/>
    <cellStyle name="Comma 4 2 3 2 16" xfId="20536" xr:uid="{00000000-0005-0000-0000-00008F3A0000}"/>
    <cellStyle name="Comma 4 2 3 2 2" xfId="23005" xr:uid="{00000000-0005-0000-0000-0000903A0000}"/>
    <cellStyle name="Comma 4 2 3 2 2 10" xfId="20537" xr:uid="{00000000-0005-0000-0000-0000913A0000}"/>
    <cellStyle name="Comma 4 2 3 2 2 2" xfId="23006" xr:uid="{00000000-0005-0000-0000-0000923A0000}"/>
    <cellStyle name="Comma 4 2 3 2 2 2 2" xfId="3333" xr:uid="{00000000-0005-0000-0000-0000933A0000}"/>
    <cellStyle name="Comma 4 2 3 2 2 2 3" xfId="5792" xr:uid="{00000000-0005-0000-0000-0000943A0000}"/>
    <cellStyle name="Comma 4 2 3 2 2 2 4" xfId="8285" xr:uid="{00000000-0005-0000-0000-0000953A0000}"/>
    <cellStyle name="Comma 4 2 3 2 2 2 5" xfId="10733" xr:uid="{00000000-0005-0000-0000-0000963A0000}"/>
    <cellStyle name="Comma 4 2 3 2 2 2 6" xfId="13185" xr:uid="{00000000-0005-0000-0000-0000973A0000}"/>
    <cellStyle name="Comma 4 2 3 2 2 2 7" xfId="15637" xr:uid="{00000000-0005-0000-0000-0000983A0000}"/>
    <cellStyle name="Comma 4 2 3 2 2 2 8" xfId="18090" xr:uid="{00000000-0005-0000-0000-0000993A0000}"/>
    <cellStyle name="Comma 4 2 3 2 2 2 9" xfId="20538" xr:uid="{00000000-0005-0000-0000-00009A3A0000}"/>
    <cellStyle name="Comma 4 2 3 2 2 3" xfId="3332" xr:uid="{00000000-0005-0000-0000-00009B3A0000}"/>
    <cellStyle name="Comma 4 2 3 2 2 4" xfId="5791" xr:uid="{00000000-0005-0000-0000-00009C3A0000}"/>
    <cellStyle name="Comma 4 2 3 2 2 5" xfId="8284" xr:uid="{00000000-0005-0000-0000-00009D3A0000}"/>
    <cellStyle name="Comma 4 2 3 2 2 6" xfId="10732" xr:uid="{00000000-0005-0000-0000-00009E3A0000}"/>
    <cellStyle name="Comma 4 2 3 2 2 7" xfId="13184" xr:uid="{00000000-0005-0000-0000-00009F3A0000}"/>
    <cellStyle name="Comma 4 2 3 2 2 8" xfId="15636" xr:uid="{00000000-0005-0000-0000-0000A03A0000}"/>
    <cellStyle name="Comma 4 2 3 2 2 9" xfId="18089" xr:uid="{00000000-0005-0000-0000-0000A13A0000}"/>
    <cellStyle name="Comma 4 2 3 2 3" xfId="23007" xr:uid="{00000000-0005-0000-0000-0000A23A0000}"/>
    <cellStyle name="Comma 4 2 3 2 3 2" xfId="3334" xr:uid="{00000000-0005-0000-0000-0000A33A0000}"/>
    <cellStyle name="Comma 4 2 3 2 3 3" xfId="5793" xr:uid="{00000000-0005-0000-0000-0000A43A0000}"/>
    <cellStyle name="Comma 4 2 3 2 3 4" xfId="8286" xr:uid="{00000000-0005-0000-0000-0000A53A0000}"/>
    <cellStyle name="Comma 4 2 3 2 3 5" xfId="10734" xr:uid="{00000000-0005-0000-0000-0000A63A0000}"/>
    <cellStyle name="Comma 4 2 3 2 3 6" xfId="13186" xr:uid="{00000000-0005-0000-0000-0000A73A0000}"/>
    <cellStyle name="Comma 4 2 3 2 3 7" xfId="15638" xr:uid="{00000000-0005-0000-0000-0000A83A0000}"/>
    <cellStyle name="Comma 4 2 3 2 3 8" xfId="18091" xr:uid="{00000000-0005-0000-0000-0000A93A0000}"/>
    <cellStyle name="Comma 4 2 3 2 3 9" xfId="20539" xr:uid="{00000000-0005-0000-0000-0000AA3A0000}"/>
    <cellStyle name="Comma 4 2 3 2 4" xfId="23008" xr:uid="{00000000-0005-0000-0000-0000AB3A0000}"/>
    <cellStyle name="Comma 4 2 3 2 4 2" xfId="3335" xr:uid="{00000000-0005-0000-0000-0000AC3A0000}"/>
    <cellStyle name="Comma 4 2 3 2 4 3" xfId="5794" xr:uid="{00000000-0005-0000-0000-0000AD3A0000}"/>
    <cellStyle name="Comma 4 2 3 2 4 4" xfId="8287" xr:uid="{00000000-0005-0000-0000-0000AE3A0000}"/>
    <cellStyle name="Comma 4 2 3 2 4 5" xfId="10735" xr:uid="{00000000-0005-0000-0000-0000AF3A0000}"/>
    <cellStyle name="Comma 4 2 3 2 4 6" xfId="13187" xr:uid="{00000000-0005-0000-0000-0000B03A0000}"/>
    <cellStyle name="Comma 4 2 3 2 4 7" xfId="15639" xr:uid="{00000000-0005-0000-0000-0000B13A0000}"/>
    <cellStyle name="Comma 4 2 3 2 4 8" xfId="18092" xr:uid="{00000000-0005-0000-0000-0000B23A0000}"/>
    <cellStyle name="Comma 4 2 3 2 4 9" xfId="20540" xr:uid="{00000000-0005-0000-0000-0000B33A0000}"/>
    <cellStyle name="Comma 4 2 3 2 5" xfId="23009" xr:uid="{00000000-0005-0000-0000-0000B43A0000}"/>
    <cellStyle name="Comma 4 2 3 2 5 2" xfId="3336" xr:uid="{00000000-0005-0000-0000-0000B53A0000}"/>
    <cellStyle name="Comma 4 2 3 2 5 3" xfId="5795" xr:uid="{00000000-0005-0000-0000-0000B63A0000}"/>
    <cellStyle name="Comma 4 2 3 2 5 4" xfId="8288" xr:uid="{00000000-0005-0000-0000-0000B73A0000}"/>
    <cellStyle name="Comma 4 2 3 2 5 5" xfId="10736" xr:uid="{00000000-0005-0000-0000-0000B83A0000}"/>
    <cellStyle name="Comma 4 2 3 2 5 6" xfId="13188" xr:uid="{00000000-0005-0000-0000-0000B93A0000}"/>
    <cellStyle name="Comma 4 2 3 2 5 7" xfId="15640" xr:uid="{00000000-0005-0000-0000-0000BA3A0000}"/>
    <cellStyle name="Comma 4 2 3 2 5 8" xfId="18093" xr:uid="{00000000-0005-0000-0000-0000BB3A0000}"/>
    <cellStyle name="Comma 4 2 3 2 5 9" xfId="20541" xr:uid="{00000000-0005-0000-0000-0000BC3A0000}"/>
    <cellStyle name="Comma 4 2 3 2 6" xfId="23010" xr:uid="{00000000-0005-0000-0000-0000BD3A0000}"/>
    <cellStyle name="Comma 4 2 3 2 6 2" xfId="3337" xr:uid="{00000000-0005-0000-0000-0000BE3A0000}"/>
    <cellStyle name="Comma 4 2 3 2 6 3" xfId="5796" xr:uid="{00000000-0005-0000-0000-0000BF3A0000}"/>
    <cellStyle name="Comma 4 2 3 2 6 4" xfId="8289" xr:uid="{00000000-0005-0000-0000-0000C03A0000}"/>
    <cellStyle name="Comma 4 2 3 2 6 5" xfId="10737" xr:uid="{00000000-0005-0000-0000-0000C13A0000}"/>
    <cellStyle name="Comma 4 2 3 2 6 6" xfId="13189" xr:uid="{00000000-0005-0000-0000-0000C23A0000}"/>
    <cellStyle name="Comma 4 2 3 2 6 7" xfId="15641" xr:uid="{00000000-0005-0000-0000-0000C33A0000}"/>
    <cellStyle name="Comma 4 2 3 2 6 8" xfId="18094" xr:uid="{00000000-0005-0000-0000-0000C43A0000}"/>
    <cellStyle name="Comma 4 2 3 2 6 9" xfId="20542" xr:uid="{00000000-0005-0000-0000-0000C53A0000}"/>
    <cellStyle name="Comma 4 2 3 2 7" xfId="23011" xr:uid="{00000000-0005-0000-0000-0000C63A0000}"/>
    <cellStyle name="Comma 4 2 3 2 7 2" xfId="3338" xr:uid="{00000000-0005-0000-0000-0000C73A0000}"/>
    <cellStyle name="Comma 4 2 3 2 7 3" xfId="5797" xr:uid="{00000000-0005-0000-0000-0000C83A0000}"/>
    <cellStyle name="Comma 4 2 3 2 7 4" xfId="8290" xr:uid="{00000000-0005-0000-0000-0000C93A0000}"/>
    <cellStyle name="Comma 4 2 3 2 7 5" xfId="10738" xr:uid="{00000000-0005-0000-0000-0000CA3A0000}"/>
    <cellStyle name="Comma 4 2 3 2 7 6" xfId="13190" xr:uid="{00000000-0005-0000-0000-0000CB3A0000}"/>
    <cellStyle name="Comma 4 2 3 2 7 7" xfId="15642" xr:uid="{00000000-0005-0000-0000-0000CC3A0000}"/>
    <cellStyle name="Comma 4 2 3 2 7 8" xfId="18095" xr:uid="{00000000-0005-0000-0000-0000CD3A0000}"/>
    <cellStyle name="Comma 4 2 3 2 7 9" xfId="20543" xr:uid="{00000000-0005-0000-0000-0000CE3A0000}"/>
    <cellStyle name="Comma 4 2 3 2 8" xfId="23012" xr:uid="{00000000-0005-0000-0000-0000CF3A0000}"/>
    <cellStyle name="Comma 4 2 3 2 8 2" xfId="3339" xr:uid="{00000000-0005-0000-0000-0000D03A0000}"/>
    <cellStyle name="Comma 4 2 3 2 8 3" xfId="5798" xr:uid="{00000000-0005-0000-0000-0000D13A0000}"/>
    <cellStyle name="Comma 4 2 3 2 8 4" xfId="8291" xr:uid="{00000000-0005-0000-0000-0000D23A0000}"/>
    <cellStyle name="Comma 4 2 3 2 8 5" xfId="10739" xr:uid="{00000000-0005-0000-0000-0000D33A0000}"/>
    <cellStyle name="Comma 4 2 3 2 8 6" xfId="13191" xr:uid="{00000000-0005-0000-0000-0000D43A0000}"/>
    <cellStyle name="Comma 4 2 3 2 8 7" xfId="15643" xr:uid="{00000000-0005-0000-0000-0000D53A0000}"/>
    <cellStyle name="Comma 4 2 3 2 8 8" xfId="18096" xr:uid="{00000000-0005-0000-0000-0000D63A0000}"/>
    <cellStyle name="Comma 4 2 3 2 8 9" xfId="20544" xr:uid="{00000000-0005-0000-0000-0000D73A0000}"/>
    <cellStyle name="Comma 4 2 3 2 9" xfId="3331" xr:uid="{00000000-0005-0000-0000-0000D83A0000}"/>
    <cellStyle name="Comma 4 2 3 3" xfId="23013" xr:uid="{00000000-0005-0000-0000-0000D93A0000}"/>
    <cellStyle name="Comma 4 2 3 3 10" xfId="20545" xr:uid="{00000000-0005-0000-0000-0000DA3A0000}"/>
    <cellStyle name="Comma 4 2 3 3 2" xfId="23014" xr:uid="{00000000-0005-0000-0000-0000DB3A0000}"/>
    <cellStyle name="Comma 4 2 3 3 2 2" xfId="3341" xr:uid="{00000000-0005-0000-0000-0000DC3A0000}"/>
    <cellStyle name="Comma 4 2 3 3 2 3" xfId="5800" xr:uid="{00000000-0005-0000-0000-0000DD3A0000}"/>
    <cellStyle name="Comma 4 2 3 3 2 4" xfId="8293" xr:uid="{00000000-0005-0000-0000-0000DE3A0000}"/>
    <cellStyle name="Comma 4 2 3 3 2 5" xfId="10741" xr:uid="{00000000-0005-0000-0000-0000DF3A0000}"/>
    <cellStyle name="Comma 4 2 3 3 2 6" xfId="13193" xr:uid="{00000000-0005-0000-0000-0000E03A0000}"/>
    <cellStyle name="Comma 4 2 3 3 2 7" xfId="15645" xr:uid="{00000000-0005-0000-0000-0000E13A0000}"/>
    <cellStyle name="Comma 4 2 3 3 2 8" xfId="18098" xr:uid="{00000000-0005-0000-0000-0000E23A0000}"/>
    <cellStyle name="Comma 4 2 3 3 2 9" xfId="20546" xr:uid="{00000000-0005-0000-0000-0000E33A0000}"/>
    <cellStyle name="Comma 4 2 3 3 3" xfId="3340" xr:uid="{00000000-0005-0000-0000-0000E43A0000}"/>
    <cellStyle name="Comma 4 2 3 3 4" xfId="5799" xr:uid="{00000000-0005-0000-0000-0000E53A0000}"/>
    <cellStyle name="Comma 4 2 3 3 5" xfId="8292" xr:uid="{00000000-0005-0000-0000-0000E63A0000}"/>
    <cellStyle name="Comma 4 2 3 3 6" xfId="10740" xr:uid="{00000000-0005-0000-0000-0000E73A0000}"/>
    <cellStyle name="Comma 4 2 3 3 7" xfId="13192" xr:uid="{00000000-0005-0000-0000-0000E83A0000}"/>
    <cellStyle name="Comma 4 2 3 3 8" xfId="15644" xr:uid="{00000000-0005-0000-0000-0000E93A0000}"/>
    <cellStyle name="Comma 4 2 3 3 9" xfId="18097" xr:uid="{00000000-0005-0000-0000-0000EA3A0000}"/>
    <cellStyle name="Comma 4 2 3 4" xfId="23015" xr:uid="{00000000-0005-0000-0000-0000EB3A0000}"/>
    <cellStyle name="Comma 4 2 3 4 2" xfId="3342" xr:uid="{00000000-0005-0000-0000-0000EC3A0000}"/>
    <cellStyle name="Comma 4 2 3 4 3" xfId="5801" xr:uid="{00000000-0005-0000-0000-0000ED3A0000}"/>
    <cellStyle name="Comma 4 2 3 4 4" xfId="8294" xr:uid="{00000000-0005-0000-0000-0000EE3A0000}"/>
    <cellStyle name="Comma 4 2 3 4 5" xfId="10742" xr:uid="{00000000-0005-0000-0000-0000EF3A0000}"/>
    <cellStyle name="Comma 4 2 3 4 6" xfId="13194" xr:uid="{00000000-0005-0000-0000-0000F03A0000}"/>
    <cellStyle name="Comma 4 2 3 4 7" xfId="15646" xr:uid="{00000000-0005-0000-0000-0000F13A0000}"/>
    <cellStyle name="Comma 4 2 3 4 8" xfId="18099" xr:uid="{00000000-0005-0000-0000-0000F23A0000}"/>
    <cellStyle name="Comma 4 2 3 4 9" xfId="20547" xr:uid="{00000000-0005-0000-0000-0000F33A0000}"/>
    <cellStyle name="Comma 4 2 3 5" xfId="23016" xr:uid="{00000000-0005-0000-0000-0000F43A0000}"/>
    <cellStyle name="Comma 4 2 3 5 2" xfId="3343" xr:uid="{00000000-0005-0000-0000-0000F53A0000}"/>
    <cellStyle name="Comma 4 2 3 5 3" xfId="5802" xr:uid="{00000000-0005-0000-0000-0000F63A0000}"/>
    <cellStyle name="Comma 4 2 3 5 4" xfId="8295" xr:uid="{00000000-0005-0000-0000-0000F73A0000}"/>
    <cellStyle name="Comma 4 2 3 5 5" xfId="10743" xr:uid="{00000000-0005-0000-0000-0000F83A0000}"/>
    <cellStyle name="Comma 4 2 3 5 6" xfId="13195" xr:uid="{00000000-0005-0000-0000-0000F93A0000}"/>
    <cellStyle name="Comma 4 2 3 5 7" xfId="15647" xr:uid="{00000000-0005-0000-0000-0000FA3A0000}"/>
    <cellStyle name="Comma 4 2 3 5 8" xfId="18100" xr:uid="{00000000-0005-0000-0000-0000FB3A0000}"/>
    <cellStyle name="Comma 4 2 3 5 9" xfId="20548" xr:uid="{00000000-0005-0000-0000-0000FC3A0000}"/>
    <cellStyle name="Comma 4 2 3 6" xfId="23017" xr:uid="{00000000-0005-0000-0000-0000FD3A0000}"/>
    <cellStyle name="Comma 4 2 3 6 2" xfId="3344" xr:uid="{00000000-0005-0000-0000-0000FE3A0000}"/>
    <cellStyle name="Comma 4 2 3 6 3" xfId="5803" xr:uid="{00000000-0005-0000-0000-0000FF3A0000}"/>
    <cellStyle name="Comma 4 2 3 6 4" xfId="8296" xr:uid="{00000000-0005-0000-0000-0000003B0000}"/>
    <cellStyle name="Comma 4 2 3 6 5" xfId="10744" xr:uid="{00000000-0005-0000-0000-0000013B0000}"/>
    <cellStyle name="Comma 4 2 3 6 6" xfId="13196" xr:uid="{00000000-0005-0000-0000-0000023B0000}"/>
    <cellStyle name="Comma 4 2 3 6 7" xfId="15648" xr:uid="{00000000-0005-0000-0000-0000033B0000}"/>
    <cellStyle name="Comma 4 2 3 6 8" xfId="18101" xr:uid="{00000000-0005-0000-0000-0000043B0000}"/>
    <cellStyle name="Comma 4 2 3 6 9" xfId="20549" xr:uid="{00000000-0005-0000-0000-0000053B0000}"/>
    <cellStyle name="Comma 4 2 3 7" xfId="23018" xr:uid="{00000000-0005-0000-0000-0000063B0000}"/>
    <cellStyle name="Comma 4 2 3 7 2" xfId="3345" xr:uid="{00000000-0005-0000-0000-0000073B0000}"/>
    <cellStyle name="Comma 4 2 3 7 3" xfId="5804" xr:uid="{00000000-0005-0000-0000-0000083B0000}"/>
    <cellStyle name="Comma 4 2 3 7 4" xfId="8297" xr:uid="{00000000-0005-0000-0000-0000093B0000}"/>
    <cellStyle name="Comma 4 2 3 7 5" xfId="10745" xr:uid="{00000000-0005-0000-0000-00000A3B0000}"/>
    <cellStyle name="Comma 4 2 3 7 6" xfId="13197" xr:uid="{00000000-0005-0000-0000-00000B3B0000}"/>
    <cellStyle name="Comma 4 2 3 7 7" xfId="15649" xr:uid="{00000000-0005-0000-0000-00000C3B0000}"/>
    <cellStyle name="Comma 4 2 3 7 8" xfId="18102" xr:uid="{00000000-0005-0000-0000-00000D3B0000}"/>
    <cellStyle name="Comma 4 2 3 7 9" xfId="20550" xr:uid="{00000000-0005-0000-0000-00000E3B0000}"/>
    <cellStyle name="Comma 4 2 3 8" xfId="23019" xr:uid="{00000000-0005-0000-0000-00000F3B0000}"/>
    <cellStyle name="Comma 4 2 3 8 2" xfId="3346" xr:uid="{00000000-0005-0000-0000-0000103B0000}"/>
    <cellStyle name="Comma 4 2 3 8 3" xfId="5805" xr:uid="{00000000-0005-0000-0000-0000113B0000}"/>
    <cellStyle name="Comma 4 2 3 8 4" xfId="8298" xr:uid="{00000000-0005-0000-0000-0000123B0000}"/>
    <cellStyle name="Comma 4 2 3 8 5" xfId="10746" xr:uid="{00000000-0005-0000-0000-0000133B0000}"/>
    <cellStyle name="Comma 4 2 3 8 6" xfId="13198" xr:uid="{00000000-0005-0000-0000-0000143B0000}"/>
    <cellStyle name="Comma 4 2 3 8 7" xfId="15650" xr:uid="{00000000-0005-0000-0000-0000153B0000}"/>
    <cellStyle name="Comma 4 2 3 8 8" xfId="18103" xr:uid="{00000000-0005-0000-0000-0000163B0000}"/>
    <cellStyle name="Comma 4 2 3 8 9" xfId="20551" xr:uid="{00000000-0005-0000-0000-0000173B0000}"/>
    <cellStyle name="Comma 4 2 3 9" xfId="23020" xr:uid="{00000000-0005-0000-0000-0000183B0000}"/>
    <cellStyle name="Comma 4 2 3 9 2" xfId="3347" xr:uid="{00000000-0005-0000-0000-0000193B0000}"/>
    <cellStyle name="Comma 4 2 3 9 3" xfId="5806" xr:uid="{00000000-0005-0000-0000-00001A3B0000}"/>
    <cellStyle name="Comma 4 2 3 9 4" xfId="8299" xr:uid="{00000000-0005-0000-0000-00001B3B0000}"/>
    <cellStyle name="Comma 4 2 3 9 5" xfId="10747" xr:uid="{00000000-0005-0000-0000-00001C3B0000}"/>
    <cellStyle name="Comma 4 2 3 9 6" xfId="13199" xr:uid="{00000000-0005-0000-0000-00001D3B0000}"/>
    <cellStyle name="Comma 4 2 3 9 7" xfId="15651" xr:uid="{00000000-0005-0000-0000-00001E3B0000}"/>
    <cellStyle name="Comma 4 2 3 9 8" xfId="18104" xr:uid="{00000000-0005-0000-0000-00001F3B0000}"/>
    <cellStyle name="Comma 4 2 3 9 9" xfId="20552" xr:uid="{00000000-0005-0000-0000-0000203B0000}"/>
    <cellStyle name="Comma 4 2 4" xfId="23021" xr:uid="{00000000-0005-0000-0000-0000213B0000}"/>
    <cellStyle name="Comma 4 2 4 10" xfId="5807" xr:uid="{00000000-0005-0000-0000-0000223B0000}"/>
    <cellStyle name="Comma 4 2 4 11" xfId="8300" xr:uid="{00000000-0005-0000-0000-0000233B0000}"/>
    <cellStyle name="Comma 4 2 4 12" xfId="10748" xr:uid="{00000000-0005-0000-0000-0000243B0000}"/>
    <cellStyle name="Comma 4 2 4 13" xfId="13200" xr:uid="{00000000-0005-0000-0000-0000253B0000}"/>
    <cellStyle name="Comma 4 2 4 14" xfId="15652" xr:uid="{00000000-0005-0000-0000-0000263B0000}"/>
    <cellStyle name="Comma 4 2 4 15" xfId="18105" xr:uid="{00000000-0005-0000-0000-0000273B0000}"/>
    <cellStyle name="Comma 4 2 4 16" xfId="20553" xr:uid="{00000000-0005-0000-0000-0000283B0000}"/>
    <cellStyle name="Comma 4 2 4 2" xfId="23022" xr:uid="{00000000-0005-0000-0000-0000293B0000}"/>
    <cellStyle name="Comma 4 2 4 2 10" xfId="20554" xr:uid="{00000000-0005-0000-0000-00002A3B0000}"/>
    <cellStyle name="Comma 4 2 4 2 2" xfId="23023" xr:uid="{00000000-0005-0000-0000-00002B3B0000}"/>
    <cellStyle name="Comma 4 2 4 2 2 2" xfId="3350" xr:uid="{00000000-0005-0000-0000-00002C3B0000}"/>
    <cellStyle name="Comma 4 2 4 2 2 3" xfId="5809" xr:uid="{00000000-0005-0000-0000-00002D3B0000}"/>
    <cellStyle name="Comma 4 2 4 2 2 4" xfId="8302" xr:uid="{00000000-0005-0000-0000-00002E3B0000}"/>
    <cellStyle name="Comma 4 2 4 2 2 5" xfId="10750" xr:uid="{00000000-0005-0000-0000-00002F3B0000}"/>
    <cellStyle name="Comma 4 2 4 2 2 6" xfId="13202" xr:uid="{00000000-0005-0000-0000-0000303B0000}"/>
    <cellStyle name="Comma 4 2 4 2 2 7" xfId="15654" xr:uid="{00000000-0005-0000-0000-0000313B0000}"/>
    <cellStyle name="Comma 4 2 4 2 2 8" xfId="18107" xr:uid="{00000000-0005-0000-0000-0000323B0000}"/>
    <cellStyle name="Comma 4 2 4 2 2 9" xfId="20555" xr:uid="{00000000-0005-0000-0000-0000333B0000}"/>
    <cellStyle name="Comma 4 2 4 2 3" xfId="3349" xr:uid="{00000000-0005-0000-0000-0000343B0000}"/>
    <cellStyle name="Comma 4 2 4 2 4" xfId="5808" xr:uid="{00000000-0005-0000-0000-0000353B0000}"/>
    <cellStyle name="Comma 4 2 4 2 5" xfId="8301" xr:uid="{00000000-0005-0000-0000-0000363B0000}"/>
    <cellStyle name="Comma 4 2 4 2 6" xfId="10749" xr:uid="{00000000-0005-0000-0000-0000373B0000}"/>
    <cellStyle name="Comma 4 2 4 2 7" xfId="13201" xr:uid="{00000000-0005-0000-0000-0000383B0000}"/>
    <cellStyle name="Comma 4 2 4 2 8" xfId="15653" xr:uid="{00000000-0005-0000-0000-0000393B0000}"/>
    <cellStyle name="Comma 4 2 4 2 9" xfId="18106" xr:uid="{00000000-0005-0000-0000-00003A3B0000}"/>
    <cellStyle name="Comma 4 2 4 3" xfId="23024" xr:uid="{00000000-0005-0000-0000-00003B3B0000}"/>
    <cellStyle name="Comma 4 2 4 3 2" xfId="3351" xr:uid="{00000000-0005-0000-0000-00003C3B0000}"/>
    <cellStyle name="Comma 4 2 4 3 3" xfId="5810" xr:uid="{00000000-0005-0000-0000-00003D3B0000}"/>
    <cellStyle name="Comma 4 2 4 3 4" xfId="8303" xr:uid="{00000000-0005-0000-0000-00003E3B0000}"/>
    <cellStyle name="Comma 4 2 4 3 5" xfId="10751" xr:uid="{00000000-0005-0000-0000-00003F3B0000}"/>
    <cellStyle name="Comma 4 2 4 3 6" xfId="13203" xr:uid="{00000000-0005-0000-0000-0000403B0000}"/>
    <cellStyle name="Comma 4 2 4 3 7" xfId="15655" xr:uid="{00000000-0005-0000-0000-0000413B0000}"/>
    <cellStyle name="Comma 4 2 4 3 8" xfId="18108" xr:uid="{00000000-0005-0000-0000-0000423B0000}"/>
    <cellStyle name="Comma 4 2 4 3 9" xfId="20556" xr:uid="{00000000-0005-0000-0000-0000433B0000}"/>
    <cellStyle name="Comma 4 2 4 4" xfId="23025" xr:uid="{00000000-0005-0000-0000-0000443B0000}"/>
    <cellStyle name="Comma 4 2 4 4 2" xfId="3352" xr:uid="{00000000-0005-0000-0000-0000453B0000}"/>
    <cellStyle name="Comma 4 2 4 4 3" xfId="5811" xr:uid="{00000000-0005-0000-0000-0000463B0000}"/>
    <cellStyle name="Comma 4 2 4 4 4" xfId="8304" xr:uid="{00000000-0005-0000-0000-0000473B0000}"/>
    <cellStyle name="Comma 4 2 4 4 5" xfId="10752" xr:uid="{00000000-0005-0000-0000-0000483B0000}"/>
    <cellStyle name="Comma 4 2 4 4 6" xfId="13204" xr:uid="{00000000-0005-0000-0000-0000493B0000}"/>
    <cellStyle name="Comma 4 2 4 4 7" xfId="15656" xr:uid="{00000000-0005-0000-0000-00004A3B0000}"/>
    <cellStyle name="Comma 4 2 4 4 8" xfId="18109" xr:uid="{00000000-0005-0000-0000-00004B3B0000}"/>
    <cellStyle name="Comma 4 2 4 4 9" xfId="20557" xr:uid="{00000000-0005-0000-0000-00004C3B0000}"/>
    <cellStyle name="Comma 4 2 4 5" xfId="23026" xr:uid="{00000000-0005-0000-0000-00004D3B0000}"/>
    <cellStyle name="Comma 4 2 4 5 2" xfId="3353" xr:uid="{00000000-0005-0000-0000-00004E3B0000}"/>
    <cellStyle name="Comma 4 2 4 5 3" xfId="5812" xr:uid="{00000000-0005-0000-0000-00004F3B0000}"/>
    <cellStyle name="Comma 4 2 4 5 4" xfId="8305" xr:uid="{00000000-0005-0000-0000-0000503B0000}"/>
    <cellStyle name="Comma 4 2 4 5 5" xfId="10753" xr:uid="{00000000-0005-0000-0000-0000513B0000}"/>
    <cellStyle name="Comma 4 2 4 5 6" xfId="13205" xr:uid="{00000000-0005-0000-0000-0000523B0000}"/>
    <cellStyle name="Comma 4 2 4 5 7" xfId="15657" xr:uid="{00000000-0005-0000-0000-0000533B0000}"/>
    <cellStyle name="Comma 4 2 4 5 8" xfId="18110" xr:uid="{00000000-0005-0000-0000-0000543B0000}"/>
    <cellStyle name="Comma 4 2 4 5 9" xfId="20558" xr:uid="{00000000-0005-0000-0000-0000553B0000}"/>
    <cellStyle name="Comma 4 2 4 6" xfId="23027" xr:uid="{00000000-0005-0000-0000-0000563B0000}"/>
    <cellStyle name="Comma 4 2 4 6 2" xfId="3354" xr:uid="{00000000-0005-0000-0000-0000573B0000}"/>
    <cellStyle name="Comma 4 2 4 6 3" xfId="5813" xr:uid="{00000000-0005-0000-0000-0000583B0000}"/>
    <cellStyle name="Comma 4 2 4 6 4" xfId="8306" xr:uid="{00000000-0005-0000-0000-0000593B0000}"/>
    <cellStyle name="Comma 4 2 4 6 5" xfId="10754" xr:uid="{00000000-0005-0000-0000-00005A3B0000}"/>
    <cellStyle name="Comma 4 2 4 6 6" xfId="13206" xr:uid="{00000000-0005-0000-0000-00005B3B0000}"/>
    <cellStyle name="Comma 4 2 4 6 7" xfId="15658" xr:uid="{00000000-0005-0000-0000-00005C3B0000}"/>
    <cellStyle name="Comma 4 2 4 6 8" xfId="18111" xr:uid="{00000000-0005-0000-0000-00005D3B0000}"/>
    <cellStyle name="Comma 4 2 4 6 9" xfId="20559" xr:uid="{00000000-0005-0000-0000-00005E3B0000}"/>
    <cellStyle name="Comma 4 2 4 7" xfId="23028" xr:uid="{00000000-0005-0000-0000-00005F3B0000}"/>
    <cellStyle name="Comma 4 2 4 7 2" xfId="3355" xr:uid="{00000000-0005-0000-0000-0000603B0000}"/>
    <cellStyle name="Comma 4 2 4 7 3" xfId="5814" xr:uid="{00000000-0005-0000-0000-0000613B0000}"/>
    <cellStyle name="Comma 4 2 4 7 4" xfId="8307" xr:uid="{00000000-0005-0000-0000-0000623B0000}"/>
    <cellStyle name="Comma 4 2 4 7 5" xfId="10755" xr:uid="{00000000-0005-0000-0000-0000633B0000}"/>
    <cellStyle name="Comma 4 2 4 7 6" xfId="13207" xr:uid="{00000000-0005-0000-0000-0000643B0000}"/>
    <cellStyle name="Comma 4 2 4 7 7" xfId="15659" xr:uid="{00000000-0005-0000-0000-0000653B0000}"/>
    <cellStyle name="Comma 4 2 4 7 8" xfId="18112" xr:uid="{00000000-0005-0000-0000-0000663B0000}"/>
    <cellStyle name="Comma 4 2 4 7 9" xfId="20560" xr:uid="{00000000-0005-0000-0000-0000673B0000}"/>
    <cellStyle name="Comma 4 2 4 8" xfId="23029" xr:uid="{00000000-0005-0000-0000-0000683B0000}"/>
    <cellStyle name="Comma 4 2 4 8 2" xfId="3356" xr:uid="{00000000-0005-0000-0000-0000693B0000}"/>
    <cellStyle name="Comma 4 2 4 8 3" xfId="5815" xr:uid="{00000000-0005-0000-0000-00006A3B0000}"/>
    <cellStyle name="Comma 4 2 4 8 4" xfId="8308" xr:uid="{00000000-0005-0000-0000-00006B3B0000}"/>
    <cellStyle name="Comma 4 2 4 8 5" xfId="10756" xr:uid="{00000000-0005-0000-0000-00006C3B0000}"/>
    <cellStyle name="Comma 4 2 4 8 6" xfId="13208" xr:uid="{00000000-0005-0000-0000-00006D3B0000}"/>
    <cellStyle name="Comma 4 2 4 8 7" xfId="15660" xr:uid="{00000000-0005-0000-0000-00006E3B0000}"/>
    <cellStyle name="Comma 4 2 4 8 8" xfId="18113" xr:uid="{00000000-0005-0000-0000-00006F3B0000}"/>
    <cellStyle name="Comma 4 2 4 8 9" xfId="20561" xr:uid="{00000000-0005-0000-0000-0000703B0000}"/>
    <cellStyle name="Comma 4 2 4 9" xfId="3348" xr:uid="{00000000-0005-0000-0000-0000713B0000}"/>
    <cellStyle name="Comma 4 2 5" xfId="23030" xr:uid="{00000000-0005-0000-0000-0000723B0000}"/>
    <cellStyle name="Comma 4 2 5 10" xfId="20562" xr:uid="{00000000-0005-0000-0000-0000733B0000}"/>
    <cellStyle name="Comma 4 2 5 2" xfId="23031" xr:uid="{00000000-0005-0000-0000-0000743B0000}"/>
    <cellStyle name="Comma 4 2 5 2 2" xfId="3358" xr:uid="{00000000-0005-0000-0000-0000753B0000}"/>
    <cellStyle name="Comma 4 2 5 2 3" xfId="5817" xr:uid="{00000000-0005-0000-0000-0000763B0000}"/>
    <cellStyle name="Comma 4 2 5 2 4" xfId="8310" xr:uid="{00000000-0005-0000-0000-0000773B0000}"/>
    <cellStyle name="Comma 4 2 5 2 5" xfId="10758" xr:uid="{00000000-0005-0000-0000-0000783B0000}"/>
    <cellStyle name="Comma 4 2 5 2 6" xfId="13210" xr:uid="{00000000-0005-0000-0000-0000793B0000}"/>
    <cellStyle name="Comma 4 2 5 2 7" xfId="15662" xr:uid="{00000000-0005-0000-0000-00007A3B0000}"/>
    <cellStyle name="Comma 4 2 5 2 8" xfId="18115" xr:uid="{00000000-0005-0000-0000-00007B3B0000}"/>
    <cellStyle name="Comma 4 2 5 2 9" xfId="20563" xr:uid="{00000000-0005-0000-0000-00007C3B0000}"/>
    <cellStyle name="Comma 4 2 5 3" xfId="3357" xr:uid="{00000000-0005-0000-0000-00007D3B0000}"/>
    <cellStyle name="Comma 4 2 5 4" xfId="5816" xr:uid="{00000000-0005-0000-0000-00007E3B0000}"/>
    <cellStyle name="Comma 4 2 5 5" xfId="8309" xr:uid="{00000000-0005-0000-0000-00007F3B0000}"/>
    <cellStyle name="Comma 4 2 5 6" xfId="10757" xr:uid="{00000000-0005-0000-0000-0000803B0000}"/>
    <cellStyle name="Comma 4 2 5 7" xfId="13209" xr:uid="{00000000-0005-0000-0000-0000813B0000}"/>
    <cellStyle name="Comma 4 2 5 8" xfId="15661" xr:uid="{00000000-0005-0000-0000-0000823B0000}"/>
    <cellStyle name="Comma 4 2 5 9" xfId="18114" xr:uid="{00000000-0005-0000-0000-0000833B0000}"/>
    <cellStyle name="Comma 4 2 6" xfId="23032" xr:uid="{00000000-0005-0000-0000-0000843B0000}"/>
    <cellStyle name="Comma 4 2 6 2" xfId="3359" xr:uid="{00000000-0005-0000-0000-0000853B0000}"/>
    <cellStyle name="Comma 4 2 6 3" xfId="5818" xr:uid="{00000000-0005-0000-0000-0000863B0000}"/>
    <cellStyle name="Comma 4 2 6 4" xfId="8311" xr:uid="{00000000-0005-0000-0000-0000873B0000}"/>
    <cellStyle name="Comma 4 2 6 5" xfId="10759" xr:uid="{00000000-0005-0000-0000-0000883B0000}"/>
    <cellStyle name="Comma 4 2 6 6" xfId="13211" xr:uid="{00000000-0005-0000-0000-0000893B0000}"/>
    <cellStyle name="Comma 4 2 6 7" xfId="15663" xr:uid="{00000000-0005-0000-0000-00008A3B0000}"/>
    <cellStyle name="Comma 4 2 6 8" xfId="18116" xr:uid="{00000000-0005-0000-0000-00008B3B0000}"/>
    <cellStyle name="Comma 4 2 6 9" xfId="20564" xr:uid="{00000000-0005-0000-0000-00008C3B0000}"/>
    <cellStyle name="Comma 4 2 7" xfId="23033" xr:uid="{00000000-0005-0000-0000-00008D3B0000}"/>
    <cellStyle name="Comma 4 2 7 2" xfId="3360" xr:uid="{00000000-0005-0000-0000-00008E3B0000}"/>
    <cellStyle name="Comma 4 2 7 3" xfId="5819" xr:uid="{00000000-0005-0000-0000-00008F3B0000}"/>
    <cellStyle name="Comma 4 2 7 4" xfId="8312" xr:uid="{00000000-0005-0000-0000-0000903B0000}"/>
    <cellStyle name="Comma 4 2 7 5" xfId="10760" xr:uid="{00000000-0005-0000-0000-0000913B0000}"/>
    <cellStyle name="Comma 4 2 7 6" xfId="13212" xr:uid="{00000000-0005-0000-0000-0000923B0000}"/>
    <cellStyle name="Comma 4 2 7 7" xfId="15664" xr:uid="{00000000-0005-0000-0000-0000933B0000}"/>
    <cellStyle name="Comma 4 2 7 8" xfId="18117" xr:uid="{00000000-0005-0000-0000-0000943B0000}"/>
    <cellStyle name="Comma 4 2 7 9" xfId="20565" xr:uid="{00000000-0005-0000-0000-0000953B0000}"/>
    <cellStyle name="Comma 4 2 8" xfId="23034" xr:uid="{00000000-0005-0000-0000-0000963B0000}"/>
    <cellStyle name="Comma 4 2 8 2" xfId="3361" xr:uid="{00000000-0005-0000-0000-0000973B0000}"/>
    <cellStyle name="Comma 4 2 8 3" xfId="5820" xr:uid="{00000000-0005-0000-0000-0000983B0000}"/>
    <cellStyle name="Comma 4 2 8 4" xfId="8313" xr:uid="{00000000-0005-0000-0000-0000993B0000}"/>
    <cellStyle name="Comma 4 2 8 5" xfId="10761" xr:uid="{00000000-0005-0000-0000-00009A3B0000}"/>
    <cellStyle name="Comma 4 2 8 6" xfId="13213" xr:uid="{00000000-0005-0000-0000-00009B3B0000}"/>
    <cellStyle name="Comma 4 2 8 7" xfId="15665" xr:uid="{00000000-0005-0000-0000-00009C3B0000}"/>
    <cellStyle name="Comma 4 2 8 8" xfId="18118" xr:uid="{00000000-0005-0000-0000-00009D3B0000}"/>
    <cellStyle name="Comma 4 2 8 9" xfId="20566" xr:uid="{00000000-0005-0000-0000-00009E3B0000}"/>
    <cellStyle name="Comma 4 2 9" xfId="23035" xr:uid="{00000000-0005-0000-0000-00009F3B0000}"/>
    <cellStyle name="Comma 4 2 9 2" xfId="3362" xr:uid="{00000000-0005-0000-0000-0000A03B0000}"/>
    <cellStyle name="Comma 4 2 9 3" xfId="5821" xr:uid="{00000000-0005-0000-0000-0000A13B0000}"/>
    <cellStyle name="Comma 4 2 9 4" xfId="8314" xr:uid="{00000000-0005-0000-0000-0000A23B0000}"/>
    <cellStyle name="Comma 4 2 9 5" xfId="10762" xr:uid="{00000000-0005-0000-0000-0000A33B0000}"/>
    <cellStyle name="Comma 4 2 9 6" xfId="13214" xr:uid="{00000000-0005-0000-0000-0000A43B0000}"/>
    <cellStyle name="Comma 4 2 9 7" xfId="15666" xr:uid="{00000000-0005-0000-0000-0000A53B0000}"/>
    <cellStyle name="Comma 4 2 9 8" xfId="18119" xr:uid="{00000000-0005-0000-0000-0000A63B0000}"/>
    <cellStyle name="Comma 4 2 9 9" xfId="20567" xr:uid="{00000000-0005-0000-0000-0000A73B0000}"/>
    <cellStyle name="Comma 4 20" xfId="293" xr:uid="{00000000-0005-0000-0000-0000A83B0000}"/>
    <cellStyle name="Comma 4 21" xfId="294" xr:uid="{00000000-0005-0000-0000-0000A93B0000}"/>
    <cellStyle name="Comma 4 22" xfId="295" xr:uid="{00000000-0005-0000-0000-0000AA3B0000}"/>
    <cellStyle name="Comma 4 23" xfId="296" xr:uid="{00000000-0005-0000-0000-0000AB3B0000}"/>
    <cellStyle name="Comma 4 24" xfId="297" xr:uid="{00000000-0005-0000-0000-0000AC3B0000}"/>
    <cellStyle name="Comma 4 25" xfId="298" xr:uid="{00000000-0005-0000-0000-0000AD3B0000}"/>
    <cellStyle name="Comma 4 26" xfId="299" xr:uid="{00000000-0005-0000-0000-0000AE3B0000}"/>
    <cellStyle name="Comma 4 27" xfId="300" xr:uid="{00000000-0005-0000-0000-0000AF3B0000}"/>
    <cellStyle name="Comma 4 28" xfId="301" xr:uid="{00000000-0005-0000-0000-0000B03B0000}"/>
    <cellStyle name="Comma 4 29" xfId="3287" xr:uid="{00000000-0005-0000-0000-0000B13B0000}"/>
    <cellStyle name="Comma 4 3" xfId="23036" xr:uid="{00000000-0005-0000-0000-0000B23B0000}"/>
    <cellStyle name="Comma 4 3 10" xfId="23037" xr:uid="{00000000-0005-0000-0000-0000B33B0000}"/>
    <cellStyle name="Comma 4 3 10 2" xfId="3364" xr:uid="{00000000-0005-0000-0000-0000B43B0000}"/>
    <cellStyle name="Comma 4 3 10 3" xfId="5823" xr:uid="{00000000-0005-0000-0000-0000B53B0000}"/>
    <cellStyle name="Comma 4 3 10 4" xfId="8316" xr:uid="{00000000-0005-0000-0000-0000B63B0000}"/>
    <cellStyle name="Comma 4 3 10 5" xfId="10764" xr:uid="{00000000-0005-0000-0000-0000B73B0000}"/>
    <cellStyle name="Comma 4 3 10 6" xfId="13216" xr:uid="{00000000-0005-0000-0000-0000B83B0000}"/>
    <cellStyle name="Comma 4 3 10 7" xfId="15668" xr:uid="{00000000-0005-0000-0000-0000B93B0000}"/>
    <cellStyle name="Comma 4 3 10 8" xfId="18121" xr:uid="{00000000-0005-0000-0000-0000BA3B0000}"/>
    <cellStyle name="Comma 4 3 10 9" xfId="20569" xr:uid="{00000000-0005-0000-0000-0000BB3B0000}"/>
    <cellStyle name="Comma 4 3 11" xfId="3363" xr:uid="{00000000-0005-0000-0000-0000BC3B0000}"/>
    <cellStyle name="Comma 4 3 12" xfId="5822" xr:uid="{00000000-0005-0000-0000-0000BD3B0000}"/>
    <cellStyle name="Comma 4 3 13" xfId="8315" xr:uid="{00000000-0005-0000-0000-0000BE3B0000}"/>
    <cellStyle name="Comma 4 3 14" xfId="10763" xr:uid="{00000000-0005-0000-0000-0000BF3B0000}"/>
    <cellStyle name="Comma 4 3 15" xfId="13215" xr:uid="{00000000-0005-0000-0000-0000C03B0000}"/>
    <cellStyle name="Comma 4 3 16" xfId="15667" xr:uid="{00000000-0005-0000-0000-0000C13B0000}"/>
    <cellStyle name="Comma 4 3 17" xfId="18120" xr:uid="{00000000-0005-0000-0000-0000C23B0000}"/>
    <cellStyle name="Comma 4 3 18" xfId="20568" xr:uid="{00000000-0005-0000-0000-0000C33B0000}"/>
    <cellStyle name="Comma 4 3 2" xfId="23038" xr:uid="{00000000-0005-0000-0000-0000C43B0000}"/>
    <cellStyle name="Comma 4 3 2 10" xfId="3365" xr:uid="{00000000-0005-0000-0000-0000C53B0000}"/>
    <cellStyle name="Comma 4 3 2 11" xfId="5824" xr:uid="{00000000-0005-0000-0000-0000C63B0000}"/>
    <cellStyle name="Comma 4 3 2 12" xfId="8317" xr:uid="{00000000-0005-0000-0000-0000C73B0000}"/>
    <cellStyle name="Comma 4 3 2 13" xfId="10765" xr:uid="{00000000-0005-0000-0000-0000C83B0000}"/>
    <cellStyle name="Comma 4 3 2 14" xfId="13217" xr:uid="{00000000-0005-0000-0000-0000C93B0000}"/>
    <cellStyle name="Comma 4 3 2 15" xfId="15669" xr:uid="{00000000-0005-0000-0000-0000CA3B0000}"/>
    <cellStyle name="Comma 4 3 2 16" xfId="18122" xr:uid="{00000000-0005-0000-0000-0000CB3B0000}"/>
    <cellStyle name="Comma 4 3 2 17" xfId="20570" xr:uid="{00000000-0005-0000-0000-0000CC3B0000}"/>
    <cellStyle name="Comma 4 3 2 2" xfId="23039" xr:uid="{00000000-0005-0000-0000-0000CD3B0000}"/>
    <cellStyle name="Comma 4 3 2 2 10" xfId="5825" xr:uid="{00000000-0005-0000-0000-0000CE3B0000}"/>
    <cellStyle name="Comma 4 3 2 2 11" xfId="8318" xr:uid="{00000000-0005-0000-0000-0000CF3B0000}"/>
    <cellStyle name="Comma 4 3 2 2 12" xfId="10766" xr:uid="{00000000-0005-0000-0000-0000D03B0000}"/>
    <cellStyle name="Comma 4 3 2 2 13" xfId="13218" xr:uid="{00000000-0005-0000-0000-0000D13B0000}"/>
    <cellStyle name="Comma 4 3 2 2 14" xfId="15670" xr:uid="{00000000-0005-0000-0000-0000D23B0000}"/>
    <cellStyle name="Comma 4 3 2 2 15" xfId="18123" xr:uid="{00000000-0005-0000-0000-0000D33B0000}"/>
    <cellStyle name="Comma 4 3 2 2 16" xfId="20571" xr:uid="{00000000-0005-0000-0000-0000D43B0000}"/>
    <cellStyle name="Comma 4 3 2 2 2" xfId="23040" xr:uid="{00000000-0005-0000-0000-0000D53B0000}"/>
    <cellStyle name="Comma 4 3 2 2 2 10" xfId="20572" xr:uid="{00000000-0005-0000-0000-0000D63B0000}"/>
    <cellStyle name="Comma 4 3 2 2 2 2" xfId="23041" xr:uid="{00000000-0005-0000-0000-0000D73B0000}"/>
    <cellStyle name="Comma 4 3 2 2 2 2 2" xfId="3368" xr:uid="{00000000-0005-0000-0000-0000D83B0000}"/>
    <cellStyle name="Comma 4 3 2 2 2 2 3" xfId="5827" xr:uid="{00000000-0005-0000-0000-0000D93B0000}"/>
    <cellStyle name="Comma 4 3 2 2 2 2 4" xfId="8320" xr:uid="{00000000-0005-0000-0000-0000DA3B0000}"/>
    <cellStyle name="Comma 4 3 2 2 2 2 5" xfId="10768" xr:uid="{00000000-0005-0000-0000-0000DB3B0000}"/>
    <cellStyle name="Comma 4 3 2 2 2 2 6" xfId="13220" xr:uid="{00000000-0005-0000-0000-0000DC3B0000}"/>
    <cellStyle name="Comma 4 3 2 2 2 2 7" xfId="15672" xr:uid="{00000000-0005-0000-0000-0000DD3B0000}"/>
    <cellStyle name="Comma 4 3 2 2 2 2 8" xfId="18125" xr:uid="{00000000-0005-0000-0000-0000DE3B0000}"/>
    <cellStyle name="Comma 4 3 2 2 2 2 9" xfId="20573" xr:uid="{00000000-0005-0000-0000-0000DF3B0000}"/>
    <cellStyle name="Comma 4 3 2 2 2 3" xfId="3367" xr:uid="{00000000-0005-0000-0000-0000E03B0000}"/>
    <cellStyle name="Comma 4 3 2 2 2 4" xfId="5826" xr:uid="{00000000-0005-0000-0000-0000E13B0000}"/>
    <cellStyle name="Comma 4 3 2 2 2 5" xfId="8319" xr:uid="{00000000-0005-0000-0000-0000E23B0000}"/>
    <cellStyle name="Comma 4 3 2 2 2 6" xfId="10767" xr:uid="{00000000-0005-0000-0000-0000E33B0000}"/>
    <cellStyle name="Comma 4 3 2 2 2 7" xfId="13219" xr:uid="{00000000-0005-0000-0000-0000E43B0000}"/>
    <cellStyle name="Comma 4 3 2 2 2 8" xfId="15671" xr:uid="{00000000-0005-0000-0000-0000E53B0000}"/>
    <cellStyle name="Comma 4 3 2 2 2 9" xfId="18124" xr:uid="{00000000-0005-0000-0000-0000E63B0000}"/>
    <cellStyle name="Comma 4 3 2 2 3" xfId="23042" xr:uid="{00000000-0005-0000-0000-0000E73B0000}"/>
    <cellStyle name="Comma 4 3 2 2 3 2" xfId="3369" xr:uid="{00000000-0005-0000-0000-0000E83B0000}"/>
    <cellStyle name="Comma 4 3 2 2 3 3" xfId="5828" xr:uid="{00000000-0005-0000-0000-0000E93B0000}"/>
    <cellStyle name="Comma 4 3 2 2 3 4" xfId="8321" xr:uid="{00000000-0005-0000-0000-0000EA3B0000}"/>
    <cellStyle name="Comma 4 3 2 2 3 5" xfId="10769" xr:uid="{00000000-0005-0000-0000-0000EB3B0000}"/>
    <cellStyle name="Comma 4 3 2 2 3 6" xfId="13221" xr:uid="{00000000-0005-0000-0000-0000EC3B0000}"/>
    <cellStyle name="Comma 4 3 2 2 3 7" xfId="15673" xr:uid="{00000000-0005-0000-0000-0000ED3B0000}"/>
    <cellStyle name="Comma 4 3 2 2 3 8" xfId="18126" xr:uid="{00000000-0005-0000-0000-0000EE3B0000}"/>
    <cellStyle name="Comma 4 3 2 2 3 9" xfId="20574" xr:uid="{00000000-0005-0000-0000-0000EF3B0000}"/>
    <cellStyle name="Comma 4 3 2 2 4" xfId="23043" xr:uid="{00000000-0005-0000-0000-0000F03B0000}"/>
    <cellStyle name="Comma 4 3 2 2 4 2" xfId="3370" xr:uid="{00000000-0005-0000-0000-0000F13B0000}"/>
    <cellStyle name="Comma 4 3 2 2 4 3" xfId="5829" xr:uid="{00000000-0005-0000-0000-0000F23B0000}"/>
    <cellStyle name="Comma 4 3 2 2 4 4" xfId="8322" xr:uid="{00000000-0005-0000-0000-0000F33B0000}"/>
    <cellStyle name="Comma 4 3 2 2 4 5" xfId="10770" xr:uid="{00000000-0005-0000-0000-0000F43B0000}"/>
    <cellStyle name="Comma 4 3 2 2 4 6" xfId="13222" xr:uid="{00000000-0005-0000-0000-0000F53B0000}"/>
    <cellStyle name="Comma 4 3 2 2 4 7" xfId="15674" xr:uid="{00000000-0005-0000-0000-0000F63B0000}"/>
    <cellStyle name="Comma 4 3 2 2 4 8" xfId="18127" xr:uid="{00000000-0005-0000-0000-0000F73B0000}"/>
    <cellStyle name="Comma 4 3 2 2 4 9" xfId="20575" xr:uid="{00000000-0005-0000-0000-0000F83B0000}"/>
    <cellStyle name="Comma 4 3 2 2 5" xfId="23044" xr:uid="{00000000-0005-0000-0000-0000F93B0000}"/>
    <cellStyle name="Comma 4 3 2 2 5 2" xfId="3371" xr:uid="{00000000-0005-0000-0000-0000FA3B0000}"/>
    <cellStyle name="Comma 4 3 2 2 5 3" xfId="5830" xr:uid="{00000000-0005-0000-0000-0000FB3B0000}"/>
    <cellStyle name="Comma 4 3 2 2 5 4" xfId="8323" xr:uid="{00000000-0005-0000-0000-0000FC3B0000}"/>
    <cellStyle name="Comma 4 3 2 2 5 5" xfId="10771" xr:uid="{00000000-0005-0000-0000-0000FD3B0000}"/>
    <cellStyle name="Comma 4 3 2 2 5 6" xfId="13223" xr:uid="{00000000-0005-0000-0000-0000FE3B0000}"/>
    <cellStyle name="Comma 4 3 2 2 5 7" xfId="15675" xr:uid="{00000000-0005-0000-0000-0000FF3B0000}"/>
    <cellStyle name="Comma 4 3 2 2 5 8" xfId="18128" xr:uid="{00000000-0005-0000-0000-0000003C0000}"/>
    <cellStyle name="Comma 4 3 2 2 5 9" xfId="20576" xr:uid="{00000000-0005-0000-0000-0000013C0000}"/>
    <cellStyle name="Comma 4 3 2 2 6" xfId="23045" xr:uid="{00000000-0005-0000-0000-0000023C0000}"/>
    <cellStyle name="Comma 4 3 2 2 6 2" xfId="3372" xr:uid="{00000000-0005-0000-0000-0000033C0000}"/>
    <cellStyle name="Comma 4 3 2 2 6 3" xfId="5831" xr:uid="{00000000-0005-0000-0000-0000043C0000}"/>
    <cellStyle name="Comma 4 3 2 2 6 4" xfId="8324" xr:uid="{00000000-0005-0000-0000-0000053C0000}"/>
    <cellStyle name="Comma 4 3 2 2 6 5" xfId="10772" xr:uid="{00000000-0005-0000-0000-0000063C0000}"/>
    <cellStyle name="Comma 4 3 2 2 6 6" xfId="13224" xr:uid="{00000000-0005-0000-0000-0000073C0000}"/>
    <cellStyle name="Comma 4 3 2 2 6 7" xfId="15676" xr:uid="{00000000-0005-0000-0000-0000083C0000}"/>
    <cellStyle name="Comma 4 3 2 2 6 8" xfId="18129" xr:uid="{00000000-0005-0000-0000-0000093C0000}"/>
    <cellStyle name="Comma 4 3 2 2 6 9" xfId="20577" xr:uid="{00000000-0005-0000-0000-00000A3C0000}"/>
    <cellStyle name="Comma 4 3 2 2 7" xfId="23046" xr:uid="{00000000-0005-0000-0000-00000B3C0000}"/>
    <cellStyle name="Comma 4 3 2 2 7 2" xfId="3373" xr:uid="{00000000-0005-0000-0000-00000C3C0000}"/>
    <cellStyle name="Comma 4 3 2 2 7 3" xfId="5832" xr:uid="{00000000-0005-0000-0000-00000D3C0000}"/>
    <cellStyle name="Comma 4 3 2 2 7 4" xfId="8325" xr:uid="{00000000-0005-0000-0000-00000E3C0000}"/>
    <cellStyle name="Comma 4 3 2 2 7 5" xfId="10773" xr:uid="{00000000-0005-0000-0000-00000F3C0000}"/>
    <cellStyle name="Comma 4 3 2 2 7 6" xfId="13225" xr:uid="{00000000-0005-0000-0000-0000103C0000}"/>
    <cellStyle name="Comma 4 3 2 2 7 7" xfId="15677" xr:uid="{00000000-0005-0000-0000-0000113C0000}"/>
    <cellStyle name="Comma 4 3 2 2 7 8" xfId="18130" xr:uid="{00000000-0005-0000-0000-0000123C0000}"/>
    <cellStyle name="Comma 4 3 2 2 7 9" xfId="20578" xr:uid="{00000000-0005-0000-0000-0000133C0000}"/>
    <cellStyle name="Comma 4 3 2 2 8" xfId="23047" xr:uid="{00000000-0005-0000-0000-0000143C0000}"/>
    <cellStyle name="Comma 4 3 2 2 8 2" xfId="3374" xr:uid="{00000000-0005-0000-0000-0000153C0000}"/>
    <cellStyle name="Comma 4 3 2 2 8 3" xfId="5833" xr:uid="{00000000-0005-0000-0000-0000163C0000}"/>
    <cellStyle name="Comma 4 3 2 2 8 4" xfId="8326" xr:uid="{00000000-0005-0000-0000-0000173C0000}"/>
    <cellStyle name="Comma 4 3 2 2 8 5" xfId="10774" xr:uid="{00000000-0005-0000-0000-0000183C0000}"/>
    <cellStyle name="Comma 4 3 2 2 8 6" xfId="13226" xr:uid="{00000000-0005-0000-0000-0000193C0000}"/>
    <cellStyle name="Comma 4 3 2 2 8 7" xfId="15678" xr:uid="{00000000-0005-0000-0000-00001A3C0000}"/>
    <cellStyle name="Comma 4 3 2 2 8 8" xfId="18131" xr:uid="{00000000-0005-0000-0000-00001B3C0000}"/>
    <cellStyle name="Comma 4 3 2 2 8 9" xfId="20579" xr:uid="{00000000-0005-0000-0000-00001C3C0000}"/>
    <cellStyle name="Comma 4 3 2 2 9" xfId="3366" xr:uid="{00000000-0005-0000-0000-00001D3C0000}"/>
    <cellStyle name="Comma 4 3 2 3" xfId="23048" xr:uid="{00000000-0005-0000-0000-00001E3C0000}"/>
    <cellStyle name="Comma 4 3 2 3 10" xfId="20580" xr:uid="{00000000-0005-0000-0000-00001F3C0000}"/>
    <cellStyle name="Comma 4 3 2 3 2" xfId="23049" xr:uid="{00000000-0005-0000-0000-0000203C0000}"/>
    <cellStyle name="Comma 4 3 2 3 2 2" xfId="3376" xr:uid="{00000000-0005-0000-0000-0000213C0000}"/>
    <cellStyle name="Comma 4 3 2 3 2 3" xfId="5835" xr:uid="{00000000-0005-0000-0000-0000223C0000}"/>
    <cellStyle name="Comma 4 3 2 3 2 4" xfId="8328" xr:uid="{00000000-0005-0000-0000-0000233C0000}"/>
    <cellStyle name="Comma 4 3 2 3 2 5" xfId="10776" xr:uid="{00000000-0005-0000-0000-0000243C0000}"/>
    <cellStyle name="Comma 4 3 2 3 2 6" xfId="13228" xr:uid="{00000000-0005-0000-0000-0000253C0000}"/>
    <cellStyle name="Comma 4 3 2 3 2 7" xfId="15680" xr:uid="{00000000-0005-0000-0000-0000263C0000}"/>
    <cellStyle name="Comma 4 3 2 3 2 8" xfId="18133" xr:uid="{00000000-0005-0000-0000-0000273C0000}"/>
    <cellStyle name="Comma 4 3 2 3 2 9" xfId="20581" xr:uid="{00000000-0005-0000-0000-0000283C0000}"/>
    <cellStyle name="Comma 4 3 2 3 3" xfId="3375" xr:uid="{00000000-0005-0000-0000-0000293C0000}"/>
    <cellStyle name="Comma 4 3 2 3 4" xfId="5834" xr:uid="{00000000-0005-0000-0000-00002A3C0000}"/>
    <cellStyle name="Comma 4 3 2 3 5" xfId="8327" xr:uid="{00000000-0005-0000-0000-00002B3C0000}"/>
    <cellStyle name="Comma 4 3 2 3 6" xfId="10775" xr:uid="{00000000-0005-0000-0000-00002C3C0000}"/>
    <cellStyle name="Comma 4 3 2 3 7" xfId="13227" xr:uid="{00000000-0005-0000-0000-00002D3C0000}"/>
    <cellStyle name="Comma 4 3 2 3 8" xfId="15679" xr:uid="{00000000-0005-0000-0000-00002E3C0000}"/>
    <cellStyle name="Comma 4 3 2 3 9" xfId="18132" xr:uid="{00000000-0005-0000-0000-00002F3C0000}"/>
    <cellStyle name="Comma 4 3 2 4" xfId="23050" xr:uid="{00000000-0005-0000-0000-0000303C0000}"/>
    <cellStyle name="Comma 4 3 2 4 2" xfId="3377" xr:uid="{00000000-0005-0000-0000-0000313C0000}"/>
    <cellStyle name="Comma 4 3 2 4 3" xfId="5836" xr:uid="{00000000-0005-0000-0000-0000323C0000}"/>
    <cellStyle name="Comma 4 3 2 4 4" xfId="8329" xr:uid="{00000000-0005-0000-0000-0000333C0000}"/>
    <cellStyle name="Comma 4 3 2 4 5" xfId="10777" xr:uid="{00000000-0005-0000-0000-0000343C0000}"/>
    <cellStyle name="Comma 4 3 2 4 6" xfId="13229" xr:uid="{00000000-0005-0000-0000-0000353C0000}"/>
    <cellStyle name="Comma 4 3 2 4 7" xfId="15681" xr:uid="{00000000-0005-0000-0000-0000363C0000}"/>
    <cellStyle name="Comma 4 3 2 4 8" xfId="18134" xr:uid="{00000000-0005-0000-0000-0000373C0000}"/>
    <cellStyle name="Comma 4 3 2 4 9" xfId="20582" xr:uid="{00000000-0005-0000-0000-0000383C0000}"/>
    <cellStyle name="Comma 4 3 2 5" xfId="23051" xr:uid="{00000000-0005-0000-0000-0000393C0000}"/>
    <cellStyle name="Comma 4 3 2 5 2" xfId="3378" xr:uid="{00000000-0005-0000-0000-00003A3C0000}"/>
    <cellStyle name="Comma 4 3 2 5 3" xfId="5837" xr:uid="{00000000-0005-0000-0000-00003B3C0000}"/>
    <cellStyle name="Comma 4 3 2 5 4" xfId="8330" xr:uid="{00000000-0005-0000-0000-00003C3C0000}"/>
    <cellStyle name="Comma 4 3 2 5 5" xfId="10778" xr:uid="{00000000-0005-0000-0000-00003D3C0000}"/>
    <cellStyle name="Comma 4 3 2 5 6" xfId="13230" xr:uid="{00000000-0005-0000-0000-00003E3C0000}"/>
    <cellStyle name="Comma 4 3 2 5 7" xfId="15682" xr:uid="{00000000-0005-0000-0000-00003F3C0000}"/>
    <cellStyle name="Comma 4 3 2 5 8" xfId="18135" xr:uid="{00000000-0005-0000-0000-0000403C0000}"/>
    <cellStyle name="Comma 4 3 2 5 9" xfId="20583" xr:uid="{00000000-0005-0000-0000-0000413C0000}"/>
    <cellStyle name="Comma 4 3 2 6" xfId="23052" xr:uid="{00000000-0005-0000-0000-0000423C0000}"/>
    <cellStyle name="Comma 4 3 2 6 2" xfId="3379" xr:uid="{00000000-0005-0000-0000-0000433C0000}"/>
    <cellStyle name="Comma 4 3 2 6 3" xfId="5838" xr:uid="{00000000-0005-0000-0000-0000443C0000}"/>
    <cellStyle name="Comma 4 3 2 6 4" xfId="8331" xr:uid="{00000000-0005-0000-0000-0000453C0000}"/>
    <cellStyle name="Comma 4 3 2 6 5" xfId="10779" xr:uid="{00000000-0005-0000-0000-0000463C0000}"/>
    <cellStyle name="Comma 4 3 2 6 6" xfId="13231" xr:uid="{00000000-0005-0000-0000-0000473C0000}"/>
    <cellStyle name="Comma 4 3 2 6 7" xfId="15683" xr:uid="{00000000-0005-0000-0000-0000483C0000}"/>
    <cellStyle name="Comma 4 3 2 6 8" xfId="18136" xr:uid="{00000000-0005-0000-0000-0000493C0000}"/>
    <cellStyle name="Comma 4 3 2 6 9" xfId="20584" xr:uid="{00000000-0005-0000-0000-00004A3C0000}"/>
    <cellStyle name="Comma 4 3 2 7" xfId="23053" xr:uid="{00000000-0005-0000-0000-00004B3C0000}"/>
    <cellStyle name="Comma 4 3 2 7 2" xfId="3380" xr:uid="{00000000-0005-0000-0000-00004C3C0000}"/>
    <cellStyle name="Comma 4 3 2 7 3" xfId="5839" xr:uid="{00000000-0005-0000-0000-00004D3C0000}"/>
    <cellStyle name="Comma 4 3 2 7 4" xfId="8332" xr:uid="{00000000-0005-0000-0000-00004E3C0000}"/>
    <cellStyle name="Comma 4 3 2 7 5" xfId="10780" xr:uid="{00000000-0005-0000-0000-00004F3C0000}"/>
    <cellStyle name="Comma 4 3 2 7 6" xfId="13232" xr:uid="{00000000-0005-0000-0000-0000503C0000}"/>
    <cellStyle name="Comma 4 3 2 7 7" xfId="15684" xr:uid="{00000000-0005-0000-0000-0000513C0000}"/>
    <cellStyle name="Comma 4 3 2 7 8" xfId="18137" xr:uid="{00000000-0005-0000-0000-0000523C0000}"/>
    <cellStyle name="Comma 4 3 2 7 9" xfId="20585" xr:uid="{00000000-0005-0000-0000-0000533C0000}"/>
    <cellStyle name="Comma 4 3 2 8" xfId="23054" xr:uid="{00000000-0005-0000-0000-0000543C0000}"/>
    <cellStyle name="Comma 4 3 2 8 2" xfId="3381" xr:uid="{00000000-0005-0000-0000-0000553C0000}"/>
    <cellStyle name="Comma 4 3 2 8 3" xfId="5840" xr:uid="{00000000-0005-0000-0000-0000563C0000}"/>
    <cellStyle name="Comma 4 3 2 8 4" xfId="8333" xr:uid="{00000000-0005-0000-0000-0000573C0000}"/>
    <cellStyle name="Comma 4 3 2 8 5" xfId="10781" xr:uid="{00000000-0005-0000-0000-0000583C0000}"/>
    <cellStyle name="Comma 4 3 2 8 6" xfId="13233" xr:uid="{00000000-0005-0000-0000-0000593C0000}"/>
    <cellStyle name="Comma 4 3 2 8 7" xfId="15685" xr:uid="{00000000-0005-0000-0000-00005A3C0000}"/>
    <cellStyle name="Comma 4 3 2 8 8" xfId="18138" xr:uid="{00000000-0005-0000-0000-00005B3C0000}"/>
    <cellStyle name="Comma 4 3 2 8 9" xfId="20586" xr:uid="{00000000-0005-0000-0000-00005C3C0000}"/>
    <cellStyle name="Comma 4 3 2 9" xfId="23055" xr:uid="{00000000-0005-0000-0000-00005D3C0000}"/>
    <cellStyle name="Comma 4 3 2 9 2" xfId="3382" xr:uid="{00000000-0005-0000-0000-00005E3C0000}"/>
    <cellStyle name="Comma 4 3 2 9 3" xfId="5841" xr:uid="{00000000-0005-0000-0000-00005F3C0000}"/>
    <cellStyle name="Comma 4 3 2 9 4" xfId="8334" xr:uid="{00000000-0005-0000-0000-0000603C0000}"/>
    <cellStyle name="Comma 4 3 2 9 5" xfId="10782" xr:uid="{00000000-0005-0000-0000-0000613C0000}"/>
    <cellStyle name="Comma 4 3 2 9 6" xfId="13234" xr:uid="{00000000-0005-0000-0000-0000623C0000}"/>
    <cellStyle name="Comma 4 3 2 9 7" xfId="15686" xr:uid="{00000000-0005-0000-0000-0000633C0000}"/>
    <cellStyle name="Comma 4 3 2 9 8" xfId="18139" xr:uid="{00000000-0005-0000-0000-0000643C0000}"/>
    <cellStyle name="Comma 4 3 2 9 9" xfId="20587" xr:uid="{00000000-0005-0000-0000-0000653C0000}"/>
    <cellStyle name="Comma 4 3 3" xfId="23056" xr:uid="{00000000-0005-0000-0000-0000663C0000}"/>
    <cellStyle name="Comma 4 3 3 10" xfId="5842" xr:uid="{00000000-0005-0000-0000-0000673C0000}"/>
    <cellStyle name="Comma 4 3 3 11" xfId="8335" xr:uid="{00000000-0005-0000-0000-0000683C0000}"/>
    <cellStyle name="Comma 4 3 3 12" xfId="10783" xr:uid="{00000000-0005-0000-0000-0000693C0000}"/>
    <cellStyle name="Comma 4 3 3 13" xfId="13235" xr:uid="{00000000-0005-0000-0000-00006A3C0000}"/>
    <cellStyle name="Comma 4 3 3 14" xfId="15687" xr:uid="{00000000-0005-0000-0000-00006B3C0000}"/>
    <cellStyle name="Comma 4 3 3 15" xfId="18140" xr:uid="{00000000-0005-0000-0000-00006C3C0000}"/>
    <cellStyle name="Comma 4 3 3 16" xfId="20588" xr:uid="{00000000-0005-0000-0000-00006D3C0000}"/>
    <cellStyle name="Comma 4 3 3 2" xfId="23057" xr:uid="{00000000-0005-0000-0000-00006E3C0000}"/>
    <cellStyle name="Comma 4 3 3 2 10" xfId="20589" xr:uid="{00000000-0005-0000-0000-00006F3C0000}"/>
    <cellStyle name="Comma 4 3 3 2 2" xfId="23058" xr:uid="{00000000-0005-0000-0000-0000703C0000}"/>
    <cellStyle name="Comma 4 3 3 2 2 2" xfId="3385" xr:uid="{00000000-0005-0000-0000-0000713C0000}"/>
    <cellStyle name="Comma 4 3 3 2 2 3" xfId="5844" xr:uid="{00000000-0005-0000-0000-0000723C0000}"/>
    <cellStyle name="Comma 4 3 3 2 2 4" xfId="8337" xr:uid="{00000000-0005-0000-0000-0000733C0000}"/>
    <cellStyle name="Comma 4 3 3 2 2 5" xfId="10785" xr:uid="{00000000-0005-0000-0000-0000743C0000}"/>
    <cellStyle name="Comma 4 3 3 2 2 6" xfId="13237" xr:uid="{00000000-0005-0000-0000-0000753C0000}"/>
    <cellStyle name="Comma 4 3 3 2 2 7" xfId="15689" xr:uid="{00000000-0005-0000-0000-0000763C0000}"/>
    <cellStyle name="Comma 4 3 3 2 2 8" xfId="18142" xr:uid="{00000000-0005-0000-0000-0000773C0000}"/>
    <cellStyle name="Comma 4 3 3 2 2 9" xfId="20590" xr:uid="{00000000-0005-0000-0000-0000783C0000}"/>
    <cellStyle name="Comma 4 3 3 2 3" xfId="3384" xr:uid="{00000000-0005-0000-0000-0000793C0000}"/>
    <cellStyle name="Comma 4 3 3 2 4" xfId="5843" xr:uid="{00000000-0005-0000-0000-00007A3C0000}"/>
    <cellStyle name="Comma 4 3 3 2 5" xfId="8336" xr:uid="{00000000-0005-0000-0000-00007B3C0000}"/>
    <cellStyle name="Comma 4 3 3 2 6" xfId="10784" xr:uid="{00000000-0005-0000-0000-00007C3C0000}"/>
    <cellStyle name="Comma 4 3 3 2 7" xfId="13236" xr:uid="{00000000-0005-0000-0000-00007D3C0000}"/>
    <cellStyle name="Comma 4 3 3 2 8" xfId="15688" xr:uid="{00000000-0005-0000-0000-00007E3C0000}"/>
    <cellStyle name="Comma 4 3 3 2 9" xfId="18141" xr:uid="{00000000-0005-0000-0000-00007F3C0000}"/>
    <cellStyle name="Comma 4 3 3 3" xfId="23059" xr:uid="{00000000-0005-0000-0000-0000803C0000}"/>
    <cellStyle name="Comma 4 3 3 3 2" xfId="3386" xr:uid="{00000000-0005-0000-0000-0000813C0000}"/>
    <cellStyle name="Comma 4 3 3 3 3" xfId="5845" xr:uid="{00000000-0005-0000-0000-0000823C0000}"/>
    <cellStyle name="Comma 4 3 3 3 4" xfId="8338" xr:uid="{00000000-0005-0000-0000-0000833C0000}"/>
    <cellStyle name="Comma 4 3 3 3 5" xfId="10786" xr:uid="{00000000-0005-0000-0000-0000843C0000}"/>
    <cellStyle name="Comma 4 3 3 3 6" xfId="13238" xr:uid="{00000000-0005-0000-0000-0000853C0000}"/>
    <cellStyle name="Comma 4 3 3 3 7" xfId="15690" xr:uid="{00000000-0005-0000-0000-0000863C0000}"/>
    <cellStyle name="Comma 4 3 3 3 8" xfId="18143" xr:uid="{00000000-0005-0000-0000-0000873C0000}"/>
    <cellStyle name="Comma 4 3 3 3 9" xfId="20591" xr:uid="{00000000-0005-0000-0000-0000883C0000}"/>
    <cellStyle name="Comma 4 3 3 4" xfId="23060" xr:uid="{00000000-0005-0000-0000-0000893C0000}"/>
    <cellStyle name="Comma 4 3 3 4 2" xfId="3387" xr:uid="{00000000-0005-0000-0000-00008A3C0000}"/>
    <cellStyle name="Comma 4 3 3 4 3" xfId="5846" xr:uid="{00000000-0005-0000-0000-00008B3C0000}"/>
    <cellStyle name="Comma 4 3 3 4 4" xfId="8339" xr:uid="{00000000-0005-0000-0000-00008C3C0000}"/>
    <cellStyle name="Comma 4 3 3 4 5" xfId="10787" xr:uid="{00000000-0005-0000-0000-00008D3C0000}"/>
    <cellStyle name="Comma 4 3 3 4 6" xfId="13239" xr:uid="{00000000-0005-0000-0000-00008E3C0000}"/>
    <cellStyle name="Comma 4 3 3 4 7" xfId="15691" xr:uid="{00000000-0005-0000-0000-00008F3C0000}"/>
    <cellStyle name="Comma 4 3 3 4 8" xfId="18144" xr:uid="{00000000-0005-0000-0000-0000903C0000}"/>
    <cellStyle name="Comma 4 3 3 4 9" xfId="20592" xr:uid="{00000000-0005-0000-0000-0000913C0000}"/>
    <cellStyle name="Comma 4 3 3 5" xfId="23061" xr:uid="{00000000-0005-0000-0000-0000923C0000}"/>
    <cellStyle name="Comma 4 3 3 5 2" xfId="3388" xr:uid="{00000000-0005-0000-0000-0000933C0000}"/>
    <cellStyle name="Comma 4 3 3 5 3" xfId="5847" xr:uid="{00000000-0005-0000-0000-0000943C0000}"/>
    <cellStyle name="Comma 4 3 3 5 4" xfId="8340" xr:uid="{00000000-0005-0000-0000-0000953C0000}"/>
    <cellStyle name="Comma 4 3 3 5 5" xfId="10788" xr:uid="{00000000-0005-0000-0000-0000963C0000}"/>
    <cellStyle name="Comma 4 3 3 5 6" xfId="13240" xr:uid="{00000000-0005-0000-0000-0000973C0000}"/>
    <cellStyle name="Comma 4 3 3 5 7" xfId="15692" xr:uid="{00000000-0005-0000-0000-0000983C0000}"/>
    <cellStyle name="Comma 4 3 3 5 8" xfId="18145" xr:uid="{00000000-0005-0000-0000-0000993C0000}"/>
    <cellStyle name="Comma 4 3 3 5 9" xfId="20593" xr:uid="{00000000-0005-0000-0000-00009A3C0000}"/>
    <cellStyle name="Comma 4 3 3 6" xfId="23062" xr:uid="{00000000-0005-0000-0000-00009B3C0000}"/>
    <cellStyle name="Comma 4 3 3 6 2" xfId="3389" xr:uid="{00000000-0005-0000-0000-00009C3C0000}"/>
    <cellStyle name="Comma 4 3 3 6 3" xfId="5848" xr:uid="{00000000-0005-0000-0000-00009D3C0000}"/>
    <cellStyle name="Comma 4 3 3 6 4" xfId="8341" xr:uid="{00000000-0005-0000-0000-00009E3C0000}"/>
    <cellStyle name="Comma 4 3 3 6 5" xfId="10789" xr:uid="{00000000-0005-0000-0000-00009F3C0000}"/>
    <cellStyle name="Comma 4 3 3 6 6" xfId="13241" xr:uid="{00000000-0005-0000-0000-0000A03C0000}"/>
    <cellStyle name="Comma 4 3 3 6 7" xfId="15693" xr:uid="{00000000-0005-0000-0000-0000A13C0000}"/>
    <cellStyle name="Comma 4 3 3 6 8" xfId="18146" xr:uid="{00000000-0005-0000-0000-0000A23C0000}"/>
    <cellStyle name="Comma 4 3 3 6 9" xfId="20594" xr:uid="{00000000-0005-0000-0000-0000A33C0000}"/>
    <cellStyle name="Comma 4 3 3 7" xfId="23063" xr:uid="{00000000-0005-0000-0000-0000A43C0000}"/>
    <cellStyle name="Comma 4 3 3 7 2" xfId="3390" xr:uid="{00000000-0005-0000-0000-0000A53C0000}"/>
    <cellStyle name="Comma 4 3 3 7 3" xfId="5849" xr:uid="{00000000-0005-0000-0000-0000A63C0000}"/>
    <cellStyle name="Comma 4 3 3 7 4" xfId="8342" xr:uid="{00000000-0005-0000-0000-0000A73C0000}"/>
    <cellStyle name="Comma 4 3 3 7 5" xfId="10790" xr:uid="{00000000-0005-0000-0000-0000A83C0000}"/>
    <cellStyle name="Comma 4 3 3 7 6" xfId="13242" xr:uid="{00000000-0005-0000-0000-0000A93C0000}"/>
    <cellStyle name="Comma 4 3 3 7 7" xfId="15694" xr:uid="{00000000-0005-0000-0000-0000AA3C0000}"/>
    <cellStyle name="Comma 4 3 3 7 8" xfId="18147" xr:uid="{00000000-0005-0000-0000-0000AB3C0000}"/>
    <cellStyle name="Comma 4 3 3 7 9" xfId="20595" xr:uid="{00000000-0005-0000-0000-0000AC3C0000}"/>
    <cellStyle name="Comma 4 3 3 8" xfId="23064" xr:uid="{00000000-0005-0000-0000-0000AD3C0000}"/>
    <cellStyle name="Comma 4 3 3 8 2" xfId="3391" xr:uid="{00000000-0005-0000-0000-0000AE3C0000}"/>
    <cellStyle name="Comma 4 3 3 8 3" xfId="5850" xr:uid="{00000000-0005-0000-0000-0000AF3C0000}"/>
    <cellStyle name="Comma 4 3 3 8 4" xfId="8343" xr:uid="{00000000-0005-0000-0000-0000B03C0000}"/>
    <cellStyle name="Comma 4 3 3 8 5" xfId="10791" xr:uid="{00000000-0005-0000-0000-0000B13C0000}"/>
    <cellStyle name="Comma 4 3 3 8 6" xfId="13243" xr:uid="{00000000-0005-0000-0000-0000B23C0000}"/>
    <cellStyle name="Comma 4 3 3 8 7" xfId="15695" xr:uid="{00000000-0005-0000-0000-0000B33C0000}"/>
    <cellStyle name="Comma 4 3 3 8 8" xfId="18148" xr:uid="{00000000-0005-0000-0000-0000B43C0000}"/>
    <cellStyle name="Comma 4 3 3 8 9" xfId="20596" xr:uid="{00000000-0005-0000-0000-0000B53C0000}"/>
    <cellStyle name="Comma 4 3 3 9" xfId="3383" xr:uid="{00000000-0005-0000-0000-0000B63C0000}"/>
    <cellStyle name="Comma 4 3 4" xfId="23065" xr:uid="{00000000-0005-0000-0000-0000B73C0000}"/>
    <cellStyle name="Comma 4 3 4 10" xfId="20597" xr:uid="{00000000-0005-0000-0000-0000B83C0000}"/>
    <cellStyle name="Comma 4 3 4 2" xfId="23066" xr:uid="{00000000-0005-0000-0000-0000B93C0000}"/>
    <cellStyle name="Comma 4 3 4 2 2" xfId="3393" xr:uid="{00000000-0005-0000-0000-0000BA3C0000}"/>
    <cellStyle name="Comma 4 3 4 2 3" xfId="5852" xr:uid="{00000000-0005-0000-0000-0000BB3C0000}"/>
    <cellStyle name="Comma 4 3 4 2 4" xfId="8345" xr:uid="{00000000-0005-0000-0000-0000BC3C0000}"/>
    <cellStyle name="Comma 4 3 4 2 5" xfId="10793" xr:uid="{00000000-0005-0000-0000-0000BD3C0000}"/>
    <cellStyle name="Comma 4 3 4 2 6" xfId="13245" xr:uid="{00000000-0005-0000-0000-0000BE3C0000}"/>
    <cellStyle name="Comma 4 3 4 2 7" xfId="15697" xr:uid="{00000000-0005-0000-0000-0000BF3C0000}"/>
    <cellStyle name="Comma 4 3 4 2 8" xfId="18150" xr:uid="{00000000-0005-0000-0000-0000C03C0000}"/>
    <cellStyle name="Comma 4 3 4 2 9" xfId="20598" xr:uid="{00000000-0005-0000-0000-0000C13C0000}"/>
    <cellStyle name="Comma 4 3 4 3" xfId="3392" xr:uid="{00000000-0005-0000-0000-0000C23C0000}"/>
    <cellStyle name="Comma 4 3 4 4" xfId="5851" xr:uid="{00000000-0005-0000-0000-0000C33C0000}"/>
    <cellStyle name="Comma 4 3 4 5" xfId="8344" xr:uid="{00000000-0005-0000-0000-0000C43C0000}"/>
    <cellStyle name="Comma 4 3 4 6" xfId="10792" xr:uid="{00000000-0005-0000-0000-0000C53C0000}"/>
    <cellStyle name="Comma 4 3 4 7" xfId="13244" xr:uid="{00000000-0005-0000-0000-0000C63C0000}"/>
    <cellStyle name="Comma 4 3 4 8" xfId="15696" xr:uid="{00000000-0005-0000-0000-0000C73C0000}"/>
    <cellStyle name="Comma 4 3 4 9" xfId="18149" xr:uid="{00000000-0005-0000-0000-0000C83C0000}"/>
    <cellStyle name="Comma 4 3 5" xfId="23067" xr:uid="{00000000-0005-0000-0000-0000C93C0000}"/>
    <cellStyle name="Comma 4 3 5 2" xfId="3394" xr:uid="{00000000-0005-0000-0000-0000CA3C0000}"/>
    <cellStyle name="Comma 4 3 5 3" xfId="5853" xr:uid="{00000000-0005-0000-0000-0000CB3C0000}"/>
    <cellStyle name="Comma 4 3 5 4" xfId="8346" xr:uid="{00000000-0005-0000-0000-0000CC3C0000}"/>
    <cellStyle name="Comma 4 3 5 5" xfId="10794" xr:uid="{00000000-0005-0000-0000-0000CD3C0000}"/>
    <cellStyle name="Comma 4 3 5 6" xfId="13246" xr:uid="{00000000-0005-0000-0000-0000CE3C0000}"/>
    <cellStyle name="Comma 4 3 5 7" xfId="15698" xr:uid="{00000000-0005-0000-0000-0000CF3C0000}"/>
    <cellStyle name="Comma 4 3 5 8" xfId="18151" xr:uid="{00000000-0005-0000-0000-0000D03C0000}"/>
    <cellStyle name="Comma 4 3 5 9" xfId="20599" xr:uid="{00000000-0005-0000-0000-0000D13C0000}"/>
    <cellStyle name="Comma 4 3 6" xfId="23068" xr:uid="{00000000-0005-0000-0000-0000D23C0000}"/>
    <cellStyle name="Comma 4 3 6 2" xfId="3395" xr:uid="{00000000-0005-0000-0000-0000D33C0000}"/>
    <cellStyle name="Comma 4 3 6 3" xfId="5854" xr:uid="{00000000-0005-0000-0000-0000D43C0000}"/>
    <cellStyle name="Comma 4 3 6 4" xfId="8347" xr:uid="{00000000-0005-0000-0000-0000D53C0000}"/>
    <cellStyle name="Comma 4 3 6 5" xfId="10795" xr:uid="{00000000-0005-0000-0000-0000D63C0000}"/>
    <cellStyle name="Comma 4 3 6 6" xfId="13247" xr:uid="{00000000-0005-0000-0000-0000D73C0000}"/>
    <cellStyle name="Comma 4 3 6 7" xfId="15699" xr:uid="{00000000-0005-0000-0000-0000D83C0000}"/>
    <cellStyle name="Comma 4 3 6 8" xfId="18152" xr:uid="{00000000-0005-0000-0000-0000D93C0000}"/>
    <cellStyle name="Comma 4 3 6 9" xfId="20600" xr:uid="{00000000-0005-0000-0000-0000DA3C0000}"/>
    <cellStyle name="Comma 4 3 7" xfId="23069" xr:uid="{00000000-0005-0000-0000-0000DB3C0000}"/>
    <cellStyle name="Comma 4 3 7 2" xfId="3396" xr:uid="{00000000-0005-0000-0000-0000DC3C0000}"/>
    <cellStyle name="Comma 4 3 7 3" xfId="5855" xr:uid="{00000000-0005-0000-0000-0000DD3C0000}"/>
    <cellStyle name="Comma 4 3 7 4" xfId="8348" xr:uid="{00000000-0005-0000-0000-0000DE3C0000}"/>
    <cellStyle name="Comma 4 3 7 5" xfId="10796" xr:uid="{00000000-0005-0000-0000-0000DF3C0000}"/>
    <cellStyle name="Comma 4 3 7 6" xfId="13248" xr:uid="{00000000-0005-0000-0000-0000E03C0000}"/>
    <cellStyle name="Comma 4 3 7 7" xfId="15700" xr:uid="{00000000-0005-0000-0000-0000E13C0000}"/>
    <cellStyle name="Comma 4 3 7 8" xfId="18153" xr:uid="{00000000-0005-0000-0000-0000E23C0000}"/>
    <cellStyle name="Comma 4 3 7 9" xfId="20601" xr:uid="{00000000-0005-0000-0000-0000E33C0000}"/>
    <cellStyle name="Comma 4 3 8" xfId="23070" xr:uid="{00000000-0005-0000-0000-0000E43C0000}"/>
    <cellStyle name="Comma 4 3 8 2" xfId="3397" xr:uid="{00000000-0005-0000-0000-0000E53C0000}"/>
    <cellStyle name="Comma 4 3 8 3" xfId="5856" xr:uid="{00000000-0005-0000-0000-0000E63C0000}"/>
    <cellStyle name="Comma 4 3 8 4" xfId="8349" xr:uid="{00000000-0005-0000-0000-0000E73C0000}"/>
    <cellStyle name="Comma 4 3 8 5" xfId="10797" xr:uid="{00000000-0005-0000-0000-0000E83C0000}"/>
    <cellStyle name="Comma 4 3 8 6" xfId="13249" xr:uid="{00000000-0005-0000-0000-0000E93C0000}"/>
    <cellStyle name="Comma 4 3 8 7" xfId="15701" xr:uid="{00000000-0005-0000-0000-0000EA3C0000}"/>
    <cellStyle name="Comma 4 3 8 8" xfId="18154" xr:uid="{00000000-0005-0000-0000-0000EB3C0000}"/>
    <cellStyle name="Comma 4 3 8 9" xfId="20602" xr:uid="{00000000-0005-0000-0000-0000EC3C0000}"/>
    <cellStyle name="Comma 4 3 9" xfId="23071" xr:uid="{00000000-0005-0000-0000-0000ED3C0000}"/>
    <cellStyle name="Comma 4 3 9 2" xfId="3398" xr:uid="{00000000-0005-0000-0000-0000EE3C0000}"/>
    <cellStyle name="Comma 4 3 9 3" xfId="5857" xr:uid="{00000000-0005-0000-0000-0000EF3C0000}"/>
    <cellStyle name="Comma 4 3 9 4" xfId="8350" xr:uid="{00000000-0005-0000-0000-0000F03C0000}"/>
    <cellStyle name="Comma 4 3 9 5" xfId="10798" xr:uid="{00000000-0005-0000-0000-0000F13C0000}"/>
    <cellStyle name="Comma 4 3 9 6" xfId="13250" xr:uid="{00000000-0005-0000-0000-0000F23C0000}"/>
    <cellStyle name="Comma 4 3 9 7" xfId="15702" xr:uid="{00000000-0005-0000-0000-0000F33C0000}"/>
    <cellStyle name="Comma 4 3 9 8" xfId="18155" xr:uid="{00000000-0005-0000-0000-0000F43C0000}"/>
    <cellStyle name="Comma 4 3 9 9" xfId="20603" xr:uid="{00000000-0005-0000-0000-0000F53C0000}"/>
    <cellStyle name="Comma 4 30" xfId="5746" xr:uid="{00000000-0005-0000-0000-0000F63C0000}"/>
    <cellStyle name="Comma 4 31" xfId="8239" xr:uid="{00000000-0005-0000-0000-0000F73C0000}"/>
    <cellStyle name="Comma 4 32" xfId="10687" xr:uid="{00000000-0005-0000-0000-0000F83C0000}"/>
    <cellStyle name="Comma 4 33" xfId="13139" xr:uid="{00000000-0005-0000-0000-0000F93C0000}"/>
    <cellStyle name="Comma 4 34" xfId="15591" xr:uid="{00000000-0005-0000-0000-0000FA3C0000}"/>
    <cellStyle name="Comma 4 35" xfId="18044" xr:uid="{00000000-0005-0000-0000-0000FB3C0000}"/>
    <cellStyle name="Comma 4 36" xfId="20492" xr:uid="{00000000-0005-0000-0000-0000FC3C0000}"/>
    <cellStyle name="Comma 4 4" xfId="23072" xr:uid="{00000000-0005-0000-0000-0000FD3C0000}"/>
    <cellStyle name="Comma 4 4 10" xfId="3399" xr:uid="{00000000-0005-0000-0000-0000FE3C0000}"/>
    <cellStyle name="Comma 4 4 11" xfId="5858" xr:uid="{00000000-0005-0000-0000-0000FF3C0000}"/>
    <cellStyle name="Comma 4 4 12" xfId="8351" xr:uid="{00000000-0005-0000-0000-0000003D0000}"/>
    <cellStyle name="Comma 4 4 13" xfId="10799" xr:uid="{00000000-0005-0000-0000-0000013D0000}"/>
    <cellStyle name="Comma 4 4 14" xfId="13251" xr:uid="{00000000-0005-0000-0000-0000023D0000}"/>
    <cellStyle name="Comma 4 4 15" xfId="15703" xr:uid="{00000000-0005-0000-0000-0000033D0000}"/>
    <cellStyle name="Comma 4 4 16" xfId="18156" xr:uid="{00000000-0005-0000-0000-0000043D0000}"/>
    <cellStyle name="Comma 4 4 17" xfId="20604" xr:uid="{00000000-0005-0000-0000-0000053D0000}"/>
    <cellStyle name="Comma 4 4 2" xfId="23073" xr:uid="{00000000-0005-0000-0000-0000063D0000}"/>
    <cellStyle name="Comma 4 4 2 10" xfId="5859" xr:uid="{00000000-0005-0000-0000-0000073D0000}"/>
    <cellStyle name="Comma 4 4 2 11" xfId="8352" xr:uid="{00000000-0005-0000-0000-0000083D0000}"/>
    <cellStyle name="Comma 4 4 2 12" xfId="10800" xr:uid="{00000000-0005-0000-0000-0000093D0000}"/>
    <cellStyle name="Comma 4 4 2 13" xfId="13252" xr:uid="{00000000-0005-0000-0000-00000A3D0000}"/>
    <cellStyle name="Comma 4 4 2 14" xfId="15704" xr:uid="{00000000-0005-0000-0000-00000B3D0000}"/>
    <cellStyle name="Comma 4 4 2 15" xfId="18157" xr:uid="{00000000-0005-0000-0000-00000C3D0000}"/>
    <cellStyle name="Comma 4 4 2 16" xfId="20605" xr:uid="{00000000-0005-0000-0000-00000D3D0000}"/>
    <cellStyle name="Comma 4 4 2 2" xfId="23074" xr:uid="{00000000-0005-0000-0000-00000E3D0000}"/>
    <cellStyle name="Comma 4 4 2 2 10" xfId="20606" xr:uid="{00000000-0005-0000-0000-00000F3D0000}"/>
    <cellStyle name="Comma 4 4 2 2 2" xfId="23075" xr:uid="{00000000-0005-0000-0000-0000103D0000}"/>
    <cellStyle name="Comma 4 4 2 2 2 2" xfId="3402" xr:uid="{00000000-0005-0000-0000-0000113D0000}"/>
    <cellStyle name="Comma 4 4 2 2 2 3" xfId="5861" xr:uid="{00000000-0005-0000-0000-0000123D0000}"/>
    <cellStyle name="Comma 4 4 2 2 2 4" xfId="8354" xr:uid="{00000000-0005-0000-0000-0000133D0000}"/>
    <cellStyle name="Comma 4 4 2 2 2 5" xfId="10802" xr:uid="{00000000-0005-0000-0000-0000143D0000}"/>
    <cellStyle name="Comma 4 4 2 2 2 6" xfId="13254" xr:uid="{00000000-0005-0000-0000-0000153D0000}"/>
    <cellStyle name="Comma 4 4 2 2 2 7" xfId="15706" xr:uid="{00000000-0005-0000-0000-0000163D0000}"/>
    <cellStyle name="Comma 4 4 2 2 2 8" xfId="18159" xr:uid="{00000000-0005-0000-0000-0000173D0000}"/>
    <cellStyle name="Comma 4 4 2 2 2 9" xfId="20607" xr:uid="{00000000-0005-0000-0000-0000183D0000}"/>
    <cellStyle name="Comma 4 4 2 2 3" xfId="3401" xr:uid="{00000000-0005-0000-0000-0000193D0000}"/>
    <cellStyle name="Comma 4 4 2 2 4" xfId="5860" xr:uid="{00000000-0005-0000-0000-00001A3D0000}"/>
    <cellStyle name="Comma 4 4 2 2 5" xfId="8353" xr:uid="{00000000-0005-0000-0000-00001B3D0000}"/>
    <cellStyle name="Comma 4 4 2 2 6" xfId="10801" xr:uid="{00000000-0005-0000-0000-00001C3D0000}"/>
    <cellStyle name="Comma 4 4 2 2 7" xfId="13253" xr:uid="{00000000-0005-0000-0000-00001D3D0000}"/>
    <cellStyle name="Comma 4 4 2 2 8" xfId="15705" xr:uid="{00000000-0005-0000-0000-00001E3D0000}"/>
    <cellStyle name="Comma 4 4 2 2 9" xfId="18158" xr:uid="{00000000-0005-0000-0000-00001F3D0000}"/>
    <cellStyle name="Comma 4 4 2 3" xfId="23076" xr:uid="{00000000-0005-0000-0000-0000203D0000}"/>
    <cellStyle name="Comma 4 4 2 3 2" xfId="3403" xr:uid="{00000000-0005-0000-0000-0000213D0000}"/>
    <cellStyle name="Comma 4 4 2 3 3" xfId="5862" xr:uid="{00000000-0005-0000-0000-0000223D0000}"/>
    <cellStyle name="Comma 4 4 2 3 4" xfId="8355" xr:uid="{00000000-0005-0000-0000-0000233D0000}"/>
    <cellStyle name="Comma 4 4 2 3 5" xfId="10803" xr:uid="{00000000-0005-0000-0000-0000243D0000}"/>
    <cellStyle name="Comma 4 4 2 3 6" xfId="13255" xr:uid="{00000000-0005-0000-0000-0000253D0000}"/>
    <cellStyle name="Comma 4 4 2 3 7" xfId="15707" xr:uid="{00000000-0005-0000-0000-0000263D0000}"/>
    <cellStyle name="Comma 4 4 2 3 8" xfId="18160" xr:uid="{00000000-0005-0000-0000-0000273D0000}"/>
    <cellStyle name="Comma 4 4 2 3 9" xfId="20608" xr:uid="{00000000-0005-0000-0000-0000283D0000}"/>
    <cellStyle name="Comma 4 4 2 4" xfId="23077" xr:uid="{00000000-0005-0000-0000-0000293D0000}"/>
    <cellStyle name="Comma 4 4 2 4 2" xfId="3404" xr:uid="{00000000-0005-0000-0000-00002A3D0000}"/>
    <cellStyle name="Comma 4 4 2 4 3" xfId="5863" xr:uid="{00000000-0005-0000-0000-00002B3D0000}"/>
    <cellStyle name="Comma 4 4 2 4 4" xfId="8356" xr:uid="{00000000-0005-0000-0000-00002C3D0000}"/>
    <cellStyle name="Comma 4 4 2 4 5" xfId="10804" xr:uid="{00000000-0005-0000-0000-00002D3D0000}"/>
    <cellStyle name="Comma 4 4 2 4 6" xfId="13256" xr:uid="{00000000-0005-0000-0000-00002E3D0000}"/>
    <cellStyle name="Comma 4 4 2 4 7" xfId="15708" xr:uid="{00000000-0005-0000-0000-00002F3D0000}"/>
    <cellStyle name="Comma 4 4 2 4 8" xfId="18161" xr:uid="{00000000-0005-0000-0000-0000303D0000}"/>
    <cellStyle name="Comma 4 4 2 4 9" xfId="20609" xr:uid="{00000000-0005-0000-0000-0000313D0000}"/>
    <cellStyle name="Comma 4 4 2 5" xfId="23078" xr:uid="{00000000-0005-0000-0000-0000323D0000}"/>
    <cellStyle name="Comma 4 4 2 5 2" xfId="3405" xr:uid="{00000000-0005-0000-0000-0000333D0000}"/>
    <cellStyle name="Comma 4 4 2 5 3" xfId="5864" xr:uid="{00000000-0005-0000-0000-0000343D0000}"/>
    <cellStyle name="Comma 4 4 2 5 4" xfId="8357" xr:uid="{00000000-0005-0000-0000-0000353D0000}"/>
    <cellStyle name="Comma 4 4 2 5 5" xfId="10805" xr:uid="{00000000-0005-0000-0000-0000363D0000}"/>
    <cellStyle name="Comma 4 4 2 5 6" xfId="13257" xr:uid="{00000000-0005-0000-0000-0000373D0000}"/>
    <cellStyle name="Comma 4 4 2 5 7" xfId="15709" xr:uid="{00000000-0005-0000-0000-0000383D0000}"/>
    <cellStyle name="Comma 4 4 2 5 8" xfId="18162" xr:uid="{00000000-0005-0000-0000-0000393D0000}"/>
    <cellStyle name="Comma 4 4 2 5 9" xfId="20610" xr:uid="{00000000-0005-0000-0000-00003A3D0000}"/>
    <cellStyle name="Comma 4 4 2 6" xfId="23079" xr:uid="{00000000-0005-0000-0000-00003B3D0000}"/>
    <cellStyle name="Comma 4 4 2 6 2" xfId="3406" xr:uid="{00000000-0005-0000-0000-00003C3D0000}"/>
    <cellStyle name="Comma 4 4 2 6 3" xfId="5865" xr:uid="{00000000-0005-0000-0000-00003D3D0000}"/>
    <cellStyle name="Comma 4 4 2 6 4" xfId="8358" xr:uid="{00000000-0005-0000-0000-00003E3D0000}"/>
    <cellStyle name="Comma 4 4 2 6 5" xfId="10806" xr:uid="{00000000-0005-0000-0000-00003F3D0000}"/>
    <cellStyle name="Comma 4 4 2 6 6" xfId="13258" xr:uid="{00000000-0005-0000-0000-0000403D0000}"/>
    <cellStyle name="Comma 4 4 2 6 7" xfId="15710" xr:uid="{00000000-0005-0000-0000-0000413D0000}"/>
    <cellStyle name="Comma 4 4 2 6 8" xfId="18163" xr:uid="{00000000-0005-0000-0000-0000423D0000}"/>
    <cellStyle name="Comma 4 4 2 6 9" xfId="20611" xr:uid="{00000000-0005-0000-0000-0000433D0000}"/>
    <cellStyle name="Comma 4 4 2 7" xfId="23080" xr:uid="{00000000-0005-0000-0000-0000443D0000}"/>
    <cellStyle name="Comma 4 4 2 7 2" xfId="3407" xr:uid="{00000000-0005-0000-0000-0000453D0000}"/>
    <cellStyle name="Comma 4 4 2 7 3" xfId="5866" xr:uid="{00000000-0005-0000-0000-0000463D0000}"/>
    <cellStyle name="Comma 4 4 2 7 4" xfId="8359" xr:uid="{00000000-0005-0000-0000-0000473D0000}"/>
    <cellStyle name="Comma 4 4 2 7 5" xfId="10807" xr:uid="{00000000-0005-0000-0000-0000483D0000}"/>
    <cellStyle name="Comma 4 4 2 7 6" xfId="13259" xr:uid="{00000000-0005-0000-0000-0000493D0000}"/>
    <cellStyle name="Comma 4 4 2 7 7" xfId="15711" xr:uid="{00000000-0005-0000-0000-00004A3D0000}"/>
    <cellStyle name="Comma 4 4 2 7 8" xfId="18164" xr:uid="{00000000-0005-0000-0000-00004B3D0000}"/>
    <cellStyle name="Comma 4 4 2 7 9" xfId="20612" xr:uid="{00000000-0005-0000-0000-00004C3D0000}"/>
    <cellStyle name="Comma 4 4 2 8" xfId="23081" xr:uid="{00000000-0005-0000-0000-00004D3D0000}"/>
    <cellStyle name="Comma 4 4 2 8 2" xfId="3408" xr:uid="{00000000-0005-0000-0000-00004E3D0000}"/>
    <cellStyle name="Comma 4 4 2 8 3" xfId="5867" xr:uid="{00000000-0005-0000-0000-00004F3D0000}"/>
    <cellStyle name="Comma 4 4 2 8 4" xfId="8360" xr:uid="{00000000-0005-0000-0000-0000503D0000}"/>
    <cellStyle name="Comma 4 4 2 8 5" xfId="10808" xr:uid="{00000000-0005-0000-0000-0000513D0000}"/>
    <cellStyle name="Comma 4 4 2 8 6" xfId="13260" xr:uid="{00000000-0005-0000-0000-0000523D0000}"/>
    <cellStyle name="Comma 4 4 2 8 7" xfId="15712" xr:uid="{00000000-0005-0000-0000-0000533D0000}"/>
    <cellStyle name="Comma 4 4 2 8 8" xfId="18165" xr:uid="{00000000-0005-0000-0000-0000543D0000}"/>
    <cellStyle name="Comma 4 4 2 8 9" xfId="20613" xr:uid="{00000000-0005-0000-0000-0000553D0000}"/>
    <cellStyle name="Comma 4 4 2 9" xfId="3400" xr:uid="{00000000-0005-0000-0000-0000563D0000}"/>
    <cellStyle name="Comma 4 4 3" xfId="23082" xr:uid="{00000000-0005-0000-0000-0000573D0000}"/>
    <cellStyle name="Comma 4 4 3 10" xfId="20614" xr:uid="{00000000-0005-0000-0000-0000583D0000}"/>
    <cellStyle name="Comma 4 4 3 2" xfId="23083" xr:uid="{00000000-0005-0000-0000-0000593D0000}"/>
    <cellStyle name="Comma 4 4 3 2 2" xfId="3410" xr:uid="{00000000-0005-0000-0000-00005A3D0000}"/>
    <cellStyle name="Comma 4 4 3 2 3" xfId="5869" xr:uid="{00000000-0005-0000-0000-00005B3D0000}"/>
    <cellStyle name="Comma 4 4 3 2 4" xfId="8362" xr:uid="{00000000-0005-0000-0000-00005C3D0000}"/>
    <cellStyle name="Comma 4 4 3 2 5" xfId="10810" xr:uid="{00000000-0005-0000-0000-00005D3D0000}"/>
    <cellStyle name="Comma 4 4 3 2 6" xfId="13262" xr:uid="{00000000-0005-0000-0000-00005E3D0000}"/>
    <cellStyle name="Comma 4 4 3 2 7" xfId="15714" xr:uid="{00000000-0005-0000-0000-00005F3D0000}"/>
    <cellStyle name="Comma 4 4 3 2 8" xfId="18167" xr:uid="{00000000-0005-0000-0000-0000603D0000}"/>
    <cellStyle name="Comma 4 4 3 2 9" xfId="20615" xr:uid="{00000000-0005-0000-0000-0000613D0000}"/>
    <cellStyle name="Comma 4 4 3 3" xfId="3409" xr:uid="{00000000-0005-0000-0000-0000623D0000}"/>
    <cellStyle name="Comma 4 4 3 4" xfId="5868" xr:uid="{00000000-0005-0000-0000-0000633D0000}"/>
    <cellStyle name="Comma 4 4 3 5" xfId="8361" xr:uid="{00000000-0005-0000-0000-0000643D0000}"/>
    <cellStyle name="Comma 4 4 3 6" xfId="10809" xr:uid="{00000000-0005-0000-0000-0000653D0000}"/>
    <cellStyle name="Comma 4 4 3 7" xfId="13261" xr:uid="{00000000-0005-0000-0000-0000663D0000}"/>
    <cellStyle name="Comma 4 4 3 8" xfId="15713" xr:uid="{00000000-0005-0000-0000-0000673D0000}"/>
    <cellStyle name="Comma 4 4 3 9" xfId="18166" xr:uid="{00000000-0005-0000-0000-0000683D0000}"/>
    <cellStyle name="Comma 4 4 4" xfId="23084" xr:uid="{00000000-0005-0000-0000-0000693D0000}"/>
    <cellStyle name="Comma 4 4 4 2" xfId="3411" xr:uid="{00000000-0005-0000-0000-00006A3D0000}"/>
    <cellStyle name="Comma 4 4 4 3" xfId="5870" xr:uid="{00000000-0005-0000-0000-00006B3D0000}"/>
    <cellStyle name="Comma 4 4 4 4" xfId="8363" xr:uid="{00000000-0005-0000-0000-00006C3D0000}"/>
    <cellStyle name="Comma 4 4 4 5" xfId="10811" xr:uid="{00000000-0005-0000-0000-00006D3D0000}"/>
    <cellStyle name="Comma 4 4 4 6" xfId="13263" xr:uid="{00000000-0005-0000-0000-00006E3D0000}"/>
    <cellStyle name="Comma 4 4 4 7" xfId="15715" xr:uid="{00000000-0005-0000-0000-00006F3D0000}"/>
    <cellStyle name="Comma 4 4 4 8" xfId="18168" xr:uid="{00000000-0005-0000-0000-0000703D0000}"/>
    <cellStyle name="Comma 4 4 4 9" xfId="20616" xr:uid="{00000000-0005-0000-0000-0000713D0000}"/>
    <cellStyle name="Comma 4 4 5" xfId="23085" xr:uid="{00000000-0005-0000-0000-0000723D0000}"/>
    <cellStyle name="Comma 4 4 5 2" xfId="3412" xr:uid="{00000000-0005-0000-0000-0000733D0000}"/>
    <cellStyle name="Comma 4 4 5 3" xfId="5871" xr:uid="{00000000-0005-0000-0000-0000743D0000}"/>
    <cellStyle name="Comma 4 4 5 4" xfId="8364" xr:uid="{00000000-0005-0000-0000-0000753D0000}"/>
    <cellStyle name="Comma 4 4 5 5" xfId="10812" xr:uid="{00000000-0005-0000-0000-0000763D0000}"/>
    <cellStyle name="Comma 4 4 5 6" xfId="13264" xr:uid="{00000000-0005-0000-0000-0000773D0000}"/>
    <cellStyle name="Comma 4 4 5 7" xfId="15716" xr:uid="{00000000-0005-0000-0000-0000783D0000}"/>
    <cellStyle name="Comma 4 4 5 8" xfId="18169" xr:uid="{00000000-0005-0000-0000-0000793D0000}"/>
    <cellStyle name="Comma 4 4 5 9" xfId="20617" xr:uid="{00000000-0005-0000-0000-00007A3D0000}"/>
    <cellStyle name="Comma 4 4 6" xfId="23086" xr:uid="{00000000-0005-0000-0000-00007B3D0000}"/>
    <cellStyle name="Comma 4 4 6 2" xfId="3413" xr:uid="{00000000-0005-0000-0000-00007C3D0000}"/>
    <cellStyle name="Comma 4 4 6 3" xfId="5872" xr:uid="{00000000-0005-0000-0000-00007D3D0000}"/>
    <cellStyle name="Comma 4 4 6 4" xfId="8365" xr:uid="{00000000-0005-0000-0000-00007E3D0000}"/>
    <cellStyle name="Comma 4 4 6 5" xfId="10813" xr:uid="{00000000-0005-0000-0000-00007F3D0000}"/>
    <cellStyle name="Comma 4 4 6 6" xfId="13265" xr:uid="{00000000-0005-0000-0000-0000803D0000}"/>
    <cellStyle name="Comma 4 4 6 7" xfId="15717" xr:uid="{00000000-0005-0000-0000-0000813D0000}"/>
    <cellStyle name="Comma 4 4 6 8" xfId="18170" xr:uid="{00000000-0005-0000-0000-0000823D0000}"/>
    <cellStyle name="Comma 4 4 6 9" xfId="20618" xr:uid="{00000000-0005-0000-0000-0000833D0000}"/>
    <cellStyle name="Comma 4 4 7" xfId="23087" xr:uid="{00000000-0005-0000-0000-0000843D0000}"/>
    <cellStyle name="Comma 4 4 7 2" xfId="3414" xr:uid="{00000000-0005-0000-0000-0000853D0000}"/>
    <cellStyle name="Comma 4 4 7 3" xfId="5873" xr:uid="{00000000-0005-0000-0000-0000863D0000}"/>
    <cellStyle name="Comma 4 4 7 4" xfId="8366" xr:uid="{00000000-0005-0000-0000-0000873D0000}"/>
    <cellStyle name="Comma 4 4 7 5" xfId="10814" xr:uid="{00000000-0005-0000-0000-0000883D0000}"/>
    <cellStyle name="Comma 4 4 7 6" xfId="13266" xr:uid="{00000000-0005-0000-0000-0000893D0000}"/>
    <cellStyle name="Comma 4 4 7 7" xfId="15718" xr:uid="{00000000-0005-0000-0000-00008A3D0000}"/>
    <cellStyle name="Comma 4 4 7 8" xfId="18171" xr:uid="{00000000-0005-0000-0000-00008B3D0000}"/>
    <cellStyle name="Comma 4 4 7 9" xfId="20619" xr:uid="{00000000-0005-0000-0000-00008C3D0000}"/>
    <cellStyle name="Comma 4 4 8" xfId="23088" xr:uid="{00000000-0005-0000-0000-00008D3D0000}"/>
    <cellStyle name="Comma 4 4 8 2" xfId="3415" xr:uid="{00000000-0005-0000-0000-00008E3D0000}"/>
    <cellStyle name="Comma 4 4 8 3" xfId="5874" xr:uid="{00000000-0005-0000-0000-00008F3D0000}"/>
    <cellStyle name="Comma 4 4 8 4" xfId="8367" xr:uid="{00000000-0005-0000-0000-0000903D0000}"/>
    <cellStyle name="Comma 4 4 8 5" xfId="10815" xr:uid="{00000000-0005-0000-0000-0000913D0000}"/>
    <cellStyle name="Comma 4 4 8 6" xfId="13267" xr:uid="{00000000-0005-0000-0000-0000923D0000}"/>
    <cellStyle name="Comma 4 4 8 7" xfId="15719" xr:uid="{00000000-0005-0000-0000-0000933D0000}"/>
    <cellStyle name="Comma 4 4 8 8" xfId="18172" xr:uid="{00000000-0005-0000-0000-0000943D0000}"/>
    <cellStyle name="Comma 4 4 8 9" xfId="20620" xr:uid="{00000000-0005-0000-0000-0000953D0000}"/>
    <cellStyle name="Comma 4 4 9" xfId="23089" xr:uid="{00000000-0005-0000-0000-0000963D0000}"/>
    <cellStyle name="Comma 4 4 9 2" xfId="3416" xr:uid="{00000000-0005-0000-0000-0000973D0000}"/>
    <cellStyle name="Comma 4 4 9 3" xfId="5875" xr:uid="{00000000-0005-0000-0000-0000983D0000}"/>
    <cellStyle name="Comma 4 4 9 4" xfId="8368" xr:uid="{00000000-0005-0000-0000-0000993D0000}"/>
    <cellStyle name="Comma 4 4 9 5" xfId="10816" xr:uid="{00000000-0005-0000-0000-00009A3D0000}"/>
    <cellStyle name="Comma 4 4 9 6" xfId="13268" xr:uid="{00000000-0005-0000-0000-00009B3D0000}"/>
    <cellStyle name="Comma 4 4 9 7" xfId="15720" xr:uid="{00000000-0005-0000-0000-00009C3D0000}"/>
    <cellStyle name="Comma 4 4 9 8" xfId="18173" xr:uid="{00000000-0005-0000-0000-00009D3D0000}"/>
    <cellStyle name="Comma 4 4 9 9" xfId="20621" xr:uid="{00000000-0005-0000-0000-00009E3D0000}"/>
    <cellStyle name="Comma 4 5" xfId="23090" xr:uid="{00000000-0005-0000-0000-00009F3D0000}"/>
    <cellStyle name="Comma 4 5 10" xfId="5876" xr:uid="{00000000-0005-0000-0000-0000A03D0000}"/>
    <cellStyle name="Comma 4 5 11" xfId="8369" xr:uid="{00000000-0005-0000-0000-0000A13D0000}"/>
    <cellStyle name="Comma 4 5 12" xfId="10817" xr:uid="{00000000-0005-0000-0000-0000A23D0000}"/>
    <cellStyle name="Comma 4 5 13" xfId="13269" xr:uid="{00000000-0005-0000-0000-0000A33D0000}"/>
    <cellStyle name="Comma 4 5 14" xfId="15721" xr:uid="{00000000-0005-0000-0000-0000A43D0000}"/>
    <cellStyle name="Comma 4 5 15" xfId="18174" xr:uid="{00000000-0005-0000-0000-0000A53D0000}"/>
    <cellStyle name="Comma 4 5 16" xfId="20622" xr:uid="{00000000-0005-0000-0000-0000A63D0000}"/>
    <cellStyle name="Comma 4 5 2" xfId="23091" xr:uid="{00000000-0005-0000-0000-0000A73D0000}"/>
    <cellStyle name="Comma 4 5 2 10" xfId="20623" xr:uid="{00000000-0005-0000-0000-0000A83D0000}"/>
    <cellStyle name="Comma 4 5 2 2" xfId="23092" xr:uid="{00000000-0005-0000-0000-0000A93D0000}"/>
    <cellStyle name="Comma 4 5 2 2 2" xfId="3419" xr:uid="{00000000-0005-0000-0000-0000AA3D0000}"/>
    <cellStyle name="Comma 4 5 2 2 3" xfId="5878" xr:uid="{00000000-0005-0000-0000-0000AB3D0000}"/>
    <cellStyle name="Comma 4 5 2 2 4" xfId="8371" xr:uid="{00000000-0005-0000-0000-0000AC3D0000}"/>
    <cellStyle name="Comma 4 5 2 2 5" xfId="10819" xr:uid="{00000000-0005-0000-0000-0000AD3D0000}"/>
    <cellStyle name="Comma 4 5 2 2 6" xfId="13271" xr:uid="{00000000-0005-0000-0000-0000AE3D0000}"/>
    <cellStyle name="Comma 4 5 2 2 7" xfId="15723" xr:uid="{00000000-0005-0000-0000-0000AF3D0000}"/>
    <cellStyle name="Comma 4 5 2 2 8" xfId="18176" xr:uid="{00000000-0005-0000-0000-0000B03D0000}"/>
    <cellStyle name="Comma 4 5 2 2 9" xfId="20624" xr:uid="{00000000-0005-0000-0000-0000B13D0000}"/>
    <cellStyle name="Comma 4 5 2 3" xfId="3418" xr:uid="{00000000-0005-0000-0000-0000B23D0000}"/>
    <cellStyle name="Comma 4 5 2 4" xfId="5877" xr:uid="{00000000-0005-0000-0000-0000B33D0000}"/>
    <cellStyle name="Comma 4 5 2 5" xfId="8370" xr:uid="{00000000-0005-0000-0000-0000B43D0000}"/>
    <cellStyle name="Comma 4 5 2 6" xfId="10818" xr:uid="{00000000-0005-0000-0000-0000B53D0000}"/>
    <cellStyle name="Comma 4 5 2 7" xfId="13270" xr:uid="{00000000-0005-0000-0000-0000B63D0000}"/>
    <cellStyle name="Comma 4 5 2 8" xfId="15722" xr:uid="{00000000-0005-0000-0000-0000B73D0000}"/>
    <cellStyle name="Comma 4 5 2 9" xfId="18175" xr:uid="{00000000-0005-0000-0000-0000B83D0000}"/>
    <cellStyle name="Comma 4 5 3" xfId="23093" xr:uid="{00000000-0005-0000-0000-0000B93D0000}"/>
    <cellStyle name="Comma 4 5 3 2" xfId="3420" xr:uid="{00000000-0005-0000-0000-0000BA3D0000}"/>
    <cellStyle name="Comma 4 5 3 3" xfId="5879" xr:uid="{00000000-0005-0000-0000-0000BB3D0000}"/>
    <cellStyle name="Comma 4 5 3 4" xfId="8372" xr:uid="{00000000-0005-0000-0000-0000BC3D0000}"/>
    <cellStyle name="Comma 4 5 3 5" xfId="10820" xr:uid="{00000000-0005-0000-0000-0000BD3D0000}"/>
    <cellStyle name="Comma 4 5 3 6" xfId="13272" xr:uid="{00000000-0005-0000-0000-0000BE3D0000}"/>
    <cellStyle name="Comma 4 5 3 7" xfId="15724" xr:uid="{00000000-0005-0000-0000-0000BF3D0000}"/>
    <cellStyle name="Comma 4 5 3 8" xfId="18177" xr:uid="{00000000-0005-0000-0000-0000C03D0000}"/>
    <cellStyle name="Comma 4 5 3 9" xfId="20625" xr:uid="{00000000-0005-0000-0000-0000C13D0000}"/>
    <cellStyle name="Comma 4 5 4" xfId="23094" xr:uid="{00000000-0005-0000-0000-0000C23D0000}"/>
    <cellStyle name="Comma 4 5 4 2" xfId="3421" xr:uid="{00000000-0005-0000-0000-0000C33D0000}"/>
    <cellStyle name="Comma 4 5 4 3" xfId="5880" xr:uid="{00000000-0005-0000-0000-0000C43D0000}"/>
    <cellStyle name="Comma 4 5 4 4" xfId="8373" xr:uid="{00000000-0005-0000-0000-0000C53D0000}"/>
    <cellStyle name="Comma 4 5 4 5" xfId="10821" xr:uid="{00000000-0005-0000-0000-0000C63D0000}"/>
    <cellStyle name="Comma 4 5 4 6" xfId="13273" xr:uid="{00000000-0005-0000-0000-0000C73D0000}"/>
    <cellStyle name="Comma 4 5 4 7" xfId="15725" xr:uid="{00000000-0005-0000-0000-0000C83D0000}"/>
    <cellStyle name="Comma 4 5 4 8" xfId="18178" xr:uid="{00000000-0005-0000-0000-0000C93D0000}"/>
    <cellStyle name="Comma 4 5 4 9" xfId="20626" xr:uid="{00000000-0005-0000-0000-0000CA3D0000}"/>
    <cellStyle name="Comma 4 5 5" xfId="23095" xr:uid="{00000000-0005-0000-0000-0000CB3D0000}"/>
    <cellStyle name="Comma 4 5 5 2" xfId="3422" xr:uid="{00000000-0005-0000-0000-0000CC3D0000}"/>
    <cellStyle name="Comma 4 5 5 3" xfId="5881" xr:uid="{00000000-0005-0000-0000-0000CD3D0000}"/>
    <cellStyle name="Comma 4 5 5 4" xfId="8374" xr:uid="{00000000-0005-0000-0000-0000CE3D0000}"/>
    <cellStyle name="Comma 4 5 5 5" xfId="10822" xr:uid="{00000000-0005-0000-0000-0000CF3D0000}"/>
    <cellStyle name="Comma 4 5 5 6" xfId="13274" xr:uid="{00000000-0005-0000-0000-0000D03D0000}"/>
    <cellStyle name="Comma 4 5 5 7" xfId="15726" xr:uid="{00000000-0005-0000-0000-0000D13D0000}"/>
    <cellStyle name="Comma 4 5 5 8" xfId="18179" xr:uid="{00000000-0005-0000-0000-0000D23D0000}"/>
    <cellStyle name="Comma 4 5 5 9" xfId="20627" xr:uid="{00000000-0005-0000-0000-0000D33D0000}"/>
    <cellStyle name="Comma 4 5 6" xfId="23096" xr:uid="{00000000-0005-0000-0000-0000D43D0000}"/>
    <cellStyle name="Comma 4 5 6 2" xfId="3423" xr:uid="{00000000-0005-0000-0000-0000D53D0000}"/>
    <cellStyle name="Comma 4 5 6 3" xfId="5882" xr:uid="{00000000-0005-0000-0000-0000D63D0000}"/>
    <cellStyle name="Comma 4 5 6 4" xfId="8375" xr:uid="{00000000-0005-0000-0000-0000D73D0000}"/>
    <cellStyle name="Comma 4 5 6 5" xfId="10823" xr:uid="{00000000-0005-0000-0000-0000D83D0000}"/>
    <cellStyle name="Comma 4 5 6 6" xfId="13275" xr:uid="{00000000-0005-0000-0000-0000D93D0000}"/>
    <cellStyle name="Comma 4 5 6 7" xfId="15727" xr:uid="{00000000-0005-0000-0000-0000DA3D0000}"/>
    <cellStyle name="Comma 4 5 6 8" xfId="18180" xr:uid="{00000000-0005-0000-0000-0000DB3D0000}"/>
    <cellStyle name="Comma 4 5 6 9" xfId="20628" xr:uid="{00000000-0005-0000-0000-0000DC3D0000}"/>
    <cellStyle name="Comma 4 5 7" xfId="23097" xr:uid="{00000000-0005-0000-0000-0000DD3D0000}"/>
    <cellStyle name="Comma 4 5 7 2" xfId="3424" xr:uid="{00000000-0005-0000-0000-0000DE3D0000}"/>
    <cellStyle name="Comma 4 5 7 3" xfId="5883" xr:uid="{00000000-0005-0000-0000-0000DF3D0000}"/>
    <cellStyle name="Comma 4 5 7 4" xfId="8376" xr:uid="{00000000-0005-0000-0000-0000E03D0000}"/>
    <cellStyle name="Comma 4 5 7 5" xfId="10824" xr:uid="{00000000-0005-0000-0000-0000E13D0000}"/>
    <cellStyle name="Comma 4 5 7 6" xfId="13276" xr:uid="{00000000-0005-0000-0000-0000E23D0000}"/>
    <cellStyle name="Comma 4 5 7 7" xfId="15728" xr:uid="{00000000-0005-0000-0000-0000E33D0000}"/>
    <cellStyle name="Comma 4 5 7 8" xfId="18181" xr:uid="{00000000-0005-0000-0000-0000E43D0000}"/>
    <cellStyle name="Comma 4 5 7 9" xfId="20629" xr:uid="{00000000-0005-0000-0000-0000E53D0000}"/>
    <cellStyle name="Comma 4 5 8" xfId="23098" xr:uid="{00000000-0005-0000-0000-0000E63D0000}"/>
    <cellStyle name="Comma 4 5 8 2" xfId="3425" xr:uid="{00000000-0005-0000-0000-0000E73D0000}"/>
    <cellStyle name="Comma 4 5 8 3" xfId="5884" xr:uid="{00000000-0005-0000-0000-0000E83D0000}"/>
    <cellStyle name="Comma 4 5 8 4" xfId="8377" xr:uid="{00000000-0005-0000-0000-0000E93D0000}"/>
    <cellStyle name="Comma 4 5 8 5" xfId="10825" xr:uid="{00000000-0005-0000-0000-0000EA3D0000}"/>
    <cellStyle name="Comma 4 5 8 6" xfId="13277" xr:uid="{00000000-0005-0000-0000-0000EB3D0000}"/>
    <cellStyle name="Comma 4 5 8 7" xfId="15729" xr:uid="{00000000-0005-0000-0000-0000EC3D0000}"/>
    <cellStyle name="Comma 4 5 8 8" xfId="18182" xr:uid="{00000000-0005-0000-0000-0000ED3D0000}"/>
    <cellStyle name="Comma 4 5 8 9" xfId="20630" xr:uid="{00000000-0005-0000-0000-0000EE3D0000}"/>
    <cellStyle name="Comma 4 5 9" xfId="3417" xr:uid="{00000000-0005-0000-0000-0000EF3D0000}"/>
    <cellStyle name="Comma 4 6" xfId="302" xr:uid="{00000000-0005-0000-0000-0000F03D0000}"/>
    <cellStyle name="Comma 4 6 10" xfId="20631" xr:uid="{00000000-0005-0000-0000-0000F13D0000}"/>
    <cellStyle name="Comma 4 6 2" xfId="23099" xr:uid="{00000000-0005-0000-0000-0000F23D0000}"/>
    <cellStyle name="Comma 4 6 2 2" xfId="3427" xr:uid="{00000000-0005-0000-0000-0000F33D0000}"/>
    <cellStyle name="Comma 4 6 2 3" xfId="5886" xr:uid="{00000000-0005-0000-0000-0000F43D0000}"/>
    <cellStyle name="Comma 4 6 2 4" xfId="8379" xr:uid="{00000000-0005-0000-0000-0000F53D0000}"/>
    <cellStyle name="Comma 4 6 2 5" xfId="10827" xr:uid="{00000000-0005-0000-0000-0000F63D0000}"/>
    <cellStyle name="Comma 4 6 2 6" xfId="13279" xr:uid="{00000000-0005-0000-0000-0000F73D0000}"/>
    <cellStyle name="Comma 4 6 2 7" xfId="15731" xr:uid="{00000000-0005-0000-0000-0000F83D0000}"/>
    <cellStyle name="Comma 4 6 2 8" xfId="18184" xr:uid="{00000000-0005-0000-0000-0000F93D0000}"/>
    <cellStyle name="Comma 4 6 2 9" xfId="20632" xr:uid="{00000000-0005-0000-0000-0000FA3D0000}"/>
    <cellStyle name="Comma 4 6 3" xfId="3426" xr:uid="{00000000-0005-0000-0000-0000FB3D0000}"/>
    <cellStyle name="Comma 4 6 4" xfId="5885" xr:uid="{00000000-0005-0000-0000-0000FC3D0000}"/>
    <cellStyle name="Comma 4 6 5" xfId="8378" xr:uid="{00000000-0005-0000-0000-0000FD3D0000}"/>
    <cellStyle name="Comma 4 6 6" xfId="10826" xr:uid="{00000000-0005-0000-0000-0000FE3D0000}"/>
    <cellStyle name="Comma 4 6 7" xfId="13278" xr:uid="{00000000-0005-0000-0000-0000FF3D0000}"/>
    <cellStyle name="Comma 4 6 8" xfId="15730" xr:uid="{00000000-0005-0000-0000-0000003E0000}"/>
    <cellStyle name="Comma 4 6 9" xfId="18183" xr:uid="{00000000-0005-0000-0000-0000013E0000}"/>
    <cellStyle name="Comma 4 7" xfId="303" xr:uid="{00000000-0005-0000-0000-0000023E0000}"/>
    <cellStyle name="Comma 4 7 2" xfId="3428" xr:uid="{00000000-0005-0000-0000-0000033E0000}"/>
    <cellStyle name="Comma 4 7 3" xfId="5887" xr:uid="{00000000-0005-0000-0000-0000043E0000}"/>
    <cellStyle name="Comma 4 7 4" xfId="8380" xr:uid="{00000000-0005-0000-0000-0000053E0000}"/>
    <cellStyle name="Comma 4 7 5" xfId="10828" xr:uid="{00000000-0005-0000-0000-0000063E0000}"/>
    <cellStyle name="Comma 4 7 6" xfId="13280" xr:uid="{00000000-0005-0000-0000-0000073E0000}"/>
    <cellStyle name="Comma 4 7 7" xfId="15732" xr:uid="{00000000-0005-0000-0000-0000083E0000}"/>
    <cellStyle name="Comma 4 7 8" xfId="18185" xr:uid="{00000000-0005-0000-0000-0000093E0000}"/>
    <cellStyle name="Comma 4 7 9" xfId="20633" xr:uid="{00000000-0005-0000-0000-00000A3E0000}"/>
    <cellStyle name="Comma 4 8" xfId="304" xr:uid="{00000000-0005-0000-0000-00000B3E0000}"/>
    <cellStyle name="Comma 4 8 2" xfId="3429" xr:uid="{00000000-0005-0000-0000-00000C3E0000}"/>
    <cellStyle name="Comma 4 8 3" xfId="5888" xr:uid="{00000000-0005-0000-0000-00000D3E0000}"/>
    <cellStyle name="Comma 4 8 4" xfId="8381" xr:uid="{00000000-0005-0000-0000-00000E3E0000}"/>
    <cellStyle name="Comma 4 8 5" xfId="10829" xr:uid="{00000000-0005-0000-0000-00000F3E0000}"/>
    <cellStyle name="Comma 4 8 6" xfId="13281" xr:uid="{00000000-0005-0000-0000-0000103E0000}"/>
    <cellStyle name="Comma 4 8 7" xfId="15733" xr:uid="{00000000-0005-0000-0000-0000113E0000}"/>
    <cellStyle name="Comma 4 8 8" xfId="18186" xr:uid="{00000000-0005-0000-0000-0000123E0000}"/>
    <cellStyle name="Comma 4 8 9" xfId="20634" xr:uid="{00000000-0005-0000-0000-0000133E0000}"/>
    <cellStyle name="Comma 4 9" xfId="305" xr:uid="{00000000-0005-0000-0000-0000143E0000}"/>
    <cellStyle name="Comma 4 9 2" xfId="3430" xr:uid="{00000000-0005-0000-0000-0000153E0000}"/>
    <cellStyle name="Comma 4 9 3" xfId="5889" xr:uid="{00000000-0005-0000-0000-0000163E0000}"/>
    <cellStyle name="Comma 4 9 4" xfId="8382" xr:uid="{00000000-0005-0000-0000-0000173E0000}"/>
    <cellStyle name="Comma 4 9 5" xfId="10830" xr:uid="{00000000-0005-0000-0000-0000183E0000}"/>
    <cellStyle name="Comma 4 9 6" xfId="13282" xr:uid="{00000000-0005-0000-0000-0000193E0000}"/>
    <cellStyle name="Comma 4 9 7" xfId="15734" xr:uid="{00000000-0005-0000-0000-00001A3E0000}"/>
    <cellStyle name="Comma 4 9 8" xfId="18187" xr:uid="{00000000-0005-0000-0000-00001B3E0000}"/>
    <cellStyle name="Comma 4 9 9" xfId="20635" xr:uid="{00000000-0005-0000-0000-00001C3E0000}"/>
    <cellStyle name="Comma 4_CGP SCHEDULE" xfId="306" xr:uid="{00000000-0005-0000-0000-00001D3E0000}"/>
    <cellStyle name="Comma 40" xfId="307" xr:uid="{00000000-0005-0000-0000-00001E3E0000}"/>
    <cellStyle name="Comma 41" xfId="308" xr:uid="{00000000-0005-0000-0000-00001F3E0000}"/>
    <cellStyle name="Comma 42" xfId="309" xr:uid="{00000000-0005-0000-0000-0000203E0000}"/>
    <cellStyle name="Comma 43" xfId="310" xr:uid="{00000000-0005-0000-0000-0000213E0000}"/>
    <cellStyle name="Comma 5" xfId="23100" xr:uid="{00000000-0005-0000-0000-0000223E0000}"/>
    <cellStyle name="Comma 5 10" xfId="311" xr:uid="{00000000-0005-0000-0000-0000233E0000}"/>
    <cellStyle name="Comma 5 10 2" xfId="3432" xr:uid="{00000000-0005-0000-0000-0000243E0000}"/>
    <cellStyle name="Comma 5 10 3" xfId="5891" xr:uid="{00000000-0005-0000-0000-0000253E0000}"/>
    <cellStyle name="Comma 5 10 4" xfId="8384" xr:uid="{00000000-0005-0000-0000-0000263E0000}"/>
    <cellStyle name="Comma 5 10 5" xfId="10832" xr:uid="{00000000-0005-0000-0000-0000273E0000}"/>
    <cellStyle name="Comma 5 10 6" xfId="13284" xr:uid="{00000000-0005-0000-0000-0000283E0000}"/>
    <cellStyle name="Comma 5 10 7" xfId="15736" xr:uid="{00000000-0005-0000-0000-0000293E0000}"/>
    <cellStyle name="Comma 5 10 8" xfId="18189" xr:uid="{00000000-0005-0000-0000-00002A3E0000}"/>
    <cellStyle name="Comma 5 10 9" xfId="20637" xr:uid="{00000000-0005-0000-0000-00002B3E0000}"/>
    <cellStyle name="Comma 5 11" xfId="312" xr:uid="{00000000-0005-0000-0000-00002C3E0000}"/>
    <cellStyle name="Comma 5 11 2" xfId="3433" xr:uid="{00000000-0005-0000-0000-00002D3E0000}"/>
    <cellStyle name="Comma 5 11 3" xfId="5892" xr:uid="{00000000-0005-0000-0000-00002E3E0000}"/>
    <cellStyle name="Comma 5 11 4" xfId="8385" xr:uid="{00000000-0005-0000-0000-00002F3E0000}"/>
    <cellStyle name="Comma 5 11 5" xfId="10833" xr:uid="{00000000-0005-0000-0000-0000303E0000}"/>
    <cellStyle name="Comma 5 11 6" xfId="13285" xr:uid="{00000000-0005-0000-0000-0000313E0000}"/>
    <cellStyle name="Comma 5 11 7" xfId="15737" xr:uid="{00000000-0005-0000-0000-0000323E0000}"/>
    <cellStyle name="Comma 5 11 8" xfId="18190" xr:uid="{00000000-0005-0000-0000-0000333E0000}"/>
    <cellStyle name="Comma 5 11 9" xfId="20638" xr:uid="{00000000-0005-0000-0000-0000343E0000}"/>
    <cellStyle name="Comma 5 12" xfId="313" xr:uid="{00000000-0005-0000-0000-0000353E0000}"/>
    <cellStyle name="Comma 5 12 2" xfId="3434" xr:uid="{00000000-0005-0000-0000-0000363E0000}"/>
    <cellStyle name="Comma 5 12 3" xfId="5893" xr:uid="{00000000-0005-0000-0000-0000373E0000}"/>
    <cellStyle name="Comma 5 12 4" xfId="8386" xr:uid="{00000000-0005-0000-0000-0000383E0000}"/>
    <cellStyle name="Comma 5 12 5" xfId="10834" xr:uid="{00000000-0005-0000-0000-0000393E0000}"/>
    <cellStyle name="Comma 5 12 6" xfId="13286" xr:uid="{00000000-0005-0000-0000-00003A3E0000}"/>
    <cellStyle name="Comma 5 12 7" xfId="15738" xr:uid="{00000000-0005-0000-0000-00003B3E0000}"/>
    <cellStyle name="Comma 5 12 8" xfId="18191" xr:uid="{00000000-0005-0000-0000-00003C3E0000}"/>
    <cellStyle name="Comma 5 12 9" xfId="20639" xr:uid="{00000000-0005-0000-0000-00003D3E0000}"/>
    <cellStyle name="Comma 5 13" xfId="314" xr:uid="{00000000-0005-0000-0000-00003E3E0000}"/>
    <cellStyle name="Comma 5 14" xfId="315" xr:uid="{00000000-0005-0000-0000-00003F3E0000}"/>
    <cellStyle name="Comma 5 15" xfId="316" xr:uid="{00000000-0005-0000-0000-0000403E0000}"/>
    <cellStyle name="Comma 5 16" xfId="317" xr:uid="{00000000-0005-0000-0000-0000413E0000}"/>
    <cellStyle name="Comma 5 17" xfId="318" xr:uid="{00000000-0005-0000-0000-0000423E0000}"/>
    <cellStyle name="Comma 5 18" xfId="319" xr:uid="{00000000-0005-0000-0000-0000433E0000}"/>
    <cellStyle name="Comma 5 19" xfId="320" xr:uid="{00000000-0005-0000-0000-0000443E0000}"/>
    <cellStyle name="Comma 5 2" xfId="23101" xr:uid="{00000000-0005-0000-0000-0000453E0000}"/>
    <cellStyle name="Comma 5 2 10" xfId="23102" xr:uid="{00000000-0005-0000-0000-0000463E0000}"/>
    <cellStyle name="Comma 5 2 10 2" xfId="3436" xr:uid="{00000000-0005-0000-0000-0000473E0000}"/>
    <cellStyle name="Comma 5 2 10 3" xfId="5895" xr:uid="{00000000-0005-0000-0000-0000483E0000}"/>
    <cellStyle name="Comma 5 2 10 4" xfId="8388" xr:uid="{00000000-0005-0000-0000-0000493E0000}"/>
    <cellStyle name="Comma 5 2 10 5" xfId="10836" xr:uid="{00000000-0005-0000-0000-00004A3E0000}"/>
    <cellStyle name="Comma 5 2 10 6" xfId="13288" xr:uid="{00000000-0005-0000-0000-00004B3E0000}"/>
    <cellStyle name="Comma 5 2 10 7" xfId="15740" xr:uid="{00000000-0005-0000-0000-00004C3E0000}"/>
    <cellStyle name="Comma 5 2 10 8" xfId="18193" xr:uid="{00000000-0005-0000-0000-00004D3E0000}"/>
    <cellStyle name="Comma 5 2 10 9" xfId="20641" xr:uid="{00000000-0005-0000-0000-00004E3E0000}"/>
    <cellStyle name="Comma 5 2 11" xfId="23103" xr:uid="{00000000-0005-0000-0000-00004F3E0000}"/>
    <cellStyle name="Comma 5 2 11 2" xfId="3437" xr:uid="{00000000-0005-0000-0000-0000503E0000}"/>
    <cellStyle name="Comma 5 2 11 3" xfId="5896" xr:uid="{00000000-0005-0000-0000-0000513E0000}"/>
    <cellStyle name="Comma 5 2 11 4" xfId="8389" xr:uid="{00000000-0005-0000-0000-0000523E0000}"/>
    <cellStyle name="Comma 5 2 11 5" xfId="10837" xr:uid="{00000000-0005-0000-0000-0000533E0000}"/>
    <cellStyle name="Comma 5 2 11 6" xfId="13289" xr:uid="{00000000-0005-0000-0000-0000543E0000}"/>
    <cellStyle name="Comma 5 2 11 7" xfId="15741" xr:uid="{00000000-0005-0000-0000-0000553E0000}"/>
    <cellStyle name="Comma 5 2 11 8" xfId="18194" xr:uid="{00000000-0005-0000-0000-0000563E0000}"/>
    <cellStyle name="Comma 5 2 11 9" xfId="20642" xr:uid="{00000000-0005-0000-0000-0000573E0000}"/>
    <cellStyle name="Comma 5 2 12" xfId="3435" xr:uid="{00000000-0005-0000-0000-0000583E0000}"/>
    <cellStyle name="Comma 5 2 13" xfId="5894" xr:uid="{00000000-0005-0000-0000-0000593E0000}"/>
    <cellStyle name="Comma 5 2 14" xfId="8387" xr:uid="{00000000-0005-0000-0000-00005A3E0000}"/>
    <cellStyle name="Comma 5 2 15" xfId="10835" xr:uid="{00000000-0005-0000-0000-00005B3E0000}"/>
    <cellStyle name="Comma 5 2 16" xfId="13287" xr:uid="{00000000-0005-0000-0000-00005C3E0000}"/>
    <cellStyle name="Comma 5 2 17" xfId="15739" xr:uid="{00000000-0005-0000-0000-00005D3E0000}"/>
    <cellStyle name="Comma 5 2 18" xfId="18192" xr:uid="{00000000-0005-0000-0000-00005E3E0000}"/>
    <cellStyle name="Comma 5 2 19" xfId="20640" xr:uid="{00000000-0005-0000-0000-00005F3E0000}"/>
    <cellStyle name="Comma 5 2 2" xfId="23104" xr:uid="{00000000-0005-0000-0000-0000603E0000}"/>
    <cellStyle name="Comma 5 2 2 10" xfId="23105" xr:uid="{00000000-0005-0000-0000-0000613E0000}"/>
    <cellStyle name="Comma 5 2 2 10 2" xfId="3439" xr:uid="{00000000-0005-0000-0000-0000623E0000}"/>
    <cellStyle name="Comma 5 2 2 10 3" xfId="5898" xr:uid="{00000000-0005-0000-0000-0000633E0000}"/>
    <cellStyle name="Comma 5 2 2 10 4" xfId="8391" xr:uid="{00000000-0005-0000-0000-0000643E0000}"/>
    <cellStyle name="Comma 5 2 2 10 5" xfId="10839" xr:uid="{00000000-0005-0000-0000-0000653E0000}"/>
    <cellStyle name="Comma 5 2 2 10 6" xfId="13291" xr:uid="{00000000-0005-0000-0000-0000663E0000}"/>
    <cellStyle name="Comma 5 2 2 10 7" xfId="15743" xr:uid="{00000000-0005-0000-0000-0000673E0000}"/>
    <cellStyle name="Comma 5 2 2 10 8" xfId="18196" xr:uid="{00000000-0005-0000-0000-0000683E0000}"/>
    <cellStyle name="Comma 5 2 2 10 9" xfId="20644" xr:uid="{00000000-0005-0000-0000-0000693E0000}"/>
    <cellStyle name="Comma 5 2 2 11" xfId="3438" xr:uid="{00000000-0005-0000-0000-00006A3E0000}"/>
    <cellStyle name="Comma 5 2 2 12" xfId="5897" xr:uid="{00000000-0005-0000-0000-00006B3E0000}"/>
    <cellStyle name="Comma 5 2 2 13" xfId="8390" xr:uid="{00000000-0005-0000-0000-00006C3E0000}"/>
    <cellStyle name="Comma 5 2 2 14" xfId="10838" xr:uid="{00000000-0005-0000-0000-00006D3E0000}"/>
    <cellStyle name="Comma 5 2 2 15" xfId="13290" xr:uid="{00000000-0005-0000-0000-00006E3E0000}"/>
    <cellStyle name="Comma 5 2 2 16" xfId="15742" xr:uid="{00000000-0005-0000-0000-00006F3E0000}"/>
    <cellStyle name="Comma 5 2 2 17" xfId="18195" xr:uid="{00000000-0005-0000-0000-0000703E0000}"/>
    <cellStyle name="Comma 5 2 2 18" xfId="20643" xr:uid="{00000000-0005-0000-0000-0000713E0000}"/>
    <cellStyle name="Comma 5 2 2 2" xfId="23106" xr:uid="{00000000-0005-0000-0000-0000723E0000}"/>
    <cellStyle name="Comma 5 2 2 2 10" xfId="3440" xr:uid="{00000000-0005-0000-0000-0000733E0000}"/>
    <cellStyle name="Comma 5 2 2 2 11" xfId="5899" xr:uid="{00000000-0005-0000-0000-0000743E0000}"/>
    <cellStyle name="Comma 5 2 2 2 12" xfId="8392" xr:uid="{00000000-0005-0000-0000-0000753E0000}"/>
    <cellStyle name="Comma 5 2 2 2 13" xfId="10840" xr:uid="{00000000-0005-0000-0000-0000763E0000}"/>
    <cellStyle name="Comma 5 2 2 2 14" xfId="13292" xr:uid="{00000000-0005-0000-0000-0000773E0000}"/>
    <cellStyle name="Comma 5 2 2 2 15" xfId="15744" xr:uid="{00000000-0005-0000-0000-0000783E0000}"/>
    <cellStyle name="Comma 5 2 2 2 16" xfId="18197" xr:uid="{00000000-0005-0000-0000-0000793E0000}"/>
    <cellStyle name="Comma 5 2 2 2 17" xfId="20645" xr:uid="{00000000-0005-0000-0000-00007A3E0000}"/>
    <cellStyle name="Comma 5 2 2 2 2" xfId="23107" xr:uid="{00000000-0005-0000-0000-00007B3E0000}"/>
    <cellStyle name="Comma 5 2 2 2 2 10" xfId="5900" xr:uid="{00000000-0005-0000-0000-00007C3E0000}"/>
    <cellStyle name="Comma 5 2 2 2 2 11" xfId="8393" xr:uid="{00000000-0005-0000-0000-00007D3E0000}"/>
    <cellStyle name="Comma 5 2 2 2 2 12" xfId="10841" xr:uid="{00000000-0005-0000-0000-00007E3E0000}"/>
    <cellStyle name="Comma 5 2 2 2 2 13" xfId="13293" xr:uid="{00000000-0005-0000-0000-00007F3E0000}"/>
    <cellStyle name="Comma 5 2 2 2 2 14" xfId="15745" xr:uid="{00000000-0005-0000-0000-0000803E0000}"/>
    <cellStyle name="Comma 5 2 2 2 2 15" xfId="18198" xr:uid="{00000000-0005-0000-0000-0000813E0000}"/>
    <cellStyle name="Comma 5 2 2 2 2 16" xfId="20646" xr:uid="{00000000-0005-0000-0000-0000823E0000}"/>
    <cellStyle name="Comma 5 2 2 2 2 2" xfId="23108" xr:uid="{00000000-0005-0000-0000-0000833E0000}"/>
    <cellStyle name="Comma 5 2 2 2 2 2 10" xfId="20647" xr:uid="{00000000-0005-0000-0000-0000843E0000}"/>
    <cellStyle name="Comma 5 2 2 2 2 2 2" xfId="23109" xr:uid="{00000000-0005-0000-0000-0000853E0000}"/>
    <cellStyle name="Comma 5 2 2 2 2 2 2 2" xfId="3443" xr:uid="{00000000-0005-0000-0000-0000863E0000}"/>
    <cellStyle name="Comma 5 2 2 2 2 2 2 3" xfId="5902" xr:uid="{00000000-0005-0000-0000-0000873E0000}"/>
    <cellStyle name="Comma 5 2 2 2 2 2 2 4" xfId="8395" xr:uid="{00000000-0005-0000-0000-0000883E0000}"/>
    <cellStyle name="Comma 5 2 2 2 2 2 2 5" xfId="10843" xr:uid="{00000000-0005-0000-0000-0000893E0000}"/>
    <cellStyle name="Comma 5 2 2 2 2 2 2 6" xfId="13295" xr:uid="{00000000-0005-0000-0000-00008A3E0000}"/>
    <cellStyle name="Comma 5 2 2 2 2 2 2 7" xfId="15747" xr:uid="{00000000-0005-0000-0000-00008B3E0000}"/>
    <cellStyle name="Comma 5 2 2 2 2 2 2 8" xfId="18200" xr:uid="{00000000-0005-0000-0000-00008C3E0000}"/>
    <cellStyle name="Comma 5 2 2 2 2 2 2 9" xfId="20648" xr:uid="{00000000-0005-0000-0000-00008D3E0000}"/>
    <cellStyle name="Comma 5 2 2 2 2 2 3" xfId="3442" xr:uid="{00000000-0005-0000-0000-00008E3E0000}"/>
    <cellStyle name="Comma 5 2 2 2 2 2 4" xfId="5901" xr:uid="{00000000-0005-0000-0000-00008F3E0000}"/>
    <cellStyle name="Comma 5 2 2 2 2 2 5" xfId="8394" xr:uid="{00000000-0005-0000-0000-0000903E0000}"/>
    <cellStyle name="Comma 5 2 2 2 2 2 6" xfId="10842" xr:uid="{00000000-0005-0000-0000-0000913E0000}"/>
    <cellStyle name="Comma 5 2 2 2 2 2 7" xfId="13294" xr:uid="{00000000-0005-0000-0000-0000923E0000}"/>
    <cellStyle name="Comma 5 2 2 2 2 2 8" xfId="15746" xr:uid="{00000000-0005-0000-0000-0000933E0000}"/>
    <cellStyle name="Comma 5 2 2 2 2 2 9" xfId="18199" xr:uid="{00000000-0005-0000-0000-0000943E0000}"/>
    <cellStyle name="Comma 5 2 2 2 2 3" xfId="23110" xr:uid="{00000000-0005-0000-0000-0000953E0000}"/>
    <cellStyle name="Comma 5 2 2 2 2 3 2" xfId="3444" xr:uid="{00000000-0005-0000-0000-0000963E0000}"/>
    <cellStyle name="Comma 5 2 2 2 2 3 3" xfId="5903" xr:uid="{00000000-0005-0000-0000-0000973E0000}"/>
    <cellStyle name="Comma 5 2 2 2 2 3 4" xfId="8396" xr:uid="{00000000-0005-0000-0000-0000983E0000}"/>
    <cellStyle name="Comma 5 2 2 2 2 3 5" xfId="10844" xr:uid="{00000000-0005-0000-0000-0000993E0000}"/>
    <cellStyle name="Comma 5 2 2 2 2 3 6" xfId="13296" xr:uid="{00000000-0005-0000-0000-00009A3E0000}"/>
    <cellStyle name="Comma 5 2 2 2 2 3 7" xfId="15748" xr:uid="{00000000-0005-0000-0000-00009B3E0000}"/>
    <cellStyle name="Comma 5 2 2 2 2 3 8" xfId="18201" xr:uid="{00000000-0005-0000-0000-00009C3E0000}"/>
    <cellStyle name="Comma 5 2 2 2 2 3 9" xfId="20649" xr:uid="{00000000-0005-0000-0000-00009D3E0000}"/>
    <cellStyle name="Comma 5 2 2 2 2 4" xfId="23111" xr:uid="{00000000-0005-0000-0000-00009E3E0000}"/>
    <cellStyle name="Comma 5 2 2 2 2 4 2" xfId="3445" xr:uid="{00000000-0005-0000-0000-00009F3E0000}"/>
    <cellStyle name="Comma 5 2 2 2 2 4 3" xfId="5904" xr:uid="{00000000-0005-0000-0000-0000A03E0000}"/>
    <cellStyle name="Comma 5 2 2 2 2 4 4" xfId="8397" xr:uid="{00000000-0005-0000-0000-0000A13E0000}"/>
    <cellStyle name="Comma 5 2 2 2 2 4 5" xfId="10845" xr:uid="{00000000-0005-0000-0000-0000A23E0000}"/>
    <cellStyle name="Comma 5 2 2 2 2 4 6" xfId="13297" xr:uid="{00000000-0005-0000-0000-0000A33E0000}"/>
    <cellStyle name="Comma 5 2 2 2 2 4 7" xfId="15749" xr:uid="{00000000-0005-0000-0000-0000A43E0000}"/>
    <cellStyle name="Comma 5 2 2 2 2 4 8" xfId="18202" xr:uid="{00000000-0005-0000-0000-0000A53E0000}"/>
    <cellStyle name="Comma 5 2 2 2 2 4 9" xfId="20650" xr:uid="{00000000-0005-0000-0000-0000A63E0000}"/>
    <cellStyle name="Comma 5 2 2 2 2 5" xfId="23112" xr:uid="{00000000-0005-0000-0000-0000A73E0000}"/>
    <cellStyle name="Comma 5 2 2 2 2 5 2" xfId="3446" xr:uid="{00000000-0005-0000-0000-0000A83E0000}"/>
    <cellStyle name="Comma 5 2 2 2 2 5 3" xfId="5905" xr:uid="{00000000-0005-0000-0000-0000A93E0000}"/>
    <cellStyle name="Comma 5 2 2 2 2 5 4" xfId="8398" xr:uid="{00000000-0005-0000-0000-0000AA3E0000}"/>
    <cellStyle name="Comma 5 2 2 2 2 5 5" xfId="10846" xr:uid="{00000000-0005-0000-0000-0000AB3E0000}"/>
    <cellStyle name="Comma 5 2 2 2 2 5 6" xfId="13298" xr:uid="{00000000-0005-0000-0000-0000AC3E0000}"/>
    <cellStyle name="Comma 5 2 2 2 2 5 7" xfId="15750" xr:uid="{00000000-0005-0000-0000-0000AD3E0000}"/>
    <cellStyle name="Comma 5 2 2 2 2 5 8" xfId="18203" xr:uid="{00000000-0005-0000-0000-0000AE3E0000}"/>
    <cellStyle name="Comma 5 2 2 2 2 5 9" xfId="20651" xr:uid="{00000000-0005-0000-0000-0000AF3E0000}"/>
    <cellStyle name="Comma 5 2 2 2 2 6" xfId="23113" xr:uid="{00000000-0005-0000-0000-0000B03E0000}"/>
    <cellStyle name="Comma 5 2 2 2 2 6 2" xfId="3447" xr:uid="{00000000-0005-0000-0000-0000B13E0000}"/>
    <cellStyle name="Comma 5 2 2 2 2 6 3" xfId="5906" xr:uid="{00000000-0005-0000-0000-0000B23E0000}"/>
    <cellStyle name="Comma 5 2 2 2 2 6 4" xfId="8399" xr:uid="{00000000-0005-0000-0000-0000B33E0000}"/>
    <cellStyle name="Comma 5 2 2 2 2 6 5" xfId="10847" xr:uid="{00000000-0005-0000-0000-0000B43E0000}"/>
    <cellStyle name="Comma 5 2 2 2 2 6 6" xfId="13299" xr:uid="{00000000-0005-0000-0000-0000B53E0000}"/>
    <cellStyle name="Comma 5 2 2 2 2 6 7" xfId="15751" xr:uid="{00000000-0005-0000-0000-0000B63E0000}"/>
    <cellStyle name="Comma 5 2 2 2 2 6 8" xfId="18204" xr:uid="{00000000-0005-0000-0000-0000B73E0000}"/>
    <cellStyle name="Comma 5 2 2 2 2 6 9" xfId="20652" xr:uid="{00000000-0005-0000-0000-0000B83E0000}"/>
    <cellStyle name="Comma 5 2 2 2 2 7" xfId="23114" xr:uid="{00000000-0005-0000-0000-0000B93E0000}"/>
    <cellStyle name="Comma 5 2 2 2 2 7 2" xfId="3448" xr:uid="{00000000-0005-0000-0000-0000BA3E0000}"/>
    <cellStyle name="Comma 5 2 2 2 2 7 3" xfId="5907" xr:uid="{00000000-0005-0000-0000-0000BB3E0000}"/>
    <cellStyle name="Comma 5 2 2 2 2 7 4" xfId="8400" xr:uid="{00000000-0005-0000-0000-0000BC3E0000}"/>
    <cellStyle name="Comma 5 2 2 2 2 7 5" xfId="10848" xr:uid="{00000000-0005-0000-0000-0000BD3E0000}"/>
    <cellStyle name="Comma 5 2 2 2 2 7 6" xfId="13300" xr:uid="{00000000-0005-0000-0000-0000BE3E0000}"/>
    <cellStyle name="Comma 5 2 2 2 2 7 7" xfId="15752" xr:uid="{00000000-0005-0000-0000-0000BF3E0000}"/>
    <cellStyle name="Comma 5 2 2 2 2 7 8" xfId="18205" xr:uid="{00000000-0005-0000-0000-0000C03E0000}"/>
    <cellStyle name="Comma 5 2 2 2 2 7 9" xfId="20653" xr:uid="{00000000-0005-0000-0000-0000C13E0000}"/>
    <cellStyle name="Comma 5 2 2 2 2 8" xfId="23115" xr:uid="{00000000-0005-0000-0000-0000C23E0000}"/>
    <cellStyle name="Comma 5 2 2 2 2 8 2" xfId="3449" xr:uid="{00000000-0005-0000-0000-0000C33E0000}"/>
    <cellStyle name="Comma 5 2 2 2 2 8 3" xfId="5908" xr:uid="{00000000-0005-0000-0000-0000C43E0000}"/>
    <cellStyle name="Comma 5 2 2 2 2 8 4" xfId="8401" xr:uid="{00000000-0005-0000-0000-0000C53E0000}"/>
    <cellStyle name="Comma 5 2 2 2 2 8 5" xfId="10849" xr:uid="{00000000-0005-0000-0000-0000C63E0000}"/>
    <cellStyle name="Comma 5 2 2 2 2 8 6" xfId="13301" xr:uid="{00000000-0005-0000-0000-0000C73E0000}"/>
    <cellStyle name="Comma 5 2 2 2 2 8 7" xfId="15753" xr:uid="{00000000-0005-0000-0000-0000C83E0000}"/>
    <cellStyle name="Comma 5 2 2 2 2 8 8" xfId="18206" xr:uid="{00000000-0005-0000-0000-0000C93E0000}"/>
    <cellStyle name="Comma 5 2 2 2 2 8 9" xfId="20654" xr:uid="{00000000-0005-0000-0000-0000CA3E0000}"/>
    <cellStyle name="Comma 5 2 2 2 2 9" xfId="3441" xr:uid="{00000000-0005-0000-0000-0000CB3E0000}"/>
    <cellStyle name="Comma 5 2 2 2 3" xfId="23116" xr:uid="{00000000-0005-0000-0000-0000CC3E0000}"/>
    <cellStyle name="Comma 5 2 2 2 3 10" xfId="20655" xr:uid="{00000000-0005-0000-0000-0000CD3E0000}"/>
    <cellStyle name="Comma 5 2 2 2 3 2" xfId="23117" xr:uid="{00000000-0005-0000-0000-0000CE3E0000}"/>
    <cellStyle name="Comma 5 2 2 2 3 2 2" xfId="3451" xr:uid="{00000000-0005-0000-0000-0000CF3E0000}"/>
    <cellStyle name="Comma 5 2 2 2 3 2 3" xfId="5910" xr:uid="{00000000-0005-0000-0000-0000D03E0000}"/>
    <cellStyle name="Comma 5 2 2 2 3 2 4" xfId="8403" xr:uid="{00000000-0005-0000-0000-0000D13E0000}"/>
    <cellStyle name="Comma 5 2 2 2 3 2 5" xfId="10851" xr:uid="{00000000-0005-0000-0000-0000D23E0000}"/>
    <cellStyle name="Comma 5 2 2 2 3 2 6" xfId="13303" xr:uid="{00000000-0005-0000-0000-0000D33E0000}"/>
    <cellStyle name="Comma 5 2 2 2 3 2 7" xfId="15755" xr:uid="{00000000-0005-0000-0000-0000D43E0000}"/>
    <cellStyle name="Comma 5 2 2 2 3 2 8" xfId="18208" xr:uid="{00000000-0005-0000-0000-0000D53E0000}"/>
    <cellStyle name="Comma 5 2 2 2 3 2 9" xfId="20656" xr:uid="{00000000-0005-0000-0000-0000D63E0000}"/>
    <cellStyle name="Comma 5 2 2 2 3 3" xfId="3450" xr:uid="{00000000-0005-0000-0000-0000D73E0000}"/>
    <cellStyle name="Comma 5 2 2 2 3 4" xfId="5909" xr:uid="{00000000-0005-0000-0000-0000D83E0000}"/>
    <cellStyle name="Comma 5 2 2 2 3 5" xfId="8402" xr:uid="{00000000-0005-0000-0000-0000D93E0000}"/>
    <cellStyle name="Comma 5 2 2 2 3 6" xfId="10850" xr:uid="{00000000-0005-0000-0000-0000DA3E0000}"/>
    <cellStyle name="Comma 5 2 2 2 3 7" xfId="13302" xr:uid="{00000000-0005-0000-0000-0000DB3E0000}"/>
    <cellStyle name="Comma 5 2 2 2 3 8" xfId="15754" xr:uid="{00000000-0005-0000-0000-0000DC3E0000}"/>
    <cellStyle name="Comma 5 2 2 2 3 9" xfId="18207" xr:uid="{00000000-0005-0000-0000-0000DD3E0000}"/>
    <cellStyle name="Comma 5 2 2 2 4" xfId="23118" xr:uid="{00000000-0005-0000-0000-0000DE3E0000}"/>
    <cellStyle name="Comma 5 2 2 2 4 2" xfId="3452" xr:uid="{00000000-0005-0000-0000-0000DF3E0000}"/>
    <cellStyle name="Comma 5 2 2 2 4 3" xfId="5911" xr:uid="{00000000-0005-0000-0000-0000E03E0000}"/>
    <cellStyle name="Comma 5 2 2 2 4 4" xfId="8404" xr:uid="{00000000-0005-0000-0000-0000E13E0000}"/>
    <cellStyle name="Comma 5 2 2 2 4 5" xfId="10852" xr:uid="{00000000-0005-0000-0000-0000E23E0000}"/>
    <cellStyle name="Comma 5 2 2 2 4 6" xfId="13304" xr:uid="{00000000-0005-0000-0000-0000E33E0000}"/>
    <cellStyle name="Comma 5 2 2 2 4 7" xfId="15756" xr:uid="{00000000-0005-0000-0000-0000E43E0000}"/>
    <cellStyle name="Comma 5 2 2 2 4 8" xfId="18209" xr:uid="{00000000-0005-0000-0000-0000E53E0000}"/>
    <cellStyle name="Comma 5 2 2 2 4 9" xfId="20657" xr:uid="{00000000-0005-0000-0000-0000E63E0000}"/>
    <cellStyle name="Comma 5 2 2 2 5" xfId="23119" xr:uid="{00000000-0005-0000-0000-0000E73E0000}"/>
    <cellStyle name="Comma 5 2 2 2 5 2" xfId="3453" xr:uid="{00000000-0005-0000-0000-0000E83E0000}"/>
    <cellStyle name="Comma 5 2 2 2 5 3" xfId="5912" xr:uid="{00000000-0005-0000-0000-0000E93E0000}"/>
    <cellStyle name="Comma 5 2 2 2 5 4" xfId="8405" xr:uid="{00000000-0005-0000-0000-0000EA3E0000}"/>
    <cellStyle name="Comma 5 2 2 2 5 5" xfId="10853" xr:uid="{00000000-0005-0000-0000-0000EB3E0000}"/>
    <cellStyle name="Comma 5 2 2 2 5 6" xfId="13305" xr:uid="{00000000-0005-0000-0000-0000EC3E0000}"/>
    <cellStyle name="Comma 5 2 2 2 5 7" xfId="15757" xr:uid="{00000000-0005-0000-0000-0000ED3E0000}"/>
    <cellStyle name="Comma 5 2 2 2 5 8" xfId="18210" xr:uid="{00000000-0005-0000-0000-0000EE3E0000}"/>
    <cellStyle name="Comma 5 2 2 2 5 9" xfId="20658" xr:uid="{00000000-0005-0000-0000-0000EF3E0000}"/>
    <cellStyle name="Comma 5 2 2 2 6" xfId="23120" xr:uid="{00000000-0005-0000-0000-0000F03E0000}"/>
    <cellStyle name="Comma 5 2 2 2 6 2" xfId="3454" xr:uid="{00000000-0005-0000-0000-0000F13E0000}"/>
    <cellStyle name="Comma 5 2 2 2 6 3" xfId="5913" xr:uid="{00000000-0005-0000-0000-0000F23E0000}"/>
    <cellStyle name="Comma 5 2 2 2 6 4" xfId="8406" xr:uid="{00000000-0005-0000-0000-0000F33E0000}"/>
    <cellStyle name="Comma 5 2 2 2 6 5" xfId="10854" xr:uid="{00000000-0005-0000-0000-0000F43E0000}"/>
    <cellStyle name="Comma 5 2 2 2 6 6" xfId="13306" xr:uid="{00000000-0005-0000-0000-0000F53E0000}"/>
    <cellStyle name="Comma 5 2 2 2 6 7" xfId="15758" xr:uid="{00000000-0005-0000-0000-0000F63E0000}"/>
    <cellStyle name="Comma 5 2 2 2 6 8" xfId="18211" xr:uid="{00000000-0005-0000-0000-0000F73E0000}"/>
    <cellStyle name="Comma 5 2 2 2 6 9" xfId="20659" xr:uid="{00000000-0005-0000-0000-0000F83E0000}"/>
    <cellStyle name="Comma 5 2 2 2 7" xfId="23121" xr:uid="{00000000-0005-0000-0000-0000F93E0000}"/>
    <cellStyle name="Comma 5 2 2 2 7 2" xfId="3455" xr:uid="{00000000-0005-0000-0000-0000FA3E0000}"/>
    <cellStyle name="Comma 5 2 2 2 7 3" xfId="5914" xr:uid="{00000000-0005-0000-0000-0000FB3E0000}"/>
    <cellStyle name="Comma 5 2 2 2 7 4" xfId="8407" xr:uid="{00000000-0005-0000-0000-0000FC3E0000}"/>
    <cellStyle name="Comma 5 2 2 2 7 5" xfId="10855" xr:uid="{00000000-0005-0000-0000-0000FD3E0000}"/>
    <cellStyle name="Comma 5 2 2 2 7 6" xfId="13307" xr:uid="{00000000-0005-0000-0000-0000FE3E0000}"/>
    <cellStyle name="Comma 5 2 2 2 7 7" xfId="15759" xr:uid="{00000000-0005-0000-0000-0000FF3E0000}"/>
    <cellStyle name="Comma 5 2 2 2 7 8" xfId="18212" xr:uid="{00000000-0005-0000-0000-0000003F0000}"/>
    <cellStyle name="Comma 5 2 2 2 7 9" xfId="20660" xr:uid="{00000000-0005-0000-0000-0000013F0000}"/>
    <cellStyle name="Comma 5 2 2 2 8" xfId="23122" xr:uid="{00000000-0005-0000-0000-0000023F0000}"/>
    <cellStyle name="Comma 5 2 2 2 8 2" xfId="3456" xr:uid="{00000000-0005-0000-0000-0000033F0000}"/>
    <cellStyle name="Comma 5 2 2 2 8 3" xfId="5915" xr:uid="{00000000-0005-0000-0000-0000043F0000}"/>
    <cellStyle name="Comma 5 2 2 2 8 4" xfId="8408" xr:uid="{00000000-0005-0000-0000-0000053F0000}"/>
    <cellStyle name="Comma 5 2 2 2 8 5" xfId="10856" xr:uid="{00000000-0005-0000-0000-0000063F0000}"/>
    <cellStyle name="Comma 5 2 2 2 8 6" xfId="13308" xr:uid="{00000000-0005-0000-0000-0000073F0000}"/>
    <cellStyle name="Comma 5 2 2 2 8 7" xfId="15760" xr:uid="{00000000-0005-0000-0000-0000083F0000}"/>
    <cellStyle name="Comma 5 2 2 2 8 8" xfId="18213" xr:uid="{00000000-0005-0000-0000-0000093F0000}"/>
    <cellStyle name="Comma 5 2 2 2 8 9" xfId="20661" xr:uid="{00000000-0005-0000-0000-00000A3F0000}"/>
    <cellStyle name="Comma 5 2 2 2 9" xfId="23123" xr:uid="{00000000-0005-0000-0000-00000B3F0000}"/>
    <cellStyle name="Comma 5 2 2 2 9 2" xfId="3457" xr:uid="{00000000-0005-0000-0000-00000C3F0000}"/>
    <cellStyle name="Comma 5 2 2 2 9 3" xfId="5916" xr:uid="{00000000-0005-0000-0000-00000D3F0000}"/>
    <cellStyle name="Comma 5 2 2 2 9 4" xfId="8409" xr:uid="{00000000-0005-0000-0000-00000E3F0000}"/>
    <cellStyle name="Comma 5 2 2 2 9 5" xfId="10857" xr:uid="{00000000-0005-0000-0000-00000F3F0000}"/>
    <cellStyle name="Comma 5 2 2 2 9 6" xfId="13309" xr:uid="{00000000-0005-0000-0000-0000103F0000}"/>
    <cellStyle name="Comma 5 2 2 2 9 7" xfId="15761" xr:uid="{00000000-0005-0000-0000-0000113F0000}"/>
    <cellStyle name="Comma 5 2 2 2 9 8" xfId="18214" xr:uid="{00000000-0005-0000-0000-0000123F0000}"/>
    <cellStyle name="Comma 5 2 2 2 9 9" xfId="20662" xr:uid="{00000000-0005-0000-0000-0000133F0000}"/>
    <cellStyle name="Comma 5 2 2 3" xfId="23124" xr:uid="{00000000-0005-0000-0000-0000143F0000}"/>
    <cellStyle name="Comma 5 2 2 3 10" xfId="5917" xr:uid="{00000000-0005-0000-0000-0000153F0000}"/>
    <cellStyle name="Comma 5 2 2 3 11" xfId="8410" xr:uid="{00000000-0005-0000-0000-0000163F0000}"/>
    <cellStyle name="Comma 5 2 2 3 12" xfId="10858" xr:uid="{00000000-0005-0000-0000-0000173F0000}"/>
    <cellStyle name="Comma 5 2 2 3 13" xfId="13310" xr:uid="{00000000-0005-0000-0000-0000183F0000}"/>
    <cellStyle name="Comma 5 2 2 3 14" xfId="15762" xr:uid="{00000000-0005-0000-0000-0000193F0000}"/>
    <cellStyle name="Comma 5 2 2 3 15" xfId="18215" xr:uid="{00000000-0005-0000-0000-00001A3F0000}"/>
    <cellStyle name="Comma 5 2 2 3 16" xfId="20663" xr:uid="{00000000-0005-0000-0000-00001B3F0000}"/>
    <cellStyle name="Comma 5 2 2 3 2" xfId="23125" xr:uid="{00000000-0005-0000-0000-00001C3F0000}"/>
    <cellStyle name="Comma 5 2 2 3 2 10" xfId="20664" xr:uid="{00000000-0005-0000-0000-00001D3F0000}"/>
    <cellStyle name="Comma 5 2 2 3 2 2" xfId="23126" xr:uid="{00000000-0005-0000-0000-00001E3F0000}"/>
    <cellStyle name="Comma 5 2 2 3 2 2 2" xfId="3460" xr:uid="{00000000-0005-0000-0000-00001F3F0000}"/>
    <cellStyle name="Comma 5 2 2 3 2 2 3" xfId="5919" xr:uid="{00000000-0005-0000-0000-0000203F0000}"/>
    <cellStyle name="Comma 5 2 2 3 2 2 4" xfId="8412" xr:uid="{00000000-0005-0000-0000-0000213F0000}"/>
    <cellStyle name="Comma 5 2 2 3 2 2 5" xfId="10860" xr:uid="{00000000-0005-0000-0000-0000223F0000}"/>
    <cellStyle name="Comma 5 2 2 3 2 2 6" xfId="13312" xr:uid="{00000000-0005-0000-0000-0000233F0000}"/>
    <cellStyle name="Comma 5 2 2 3 2 2 7" xfId="15764" xr:uid="{00000000-0005-0000-0000-0000243F0000}"/>
    <cellStyle name="Comma 5 2 2 3 2 2 8" xfId="18217" xr:uid="{00000000-0005-0000-0000-0000253F0000}"/>
    <cellStyle name="Comma 5 2 2 3 2 2 9" xfId="20665" xr:uid="{00000000-0005-0000-0000-0000263F0000}"/>
    <cellStyle name="Comma 5 2 2 3 2 3" xfId="3459" xr:uid="{00000000-0005-0000-0000-0000273F0000}"/>
    <cellStyle name="Comma 5 2 2 3 2 4" xfId="5918" xr:uid="{00000000-0005-0000-0000-0000283F0000}"/>
    <cellStyle name="Comma 5 2 2 3 2 5" xfId="8411" xr:uid="{00000000-0005-0000-0000-0000293F0000}"/>
    <cellStyle name="Comma 5 2 2 3 2 6" xfId="10859" xr:uid="{00000000-0005-0000-0000-00002A3F0000}"/>
    <cellStyle name="Comma 5 2 2 3 2 7" xfId="13311" xr:uid="{00000000-0005-0000-0000-00002B3F0000}"/>
    <cellStyle name="Comma 5 2 2 3 2 8" xfId="15763" xr:uid="{00000000-0005-0000-0000-00002C3F0000}"/>
    <cellStyle name="Comma 5 2 2 3 2 9" xfId="18216" xr:uid="{00000000-0005-0000-0000-00002D3F0000}"/>
    <cellStyle name="Comma 5 2 2 3 3" xfId="23127" xr:uid="{00000000-0005-0000-0000-00002E3F0000}"/>
    <cellStyle name="Comma 5 2 2 3 3 2" xfId="3461" xr:uid="{00000000-0005-0000-0000-00002F3F0000}"/>
    <cellStyle name="Comma 5 2 2 3 3 3" xfId="5920" xr:uid="{00000000-0005-0000-0000-0000303F0000}"/>
    <cellStyle name="Comma 5 2 2 3 3 4" xfId="8413" xr:uid="{00000000-0005-0000-0000-0000313F0000}"/>
    <cellStyle name="Comma 5 2 2 3 3 5" xfId="10861" xr:uid="{00000000-0005-0000-0000-0000323F0000}"/>
    <cellStyle name="Comma 5 2 2 3 3 6" xfId="13313" xr:uid="{00000000-0005-0000-0000-0000333F0000}"/>
    <cellStyle name="Comma 5 2 2 3 3 7" xfId="15765" xr:uid="{00000000-0005-0000-0000-0000343F0000}"/>
    <cellStyle name="Comma 5 2 2 3 3 8" xfId="18218" xr:uid="{00000000-0005-0000-0000-0000353F0000}"/>
    <cellStyle name="Comma 5 2 2 3 3 9" xfId="20666" xr:uid="{00000000-0005-0000-0000-0000363F0000}"/>
    <cellStyle name="Comma 5 2 2 3 4" xfId="23128" xr:uid="{00000000-0005-0000-0000-0000373F0000}"/>
    <cellStyle name="Comma 5 2 2 3 4 2" xfId="3462" xr:uid="{00000000-0005-0000-0000-0000383F0000}"/>
    <cellStyle name="Comma 5 2 2 3 4 3" xfId="5921" xr:uid="{00000000-0005-0000-0000-0000393F0000}"/>
    <cellStyle name="Comma 5 2 2 3 4 4" xfId="8414" xr:uid="{00000000-0005-0000-0000-00003A3F0000}"/>
    <cellStyle name="Comma 5 2 2 3 4 5" xfId="10862" xr:uid="{00000000-0005-0000-0000-00003B3F0000}"/>
    <cellStyle name="Comma 5 2 2 3 4 6" xfId="13314" xr:uid="{00000000-0005-0000-0000-00003C3F0000}"/>
    <cellStyle name="Comma 5 2 2 3 4 7" xfId="15766" xr:uid="{00000000-0005-0000-0000-00003D3F0000}"/>
    <cellStyle name="Comma 5 2 2 3 4 8" xfId="18219" xr:uid="{00000000-0005-0000-0000-00003E3F0000}"/>
    <cellStyle name="Comma 5 2 2 3 4 9" xfId="20667" xr:uid="{00000000-0005-0000-0000-00003F3F0000}"/>
    <cellStyle name="Comma 5 2 2 3 5" xfId="23129" xr:uid="{00000000-0005-0000-0000-0000403F0000}"/>
    <cellStyle name="Comma 5 2 2 3 5 2" xfId="3463" xr:uid="{00000000-0005-0000-0000-0000413F0000}"/>
    <cellStyle name="Comma 5 2 2 3 5 3" xfId="5922" xr:uid="{00000000-0005-0000-0000-0000423F0000}"/>
    <cellStyle name="Comma 5 2 2 3 5 4" xfId="8415" xr:uid="{00000000-0005-0000-0000-0000433F0000}"/>
    <cellStyle name="Comma 5 2 2 3 5 5" xfId="10863" xr:uid="{00000000-0005-0000-0000-0000443F0000}"/>
    <cellStyle name="Comma 5 2 2 3 5 6" xfId="13315" xr:uid="{00000000-0005-0000-0000-0000453F0000}"/>
    <cellStyle name="Comma 5 2 2 3 5 7" xfId="15767" xr:uid="{00000000-0005-0000-0000-0000463F0000}"/>
    <cellStyle name="Comma 5 2 2 3 5 8" xfId="18220" xr:uid="{00000000-0005-0000-0000-0000473F0000}"/>
    <cellStyle name="Comma 5 2 2 3 5 9" xfId="20668" xr:uid="{00000000-0005-0000-0000-0000483F0000}"/>
    <cellStyle name="Comma 5 2 2 3 6" xfId="23130" xr:uid="{00000000-0005-0000-0000-0000493F0000}"/>
    <cellStyle name="Comma 5 2 2 3 6 2" xfId="3464" xr:uid="{00000000-0005-0000-0000-00004A3F0000}"/>
    <cellStyle name="Comma 5 2 2 3 6 3" xfId="5923" xr:uid="{00000000-0005-0000-0000-00004B3F0000}"/>
    <cellStyle name="Comma 5 2 2 3 6 4" xfId="8416" xr:uid="{00000000-0005-0000-0000-00004C3F0000}"/>
    <cellStyle name="Comma 5 2 2 3 6 5" xfId="10864" xr:uid="{00000000-0005-0000-0000-00004D3F0000}"/>
    <cellStyle name="Comma 5 2 2 3 6 6" xfId="13316" xr:uid="{00000000-0005-0000-0000-00004E3F0000}"/>
    <cellStyle name="Comma 5 2 2 3 6 7" xfId="15768" xr:uid="{00000000-0005-0000-0000-00004F3F0000}"/>
    <cellStyle name="Comma 5 2 2 3 6 8" xfId="18221" xr:uid="{00000000-0005-0000-0000-0000503F0000}"/>
    <cellStyle name="Comma 5 2 2 3 6 9" xfId="20669" xr:uid="{00000000-0005-0000-0000-0000513F0000}"/>
    <cellStyle name="Comma 5 2 2 3 7" xfId="23131" xr:uid="{00000000-0005-0000-0000-0000523F0000}"/>
    <cellStyle name="Comma 5 2 2 3 7 2" xfId="3465" xr:uid="{00000000-0005-0000-0000-0000533F0000}"/>
    <cellStyle name="Comma 5 2 2 3 7 3" xfId="5924" xr:uid="{00000000-0005-0000-0000-0000543F0000}"/>
    <cellStyle name="Comma 5 2 2 3 7 4" xfId="8417" xr:uid="{00000000-0005-0000-0000-0000553F0000}"/>
    <cellStyle name="Comma 5 2 2 3 7 5" xfId="10865" xr:uid="{00000000-0005-0000-0000-0000563F0000}"/>
    <cellStyle name="Comma 5 2 2 3 7 6" xfId="13317" xr:uid="{00000000-0005-0000-0000-0000573F0000}"/>
    <cellStyle name="Comma 5 2 2 3 7 7" xfId="15769" xr:uid="{00000000-0005-0000-0000-0000583F0000}"/>
    <cellStyle name="Comma 5 2 2 3 7 8" xfId="18222" xr:uid="{00000000-0005-0000-0000-0000593F0000}"/>
    <cellStyle name="Comma 5 2 2 3 7 9" xfId="20670" xr:uid="{00000000-0005-0000-0000-00005A3F0000}"/>
    <cellStyle name="Comma 5 2 2 3 8" xfId="23132" xr:uid="{00000000-0005-0000-0000-00005B3F0000}"/>
    <cellStyle name="Comma 5 2 2 3 8 2" xfId="3466" xr:uid="{00000000-0005-0000-0000-00005C3F0000}"/>
    <cellStyle name="Comma 5 2 2 3 8 3" xfId="5925" xr:uid="{00000000-0005-0000-0000-00005D3F0000}"/>
    <cellStyle name="Comma 5 2 2 3 8 4" xfId="8418" xr:uid="{00000000-0005-0000-0000-00005E3F0000}"/>
    <cellStyle name="Comma 5 2 2 3 8 5" xfId="10866" xr:uid="{00000000-0005-0000-0000-00005F3F0000}"/>
    <cellStyle name="Comma 5 2 2 3 8 6" xfId="13318" xr:uid="{00000000-0005-0000-0000-0000603F0000}"/>
    <cellStyle name="Comma 5 2 2 3 8 7" xfId="15770" xr:uid="{00000000-0005-0000-0000-0000613F0000}"/>
    <cellStyle name="Comma 5 2 2 3 8 8" xfId="18223" xr:uid="{00000000-0005-0000-0000-0000623F0000}"/>
    <cellStyle name="Comma 5 2 2 3 8 9" xfId="20671" xr:uid="{00000000-0005-0000-0000-0000633F0000}"/>
    <cellStyle name="Comma 5 2 2 3 9" xfId="3458" xr:uid="{00000000-0005-0000-0000-0000643F0000}"/>
    <cellStyle name="Comma 5 2 2 4" xfId="23133" xr:uid="{00000000-0005-0000-0000-0000653F0000}"/>
    <cellStyle name="Comma 5 2 2 4 10" xfId="20672" xr:uid="{00000000-0005-0000-0000-0000663F0000}"/>
    <cellStyle name="Comma 5 2 2 4 2" xfId="23134" xr:uid="{00000000-0005-0000-0000-0000673F0000}"/>
    <cellStyle name="Comma 5 2 2 4 2 2" xfId="3468" xr:uid="{00000000-0005-0000-0000-0000683F0000}"/>
    <cellStyle name="Comma 5 2 2 4 2 3" xfId="5927" xr:uid="{00000000-0005-0000-0000-0000693F0000}"/>
    <cellStyle name="Comma 5 2 2 4 2 4" xfId="8420" xr:uid="{00000000-0005-0000-0000-00006A3F0000}"/>
    <cellStyle name="Comma 5 2 2 4 2 5" xfId="10868" xr:uid="{00000000-0005-0000-0000-00006B3F0000}"/>
    <cellStyle name="Comma 5 2 2 4 2 6" xfId="13320" xr:uid="{00000000-0005-0000-0000-00006C3F0000}"/>
    <cellStyle name="Comma 5 2 2 4 2 7" xfId="15772" xr:uid="{00000000-0005-0000-0000-00006D3F0000}"/>
    <cellStyle name="Comma 5 2 2 4 2 8" xfId="18225" xr:uid="{00000000-0005-0000-0000-00006E3F0000}"/>
    <cellStyle name="Comma 5 2 2 4 2 9" xfId="20673" xr:uid="{00000000-0005-0000-0000-00006F3F0000}"/>
    <cellStyle name="Comma 5 2 2 4 3" xfId="3467" xr:uid="{00000000-0005-0000-0000-0000703F0000}"/>
    <cellStyle name="Comma 5 2 2 4 4" xfId="5926" xr:uid="{00000000-0005-0000-0000-0000713F0000}"/>
    <cellStyle name="Comma 5 2 2 4 5" xfId="8419" xr:uid="{00000000-0005-0000-0000-0000723F0000}"/>
    <cellStyle name="Comma 5 2 2 4 6" xfId="10867" xr:uid="{00000000-0005-0000-0000-0000733F0000}"/>
    <cellStyle name="Comma 5 2 2 4 7" xfId="13319" xr:uid="{00000000-0005-0000-0000-0000743F0000}"/>
    <cellStyle name="Comma 5 2 2 4 8" xfId="15771" xr:uid="{00000000-0005-0000-0000-0000753F0000}"/>
    <cellStyle name="Comma 5 2 2 4 9" xfId="18224" xr:uid="{00000000-0005-0000-0000-0000763F0000}"/>
    <cellStyle name="Comma 5 2 2 5" xfId="23135" xr:uid="{00000000-0005-0000-0000-0000773F0000}"/>
    <cellStyle name="Comma 5 2 2 5 2" xfId="3469" xr:uid="{00000000-0005-0000-0000-0000783F0000}"/>
    <cellStyle name="Comma 5 2 2 5 3" xfId="5928" xr:uid="{00000000-0005-0000-0000-0000793F0000}"/>
    <cellStyle name="Comma 5 2 2 5 4" xfId="8421" xr:uid="{00000000-0005-0000-0000-00007A3F0000}"/>
    <cellStyle name="Comma 5 2 2 5 5" xfId="10869" xr:uid="{00000000-0005-0000-0000-00007B3F0000}"/>
    <cellStyle name="Comma 5 2 2 5 6" xfId="13321" xr:uid="{00000000-0005-0000-0000-00007C3F0000}"/>
    <cellStyle name="Comma 5 2 2 5 7" xfId="15773" xr:uid="{00000000-0005-0000-0000-00007D3F0000}"/>
    <cellStyle name="Comma 5 2 2 5 8" xfId="18226" xr:uid="{00000000-0005-0000-0000-00007E3F0000}"/>
    <cellStyle name="Comma 5 2 2 5 9" xfId="20674" xr:uid="{00000000-0005-0000-0000-00007F3F0000}"/>
    <cellStyle name="Comma 5 2 2 6" xfId="23136" xr:uid="{00000000-0005-0000-0000-0000803F0000}"/>
    <cellStyle name="Comma 5 2 2 6 2" xfId="3470" xr:uid="{00000000-0005-0000-0000-0000813F0000}"/>
    <cellStyle name="Comma 5 2 2 6 3" xfId="5929" xr:uid="{00000000-0005-0000-0000-0000823F0000}"/>
    <cellStyle name="Comma 5 2 2 6 4" xfId="8422" xr:uid="{00000000-0005-0000-0000-0000833F0000}"/>
    <cellStyle name="Comma 5 2 2 6 5" xfId="10870" xr:uid="{00000000-0005-0000-0000-0000843F0000}"/>
    <cellStyle name="Comma 5 2 2 6 6" xfId="13322" xr:uid="{00000000-0005-0000-0000-0000853F0000}"/>
    <cellStyle name="Comma 5 2 2 6 7" xfId="15774" xr:uid="{00000000-0005-0000-0000-0000863F0000}"/>
    <cellStyle name="Comma 5 2 2 6 8" xfId="18227" xr:uid="{00000000-0005-0000-0000-0000873F0000}"/>
    <cellStyle name="Comma 5 2 2 6 9" xfId="20675" xr:uid="{00000000-0005-0000-0000-0000883F0000}"/>
    <cellStyle name="Comma 5 2 2 7" xfId="23137" xr:uid="{00000000-0005-0000-0000-0000893F0000}"/>
    <cellStyle name="Comma 5 2 2 7 2" xfId="3471" xr:uid="{00000000-0005-0000-0000-00008A3F0000}"/>
    <cellStyle name="Comma 5 2 2 7 3" xfId="5930" xr:uid="{00000000-0005-0000-0000-00008B3F0000}"/>
    <cellStyle name="Comma 5 2 2 7 4" xfId="8423" xr:uid="{00000000-0005-0000-0000-00008C3F0000}"/>
    <cellStyle name="Comma 5 2 2 7 5" xfId="10871" xr:uid="{00000000-0005-0000-0000-00008D3F0000}"/>
    <cellStyle name="Comma 5 2 2 7 6" xfId="13323" xr:uid="{00000000-0005-0000-0000-00008E3F0000}"/>
    <cellStyle name="Comma 5 2 2 7 7" xfId="15775" xr:uid="{00000000-0005-0000-0000-00008F3F0000}"/>
    <cellStyle name="Comma 5 2 2 7 8" xfId="18228" xr:uid="{00000000-0005-0000-0000-0000903F0000}"/>
    <cellStyle name="Comma 5 2 2 7 9" xfId="20676" xr:uid="{00000000-0005-0000-0000-0000913F0000}"/>
    <cellStyle name="Comma 5 2 2 8" xfId="23138" xr:uid="{00000000-0005-0000-0000-0000923F0000}"/>
    <cellStyle name="Comma 5 2 2 8 2" xfId="3472" xr:uid="{00000000-0005-0000-0000-0000933F0000}"/>
    <cellStyle name="Comma 5 2 2 8 3" xfId="5931" xr:uid="{00000000-0005-0000-0000-0000943F0000}"/>
    <cellStyle name="Comma 5 2 2 8 4" xfId="8424" xr:uid="{00000000-0005-0000-0000-0000953F0000}"/>
    <cellStyle name="Comma 5 2 2 8 5" xfId="10872" xr:uid="{00000000-0005-0000-0000-0000963F0000}"/>
    <cellStyle name="Comma 5 2 2 8 6" xfId="13324" xr:uid="{00000000-0005-0000-0000-0000973F0000}"/>
    <cellStyle name="Comma 5 2 2 8 7" xfId="15776" xr:uid="{00000000-0005-0000-0000-0000983F0000}"/>
    <cellStyle name="Comma 5 2 2 8 8" xfId="18229" xr:uid="{00000000-0005-0000-0000-0000993F0000}"/>
    <cellStyle name="Comma 5 2 2 8 9" xfId="20677" xr:uid="{00000000-0005-0000-0000-00009A3F0000}"/>
    <cellStyle name="Comma 5 2 2 9" xfId="23139" xr:uid="{00000000-0005-0000-0000-00009B3F0000}"/>
    <cellStyle name="Comma 5 2 2 9 2" xfId="3473" xr:uid="{00000000-0005-0000-0000-00009C3F0000}"/>
    <cellStyle name="Comma 5 2 2 9 3" xfId="5932" xr:uid="{00000000-0005-0000-0000-00009D3F0000}"/>
    <cellStyle name="Comma 5 2 2 9 4" xfId="8425" xr:uid="{00000000-0005-0000-0000-00009E3F0000}"/>
    <cellStyle name="Comma 5 2 2 9 5" xfId="10873" xr:uid="{00000000-0005-0000-0000-00009F3F0000}"/>
    <cellStyle name="Comma 5 2 2 9 6" xfId="13325" xr:uid="{00000000-0005-0000-0000-0000A03F0000}"/>
    <cellStyle name="Comma 5 2 2 9 7" xfId="15777" xr:uid="{00000000-0005-0000-0000-0000A13F0000}"/>
    <cellStyle name="Comma 5 2 2 9 8" xfId="18230" xr:uid="{00000000-0005-0000-0000-0000A23F0000}"/>
    <cellStyle name="Comma 5 2 2 9 9" xfId="20678" xr:uid="{00000000-0005-0000-0000-0000A33F0000}"/>
    <cellStyle name="Comma 5 2 3" xfId="23140" xr:uid="{00000000-0005-0000-0000-0000A43F0000}"/>
    <cellStyle name="Comma 5 2 3 10" xfId="3474" xr:uid="{00000000-0005-0000-0000-0000A53F0000}"/>
    <cellStyle name="Comma 5 2 3 11" xfId="5933" xr:uid="{00000000-0005-0000-0000-0000A63F0000}"/>
    <cellStyle name="Comma 5 2 3 12" xfId="8426" xr:uid="{00000000-0005-0000-0000-0000A73F0000}"/>
    <cellStyle name="Comma 5 2 3 13" xfId="10874" xr:uid="{00000000-0005-0000-0000-0000A83F0000}"/>
    <cellStyle name="Comma 5 2 3 14" xfId="13326" xr:uid="{00000000-0005-0000-0000-0000A93F0000}"/>
    <cellStyle name="Comma 5 2 3 15" xfId="15778" xr:uid="{00000000-0005-0000-0000-0000AA3F0000}"/>
    <cellStyle name="Comma 5 2 3 16" xfId="18231" xr:uid="{00000000-0005-0000-0000-0000AB3F0000}"/>
    <cellStyle name="Comma 5 2 3 17" xfId="20679" xr:uid="{00000000-0005-0000-0000-0000AC3F0000}"/>
    <cellStyle name="Comma 5 2 3 2" xfId="23141" xr:uid="{00000000-0005-0000-0000-0000AD3F0000}"/>
    <cellStyle name="Comma 5 2 3 2 10" xfId="5934" xr:uid="{00000000-0005-0000-0000-0000AE3F0000}"/>
    <cellStyle name="Comma 5 2 3 2 11" xfId="8427" xr:uid="{00000000-0005-0000-0000-0000AF3F0000}"/>
    <cellStyle name="Comma 5 2 3 2 12" xfId="10875" xr:uid="{00000000-0005-0000-0000-0000B03F0000}"/>
    <cellStyle name="Comma 5 2 3 2 13" xfId="13327" xr:uid="{00000000-0005-0000-0000-0000B13F0000}"/>
    <cellStyle name="Comma 5 2 3 2 14" xfId="15779" xr:uid="{00000000-0005-0000-0000-0000B23F0000}"/>
    <cellStyle name="Comma 5 2 3 2 15" xfId="18232" xr:uid="{00000000-0005-0000-0000-0000B33F0000}"/>
    <cellStyle name="Comma 5 2 3 2 16" xfId="20680" xr:uid="{00000000-0005-0000-0000-0000B43F0000}"/>
    <cellStyle name="Comma 5 2 3 2 2" xfId="23142" xr:uid="{00000000-0005-0000-0000-0000B53F0000}"/>
    <cellStyle name="Comma 5 2 3 2 2 10" xfId="20681" xr:uid="{00000000-0005-0000-0000-0000B63F0000}"/>
    <cellStyle name="Comma 5 2 3 2 2 2" xfId="23143" xr:uid="{00000000-0005-0000-0000-0000B73F0000}"/>
    <cellStyle name="Comma 5 2 3 2 2 2 2" xfId="3477" xr:uid="{00000000-0005-0000-0000-0000B83F0000}"/>
    <cellStyle name="Comma 5 2 3 2 2 2 3" xfId="5936" xr:uid="{00000000-0005-0000-0000-0000B93F0000}"/>
    <cellStyle name="Comma 5 2 3 2 2 2 4" xfId="8429" xr:uid="{00000000-0005-0000-0000-0000BA3F0000}"/>
    <cellStyle name="Comma 5 2 3 2 2 2 5" xfId="10877" xr:uid="{00000000-0005-0000-0000-0000BB3F0000}"/>
    <cellStyle name="Comma 5 2 3 2 2 2 6" xfId="13329" xr:uid="{00000000-0005-0000-0000-0000BC3F0000}"/>
    <cellStyle name="Comma 5 2 3 2 2 2 7" xfId="15781" xr:uid="{00000000-0005-0000-0000-0000BD3F0000}"/>
    <cellStyle name="Comma 5 2 3 2 2 2 8" xfId="18234" xr:uid="{00000000-0005-0000-0000-0000BE3F0000}"/>
    <cellStyle name="Comma 5 2 3 2 2 2 9" xfId="20682" xr:uid="{00000000-0005-0000-0000-0000BF3F0000}"/>
    <cellStyle name="Comma 5 2 3 2 2 3" xfId="3476" xr:uid="{00000000-0005-0000-0000-0000C03F0000}"/>
    <cellStyle name="Comma 5 2 3 2 2 4" xfId="5935" xr:uid="{00000000-0005-0000-0000-0000C13F0000}"/>
    <cellStyle name="Comma 5 2 3 2 2 5" xfId="8428" xr:uid="{00000000-0005-0000-0000-0000C23F0000}"/>
    <cellStyle name="Comma 5 2 3 2 2 6" xfId="10876" xr:uid="{00000000-0005-0000-0000-0000C33F0000}"/>
    <cellStyle name="Comma 5 2 3 2 2 7" xfId="13328" xr:uid="{00000000-0005-0000-0000-0000C43F0000}"/>
    <cellStyle name="Comma 5 2 3 2 2 8" xfId="15780" xr:uid="{00000000-0005-0000-0000-0000C53F0000}"/>
    <cellStyle name="Comma 5 2 3 2 2 9" xfId="18233" xr:uid="{00000000-0005-0000-0000-0000C63F0000}"/>
    <cellStyle name="Comma 5 2 3 2 3" xfId="23144" xr:uid="{00000000-0005-0000-0000-0000C73F0000}"/>
    <cellStyle name="Comma 5 2 3 2 3 2" xfId="3478" xr:uid="{00000000-0005-0000-0000-0000C83F0000}"/>
    <cellStyle name="Comma 5 2 3 2 3 3" xfId="5937" xr:uid="{00000000-0005-0000-0000-0000C93F0000}"/>
    <cellStyle name="Comma 5 2 3 2 3 4" xfId="8430" xr:uid="{00000000-0005-0000-0000-0000CA3F0000}"/>
    <cellStyle name="Comma 5 2 3 2 3 5" xfId="10878" xr:uid="{00000000-0005-0000-0000-0000CB3F0000}"/>
    <cellStyle name="Comma 5 2 3 2 3 6" xfId="13330" xr:uid="{00000000-0005-0000-0000-0000CC3F0000}"/>
    <cellStyle name="Comma 5 2 3 2 3 7" xfId="15782" xr:uid="{00000000-0005-0000-0000-0000CD3F0000}"/>
    <cellStyle name="Comma 5 2 3 2 3 8" xfId="18235" xr:uid="{00000000-0005-0000-0000-0000CE3F0000}"/>
    <cellStyle name="Comma 5 2 3 2 3 9" xfId="20683" xr:uid="{00000000-0005-0000-0000-0000CF3F0000}"/>
    <cellStyle name="Comma 5 2 3 2 4" xfId="23145" xr:uid="{00000000-0005-0000-0000-0000D03F0000}"/>
    <cellStyle name="Comma 5 2 3 2 4 2" xfId="3479" xr:uid="{00000000-0005-0000-0000-0000D13F0000}"/>
    <cellStyle name="Comma 5 2 3 2 4 3" xfId="5938" xr:uid="{00000000-0005-0000-0000-0000D23F0000}"/>
    <cellStyle name="Comma 5 2 3 2 4 4" xfId="8431" xr:uid="{00000000-0005-0000-0000-0000D33F0000}"/>
    <cellStyle name="Comma 5 2 3 2 4 5" xfId="10879" xr:uid="{00000000-0005-0000-0000-0000D43F0000}"/>
    <cellStyle name="Comma 5 2 3 2 4 6" xfId="13331" xr:uid="{00000000-0005-0000-0000-0000D53F0000}"/>
    <cellStyle name="Comma 5 2 3 2 4 7" xfId="15783" xr:uid="{00000000-0005-0000-0000-0000D63F0000}"/>
    <cellStyle name="Comma 5 2 3 2 4 8" xfId="18236" xr:uid="{00000000-0005-0000-0000-0000D73F0000}"/>
    <cellStyle name="Comma 5 2 3 2 4 9" xfId="20684" xr:uid="{00000000-0005-0000-0000-0000D83F0000}"/>
    <cellStyle name="Comma 5 2 3 2 5" xfId="23146" xr:uid="{00000000-0005-0000-0000-0000D93F0000}"/>
    <cellStyle name="Comma 5 2 3 2 5 2" xfId="3480" xr:uid="{00000000-0005-0000-0000-0000DA3F0000}"/>
    <cellStyle name="Comma 5 2 3 2 5 3" xfId="5939" xr:uid="{00000000-0005-0000-0000-0000DB3F0000}"/>
    <cellStyle name="Comma 5 2 3 2 5 4" xfId="8432" xr:uid="{00000000-0005-0000-0000-0000DC3F0000}"/>
    <cellStyle name="Comma 5 2 3 2 5 5" xfId="10880" xr:uid="{00000000-0005-0000-0000-0000DD3F0000}"/>
    <cellStyle name="Comma 5 2 3 2 5 6" xfId="13332" xr:uid="{00000000-0005-0000-0000-0000DE3F0000}"/>
    <cellStyle name="Comma 5 2 3 2 5 7" xfId="15784" xr:uid="{00000000-0005-0000-0000-0000DF3F0000}"/>
    <cellStyle name="Comma 5 2 3 2 5 8" xfId="18237" xr:uid="{00000000-0005-0000-0000-0000E03F0000}"/>
    <cellStyle name="Comma 5 2 3 2 5 9" xfId="20685" xr:uid="{00000000-0005-0000-0000-0000E13F0000}"/>
    <cellStyle name="Comma 5 2 3 2 6" xfId="23147" xr:uid="{00000000-0005-0000-0000-0000E23F0000}"/>
    <cellStyle name="Comma 5 2 3 2 6 2" xfId="3481" xr:uid="{00000000-0005-0000-0000-0000E33F0000}"/>
    <cellStyle name="Comma 5 2 3 2 6 3" xfId="5940" xr:uid="{00000000-0005-0000-0000-0000E43F0000}"/>
    <cellStyle name="Comma 5 2 3 2 6 4" xfId="8433" xr:uid="{00000000-0005-0000-0000-0000E53F0000}"/>
    <cellStyle name="Comma 5 2 3 2 6 5" xfId="10881" xr:uid="{00000000-0005-0000-0000-0000E63F0000}"/>
    <cellStyle name="Comma 5 2 3 2 6 6" xfId="13333" xr:uid="{00000000-0005-0000-0000-0000E73F0000}"/>
    <cellStyle name="Comma 5 2 3 2 6 7" xfId="15785" xr:uid="{00000000-0005-0000-0000-0000E83F0000}"/>
    <cellStyle name="Comma 5 2 3 2 6 8" xfId="18238" xr:uid="{00000000-0005-0000-0000-0000E93F0000}"/>
    <cellStyle name="Comma 5 2 3 2 6 9" xfId="20686" xr:uid="{00000000-0005-0000-0000-0000EA3F0000}"/>
    <cellStyle name="Comma 5 2 3 2 7" xfId="23148" xr:uid="{00000000-0005-0000-0000-0000EB3F0000}"/>
    <cellStyle name="Comma 5 2 3 2 7 2" xfId="3482" xr:uid="{00000000-0005-0000-0000-0000EC3F0000}"/>
    <cellStyle name="Comma 5 2 3 2 7 3" xfId="5941" xr:uid="{00000000-0005-0000-0000-0000ED3F0000}"/>
    <cellStyle name="Comma 5 2 3 2 7 4" xfId="8434" xr:uid="{00000000-0005-0000-0000-0000EE3F0000}"/>
    <cellStyle name="Comma 5 2 3 2 7 5" xfId="10882" xr:uid="{00000000-0005-0000-0000-0000EF3F0000}"/>
    <cellStyle name="Comma 5 2 3 2 7 6" xfId="13334" xr:uid="{00000000-0005-0000-0000-0000F03F0000}"/>
    <cellStyle name="Comma 5 2 3 2 7 7" xfId="15786" xr:uid="{00000000-0005-0000-0000-0000F13F0000}"/>
    <cellStyle name="Comma 5 2 3 2 7 8" xfId="18239" xr:uid="{00000000-0005-0000-0000-0000F23F0000}"/>
    <cellStyle name="Comma 5 2 3 2 7 9" xfId="20687" xr:uid="{00000000-0005-0000-0000-0000F33F0000}"/>
    <cellStyle name="Comma 5 2 3 2 8" xfId="23149" xr:uid="{00000000-0005-0000-0000-0000F43F0000}"/>
    <cellStyle name="Comma 5 2 3 2 8 2" xfId="3483" xr:uid="{00000000-0005-0000-0000-0000F53F0000}"/>
    <cellStyle name="Comma 5 2 3 2 8 3" xfId="5942" xr:uid="{00000000-0005-0000-0000-0000F63F0000}"/>
    <cellStyle name="Comma 5 2 3 2 8 4" xfId="8435" xr:uid="{00000000-0005-0000-0000-0000F73F0000}"/>
    <cellStyle name="Comma 5 2 3 2 8 5" xfId="10883" xr:uid="{00000000-0005-0000-0000-0000F83F0000}"/>
    <cellStyle name="Comma 5 2 3 2 8 6" xfId="13335" xr:uid="{00000000-0005-0000-0000-0000F93F0000}"/>
    <cellStyle name="Comma 5 2 3 2 8 7" xfId="15787" xr:uid="{00000000-0005-0000-0000-0000FA3F0000}"/>
    <cellStyle name="Comma 5 2 3 2 8 8" xfId="18240" xr:uid="{00000000-0005-0000-0000-0000FB3F0000}"/>
    <cellStyle name="Comma 5 2 3 2 8 9" xfId="20688" xr:uid="{00000000-0005-0000-0000-0000FC3F0000}"/>
    <cellStyle name="Comma 5 2 3 2 9" xfId="3475" xr:uid="{00000000-0005-0000-0000-0000FD3F0000}"/>
    <cellStyle name="Comma 5 2 3 3" xfId="23150" xr:uid="{00000000-0005-0000-0000-0000FE3F0000}"/>
    <cellStyle name="Comma 5 2 3 3 10" xfId="20689" xr:uid="{00000000-0005-0000-0000-0000FF3F0000}"/>
    <cellStyle name="Comma 5 2 3 3 2" xfId="23151" xr:uid="{00000000-0005-0000-0000-000000400000}"/>
    <cellStyle name="Comma 5 2 3 3 2 2" xfId="3485" xr:uid="{00000000-0005-0000-0000-000001400000}"/>
    <cellStyle name="Comma 5 2 3 3 2 3" xfId="5944" xr:uid="{00000000-0005-0000-0000-000002400000}"/>
    <cellStyle name="Comma 5 2 3 3 2 4" xfId="8437" xr:uid="{00000000-0005-0000-0000-000003400000}"/>
    <cellStyle name="Comma 5 2 3 3 2 5" xfId="10885" xr:uid="{00000000-0005-0000-0000-000004400000}"/>
    <cellStyle name="Comma 5 2 3 3 2 6" xfId="13337" xr:uid="{00000000-0005-0000-0000-000005400000}"/>
    <cellStyle name="Comma 5 2 3 3 2 7" xfId="15789" xr:uid="{00000000-0005-0000-0000-000006400000}"/>
    <cellStyle name="Comma 5 2 3 3 2 8" xfId="18242" xr:uid="{00000000-0005-0000-0000-000007400000}"/>
    <cellStyle name="Comma 5 2 3 3 2 9" xfId="20690" xr:uid="{00000000-0005-0000-0000-000008400000}"/>
    <cellStyle name="Comma 5 2 3 3 3" xfId="3484" xr:uid="{00000000-0005-0000-0000-000009400000}"/>
    <cellStyle name="Comma 5 2 3 3 4" xfId="5943" xr:uid="{00000000-0005-0000-0000-00000A400000}"/>
    <cellStyle name="Comma 5 2 3 3 5" xfId="8436" xr:uid="{00000000-0005-0000-0000-00000B400000}"/>
    <cellStyle name="Comma 5 2 3 3 6" xfId="10884" xr:uid="{00000000-0005-0000-0000-00000C400000}"/>
    <cellStyle name="Comma 5 2 3 3 7" xfId="13336" xr:uid="{00000000-0005-0000-0000-00000D400000}"/>
    <cellStyle name="Comma 5 2 3 3 8" xfId="15788" xr:uid="{00000000-0005-0000-0000-00000E400000}"/>
    <cellStyle name="Comma 5 2 3 3 9" xfId="18241" xr:uid="{00000000-0005-0000-0000-00000F400000}"/>
    <cellStyle name="Comma 5 2 3 4" xfId="23152" xr:uid="{00000000-0005-0000-0000-000010400000}"/>
    <cellStyle name="Comma 5 2 3 4 2" xfId="3486" xr:uid="{00000000-0005-0000-0000-000011400000}"/>
    <cellStyle name="Comma 5 2 3 4 3" xfId="5945" xr:uid="{00000000-0005-0000-0000-000012400000}"/>
    <cellStyle name="Comma 5 2 3 4 4" xfId="8438" xr:uid="{00000000-0005-0000-0000-000013400000}"/>
    <cellStyle name="Comma 5 2 3 4 5" xfId="10886" xr:uid="{00000000-0005-0000-0000-000014400000}"/>
    <cellStyle name="Comma 5 2 3 4 6" xfId="13338" xr:uid="{00000000-0005-0000-0000-000015400000}"/>
    <cellStyle name="Comma 5 2 3 4 7" xfId="15790" xr:uid="{00000000-0005-0000-0000-000016400000}"/>
    <cellStyle name="Comma 5 2 3 4 8" xfId="18243" xr:uid="{00000000-0005-0000-0000-000017400000}"/>
    <cellStyle name="Comma 5 2 3 4 9" xfId="20691" xr:uid="{00000000-0005-0000-0000-000018400000}"/>
    <cellStyle name="Comma 5 2 3 5" xfId="23153" xr:uid="{00000000-0005-0000-0000-000019400000}"/>
    <cellStyle name="Comma 5 2 3 5 2" xfId="3487" xr:uid="{00000000-0005-0000-0000-00001A400000}"/>
    <cellStyle name="Comma 5 2 3 5 3" xfId="5946" xr:uid="{00000000-0005-0000-0000-00001B400000}"/>
    <cellStyle name="Comma 5 2 3 5 4" xfId="8439" xr:uid="{00000000-0005-0000-0000-00001C400000}"/>
    <cellStyle name="Comma 5 2 3 5 5" xfId="10887" xr:uid="{00000000-0005-0000-0000-00001D400000}"/>
    <cellStyle name="Comma 5 2 3 5 6" xfId="13339" xr:uid="{00000000-0005-0000-0000-00001E400000}"/>
    <cellStyle name="Comma 5 2 3 5 7" xfId="15791" xr:uid="{00000000-0005-0000-0000-00001F400000}"/>
    <cellStyle name="Comma 5 2 3 5 8" xfId="18244" xr:uid="{00000000-0005-0000-0000-000020400000}"/>
    <cellStyle name="Comma 5 2 3 5 9" xfId="20692" xr:uid="{00000000-0005-0000-0000-000021400000}"/>
    <cellStyle name="Comma 5 2 3 6" xfId="23154" xr:uid="{00000000-0005-0000-0000-000022400000}"/>
    <cellStyle name="Comma 5 2 3 6 2" xfId="3488" xr:uid="{00000000-0005-0000-0000-000023400000}"/>
    <cellStyle name="Comma 5 2 3 6 3" xfId="5947" xr:uid="{00000000-0005-0000-0000-000024400000}"/>
    <cellStyle name="Comma 5 2 3 6 4" xfId="8440" xr:uid="{00000000-0005-0000-0000-000025400000}"/>
    <cellStyle name="Comma 5 2 3 6 5" xfId="10888" xr:uid="{00000000-0005-0000-0000-000026400000}"/>
    <cellStyle name="Comma 5 2 3 6 6" xfId="13340" xr:uid="{00000000-0005-0000-0000-000027400000}"/>
    <cellStyle name="Comma 5 2 3 6 7" xfId="15792" xr:uid="{00000000-0005-0000-0000-000028400000}"/>
    <cellStyle name="Comma 5 2 3 6 8" xfId="18245" xr:uid="{00000000-0005-0000-0000-000029400000}"/>
    <cellStyle name="Comma 5 2 3 6 9" xfId="20693" xr:uid="{00000000-0005-0000-0000-00002A400000}"/>
    <cellStyle name="Comma 5 2 3 7" xfId="23155" xr:uid="{00000000-0005-0000-0000-00002B400000}"/>
    <cellStyle name="Comma 5 2 3 7 2" xfId="3489" xr:uid="{00000000-0005-0000-0000-00002C400000}"/>
    <cellStyle name="Comma 5 2 3 7 3" xfId="5948" xr:uid="{00000000-0005-0000-0000-00002D400000}"/>
    <cellStyle name="Comma 5 2 3 7 4" xfId="8441" xr:uid="{00000000-0005-0000-0000-00002E400000}"/>
    <cellStyle name="Comma 5 2 3 7 5" xfId="10889" xr:uid="{00000000-0005-0000-0000-00002F400000}"/>
    <cellStyle name="Comma 5 2 3 7 6" xfId="13341" xr:uid="{00000000-0005-0000-0000-000030400000}"/>
    <cellStyle name="Comma 5 2 3 7 7" xfId="15793" xr:uid="{00000000-0005-0000-0000-000031400000}"/>
    <cellStyle name="Comma 5 2 3 7 8" xfId="18246" xr:uid="{00000000-0005-0000-0000-000032400000}"/>
    <cellStyle name="Comma 5 2 3 7 9" xfId="20694" xr:uid="{00000000-0005-0000-0000-000033400000}"/>
    <cellStyle name="Comma 5 2 3 8" xfId="23156" xr:uid="{00000000-0005-0000-0000-000034400000}"/>
    <cellStyle name="Comma 5 2 3 8 2" xfId="3490" xr:uid="{00000000-0005-0000-0000-000035400000}"/>
    <cellStyle name="Comma 5 2 3 8 3" xfId="5949" xr:uid="{00000000-0005-0000-0000-000036400000}"/>
    <cellStyle name="Comma 5 2 3 8 4" xfId="8442" xr:uid="{00000000-0005-0000-0000-000037400000}"/>
    <cellStyle name="Comma 5 2 3 8 5" xfId="10890" xr:uid="{00000000-0005-0000-0000-000038400000}"/>
    <cellStyle name="Comma 5 2 3 8 6" xfId="13342" xr:uid="{00000000-0005-0000-0000-000039400000}"/>
    <cellStyle name="Comma 5 2 3 8 7" xfId="15794" xr:uid="{00000000-0005-0000-0000-00003A400000}"/>
    <cellStyle name="Comma 5 2 3 8 8" xfId="18247" xr:uid="{00000000-0005-0000-0000-00003B400000}"/>
    <cellStyle name="Comma 5 2 3 8 9" xfId="20695" xr:uid="{00000000-0005-0000-0000-00003C400000}"/>
    <cellStyle name="Comma 5 2 3 9" xfId="23157" xr:uid="{00000000-0005-0000-0000-00003D400000}"/>
    <cellStyle name="Comma 5 2 3 9 2" xfId="3491" xr:uid="{00000000-0005-0000-0000-00003E400000}"/>
    <cellStyle name="Comma 5 2 3 9 3" xfId="5950" xr:uid="{00000000-0005-0000-0000-00003F400000}"/>
    <cellStyle name="Comma 5 2 3 9 4" xfId="8443" xr:uid="{00000000-0005-0000-0000-000040400000}"/>
    <cellStyle name="Comma 5 2 3 9 5" xfId="10891" xr:uid="{00000000-0005-0000-0000-000041400000}"/>
    <cellStyle name="Comma 5 2 3 9 6" xfId="13343" xr:uid="{00000000-0005-0000-0000-000042400000}"/>
    <cellStyle name="Comma 5 2 3 9 7" xfId="15795" xr:uid="{00000000-0005-0000-0000-000043400000}"/>
    <cellStyle name="Comma 5 2 3 9 8" xfId="18248" xr:uid="{00000000-0005-0000-0000-000044400000}"/>
    <cellStyle name="Comma 5 2 3 9 9" xfId="20696" xr:uid="{00000000-0005-0000-0000-000045400000}"/>
    <cellStyle name="Comma 5 2 4" xfId="23158" xr:uid="{00000000-0005-0000-0000-000046400000}"/>
    <cellStyle name="Comma 5 2 4 10" xfId="5951" xr:uid="{00000000-0005-0000-0000-000047400000}"/>
    <cellStyle name="Comma 5 2 4 11" xfId="8444" xr:uid="{00000000-0005-0000-0000-000048400000}"/>
    <cellStyle name="Comma 5 2 4 12" xfId="10892" xr:uid="{00000000-0005-0000-0000-000049400000}"/>
    <cellStyle name="Comma 5 2 4 13" xfId="13344" xr:uid="{00000000-0005-0000-0000-00004A400000}"/>
    <cellStyle name="Comma 5 2 4 14" xfId="15796" xr:uid="{00000000-0005-0000-0000-00004B400000}"/>
    <cellStyle name="Comma 5 2 4 15" xfId="18249" xr:uid="{00000000-0005-0000-0000-00004C400000}"/>
    <cellStyle name="Comma 5 2 4 16" xfId="20697" xr:uid="{00000000-0005-0000-0000-00004D400000}"/>
    <cellStyle name="Comma 5 2 4 2" xfId="23159" xr:uid="{00000000-0005-0000-0000-00004E400000}"/>
    <cellStyle name="Comma 5 2 4 2 10" xfId="20698" xr:uid="{00000000-0005-0000-0000-00004F400000}"/>
    <cellStyle name="Comma 5 2 4 2 2" xfId="23160" xr:uid="{00000000-0005-0000-0000-000050400000}"/>
    <cellStyle name="Comma 5 2 4 2 2 2" xfId="3494" xr:uid="{00000000-0005-0000-0000-000051400000}"/>
    <cellStyle name="Comma 5 2 4 2 2 3" xfId="5953" xr:uid="{00000000-0005-0000-0000-000052400000}"/>
    <cellStyle name="Comma 5 2 4 2 2 4" xfId="8446" xr:uid="{00000000-0005-0000-0000-000053400000}"/>
    <cellStyle name="Comma 5 2 4 2 2 5" xfId="10894" xr:uid="{00000000-0005-0000-0000-000054400000}"/>
    <cellStyle name="Comma 5 2 4 2 2 6" xfId="13346" xr:uid="{00000000-0005-0000-0000-000055400000}"/>
    <cellStyle name="Comma 5 2 4 2 2 7" xfId="15798" xr:uid="{00000000-0005-0000-0000-000056400000}"/>
    <cellStyle name="Comma 5 2 4 2 2 8" xfId="18251" xr:uid="{00000000-0005-0000-0000-000057400000}"/>
    <cellStyle name="Comma 5 2 4 2 2 9" xfId="20699" xr:uid="{00000000-0005-0000-0000-000058400000}"/>
    <cellStyle name="Comma 5 2 4 2 3" xfId="3493" xr:uid="{00000000-0005-0000-0000-000059400000}"/>
    <cellStyle name="Comma 5 2 4 2 4" xfId="5952" xr:uid="{00000000-0005-0000-0000-00005A400000}"/>
    <cellStyle name="Comma 5 2 4 2 5" xfId="8445" xr:uid="{00000000-0005-0000-0000-00005B400000}"/>
    <cellStyle name="Comma 5 2 4 2 6" xfId="10893" xr:uid="{00000000-0005-0000-0000-00005C400000}"/>
    <cellStyle name="Comma 5 2 4 2 7" xfId="13345" xr:uid="{00000000-0005-0000-0000-00005D400000}"/>
    <cellStyle name="Comma 5 2 4 2 8" xfId="15797" xr:uid="{00000000-0005-0000-0000-00005E400000}"/>
    <cellStyle name="Comma 5 2 4 2 9" xfId="18250" xr:uid="{00000000-0005-0000-0000-00005F400000}"/>
    <cellStyle name="Comma 5 2 4 3" xfId="23161" xr:uid="{00000000-0005-0000-0000-000060400000}"/>
    <cellStyle name="Comma 5 2 4 3 2" xfId="3495" xr:uid="{00000000-0005-0000-0000-000061400000}"/>
    <cellStyle name="Comma 5 2 4 3 3" xfId="5954" xr:uid="{00000000-0005-0000-0000-000062400000}"/>
    <cellStyle name="Comma 5 2 4 3 4" xfId="8447" xr:uid="{00000000-0005-0000-0000-000063400000}"/>
    <cellStyle name="Comma 5 2 4 3 5" xfId="10895" xr:uid="{00000000-0005-0000-0000-000064400000}"/>
    <cellStyle name="Comma 5 2 4 3 6" xfId="13347" xr:uid="{00000000-0005-0000-0000-000065400000}"/>
    <cellStyle name="Comma 5 2 4 3 7" xfId="15799" xr:uid="{00000000-0005-0000-0000-000066400000}"/>
    <cellStyle name="Comma 5 2 4 3 8" xfId="18252" xr:uid="{00000000-0005-0000-0000-000067400000}"/>
    <cellStyle name="Comma 5 2 4 3 9" xfId="20700" xr:uid="{00000000-0005-0000-0000-000068400000}"/>
    <cellStyle name="Comma 5 2 4 4" xfId="23162" xr:uid="{00000000-0005-0000-0000-000069400000}"/>
    <cellStyle name="Comma 5 2 4 4 2" xfId="3496" xr:uid="{00000000-0005-0000-0000-00006A400000}"/>
    <cellStyle name="Comma 5 2 4 4 3" xfId="5955" xr:uid="{00000000-0005-0000-0000-00006B400000}"/>
    <cellStyle name="Comma 5 2 4 4 4" xfId="8448" xr:uid="{00000000-0005-0000-0000-00006C400000}"/>
    <cellStyle name="Comma 5 2 4 4 5" xfId="10896" xr:uid="{00000000-0005-0000-0000-00006D400000}"/>
    <cellStyle name="Comma 5 2 4 4 6" xfId="13348" xr:uid="{00000000-0005-0000-0000-00006E400000}"/>
    <cellStyle name="Comma 5 2 4 4 7" xfId="15800" xr:uid="{00000000-0005-0000-0000-00006F400000}"/>
    <cellStyle name="Comma 5 2 4 4 8" xfId="18253" xr:uid="{00000000-0005-0000-0000-000070400000}"/>
    <cellStyle name="Comma 5 2 4 4 9" xfId="20701" xr:uid="{00000000-0005-0000-0000-000071400000}"/>
    <cellStyle name="Comma 5 2 4 5" xfId="23163" xr:uid="{00000000-0005-0000-0000-000072400000}"/>
    <cellStyle name="Comma 5 2 4 5 2" xfId="3497" xr:uid="{00000000-0005-0000-0000-000073400000}"/>
    <cellStyle name="Comma 5 2 4 5 3" xfId="5956" xr:uid="{00000000-0005-0000-0000-000074400000}"/>
    <cellStyle name="Comma 5 2 4 5 4" xfId="8449" xr:uid="{00000000-0005-0000-0000-000075400000}"/>
    <cellStyle name="Comma 5 2 4 5 5" xfId="10897" xr:uid="{00000000-0005-0000-0000-000076400000}"/>
    <cellStyle name="Comma 5 2 4 5 6" xfId="13349" xr:uid="{00000000-0005-0000-0000-000077400000}"/>
    <cellStyle name="Comma 5 2 4 5 7" xfId="15801" xr:uid="{00000000-0005-0000-0000-000078400000}"/>
    <cellStyle name="Comma 5 2 4 5 8" xfId="18254" xr:uid="{00000000-0005-0000-0000-000079400000}"/>
    <cellStyle name="Comma 5 2 4 5 9" xfId="20702" xr:uid="{00000000-0005-0000-0000-00007A400000}"/>
    <cellStyle name="Comma 5 2 4 6" xfId="23164" xr:uid="{00000000-0005-0000-0000-00007B400000}"/>
    <cellStyle name="Comma 5 2 4 6 2" xfId="3498" xr:uid="{00000000-0005-0000-0000-00007C400000}"/>
    <cellStyle name="Comma 5 2 4 6 3" xfId="5957" xr:uid="{00000000-0005-0000-0000-00007D400000}"/>
    <cellStyle name="Comma 5 2 4 6 4" xfId="8450" xr:uid="{00000000-0005-0000-0000-00007E400000}"/>
    <cellStyle name="Comma 5 2 4 6 5" xfId="10898" xr:uid="{00000000-0005-0000-0000-00007F400000}"/>
    <cellStyle name="Comma 5 2 4 6 6" xfId="13350" xr:uid="{00000000-0005-0000-0000-000080400000}"/>
    <cellStyle name="Comma 5 2 4 6 7" xfId="15802" xr:uid="{00000000-0005-0000-0000-000081400000}"/>
    <cellStyle name="Comma 5 2 4 6 8" xfId="18255" xr:uid="{00000000-0005-0000-0000-000082400000}"/>
    <cellStyle name="Comma 5 2 4 6 9" xfId="20703" xr:uid="{00000000-0005-0000-0000-000083400000}"/>
    <cellStyle name="Comma 5 2 4 7" xfId="23165" xr:uid="{00000000-0005-0000-0000-000084400000}"/>
    <cellStyle name="Comma 5 2 4 7 2" xfId="3499" xr:uid="{00000000-0005-0000-0000-000085400000}"/>
    <cellStyle name="Comma 5 2 4 7 3" xfId="5958" xr:uid="{00000000-0005-0000-0000-000086400000}"/>
    <cellStyle name="Comma 5 2 4 7 4" xfId="8451" xr:uid="{00000000-0005-0000-0000-000087400000}"/>
    <cellStyle name="Comma 5 2 4 7 5" xfId="10899" xr:uid="{00000000-0005-0000-0000-000088400000}"/>
    <cellStyle name="Comma 5 2 4 7 6" xfId="13351" xr:uid="{00000000-0005-0000-0000-000089400000}"/>
    <cellStyle name="Comma 5 2 4 7 7" xfId="15803" xr:uid="{00000000-0005-0000-0000-00008A400000}"/>
    <cellStyle name="Comma 5 2 4 7 8" xfId="18256" xr:uid="{00000000-0005-0000-0000-00008B400000}"/>
    <cellStyle name="Comma 5 2 4 7 9" xfId="20704" xr:uid="{00000000-0005-0000-0000-00008C400000}"/>
    <cellStyle name="Comma 5 2 4 8" xfId="23166" xr:uid="{00000000-0005-0000-0000-00008D400000}"/>
    <cellStyle name="Comma 5 2 4 8 2" xfId="3500" xr:uid="{00000000-0005-0000-0000-00008E400000}"/>
    <cellStyle name="Comma 5 2 4 8 3" xfId="5959" xr:uid="{00000000-0005-0000-0000-00008F400000}"/>
    <cellStyle name="Comma 5 2 4 8 4" xfId="8452" xr:uid="{00000000-0005-0000-0000-000090400000}"/>
    <cellStyle name="Comma 5 2 4 8 5" xfId="10900" xr:uid="{00000000-0005-0000-0000-000091400000}"/>
    <cellStyle name="Comma 5 2 4 8 6" xfId="13352" xr:uid="{00000000-0005-0000-0000-000092400000}"/>
    <cellStyle name="Comma 5 2 4 8 7" xfId="15804" xr:uid="{00000000-0005-0000-0000-000093400000}"/>
    <cellStyle name="Comma 5 2 4 8 8" xfId="18257" xr:uid="{00000000-0005-0000-0000-000094400000}"/>
    <cellStyle name="Comma 5 2 4 8 9" xfId="20705" xr:uid="{00000000-0005-0000-0000-000095400000}"/>
    <cellStyle name="Comma 5 2 4 9" xfId="3492" xr:uid="{00000000-0005-0000-0000-000096400000}"/>
    <cellStyle name="Comma 5 2 5" xfId="23167" xr:uid="{00000000-0005-0000-0000-000097400000}"/>
    <cellStyle name="Comma 5 2 5 10" xfId="20706" xr:uid="{00000000-0005-0000-0000-000098400000}"/>
    <cellStyle name="Comma 5 2 5 2" xfId="23168" xr:uid="{00000000-0005-0000-0000-000099400000}"/>
    <cellStyle name="Comma 5 2 5 2 2" xfId="3502" xr:uid="{00000000-0005-0000-0000-00009A400000}"/>
    <cellStyle name="Comma 5 2 5 2 3" xfId="5961" xr:uid="{00000000-0005-0000-0000-00009B400000}"/>
    <cellStyle name="Comma 5 2 5 2 4" xfId="8454" xr:uid="{00000000-0005-0000-0000-00009C400000}"/>
    <cellStyle name="Comma 5 2 5 2 5" xfId="10902" xr:uid="{00000000-0005-0000-0000-00009D400000}"/>
    <cellStyle name="Comma 5 2 5 2 6" xfId="13354" xr:uid="{00000000-0005-0000-0000-00009E400000}"/>
    <cellStyle name="Comma 5 2 5 2 7" xfId="15806" xr:uid="{00000000-0005-0000-0000-00009F400000}"/>
    <cellStyle name="Comma 5 2 5 2 8" xfId="18259" xr:uid="{00000000-0005-0000-0000-0000A0400000}"/>
    <cellStyle name="Comma 5 2 5 2 9" xfId="20707" xr:uid="{00000000-0005-0000-0000-0000A1400000}"/>
    <cellStyle name="Comma 5 2 5 3" xfId="3501" xr:uid="{00000000-0005-0000-0000-0000A2400000}"/>
    <cellStyle name="Comma 5 2 5 4" xfId="5960" xr:uid="{00000000-0005-0000-0000-0000A3400000}"/>
    <cellStyle name="Comma 5 2 5 5" xfId="8453" xr:uid="{00000000-0005-0000-0000-0000A4400000}"/>
    <cellStyle name="Comma 5 2 5 6" xfId="10901" xr:uid="{00000000-0005-0000-0000-0000A5400000}"/>
    <cellStyle name="Comma 5 2 5 7" xfId="13353" xr:uid="{00000000-0005-0000-0000-0000A6400000}"/>
    <cellStyle name="Comma 5 2 5 8" xfId="15805" xr:uid="{00000000-0005-0000-0000-0000A7400000}"/>
    <cellStyle name="Comma 5 2 5 9" xfId="18258" xr:uid="{00000000-0005-0000-0000-0000A8400000}"/>
    <cellStyle name="Comma 5 2 6" xfId="23169" xr:uid="{00000000-0005-0000-0000-0000A9400000}"/>
    <cellStyle name="Comma 5 2 6 2" xfId="3503" xr:uid="{00000000-0005-0000-0000-0000AA400000}"/>
    <cellStyle name="Comma 5 2 6 3" xfId="5962" xr:uid="{00000000-0005-0000-0000-0000AB400000}"/>
    <cellStyle name="Comma 5 2 6 4" xfId="8455" xr:uid="{00000000-0005-0000-0000-0000AC400000}"/>
    <cellStyle name="Comma 5 2 6 5" xfId="10903" xr:uid="{00000000-0005-0000-0000-0000AD400000}"/>
    <cellStyle name="Comma 5 2 6 6" xfId="13355" xr:uid="{00000000-0005-0000-0000-0000AE400000}"/>
    <cellStyle name="Comma 5 2 6 7" xfId="15807" xr:uid="{00000000-0005-0000-0000-0000AF400000}"/>
    <cellStyle name="Comma 5 2 6 8" xfId="18260" xr:uid="{00000000-0005-0000-0000-0000B0400000}"/>
    <cellStyle name="Comma 5 2 6 9" xfId="20708" xr:uid="{00000000-0005-0000-0000-0000B1400000}"/>
    <cellStyle name="Comma 5 2 7" xfId="23170" xr:uid="{00000000-0005-0000-0000-0000B2400000}"/>
    <cellStyle name="Comma 5 2 7 2" xfId="3504" xr:uid="{00000000-0005-0000-0000-0000B3400000}"/>
    <cellStyle name="Comma 5 2 7 3" xfId="5963" xr:uid="{00000000-0005-0000-0000-0000B4400000}"/>
    <cellStyle name="Comma 5 2 7 4" xfId="8456" xr:uid="{00000000-0005-0000-0000-0000B5400000}"/>
    <cellStyle name="Comma 5 2 7 5" xfId="10904" xr:uid="{00000000-0005-0000-0000-0000B6400000}"/>
    <cellStyle name="Comma 5 2 7 6" xfId="13356" xr:uid="{00000000-0005-0000-0000-0000B7400000}"/>
    <cellStyle name="Comma 5 2 7 7" xfId="15808" xr:uid="{00000000-0005-0000-0000-0000B8400000}"/>
    <cellStyle name="Comma 5 2 7 8" xfId="18261" xr:uid="{00000000-0005-0000-0000-0000B9400000}"/>
    <cellStyle name="Comma 5 2 7 9" xfId="20709" xr:uid="{00000000-0005-0000-0000-0000BA400000}"/>
    <cellStyle name="Comma 5 2 8" xfId="23171" xr:uid="{00000000-0005-0000-0000-0000BB400000}"/>
    <cellStyle name="Comma 5 2 8 2" xfId="3505" xr:uid="{00000000-0005-0000-0000-0000BC400000}"/>
    <cellStyle name="Comma 5 2 8 3" xfId="5964" xr:uid="{00000000-0005-0000-0000-0000BD400000}"/>
    <cellStyle name="Comma 5 2 8 4" xfId="8457" xr:uid="{00000000-0005-0000-0000-0000BE400000}"/>
    <cellStyle name="Comma 5 2 8 5" xfId="10905" xr:uid="{00000000-0005-0000-0000-0000BF400000}"/>
    <cellStyle name="Comma 5 2 8 6" xfId="13357" xr:uid="{00000000-0005-0000-0000-0000C0400000}"/>
    <cellStyle name="Comma 5 2 8 7" xfId="15809" xr:uid="{00000000-0005-0000-0000-0000C1400000}"/>
    <cellStyle name="Comma 5 2 8 8" xfId="18262" xr:uid="{00000000-0005-0000-0000-0000C2400000}"/>
    <cellStyle name="Comma 5 2 8 9" xfId="20710" xr:uid="{00000000-0005-0000-0000-0000C3400000}"/>
    <cellStyle name="Comma 5 2 9" xfId="23172" xr:uid="{00000000-0005-0000-0000-0000C4400000}"/>
    <cellStyle name="Comma 5 2 9 2" xfId="3506" xr:uid="{00000000-0005-0000-0000-0000C5400000}"/>
    <cellStyle name="Comma 5 2 9 3" xfId="5965" xr:uid="{00000000-0005-0000-0000-0000C6400000}"/>
    <cellStyle name="Comma 5 2 9 4" xfId="8458" xr:uid="{00000000-0005-0000-0000-0000C7400000}"/>
    <cellStyle name="Comma 5 2 9 5" xfId="10906" xr:uid="{00000000-0005-0000-0000-0000C8400000}"/>
    <cellStyle name="Comma 5 2 9 6" xfId="13358" xr:uid="{00000000-0005-0000-0000-0000C9400000}"/>
    <cellStyle name="Comma 5 2 9 7" xfId="15810" xr:uid="{00000000-0005-0000-0000-0000CA400000}"/>
    <cellStyle name="Comma 5 2 9 8" xfId="18263" xr:uid="{00000000-0005-0000-0000-0000CB400000}"/>
    <cellStyle name="Comma 5 2 9 9" xfId="20711" xr:uid="{00000000-0005-0000-0000-0000CC400000}"/>
    <cellStyle name="Comma 5 20" xfId="321" xr:uid="{00000000-0005-0000-0000-0000CD400000}"/>
    <cellStyle name="Comma 5 21" xfId="322" xr:uid="{00000000-0005-0000-0000-0000CE400000}"/>
    <cellStyle name="Comma 5 22" xfId="323" xr:uid="{00000000-0005-0000-0000-0000CF400000}"/>
    <cellStyle name="Comma 5 23" xfId="324" xr:uid="{00000000-0005-0000-0000-0000D0400000}"/>
    <cellStyle name="Comma 5 24" xfId="325" xr:uid="{00000000-0005-0000-0000-0000D1400000}"/>
    <cellStyle name="Comma 5 25" xfId="326" xr:uid="{00000000-0005-0000-0000-0000D2400000}"/>
    <cellStyle name="Comma 5 26" xfId="327" xr:uid="{00000000-0005-0000-0000-0000D3400000}"/>
    <cellStyle name="Comma 5 27" xfId="328" xr:uid="{00000000-0005-0000-0000-0000D4400000}"/>
    <cellStyle name="Comma 5 28" xfId="3431" xr:uid="{00000000-0005-0000-0000-0000D5400000}"/>
    <cellStyle name="Comma 5 29" xfId="5890" xr:uid="{00000000-0005-0000-0000-0000D6400000}"/>
    <cellStyle name="Comma 5 3" xfId="23173" xr:uid="{00000000-0005-0000-0000-0000D7400000}"/>
    <cellStyle name="Comma 5 3 10" xfId="23174" xr:uid="{00000000-0005-0000-0000-0000D8400000}"/>
    <cellStyle name="Comma 5 3 10 2" xfId="3508" xr:uid="{00000000-0005-0000-0000-0000D9400000}"/>
    <cellStyle name="Comma 5 3 10 3" xfId="5967" xr:uid="{00000000-0005-0000-0000-0000DA400000}"/>
    <cellStyle name="Comma 5 3 10 4" xfId="8460" xr:uid="{00000000-0005-0000-0000-0000DB400000}"/>
    <cellStyle name="Comma 5 3 10 5" xfId="10908" xr:uid="{00000000-0005-0000-0000-0000DC400000}"/>
    <cellStyle name="Comma 5 3 10 6" xfId="13360" xr:uid="{00000000-0005-0000-0000-0000DD400000}"/>
    <cellStyle name="Comma 5 3 10 7" xfId="15812" xr:uid="{00000000-0005-0000-0000-0000DE400000}"/>
    <cellStyle name="Comma 5 3 10 8" xfId="18265" xr:uid="{00000000-0005-0000-0000-0000DF400000}"/>
    <cellStyle name="Comma 5 3 10 9" xfId="20713" xr:uid="{00000000-0005-0000-0000-0000E0400000}"/>
    <cellStyle name="Comma 5 3 11" xfId="3507" xr:uid="{00000000-0005-0000-0000-0000E1400000}"/>
    <cellStyle name="Comma 5 3 12" xfId="5966" xr:uid="{00000000-0005-0000-0000-0000E2400000}"/>
    <cellStyle name="Comma 5 3 13" xfId="8459" xr:uid="{00000000-0005-0000-0000-0000E3400000}"/>
    <cellStyle name="Comma 5 3 14" xfId="10907" xr:uid="{00000000-0005-0000-0000-0000E4400000}"/>
    <cellStyle name="Comma 5 3 15" xfId="13359" xr:uid="{00000000-0005-0000-0000-0000E5400000}"/>
    <cellStyle name="Comma 5 3 16" xfId="15811" xr:uid="{00000000-0005-0000-0000-0000E6400000}"/>
    <cellStyle name="Comma 5 3 17" xfId="18264" xr:uid="{00000000-0005-0000-0000-0000E7400000}"/>
    <cellStyle name="Comma 5 3 18" xfId="20712" xr:uid="{00000000-0005-0000-0000-0000E8400000}"/>
    <cellStyle name="Comma 5 3 2" xfId="23175" xr:uid="{00000000-0005-0000-0000-0000E9400000}"/>
    <cellStyle name="Comma 5 3 2 10" xfId="3509" xr:uid="{00000000-0005-0000-0000-0000EA400000}"/>
    <cellStyle name="Comma 5 3 2 11" xfId="5968" xr:uid="{00000000-0005-0000-0000-0000EB400000}"/>
    <cellStyle name="Comma 5 3 2 12" xfId="8461" xr:uid="{00000000-0005-0000-0000-0000EC400000}"/>
    <cellStyle name="Comma 5 3 2 13" xfId="10909" xr:uid="{00000000-0005-0000-0000-0000ED400000}"/>
    <cellStyle name="Comma 5 3 2 14" xfId="13361" xr:uid="{00000000-0005-0000-0000-0000EE400000}"/>
    <cellStyle name="Comma 5 3 2 15" xfId="15813" xr:uid="{00000000-0005-0000-0000-0000EF400000}"/>
    <cellStyle name="Comma 5 3 2 16" xfId="18266" xr:uid="{00000000-0005-0000-0000-0000F0400000}"/>
    <cellStyle name="Comma 5 3 2 17" xfId="20714" xr:uid="{00000000-0005-0000-0000-0000F1400000}"/>
    <cellStyle name="Comma 5 3 2 2" xfId="23176" xr:uid="{00000000-0005-0000-0000-0000F2400000}"/>
    <cellStyle name="Comma 5 3 2 2 10" xfId="5969" xr:uid="{00000000-0005-0000-0000-0000F3400000}"/>
    <cellStyle name="Comma 5 3 2 2 11" xfId="8462" xr:uid="{00000000-0005-0000-0000-0000F4400000}"/>
    <cellStyle name="Comma 5 3 2 2 12" xfId="10910" xr:uid="{00000000-0005-0000-0000-0000F5400000}"/>
    <cellStyle name="Comma 5 3 2 2 13" xfId="13362" xr:uid="{00000000-0005-0000-0000-0000F6400000}"/>
    <cellStyle name="Comma 5 3 2 2 14" xfId="15814" xr:uid="{00000000-0005-0000-0000-0000F7400000}"/>
    <cellStyle name="Comma 5 3 2 2 15" xfId="18267" xr:uid="{00000000-0005-0000-0000-0000F8400000}"/>
    <cellStyle name="Comma 5 3 2 2 16" xfId="20715" xr:uid="{00000000-0005-0000-0000-0000F9400000}"/>
    <cellStyle name="Comma 5 3 2 2 2" xfId="23177" xr:uid="{00000000-0005-0000-0000-0000FA400000}"/>
    <cellStyle name="Comma 5 3 2 2 2 10" xfId="20716" xr:uid="{00000000-0005-0000-0000-0000FB400000}"/>
    <cellStyle name="Comma 5 3 2 2 2 2" xfId="23178" xr:uid="{00000000-0005-0000-0000-0000FC400000}"/>
    <cellStyle name="Comma 5 3 2 2 2 2 2" xfId="3512" xr:uid="{00000000-0005-0000-0000-0000FD400000}"/>
    <cellStyle name="Comma 5 3 2 2 2 2 3" xfId="5971" xr:uid="{00000000-0005-0000-0000-0000FE400000}"/>
    <cellStyle name="Comma 5 3 2 2 2 2 4" xfId="8464" xr:uid="{00000000-0005-0000-0000-0000FF400000}"/>
    <cellStyle name="Comma 5 3 2 2 2 2 5" xfId="10912" xr:uid="{00000000-0005-0000-0000-000000410000}"/>
    <cellStyle name="Comma 5 3 2 2 2 2 6" xfId="13364" xr:uid="{00000000-0005-0000-0000-000001410000}"/>
    <cellStyle name="Comma 5 3 2 2 2 2 7" xfId="15816" xr:uid="{00000000-0005-0000-0000-000002410000}"/>
    <cellStyle name="Comma 5 3 2 2 2 2 8" xfId="18269" xr:uid="{00000000-0005-0000-0000-000003410000}"/>
    <cellStyle name="Comma 5 3 2 2 2 2 9" xfId="20717" xr:uid="{00000000-0005-0000-0000-000004410000}"/>
    <cellStyle name="Comma 5 3 2 2 2 3" xfId="3511" xr:uid="{00000000-0005-0000-0000-000005410000}"/>
    <cellStyle name="Comma 5 3 2 2 2 4" xfId="5970" xr:uid="{00000000-0005-0000-0000-000006410000}"/>
    <cellStyle name="Comma 5 3 2 2 2 5" xfId="8463" xr:uid="{00000000-0005-0000-0000-000007410000}"/>
    <cellStyle name="Comma 5 3 2 2 2 6" xfId="10911" xr:uid="{00000000-0005-0000-0000-000008410000}"/>
    <cellStyle name="Comma 5 3 2 2 2 7" xfId="13363" xr:uid="{00000000-0005-0000-0000-000009410000}"/>
    <cellStyle name="Comma 5 3 2 2 2 8" xfId="15815" xr:uid="{00000000-0005-0000-0000-00000A410000}"/>
    <cellStyle name="Comma 5 3 2 2 2 9" xfId="18268" xr:uid="{00000000-0005-0000-0000-00000B410000}"/>
    <cellStyle name="Comma 5 3 2 2 3" xfId="23179" xr:uid="{00000000-0005-0000-0000-00000C410000}"/>
    <cellStyle name="Comma 5 3 2 2 3 2" xfId="3513" xr:uid="{00000000-0005-0000-0000-00000D410000}"/>
    <cellStyle name="Comma 5 3 2 2 3 3" xfId="5972" xr:uid="{00000000-0005-0000-0000-00000E410000}"/>
    <cellStyle name="Comma 5 3 2 2 3 4" xfId="8465" xr:uid="{00000000-0005-0000-0000-00000F410000}"/>
    <cellStyle name="Comma 5 3 2 2 3 5" xfId="10913" xr:uid="{00000000-0005-0000-0000-000010410000}"/>
    <cellStyle name="Comma 5 3 2 2 3 6" xfId="13365" xr:uid="{00000000-0005-0000-0000-000011410000}"/>
    <cellStyle name="Comma 5 3 2 2 3 7" xfId="15817" xr:uid="{00000000-0005-0000-0000-000012410000}"/>
    <cellStyle name="Comma 5 3 2 2 3 8" xfId="18270" xr:uid="{00000000-0005-0000-0000-000013410000}"/>
    <cellStyle name="Comma 5 3 2 2 3 9" xfId="20718" xr:uid="{00000000-0005-0000-0000-000014410000}"/>
    <cellStyle name="Comma 5 3 2 2 4" xfId="23180" xr:uid="{00000000-0005-0000-0000-000015410000}"/>
    <cellStyle name="Comma 5 3 2 2 4 2" xfId="3514" xr:uid="{00000000-0005-0000-0000-000016410000}"/>
    <cellStyle name="Comma 5 3 2 2 4 3" xfId="5973" xr:uid="{00000000-0005-0000-0000-000017410000}"/>
    <cellStyle name="Comma 5 3 2 2 4 4" xfId="8466" xr:uid="{00000000-0005-0000-0000-000018410000}"/>
    <cellStyle name="Comma 5 3 2 2 4 5" xfId="10914" xr:uid="{00000000-0005-0000-0000-000019410000}"/>
    <cellStyle name="Comma 5 3 2 2 4 6" xfId="13366" xr:uid="{00000000-0005-0000-0000-00001A410000}"/>
    <cellStyle name="Comma 5 3 2 2 4 7" xfId="15818" xr:uid="{00000000-0005-0000-0000-00001B410000}"/>
    <cellStyle name="Comma 5 3 2 2 4 8" xfId="18271" xr:uid="{00000000-0005-0000-0000-00001C410000}"/>
    <cellStyle name="Comma 5 3 2 2 4 9" xfId="20719" xr:uid="{00000000-0005-0000-0000-00001D410000}"/>
    <cellStyle name="Comma 5 3 2 2 5" xfId="23181" xr:uid="{00000000-0005-0000-0000-00001E410000}"/>
    <cellStyle name="Comma 5 3 2 2 5 2" xfId="3515" xr:uid="{00000000-0005-0000-0000-00001F410000}"/>
    <cellStyle name="Comma 5 3 2 2 5 3" xfId="5974" xr:uid="{00000000-0005-0000-0000-000020410000}"/>
    <cellStyle name="Comma 5 3 2 2 5 4" xfId="8467" xr:uid="{00000000-0005-0000-0000-000021410000}"/>
    <cellStyle name="Comma 5 3 2 2 5 5" xfId="10915" xr:uid="{00000000-0005-0000-0000-000022410000}"/>
    <cellStyle name="Comma 5 3 2 2 5 6" xfId="13367" xr:uid="{00000000-0005-0000-0000-000023410000}"/>
    <cellStyle name="Comma 5 3 2 2 5 7" xfId="15819" xr:uid="{00000000-0005-0000-0000-000024410000}"/>
    <cellStyle name="Comma 5 3 2 2 5 8" xfId="18272" xr:uid="{00000000-0005-0000-0000-000025410000}"/>
    <cellStyle name="Comma 5 3 2 2 5 9" xfId="20720" xr:uid="{00000000-0005-0000-0000-000026410000}"/>
    <cellStyle name="Comma 5 3 2 2 6" xfId="23182" xr:uid="{00000000-0005-0000-0000-000027410000}"/>
    <cellStyle name="Comma 5 3 2 2 6 2" xfId="3516" xr:uid="{00000000-0005-0000-0000-000028410000}"/>
    <cellStyle name="Comma 5 3 2 2 6 3" xfId="5975" xr:uid="{00000000-0005-0000-0000-000029410000}"/>
    <cellStyle name="Comma 5 3 2 2 6 4" xfId="8468" xr:uid="{00000000-0005-0000-0000-00002A410000}"/>
    <cellStyle name="Comma 5 3 2 2 6 5" xfId="10916" xr:uid="{00000000-0005-0000-0000-00002B410000}"/>
    <cellStyle name="Comma 5 3 2 2 6 6" xfId="13368" xr:uid="{00000000-0005-0000-0000-00002C410000}"/>
    <cellStyle name="Comma 5 3 2 2 6 7" xfId="15820" xr:uid="{00000000-0005-0000-0000-00002D410000}"/>
    <cellStyle name="Comma 5 3 2 2 6 8" xfId="18273" xr:uid="{00000000-0005-0000-0000-00002E410000}"/>
    <cellStyle name="Comma 5 3 2 2 6 9" xfId="20721" xr:uid="{00000000-0005-0000-0000-00002F410000}"/>
    <cellStyle name="Comma 5 3 2 2 7" xfId="23183" xr:uid="{00000000-0005-0000-0000-000030410000}"/>
    <cellStyle name="Comma 5 3 2 2 7 2" xfId="3517" xr:uid="{00000000-0005-0000-0000-000031410000}"/>
    <cellStyle name="Comma 5 3 2 2 7 3" xfId="5976" xr:uid="{00000000-0005-0000-0000-000032410000}"/>
    <cellStyle name="Comma 5 3 2 2 7 4" xfId="8469" xr:uid="{00000000-0005-0000-0000-000033410000}"/>
    <cellStyle name="Comma 5 3 2 2 7 5" xfId="10917" xr:uid="{00000000-0005-0000-0000-000034410000}"/>
    <cellStyle name="Comma 5 3 2 2 7 6" xfId="13369" xr:uid="{00000000-0005-0000-0000-000035410000}"/>
    <cellStyle name="Comma 5 3 2 2 7 7" xfId="15821" xr:uid="{00000000-0005-0000-0000-000036410000}"/>
    <cellStyle name="Comma 5 3 2 2 7 8" xfId="18274" xr:uid="{00000000-0005-0000-0000-000037410000}"/>
    <cellStyle name="Comma 5 3 2 2 7 9" xfId="20722" xr:uid="{00000000-0005-0000-0000-000038410000}"/>
    <cellStyle name="Comma 5 3 2 2 8" xfId="23184" xr:uid="{00000000-0005-0000-0000-000039410000}"/>
    <cellStyle name="Comma 5 3 2 2 8 2" xfId="3518" xr:uid="{00000000-0005-0000-0000-00003A410000}"/>
    <cellStyle name="Comma 5 3 2 2 8 3" xfId="5977" xr:uid="{00000000-0005-0000-0000-00003B410000}"/>
    <cellStyle name="Comma 5 3 2 2 8 4" xfId="8470" xr:uid="{00000000-0005-0000-0000-00003C410000}"/>
    <cellStyle name="Comma 5 3 2 2 8 5" xfId="10918" xr:uid="{00000000-0005-0000-0000-00003D410000}"/>
    <cellStyle name="Comma 5 3 2 2 8 6" xfId="13370" xr:uid="{00000000-0005-0000-0000-00003E410000}"/>
    <cellStyle name="Comma 5 3 2 2 8 7" xfId="15822" xr:uid="{00000000-0005-0000-0000-00003F410000}"/>
    <cellStyle name="Comma 5 3 2 2 8 8" xfId="18275" xr:uid="{00000000-0005-0000-0000-000040410000}"/>
    <cellStyle name="Comma 5 3 2 2 8 9" xfId="20723" xr:uid="{00000000-0005-0000-0000-000041410000}"/>
    <cellStyle name="Comma 5 3 2 2 9" xfId="3510" xr:uid="{00000000-0005-0000-0000-000042410000}"/>
    <cellStyle name="Comma 5 3 2 3" xfId="23185" xr:uid="{00000000-0005-0000-0000-000043410000}"/>
    <cellStyle name="Comma 5 3 2 3 10" xfId="20724" xr:uid="{00000000-0005-0000-0000-000044410000}"/>
    <cellStyle name="Comma 5 3 2 3 2" xfId="23186" xr:uid="{00000000-0005-0000-0000-000045410000}"/>
    <cellStyle name="Comma 5 3 2 3 2 2" xfId="3520" xr:uid="{00000000-0005-0000-0000-000046410000}"/>
    <cellStyle name="Comma 5 3 2 3 2 3" xfId="5979" xr:uid="{00000000-0005-0000-0000-000047410000}"/>
    <cellStyle name="Comma 5 3 2 3 2 4" xfId="8472" xr:uid="{00000000-0005-0000-0000-000048410000}"/>
    <cellStyle name="Comma 5 3 2 3 2 5" xfId="10920" xr:uid="{00000000-0005-0000-0000-000049410000}"/>
    <cellStyle name="Comma 5 3 2 3 2 6" xfId="13372" xr:uid="{00000000-0005-0000-0000-00004A410000}"/>
    <cellStyle name="Comma 5 3 2 3 2 7" xfId="15824" xr:uid="{00000000-0005-0000-0000-00004B410000}"/>
    <cellStyle name="Comma 5 3 2 3 2 8" xfId="18277" xr:uid="{00000000-0005-0000-0000-00004C410000}"/>
    <cellStyle name="Comma 5 3 2 3 2 9" xfId="20725" xr:uid="{00000000-0005-0000-0000-00004D410000}"/>
    <cellStyle name="Comma 5 3 2 3 3" xfId="3519" xr:uid="{00000000-0005-0000-0000-00004E410000}"/>
    <cellStyle name="Comma 5 3 2 3 4" xfId="5978" xr:uid="{00000000-0005-0000-0000-00004F410000}"/>
    <cellStyle name="Comma 5 3 2 3 5" xfId="8471" xr:uid="{00000000-0005-0000-0000-000050410000}"/>
    <cellStyle name="Comma 5 3 2 3 6" xfId="10919" xr:uid="{00000000-0005-0000-0000-000051410000}"/>
    <cellStyle name="Comma 5 3 2 3 7" xfId="13371" xr:uid="{00000000-0005-0000-0000-000052410000}"/>
    <cellStyle name="Comma 5 3 2 3 8" xfId="15823" xr:uid="{00000000-0005-0000-0000-000053410000}"/>
    <cellStyle name="Comma 5 3 2 3 9" xfId="18276" xr:uid="{00000000-0005-0000-0000-000054410000}"/>
    <cellStyle name="Comma 5 3 2 4" xfId="23187" xr:uid="{00000000-0005-0000-0000-000055410000}"/>
    <cellStyle name="Comma 5 3 2 4 2" xfId="3521" xr:uid="{00000000-0005-0000-0000-000056410000}"/>
    <cellStyle name="Comma 5 3 2 4 3" xfId="5980" xr:uid="{00000000-0005-0000-0000-000057410000}"/>
    <cellStyle name="Comma 5 3 2 4 4" xfId="8473" xr:uid="{00000000-0005-0000-0000-000058410000}"/>
    <cellStyle name="Comma 5 3 2 4 5" xfId="10921" xr:uid="{00000000-0005-0000-0000-000059410000}"/>
    <cellStyle name="Comma 5 3 2 4 6" xfId="13373" xr:uid="{00000000-0005-0000-0000-00005A410000}"/>
    <cellStyle name="Comma 5 3 2 4 7" xfId="15825" xr:uid="{00000000-0005-0000-0000-00005B410000}"/>
    <cellStyle name="Comma 5 3 2 4 8" xfId="18278" xr:uid="{00000000-0005-0000-0000-00005C410000}"/>
    <cellStyle name="Comma 5 3 2 4 9" xfId="20726" xr:uid="{00000000-0005-0000-0000-00005D410000}"/>
    <cellStyle name="Comma 5 3 2 5" xfId="23188" xr:uid="{00000000-0005-0000-0000-00005E410000}"/>
    <cellStyle name="Comma 5 3 2 5 2" xfId="3522" xr:uid="{00000000-0005-0000-0000-00005F410000}"/>
    <cellStyle name="Comma 5 3 2 5 3" xfId="5981" xr:uid="{00000000-0005-0000-0000-000060410000}"/>
    <cellStyle name="Comma 5 3 2 5 4" xfId="8474" xr:uid="{00000000-0005-0000-0000-000061410000}"/>
    <cellStyle name="Comma 5 3 2 5 5" xfId="10922" xr:uid="{00000000-0005-0000-0000-000062410000}"/>
    <cellStyle name="Comma 5 3 2 5 6" xfId="13374" xr:uid="{00000000-0005-0000-0000-000063410000}"/>
    <cellStyle name="Comma 5 3 2 5 7" xfId="15826" xr:uid="{00000000-0005-0000-0000-000064410000}"/>
    <cellStyle name="Comma 5 3 2 5 8" xfId="18279" xr:uid="{00000000-0005-0000-0000-000065410000}"/>
    <cellStyle name="Comma 5 3 2 5 9" xfId="20727" xr:uid="{00000000-0005-0000-0000-000066410000}"/>
    <cellStyle name="Comma 5 3 2 6" xfId="23189" xr:uid="{00000000-0005-0000-0000-000067410000}"/>
    <cellStyle name="Comma 5 3 2 6 2" xfId="3523" xr:uid="{00000000-0005-0000-0000-000068410000}"/>
    <cellStyle name="Comma 5 3 2 6 3" xfId="5982" xr:uid="{00000000-0005-0000-0000-000069410000}"/>
    <cellStyle name="Comma 5 3 2 6 4" xfId="8475" xr:uid="{00000000-0005-0000-0000-00006A410000}"/>
    <cellStyle name="Comma 5 3 2 6 5" xfId="10923" xr:uid="{00000000-0005-0000-0000-00006B410000}"/>
    <cellStyle name="Comma 5 3 2 6 6" xfId="13375" xr:uid="{00000000-0005-0000-0000-00006C410000}"/>
    <cellStyle name="Comma 5 3 2 6 7" xfId="15827" xr:uid="{00000000-0005-0000-0000-00006D410000}"/>
    <cellStyle name="Comma 5 3 2 6 8" xfId="18280" xr:uid="{00000000-0005-0000-0000-00006E410000}"/>
    <cellStyle name="Comma 5 3 2 6 9" xfId="20728" xr:uid="{00000000-0005-0000-0000-00006F410000}"/>
    <cellStyle name="Comma 5 3 2 7" xfId="23190" xr:uid="{00000000-0005-0000-0000-000070410000}"/>
    <cellStyle name="Comma 5 3 2 7 2" xfId="3524" xr:uid="{00000000-0005-0000-0000-000071410000}"/>
    <cellStyle name="Comma 5 3 2 7 3" xfId="5983" xr:uid="{00000000-0005-0000-0000-000072410000}"/>
    <cellStyle name="Comma 5 3 2 7 4" xfId="8476" xr:uid="{00000000-0005-0000-0000-000073410000}"/>
    <cellStyle name="Comma 5 3 2 7 5" xfId="10924" xr:uid="{00000000-0005-0000-0000-000074410000}"/>
    <cellStyle name="Comma 5 3 2 7 6" xfId="13376" xr:uid="{00000000-0005-0000-0000-000075410000}"/>
    <cellStyle name="Comma 5 3 2 7 7" xfId="15828" xr:uid="{00000000-0005-0000-0000-000076410000}"/>
    <cellStyle name="Comma 5 3 2 7 8" xfId="18281" xr:uid="{00000000-0005-0000-0000-000077410000}"/>
    <cellStyle name="Comma 5 3 2 7 9" xfId="20729" xr:uid="{00000000-0005-0000-0000-000078410000}"/>
    <cellStyle name="Comma 5 3 2 8" xfId="23191" xr:uid="{00000000-0005-0000-0000-000079410000}"/>
    <cellStyle name="Comma 5 3 2 8 2" xfId="3525" xr:uid="{00000000-0005-0000-0000-00007A410000}"/>
    <cellStyle name="Comma 5 3 2 8 3" xfId="5984" xr:uid="{00000000-0005-0000-0000-00007B410000}"/>
    <cellStyle name="Comma 5 3 2 8 4" xfId="8477" xr:uid="{00000000-0005-0000-0000-00007C410000}"/>
    <cellStyle name="Comma 5 3 2 8 5" xfId="10925" xr:uid="{00000000-0005-0000-0000-00007D410000}"/>
    <cellStyle name="Comma 5 3 2 8 6" xfId="13377" xr:uid="{00000000-0005-0000-0000-00007E410000}"/>
    <cellStyle name="Comma 5 3 2 8 7" xfId="15829" xr:uid="{00000000-0005-0000-0000-00007F410000}"/>
    <cellStyle name="Comma 5 3 2 8 8" xfId="18282" xr:uid="{00000000-0005-0000-0000-000080410000}"/>
    <cellStyle name="Comma 5 3 2 8 9" xfId="20730" xr:uid="{00000000-0005-0000-0000-000081410000}"/>
    <cellStyle name="Comma 5 3 2 9" xfId="23192" xr:uid="{00000000-0005-0000-0000-000082410000}"/>
    <cellStyle name="Comma 5 3 2 9 2" xfId="3526" xr:uid="{00000000-0005-0000-0000-000083410000}"/>
    <cellStyle name="Comma 5 3 2 9 3" xfId="5985" xr:uid="{00000000-0005-0000-0000-000084410000}"/>
    <cellStyle name="Comma 5 3 2 9 4" xfId="8478" xr:uid="{00000000-0005-0000-0000-000085410000}"/>
    <cellStyle name="Comma 5 3 2 9 5" xfId="10926" xr:uid="{00000000-0005-0000-0000-000086410000}"/>
    <cellStyle name="Comma 5 3 2 9 6" xfId="13378" xr:uid="{00000000-0005-0000-0000-000087410000}"/>
    <cellStyle name="Comma 5 3 2 9 7" xfId="15830" xr:uid="{00000000-0005-0000-0000-000088410000}"/>
    <cellStyle name="Comma 5 3 2 9 8" xfId="18283" xr:uid="{00000000-0005-0000-0000-000089410000}"/>
    <cellStyle name="Comma 5 3 2 9 9" xfId="20731" xr:uid="{00000000-0005-0000-0000-00008A410000}"/>
    <cellStyle name="Comma 5 3 3" xfId="23193" xr:uid="{00000000-0005-0000-0000-00008B410000}"/>
    <cellStyle name="Comma 5 3 3 10" xfId="5986" xr:uid="{00000000-0005-0000-0000-00008C410000}"/>
    <cellStyle name="Comma 5 3 3 11" xfId="8479" xr:uid="{00000000-0005-0000-0000-00008D410000}"/>
    <cellStyle name="Comma 5 3 3 12" xfId="10927" xr:uid="{00000000-0005-0000-0000-00008E410000}"/>
    <cellStyle name="Comma 5 3 3 13" xfId="13379" xr:uid="{00000000-0005-0000-0000-00008F410000}"/>
    <cellStyle name="Comma 5 3 3 14" xfId="15831" xr:uid="{00000000-0005-0000-0000-000090410000}"/>
    <cellStyle name="Comma 5 3 3 15" xfId="18284" xr:uid="{00000000-0005-0000-0000-000091410000}"/>
    <cellStyle name="Comma 5 3 3 16" xfId="20732" xr:uid="{00000000-0005-0000-0000-000092410000}"/>
    <cellStyle name="Comma 5 3 3 2" xfId="23194" xr:uid="{00000000-0005-0000-0000-000093410000}"/>
    <cellStyle name="Comma 5 3 3 2 10" xfId="20733" xr:uid="{00000000-0005-0000-0000-000094410000}"/>
    <cellStyle name="Comma 5 3 3 2 2" xfId="23195" xr:uid="{00000000-0005-0000-0000-000095410000}"/>
    <cellStyle name="Comma 5 3 3 2 2 2" xfId="3529" xr:uid="{00000000-0005-0000-0000-000096410000}"/>
    <cellStyle name="Comma 5 3 3 2 2 3" xfId="5988" xr:uid="{00000000-0005-0000-0000-000097410000}"/>
    <cellStyle name="Comma 5 3 3 2 2 4" xfId="8481" xr:uid="{00000000-0005-0000-0000-000098410000}"/>
    <cellStyle name="Comma 5 3 3 2 2 5" xfId="10929" xr:uid="{00000000-0005-0000-0000-000099410000}"/>
    <cellStyle name="Comma 5 3 3 2 2 6" xfId="13381" xr:uid="{00000000-0005-0000-0000-00009A410000}"/>
    <cellStyle name="Comma 5 3 3 2 2 7" xfId="15833" xr:uid="{00000000-0005-0000-0000-00009B410000}"/>
    <cellStyle name="Comma 5 3 3 2 2 8" xfId="18286" xr:uid="{00000000-0005-0000-0000-00009C410000}"/>
    <cellStyle name="Comma 5 3 3 2 2 9" xfId="20734" xr:uid="{00000000-0005-0000-0000-00009D410000}"/>
    <cellStyle name="Comma 5 3 3 2 3" xfId="3528" xr:uid="{00000000-0005-0000-0000-00009E410000}"/>
    <cellStyle name="Comma 5 3 3 2 4" xfId="5987" xr:uid="{00000000-0005-0000-0000-00009F410000}"/>
    <cellStyle name="Comma 5 3 3 2 5" xfId="8480" xr:uid="{00000000-0005-0000-0000-0000A0410000}"/>
    <cellStyle name="Comma 5 3 3 2 6" xfId="10928" xr:uid="{00000000-0005-0000-0000-0000A1410000}"/>
    <cellStyle name="Comma 5 3 3 2 7" xfId="13380" xr:uid="{00000000-0005-0000-0000-0000A2410000}"/>
    <cellStyle name="Comma 5 3 3 2 8" xfId="15832" xr:uid="{00000000-0005-0000-0000-0000A3410000}"/>
    <cellStyle name="Comma 5 3 3 2 9" xfId="18285" xr:uid="{00000000-0005-0000-0000-0000A4410000}"/>
    <cellStyle name="Comma 5 3 3 3" xfId="23196" xr:uid="{00000000-0005-0000-0000-0000A5410000}"/>
    <cellStyle name="Comma 5 3 3 3 2" xfId="3530" xr:uid="{00000000-0005-0000-0000-0000A6410000}"/>
    <cellStyle name="Comma 5 3 3 3 3" xfId="5989" xr:uid="{00000000-0005-0000-0000-0000A7410000}"/>
    <cellStyle name="Comma 5 3 3 3 4" xfId="8482" xr:uid="{00000000-0005-0000-0000-0000A8410000}"/>
    <cellStyle name="Comma 5 3 3 3 5" xfId="10930" xr:uid="{00000000-0005-0000-0000-0000A9410000}"/>
    <cellStyle name="Comma 5 3 3 3 6" xfId="13382" xr:uid="{00000000-0005-0000-0000-0000AA410000}"/>
    <cellStyle name="Comma 5 3 3 3 7" xfId="15834" xr:uid="{00000000-0005-0000-0000-0000AB410000}"/>
    <cellStyle name="Comma 5 3 3 3 8" xfId="18287" xr:uid="{00000000-0005-0000-0000-0000AC410000}"/>
    <cellStyle name="Comma 5 3 3 3 9" xfId="20735" xr:uid="{00000000-0005-0000-0000-0000AD410000}"/>
    <cellStyle name="Comma 5 3 3 4" xfId="23197" xr:uid="{00000000-0005-0000-0000-0000AE410000}"/>
    <cellStyle name="Comma 5 3 3 4 2" xfId="3531" xr:uid="{00000000-0005-0000-0000-0000AF410000}"/>
    <cellStyle name="Comma 5 3 3 4 3" xfId="5990" xr:uid="{00000000-0005-0000-0000-0000B0410000}"/>
    <cellStyle name="Comma 5 3 3 4 4" xfId="8483" xr:uid="{00000000-0005-0000-0000-0000B1410000}"/>
    <cellStyle name="Comma 5 3 3 4 5" xfId="10931" xr:uid="{00000000-0005-0000-0000-0000B2410000}"/>
    <cellStyle name="Comma 5 3 3 4 6" xfId="13383" xr:uid="{00000000-0005-0000-0000-0000B3410000}"/>
    <cellStyle name="Comma 5 3 3 4 7" xfId="15835" xr:uid="{00000000-0005-0000-0000-0000B4410000}"/>
    <cellStyle name="Comma 5 3 3 4 8" xfId="18288" xr:uid="{00000000-0005-0000-0000-0000B5410000}"/>
    <cellStyle name="Comma 5 3 3 4 9" xfId="20736" xr:uid="{00000000-0005-0000-0000-0000B6410000}"/>
    <cellStyle name="Comma 5 3 3 5" xfId="23198" xr:uid="{00000000-0005-0000-0000-0000B7410000}"/>
    <cellStyle name="Comma 5 3 3 5 2" xfId="3532" xr:uid="{00000000-0005-0000-0000-0000B8410000}"/>
    <cellStyle name="Comma 5 3 3 5 3" xfId="5991" xr:uid="{00000000-0005-0000-0000-0000B9410000}"/>
    <cellStyle name="Comma 5 3 3 5 4" xfId="8484" xr:uid="{00000000-0005-0000-0000-0000BA410000}"/>
    <cellStyle name="Comma 5 3 3 5 5" xfId="10932" xr:uid="{00000000-0005-0000-0000-0000BB410000}"/>
    <cellStyle name="Comma 5 3 3 5 6" xfId="13384" xr:uid="{00000000-0005-0000-0000-0000BC410000}"/>
    <cellStyle name="Comma 5 3 3 5 7" xfId="15836" xr:uid="{00000000-0005-0000-0000-0000BD410000}"/>
    <cellStyle name="Comma 5 3 3 5 8" xfId="18289" xr:uid="{00000000-0005-0000-0000-0000BE410000}"/>
    <cellStyle name="Comma 5 3 3 5 9" xfId="20737" xr:uid="{00000000-0005-0000-0000-0000BF410000}"/>
    <cellStyle name="Comma 5 3 3 6" xfId="23199" xr:uid="{00000000-0005-0000-0000-0000C0410000}"/>
    <cellStyle name="Comma 5 3 3 6 2" xfId="3533" xr:uid="{00000000-0005-0000-0000-0000C1410000}"/>
    <cellStyle name="Comma 5 3 3 6 3" xfId="5992" xr:uid="{00000000-0005-0000-0000-0000C2410000}"/>
    <cellStyle name="Comma 5 3 3 6 4" xfId="8485" xr:uid="{00000000-0005-0000-0000-0000C3410000}"/>
    <cellStyle name="Comma 5 3 3 6 5" xfId="10933" xr:uid="{00000000-0005-0000-0000-0000C4410000}"/>
    <cellStyle name="Comma 5 3 3 6 6" xfId="13385" xr:uid="{00000000-0005-0000-0000-0000C5410000}"/>
    <cellStyle name="Comma 5 3 3 6 7" xfId="15837" xr:uid="{00000000-0005-0000-0000-0000C6410000}"/>
    <cellStyle name="Comma 5 3 3 6 8" xfId="18290" xr:uid="{00000000-0005-0000-0000-0000C7410000}"/>
    <cellStyle name="Comma 5 3 3 6 9" xfId="20738" xr:uid="{00000000-0005-0000-0000-0000C8410000}"/>
    <cellStyle name="Comma 5 3 3 7" xfId="23200" xr:uid="{00000000-0005-0000-0000-0000C9410000}"/>
    <cellStyle name="Comma 5 3 3 7 2" xfId="3534" xr:uid="{00000000-0005-0000-0000-0000CA410000}"/>
    <cellStyle name="Comma 5 3 3 7 3" xfId="5993" xr:uid="{00000000-0005-0000-0000-0000CB410000}"/>
    <cellStyle name="Comma 5 3 3 7 4" xfId="8486" xr:uid="{00000000-0005-0000-0000-0000CC410000}"/>
    <cellStyle name="Comma 5 3 3 7 5" xfId="10934" xr:uid="{00000000-0005-0000-0000-0000CD410000}"/>
    <cellStyle name="Comma 5 3 3 7 6" xfId="13386" xr:uid="{00000000-0005-0000-0000-0000CE410000}"/>
    <cellStyle name="Comma 5 3 3 7 7" xfId="15838" xr:uid="{00000000-0005-0000-0000-0000CF410000}"/>
    <cellStyle name="Comma 5 3 3 7 8" xfId="18291" xr:uid="{00000000-0005-0000-0000-0000D0410000}"/>
    <cellStyle name="Comma 5 3 3 7 9" xfId="20739" xr:uid="{00000000-0005-0000-0000-0000D1410000}"/>
    <cellStyle name="Comma 5 3 3 8" xfId="23201" xr:uid="{00000000-0005-0000-0000-0000D2410000}"/>
    <cellStyle name="Comma 5 3 3 8 2" xfId="3535" xr:uid="{00000000-0005-0000-0000-0000D3410000}"/>
    <cellStyle name="Comma 5 3 3 8 3" xfId="5994" xr:uid="{00000000-0005-0000-0000-0000D4410000}"/>
    <cellStyle name="Comma 5 3 3 8 4" xfId="8487" xr:uid="{00000000-0005-0000-0000-0000D5410000}"/>
    <cellStyle name="Comma 5 3 3 8 5" xfId="10935" xr:uid="{00000000-0005-0000-0000-0000D6410000}"/>
    <cellStyle name="Comma 5 3 3 8 6" xfId="13387" xr:uid="{00000000-0005-0000-0000-0000D7410000}"/>
    <cellStyle name="Comma 5 3 3 8 7" xfId="15839" xr:uid="{00000000-0005-0000-0000-0000D8410000}"/>
    <cellStyle name="Comma 5 3 3 8 8" xfId="18292" xr:uid="{00000000-0005-0000-0000-0000D9410000}"/>
    <cellStyle name="Comma 5 3 3 8 9" xfId="20740" xr:uid="{00000000-0005-0000-0000-0000DA410000}"/>
    <cellStyle name="Comma 5 3 3 9" xfId="3527" xr:uid="{00000000-0005-0000-0000-0000DB410000}"/>
    <cellStyle name="Comma 5 3 4" xfId="23202" xr:uid="{00000000-0005-0000-0000-0000DC410000}"/>
    <cellStyle name="Comma 5 3 4 10" xfId="20741" xr:uid="{00000000-0005-0000-0000-0000DD410000}"/>
    <cellStyle name="Comma 5 3 4 2" xfId="23203" xr:uid="{00000000-0005-0000-0000-0000DE410000}"/>
    <cellStyle name="Comma 5 3 4 2 2" xfId="3537" xr:uid="{00000000-0005-0000-0000-0000DF410000}"/>
    <cellStyle name="Comma 5 3 4 2 3" xfId="5996" xr:uid="{00000000-0005-0000-0000-0000E0410000}"/>
    <cellStyle name="Comma 5 3 4 2 4" xfId="8489" xr:uid="{00000000-0005-0000-0000-0000E1410000}"/>
    <cellStyle name="Comma 5 3 4 2 5" xfId="10937" xr:uid="{00000000-0005-0000-0000-0000E2410000}"/>
    <cellStyle name="Comma 5 3 4 2 6" xfId="13389" xr:uid="{00000000-0005-0000-0000-0000E3410000}"/>
    <cellStyle name="Comma 5 3 4 2 7" xfId="15841" xr:uid="{00000000-0005-0000-0000-0000E4410000}"/>
    <cellStyle name="Comma 5 3 4 2 8" xfId="18294" xr:uid="{00000000-0005-0000-0000-0000E5410000}"/>
    <cellStyle name="Comma 5 3 4 2 9" xfId="20742" xr:uid="{00000000-0005-0000-0000-0000E6410000}"/>
    <cellStyle name="Comma 5 3 4 3" xfId="3536" xr:uid="{00000000-0005-0000-0000-0000E7410000}"/>
    <cellStyle name="Comma 5 3 4 4" xfId="5995" xr:uid="{00000000-0005-0000-0000-0000E8410000}"/>
    <cellStyle name="Comma 5 3 4 5" xfId="8488" xr:uid="{00000000-0005-0000-0000-0000E9410000}"/>
    <cellStyle name="Comma 5 3 4 6" xfId="10936" xr:uid="{00000000-0005-0000-0000-0000EA410000}"/>
    <cellStyle name="Comma 5 3 4 7" xfId="13388" xr:uid="{00000000-0005-0000-0000-0000EB410000}"/>
    <cellStyle name="Comma 5 3 4 8" xfId="15840" xr:uid="{00000000-0005-0000-0000-0000EC410000}"/>
    <cellStyle name="Comma 5 3 4 9" xfId="18293" xr:uid="{00000000-0005-0000-0000-0000ED410000}"/>
    <cellStyle name="Comma 5 3 5" xfId="23204" xr:uid="{00000000-0005-0000-0000-0000EE410000}"/>
    <cellStyle name="Comma 5 3 5 2" xfId="3538" xr:uid="{00000000-0005-0000-0000-0000EF410000}"/>
    <cellStyle name="Comma 5 3 5 3" xfId="5997" xr:uid="{00000000-0005-0000-0000-0000F0410000}"/>
    <cellStyle name="Comma 5 3 5 4" xfId="8490" xr:uid="{00000000-0005-0000-0000-0000F1410000}"/>
    <cellStyle name="Comma 5 3 5 5" xfId="10938" xr:uid="{00000000-0005-0000-0000-0000F2410000}"/>
    <cellStyle name="Comma 5 3 5 6" xfId="13390" xr:uid="{00000000-0005-0000-0000-0000F3410000}"/>
    <cellStyle name="Comma 5 3 5 7" xfId="15842" xr:uid="{00000000-0005-0000-0000-0000F4410000}"/>
    <cellStyle name="Comma 5 3 5 8" xfId="18295" xr:uid="{00000000-0005-0000-0000-0000F5410000}"/>
    <cellStyle name="Comma 5 3 5 9" xfId="20743" xr:uid="{00000000-0005-0000-0000-0000F6410000}"/>
    <cellStyle name="Comma 5 3 6" xfId="23205" xr:uid="{00000000-0005-0000-0000-0000F7410000}"/>
    <cellStyle name="Comma 5 3 6 2" xfId="3539" xr:uid="{00000000-0005-0000-0000-0000F8410000}"/>
    <cellStyle name="Comma 5 3 6 3" xfId="5998" xr:uid="{00000000-0005-0000-0000-0000F9410000}"/>
    <cellStyle name="Comma 5 3 6 4" xfId="8491" xr:uid="{00000000-0005-0000-0000-0000FA410000}"/>
    <cellStyle name="Comma 5 3 6 5" xfId="10939" xr:uid="{00000000-0005-0000-0000-0000FB410000}"/>
    <cellStyle name="Comma 5 3 6 6" xfId="13391" xr:uid="{00000000-0005-0000-0000-0000FC410000}"/>
    <cellStyle name="Comma 5 3 6 7" xfId="15843" xr:uid="{00000000-0005-0000-0000-0000FD410000}"/>
    <cellStyle name="Comma 5 3 6 8" xfId="18296" xr:uid="{00000000-0005-0000-0000-0000FE410000}"/>
    <cellStyle name="Comma 5 3 6 9" xfId="20744" xr:uid="{00000000-0005-0000-0000-0000FF410000}"/>
    <cellStyle name="Comma 5 3 7" xfId="23206" xr:uid="{00000000-0005-0000-0000-000000420000}"/>
    <cellStyle name="Comma 5 3 7 2" xfId="3540" xr:uid="{00000000-0005-0000-0000-000001420000}"/>
    <cellStyle name="Comma 5 3 7 3" xfId="5999" xr:uid="{00000000-0005-0000-0000-000002420000}"/>
    <cellStyle name="Comma 5 3 7 4" xfId="8492" xr:uid="{00000000-0005-0000-0000-000003420000}"/>
    <cellStyle name="Comma 5 3 7 5" xfId="10940" xr:uid="{00000000-0005-0000-0000-000004420000}"/>
    <cellStyle name="Comma 5 3 7 6" xfId="13392" xr:uid="{00000000-0005-0000-0000-000005420000}"/>
    <cellStyle name="Comma 5 3 7 7" xfId="15844" xr:uid="{00000000-0005-0000-0000-000006420000}"/>
    <cellStyle name="Comma 5 3 7 8" xfId="18297" xr:uid="{00000000-0005-0000-0000-000007420000}"/>
    <cellStyle name="Comma 5 3 7 9" xfId="20745" xr:uid="{00000000-0005-0000-0000-000008420000}"/>
    <cellStyle name="Comma 5 3 8" xfId="23207" xr:uid="{00000000-0005-0000-0000-000009420000}"/>
    <cellStyle name="Comma 5 3 8 2" xfId="3541" xr:uid="{00000000-0005-0000-0000-00000A420000}"/>
    <cellStyle name="Comma 5 3 8 3" xfId="6000" xr:uid="{00000000-0005-0000-0000-00000B420000}"/>
    <cellStyle name="Comma 5 3 8 4" xfId="8493" xr:uid="{00000000-0005-0000-0000-00000C420000}"/>
    <cellStyle name="Comma 5 3 8 5" xfId="10941" xr:uid="{00000000-0005-0000-0000-00000D420000}"/>
    <cellStyle name="Comma 5 3 8 6" xfId="13393" xr:uid="{00000000-0005-0000-0000-00000E420000}"/>
    <cellStyle name="Comma 5 3 8 7" xfId="15845" xr:uid="{00000000-0005-0000-0000-00000F420000}"/>
    <cellStyle name="Comma 5 3 8 8" xfId="18298" xr:uid="{00000000-0005-0000-0000-000010420000}"/>
    <cellStyle name="Comma 5 3 8 9" xfId="20746" xr:uid="{00000000-0005-0000-0000-000011420000}"/>
    <cellStyle name="Comma 5 3 9" xfId="23208" xr:uid="{00000000-0005-0000-0000-000012420000}"/>
    <cellStyle name="Comma 5 3 9 2" xfId="3542" xr:uid="{00000000-0005-0000-0000-000013420000}"/>
    <cellStyle name="Comma 5 3 9 3" xfId="6001" xr:uid="{00000000-0005-0000-0000-000014420000}"/>
    <cellStyle name="Comma 5 3 9 4" xfId="8494" xr:uid="{00000000-0005-0000-0000-000015420000}"/>
    <cellStyle name="Comma 5 3 9 5" xfId="10942" xr:uid="{00000000-0005-0000-0000-000016420000}"/>
    <cellStyle name="Comma 5 3 9 6" xfId="13394" xr:uid="{00000000-0005-0000-0000-000017420000}"/>
    <cellStyle name="Comma 5 3 9 7" xfId="15846" xr:uid="{00000000-0005-0000-0000-000018420000}"/>
    <cellStyle name="Comma 5 3 9 8" xfId="18299" xr:uid="{00000000-0005-0000-0000-000019420000}"/>
    <cellStyle name="Comma 5 3 9 9" xfId="20747" xr:uid="{00000000-0005-0000-0000-00001A420000}"/>
    <cellStyle name="Comma 5 30" xfId="8383" xr:uid="{00000000-0005-0000-0000-00001B420000}"/>
    <cellStyle name="Comma 5 31" xfId="10831" xr:uid="{00000000-0005-0000-0000-00001C420000}"/>
    <cellStyle name="Comma 5 32" xfId="13283" xr:uid="{00000000-0005-0000-0000-00001D420000}"/>
    <cellStyle name="Comma 5 33" xfId="15735" xr:uid="{00000000-0005-0000-0000-00001E420000}"/>
    <cellStyle name="Comma 5 34" xfId="18188" xr:uid="{00000000-0005-0000-0000-00001F420000}"/>
    <cellStyle name="Comma 5 35" xfId="20636" xr:uid="{00000000-0005-0000-0000-000020420000}"/>
    <cellStyle name="Comma 5 4" xfId="23209" xr:uid="{00000000-0005-0000-0000-000021420000}"/>
    <cellStyle name="Comma 5 4 10" xfId="3543" xr:uid="{00000000-0005-0000-0000-000022420000}"/>
    <cellStyle name="Comma 5 4 11" xfId="6002" xr:uid="{00000000-0005-0000-0000-000023420000}"/>
    <cellStyle name="Comma 5 4 12" xfId="8495" xr:uid="{00000000-0005-0000-0000-000024420000}"/>
    <cellStyle name="Comma 5 4 13" xfId="10943" xr:uid="{00000000-0005-0000-0000-000025420000}"/>
    <cellStyle name="Comma 5 4 14" xfId="13395" xr:uid="{00000000-0005-0000-0000-000026420000}"/>
    <cellStyle name="Comma 5 4 15" xfId="15847" xr:uid="{00000000-0005-0000-0000-000027420000}"/>
    <cellStyle name="Comma 5 4 16" xfId="18300" xr:uid="{00000000-0005-0000-0000-000028420000}"/>
    <cellStyle name="Comma 5 4 17" xfId="20748" xr:uid="{00000000-0005-0000-0000-000029420000}"/>
    <cellStyle name="Comma 5 4 2" xfId="23210" xr:uid="{00000000-0005-0000-0000-00002A420000}"/>
    <cellStyle name="Comma 5 4 2 10" xfId="6003" xr:uid="{00000000-0005-0000-0000-00002B420000}"/>
    <cellStyle name="Comma 5 4 2 11" xfId="8496" xr:uid="{00000000-0005-0000-0000-00002C420000}"/>
    <cellStyle name="Comma 5 4 2 12" xfId="10944" xr:uid="{00000000-0005-0000-0000-00002D420000}"/>
    <cellStyle name="Comma 5 4 2 13" xfId="13396" xr:uid="{00000000-0005-0000-0000-00002E420000}"/>
    <cellStyle name="Comma 5 4 2 14" xfId="15848" xr:uid="{00000000-0005-0000-0000-00002F420000}"/>
    <cellStyle name="Comma 5 4 2 15" xfId="18301" xr:uid="{00000000-0005-0000-0000-000030420000}"/>
    <cellStyle name="Comma 5 4 2 16" xfId="20749" xr:uid="{00000000-0005-0000-0000-000031420000}"/>
    <cellStyle name="Comma 5 4 2 2" xfId="23211" xr:uid="{00000000-0005-0000-0000-000032420000}"/>
    <cellStyle name="Comma 5 4 2 2 10" xfId="20750" xr:uid="{00000000-0005-0000-0000-000033420000}"/>
    <cellStyle name="Comma 5 4 2 2 2" xfId="23212" xr:uid="{00000000-0005-0000-0000-000034420000}"/>
    <cellStyle name="Comma 5 4 2 2 2 2" xfId="3546" xr:uid="{00000000-0005-0000-0000-000035420000}"/>
    <cellStyle name="Comma 5 4 2 2 2 3" xfId="6005" xr:uid="{00000000-0005-0000-0000-000036420000}"/>
    <cellStyle name="Comma 5 4 2 2 2 4" xfId="8498" xr:uid="{00000000-0005-0000-0000-000037420000}"/>
    <cellStyle name="Comma 5 4 2 2 2 5" xfId="10946" xr:uid="{00000000-0005-0000-0000-000038420000}"/>
    <cellStyle name="Comma 5 4 2 2 2 6" xfId="13398" xr:uid="{00000000-0005-0000-0000-000039420000}"/>
    <cellStyle name="Comma 5 4 2 2 2 7" xfId="15850" xr:uid="{00000000-0005-0000-0000-00003A420000}"/>
    <cellStyle name="Comma 5 4 2 2 2 8" xfId="18303" xr:uid="{00000000-0005-0000-0000-00003B420000}"/>
    <cellStyle name="Comma 5 4 2 2 2 9" xfId="20751" xr:uid="{00000000-0005-0000-0000-00003C420000}"/>
    <cellStyle name="Comma 5 4 2 2 3" xfId="3545" xr:uid="{00000000-0005-0000-0000-00003D420000}"/>
    <cellStyle name="Comma 5 4 2 2 4" xfId="6004" xr:uid="{00000000-0005-0000-0000-00003E420000}"/>
    <cellStyle name="Comma 5 4 2 2 5" xfId="8497" xr:uid="{00000000-0005-0000-0000-00003F420000}"/>
    <cellStyle name="Comma 5 4 2 2 6" xfId="10945" xr:uid="{00000000-0005-0000-0000-000040420000}"/>
    <cellStyle name="Comma 5 4 2 2 7" xfId="13397" xr:uid="{00000000-0005-0000-0000-000041420000}"/>
    <cellStyle name="Comma 5 4 2 2 8" xfId="15849" xr:uid="{00000000-0005-0000-0000-000042420000}"/>
    <cellStyle name="Comma 5 4 2 2 9" xfId="18302" xr:uid="{00000000-0005-0000-0000-000043420000}"/>
    <cellStyle name="Comma 5 4 2 3" xfId="23213" xr:uid="{00000000-0005-0000-0000-000044420000}"/>
    <cellStyle name="Comma 5 4 2 3 2" xfId="3547" xr:uid="{00000000-0005-0000-0000-000045420000}"/>
    <cellStyle name="Comma 5 4 2 3 3" xfId="6006" xr:uid="{00000000-0005-0000-0000-000046420000}"/>
    <cellStyle name="Comma 5 4 2 3 4" xfId="8499" xr:uid="{00000000-0005-0000-0000-000047420000}"/>
    <cellStyle name="Comma 5 4 2 3 5" xfId="10947" xr:uid="{00000000-0005-0000-0000-000048420000}"/>
    <cellStyle name="Comma 5 4 2 3 6" xfId="13399" xr:uid="{00000000-0005-0000-0000-000049420000}"/>
    <cellStyle name="Comma 5 4 2 3 7" xfId="15851" xr:uid="{00000000-0005-0000-0000-00004A420000}"/>
    <cellStyle name="Comma 5 4 2 3 8" xfId="18304" xr:uid="{00000000-0005-0000-0000-00004B420000}"/>
    <cellStyle name="Comma 5 4 2 3 9" xfId="20752" xr:uid="{00000000-0005-0000-0000-00004C420000}"/>
    <cellStyle name="Comma 5 4 2 4" xfId="23214" xr:uid="{00000000-0005-0000-0000-00004D420000}"/>
    <cellStyle name="Comma 5 4 2 4 2" xfId="3548" xr:uid="{00000000-0005-0000-0000-00004E420000}"/>
    <cellStyle name="Comma 5 4 2 4 3" xfId="6007" xr:uid="{00000000-0005-0000-0000-00004F420000}"/>
    <cellStyle name="Comma 5 4 2 4 4" xfId="8500" xr:uid="{00000000-0005-0000-0000-000050420000}"/>
    <cellStyle name="Comma 5 4 2 4 5" xfId="10948" xr:uid="{00000000-0005-0000-0000-000051420000}"/>
    <cellStyle name="Comma 5 4 2 4 6" xfId="13400" xr:uid="{00000000-0005-0000-0000-000052420000}"/>
    <cellStyle name="Comma 5 4 2 4 7" xfId="15852" xr:uid="{00000000-0005-0000-0000-000053420000}"/>
    <cellStyle name="Comma 5 4 2 4 8" xfId="18305" xr:uid="{00000000-0005-0000-0000-000054420000}"/>
    <cellStyle name="Comma 5 4 2 4 9" xfId="20753" xr:uid="{00000000-0005-0000-0000-000055420000}"/>
    <cellStyle name="Comma 5 4 2 5" xfId="23215" xr:uid="{00000000-0005-0000-0000-000056420000}"/>
    <cellStyle name="Comma 5 4 2 5 2" xfId="3549" xr:uid="{00000000-0005-0000-0000-000057420000}"/>
    <cellStyle name="Comma 5 4 2 5 3" xfId="6008" xr:uid="{00000000-0005-0000-0000-000058420000}"/>
    <cellStyle name="Comma 5 4 2 5 4" xfId="8501" xr:uid="{00000000-0005-0000-0000-000059420000}"/>
    <cellStyle name="Comma 5 4 2 5 5" xfId="10949" xr:uid="{00000000-0005-0000-0000-00005A420000}"/>
    <cellStyle name="Comma 5 4 2 5 6" xfId="13401" xr:uid="{00000000-0005-0000-0000-00005B420000}"/>
    <cellStyle name="Comma 5 4 2 5 7" xfId="15853" xr:uid="{00000000-0005-0000-0000-00005C420000}"/>
    <cellStyle name="Comma 5 4 2 5 8" xfId="18306" xr:uid="{00000000-0005-0000-0000-00005D420000}"/>
    <cellStyle name="Comma 5 4 2 5 9" xfId="20754" xr:uid="{00000000-0005-0000-0000-00005E420000}"/>
    <cellStyle name="Comma 5 4 2 6" xfId="23216" xr:uid="{00000000-0005-0000-0000-00005F420000}"/>
    <cellStyle name="Comma 5 4 2 6 2" xfId="3550" xr:uid="{00000000-0005-0000-0000-000060420000}"/>
    <cellStyle name="Comma 5 4 2 6 3" xfId="6009" xr:uid="{00000000-0005-0000-0000-000061420000}"/>
    <cellStyle name="Comma 5 4 2 6 4" xfId="8502" xr:uid="{00000000-0005-0000-0000-000062420000}"/>
    <cellStyle name="Comma 5 4 2 6 5" xfId="10950" xr:uid="{00000000-0005-0000-0000-000063420000}"/>
    <cellStyle name="Comma 5 4 2 6 6" xfId="13402" xr:uid="{00000000-0005-0000-0000-000064420000}"/>
    <cellStyle name="Comma 5 4 2 6 7" xfId="15854" xr:uid="{00000000-0005-0000-0000-000065420000}"/>
    <cellStyle name="Comma 5 4 2 6 8" xfId="18307" xr:uid="{00000000-0005-0000-0000-000066420000}"/>
    <cellStyle name="Comma 5 4 2 6 9" xfId="20755" xr:uid="{00000000-0005-0000-0000-000067420000}"/>
    <cellStyle name="Comma 5 4 2 7" xfId="23217" xr:uid="{00000000-0005-0000-0000-000068420000}"/>
    <cellStyle name="Comma 5 4 2 7 2" xfId="3551" xr:uid="{00000000-0005-0000-0000-000069420000}"/>
    <cellStyle name="Comma 5 4 2 7 3" xfId="6010" xr:uid="{00000000-0005-0000-0000-00006A420000}"/>
    <cellStyle name="Comma 5 4 2 7 4" xfId="8503" xr:uid="{00000000-0005-0000-0000-00006B420000}"/>
    <cellStyle name="Comma 5 4 2 7 5" xfId="10951" xr:uid="{00000000-0005-0000-0000-00006C420000}"/>
    <cellStyle name="Comma 5 4 2 7 6" xfId="13403" xr:uid="{00000000-0005-0000-0000-00006D420000}"/>
    <cellStyle name="Comma 5 4 2 7 7" xfId="15855" xr:uid="{00000000-0005-0000-0000-00006E420000}"/>
    <cellStyle name="Comma 5 4 2 7 8" xfId="18308" xr:uid="{00000000-0005-0000-0000-00006F420000}"/>
    <cellStyle name="Comma 5 4 2 7 9" xfId="20756" xr:uid="{00000000-0005-0000-0000-000070420000}"/>
    <cellStyle name="Comma 5 4 2 8" xfId="23218" xr:uid="{00000000-0005-0000-0000-000071420000}"/>
    <cellStyle name="Comma 5 4 2 8 2" xfId="3552" xr:uid="{00000000-0005-0000-0000-000072420000}"/>
    <cellStyle name="Comma 5 4 2 8 3" xfId="6011" xr:uid="{00000000-0005-0000-0000-000073420000}"/>
    <cellStyle name="Comma 5 4 2 8 4" xfId="8504" xr:uid="{00000000-0005-0000-0000-000074420000}"/>
    <cellStyle name="Comma 5 4 2 8 5" xfId="10952" xr:uid="{00000000-0005-0000-0000-000075420000}"/>
    <cellStyle name="Comma 5 4 2 8 6" xfId="13404" xr:uid="{00000000-0005-0000-0000-000076420000}"/>
    <cellStyle name="Comma 5 4 2 8 7" xfId="15856" xr:uid="{00000000-0005-0000-0000-000077420000}"/>
    <cellStyle name="Comma 5 4 2 8 8" xfId="18309" xr:uid="{00000000-0005-0000-0000-000078420000}"/>
    <cellStyle name="Comma 5 4 2 8 9" xfId="20757" xr:uid="{00000000-0005-0000-0000-000079420000}"/>
    <cellStyle name="Comma 5 4 2 9" xfId="3544" xr:uid="{00000000-0005-0000-0000-00007A420000}"/>
    <cellStyle name="Comma 5 4 3" xfId="23219" xr:uid="{00000000-0005-0000-0000-00007B420000}"/>
    <cellStyle name="Comma 5 4 3 10" xfId="20758" xr:uid="{00000000-0005-0000-0000-00007C420000}"/>
    <cellStyle name="Comma 5 4 3 2" xfId="23220" xr:uid="{00000000-0005-0000-0000-00007D420000}"/>
    <cellStyle name="Comma 5 4 3 2 2" xfId="3554" xr:uid="{00000000-0005-0000-0000-00007E420000}"/>
    <cellStyle name="Comma 5 4 3 2 3" xfId="6013" xr:uid="{00000000-0005-0000-0000-00007F420000}"/>
    <cellStyle name="Comma 5 4 3 2 4" xfId="8506" xr:uid="{00000000-0005-0000-0000-000080420000}"/>
    <cellStyle name="Comma 5 4 3 2 5" xfId="10954" xr:uid="{00000000-0005-0000-0000-000081420000}"/>
    <cellStyle name="Comma 5 4 3 2 6" xfId="13406" xr:uid="{00000000-0005-0000-0000-000082420000}"/>
    <cellStyle name="Comma 5 4 3 2 7" xfId="15858" xr:uid="{00000000-0005-0000-0000-000083420000}"/>
    <cellStyle name="Comma 5 4 3 2 8" xfId="18311" xr:uid="{00000000-0005-0000-0000-000084420000}"/>
    <cellStyle name="Comma 5 4 3 2 9" xfId="20759" xr:uid="{00000000-0005-0000-0000-000085420000}"/>
    <cellStyle name="Comma 5 4 3 3" xfId="3553" xr:uid="{00000000-0005-0000-0000-000086420000}"/>
    <cellStyle name="Comma 5 4 3 4" xfId="6012" xr:uid="{00000000-0005-0000-0000-000087420000}"/>
    <cellStyle name="Comma 5 4 3 5" xfId="8505" xr:uid="{00000000-0005-0000-0000-000088420000}"/>
    <cellStyle name="Comma 5 4 3 6" xfId="10953" xr:uid="{00000000-0005-0000-0000-000089420000}"/>
    <cellStyle name="Comma 5 4 3 7" xfId="13405" xr:uid="{00000000-0005-0000-0000-00008A420000}"/>
    <cellStyle name="Comma 5 4 3 8" xfId="15857" xr:uid="{00000000-0005-0000-0000-00008B420000}"/>
    <cellStyle name="Comma 5 4 3 9" xfId="18310" xr:uid="{00000000-0005-0000-0000-00008C420000}"/>
    <cellStyle name="Comma 5 4 4" xfId="23221" xr:uid="{00000000-0005-0000-0000-00008D420000}"/>
    <cellStyle name="Comma 5 4 4 2" xfId="3555" xr:uid="{00000000-0005-0000-0000-00008E420000}"/>
    <cellStyle name="Comma 5 4 4 3" xfId="6014" xr:uid="{00000000-0005-0000-0000-00008F420000}"/>
    <cellStyle name="Comma 5 4 4 4" xfId="8507" xr:uid="{00000000-0005-0000-0000-000090420000}"/>
    <cellStyle name="Comma 5 4 4 5" xfId="10955" xr:uid="{00000000-0005-0000-0000-000091420000}"/>
    <cellStyle name="Comma 5 4 4 6" xfId="13407" xr:uid="{00000000-0005-0000-0000-000092420000}"/>
    <cellStyle name="Comma 5 4 4 7" xfId="15859" xr:uid="{00000000-0005-0000-0000-000093420000}"/>
    <cellStyle name="Comma 5 4 4 8" xfId="18312" xr:uid="{00000000-0005-0000-0000-000094420000}"/>
    <cellStyle name="Comma 5 4 4 9" xfId="20760" xr:uid="{00000000-0005-0000-0000-000095420000}"/>
    <cellStyle name="Comma 5 4 5" xfId="23222" xr:uid="{00000000-0005-0000-0000-000096420000}"/>
    <cellStyle name="Comma 5 4 5 2" xfId="3556" xr:uid="{00000000-0005-0000-0000-000097420000}"/>
    <cellStyle name="Comma 5 4 5 3" xfId="6015" xr:uid="{00000000-0005-0000-0000-000098420000}"/>
    <cellStyle name="Comma 5 4 5 4" xfId="8508" xr:uid="{00000000-0005-0000-0000-000099420000}"/>
    <cellStyle name="Comma 5 4 5 5" xfId="10956" xr:uid="{00000000-0005-0000-0000-00009A420000}"/>
    <cellStyle name="Comma 5 4 5 6" xfId="13408" xr:uid="{00000000-0005-0000-0000-00009B420000}"/>
    <cellStyle name="Comma 5 4 5 7" xfId="15860" xr:uid="{00000000-0005-0000-0000-00009C420000}"/>
    <cellStyle name="Comma 5 4 5 8" xfId="18313" xr:uid="{00000000-0005-0000-0000-00009D420000}"/>
    <cellStyle name="Comma 5 4 5 9" xfId="20761" xr:uid="{00000000-0005-0000-0000-00009E420000}"/>
    <cellStyle name="Comma 5 4 6" xfId="23223" xr:uid="{00000000-0005-0000-0000-00009F420000}"/>
    <cellStyle name="Comma 5 4 6 2" xfId="3557" xr:uid="{00000000-0005-0000-0000-0000A0420000}"/>
    <cellStyle name="Comma 5 4 6 3" xfId="6016" xr:uid="{00000000-0005-0000-0000-0000A1420000}"/>
    <cellStyle name="Comma 5 4 6 4" xfId="8509" xr:uid="{00000000-0005-0000-0000-0000A2420000}"/>
    <cellStyle name="Comma 5 4 6 5" xfId="10957" xr:uid="{00000000-0005-0000-0000-0000A3420000}"/>
    <cellStyle name="Comma 5 4 6 6" xfId="13409" xr:uid="{00000000-0005-0000-0000-0000A4420000}"/>
    <cellStyle name="Comma 5 4 6 7" xfId="15861" xr:uid="{00000000-0005-0000-0000-0000A5420000}"/>
    <cellStyle name="Comma 5 4 6 8" xfId="18314" xr:uid="{00000000-0005-0000-0000-0000A6420000}"/>
    <cellStyle name="Comma 5 4 6 9" xfId="20762" xr:uid="{00000000-0005-0000-0000-0000A7420000}"/>
    <cellStyle name="Comma 5 4 7" xfId="23224" xr:uid="{00000000-0005-0000-0000-0000A8420000}"/>
    <cellStyle name="Comma 5 4 7 2" xfId="3558" xr:uid="{00000000-0005-0000-0000-0000A9420000}"/>
    <cellStyle name="Comma 5 4 7 3" xfId="6017" xr:uid="{00000000-0005-0000-0000-0000AA420000}"/>
    <cellStyle name="Comma 5 4 7 4" xfId="8510" xr:uid="{00000000-0005-0000-0000-0000AB420000}"/>
    <cellStyle name="Comma 5 4 7 5" xfId="10958" xr:uid="{00000000-0005-0000-0000-0000AC420000}"/>
    <cellStyle name="Comma 5 4 7 6" xfId="13410" xr:uid="{00000000-0005-0000-0000-0000AD420000}"/>
    <cellStyle name="Comma 5 4 7 7" xfId="15862" xr:uid="{00000000-0005-0000-0000-0000AE420000}"/>
    <cellStyle name="Comma 5 4 7 8" xfId="18315" xr:uid="{00000000-0005-0000-0000-0000AF420000}"/>
    <cellStyle name="Comma 5 4 7 9" xfId="20763" xr:uid="{00000000-0005-0000-0000-0000B0420000}"/>
    <cellStyle name="Comma 5 4 8" xfId="23225" xr:uid="{00000000-0005-0000-0000-0000B1420000}"/>
    <cellStyle name="Comma 5 4 8 2" xfId="3559" xr:uid="{00000000-0005-0000-0000-0000B2420000}"/>
    <cellStyle name="Comma 5 4 8 3" xfId="6018" xr:uid="{00000000-0005-0000-0000-0000B3420000}"/>
    <cellStyle name="Comma 5 4 8 4" xfId="8511" xr:uid="{00000000-0005-0000-0000-0000B4420000}"/>
    <cellStyle name="Comma 5 4 8 5" xfId="10959" xr:uid="{00000000-0005-0000-0000-0000B5420000}"/>
    <cellStyle name="Comma 5 4 8 6" xfId="13411" xr:uid="{00000000-0005-0000-0000-0000B6420000}"/>
    <cellStyle name="Comma 5 4 8 7" xfId="15863" xr:uid="{00000000-0005-0000-0000-0000B7420000}"/>
    <cellStyle name="Comma 5 4 8 8" xfId="18316" xr:uid="{00000000-0005-0000-0000-0000B8420000}"/>
    <cellStyle name="Comma 5 4 8 9" xfId="20764" xr:uid="{00000000-0005-0000-0000-0000B9420000}"/>
    <cellStyle name="Comma 5 4 9" xfId="23226" xr:uid="{00000000-0005-0000-0000-0000BA420000}"/>
    <cellStyle name="Comma 5 4 9 2" xfId="3560" xr:uid="{00000000-0005-0000-0000-0000BB420000}"/>
    <cellStyle name="Comma 5 4 9 3" xfId="6019" xr:uid="{00000000-0005-0000-0000-0000BC420000}"/>
    <cellStyle name="Comma 5 4 9 4" xfId="8512" xr:uid="{00000000-0005-0000-0000-0000BD420000}"/>
    <cellStyle name="Comma 5 4 9 5" xfId="10960" xr:uid="{00000000-0005-0000-0000-0000BE420000}"/>
    <cellStyle name="Comma 5 4 9 6" xfId="13412" xr:uid="{00000000-0005-0000-0000-0000BF420000}"/>
    <cellStyle name="Comma 5 4 9 7" xfId="15864" xr:uid="{00000000-0005-0000-0000-0000C0420000}"/>
    <cellStyle name="Comma 5 4 9 8" xfId="18317" xr:uid="{00000000-0005-0000-0000-0000C1420000}"/>
    <cellStyle name="Comma 5 4 9 9" xfId="20765" xr:uid="{00000000-0005-0000-0000-0000C2420000}"/>
    <cellStyle name="Comma 5 5" xfId="23227" xr:uid="{00000000-0005-0000-0000-0000C3420000}"/>
    <cellStyle name="Comma 5 5 10" xfId="6020" xr:uid="{00000000-0005-0000-0000-0000C4420000}"/>
    <cellStyle name="Comma 5 5 11" xfId="8513" xr:uid="{00000000-0005-0000-0000-0000C5420000}"/>
    <cellStyle name="Comma 5 5 12" xfId="10961" xr:uid="{00000000-0005-0000-0000-0000C6420000}"/>
    <cellStyle name="Comma 5 5 13" xfId="13413" xr:uid="{00000000-0005-0000-0000-0000C7420000}"/>
    <cellStyle name="Comma 5 5 14" xfId="15865" xr:uid="{00000000-0005-0000-0000-0000C8420000}"/>
    <cellStyle name="Comma 5 5 15" xfId="18318" xr:uid="{00000000-0005-0000-0000-0000C9420000}"/>
    <cellStyle name="Comma 5 5 16" xfId="20766" xr:uid="{00000000-0005-0000-0000-0000CA420000}"/>
    <cellStyle name="Comma 5 5 2" xfId="23228" xr:uid="{00000000-0005-0000-0000-0000CB420000}"/>
    <cellStyle name="Comma 5 5 2 10" xfId="20767" xr:uid="{00000000-0005-0000-0000-0000CC420000}"/>
    <cellStyle name="Comma 5 5 2 2" xfId="23229" xr:uid="{00000000-0005-0000-0000-0000CD420000}"/>
    <cellStyle name="Comma 5 5 2 2 2" xfId="3563" xr:uid="{00000000-0005-0000-0000-0000CE420000}"/>
    <cellStyle name="Comma 5 5 2 2 3" xfId="6022" xr:uid="{00000000-0005-0000-0000-0000CF420000}"/>
    <cellStyle name="Comma 5 5 2 2 4" xfId="8515" xr:uid="{00000000-0005-0000-0000-0000D0420000}"/>
    <cellStyle name="Comma 5 5 2 2 5" xfId="10963" xr:uid="{00000000-0005-0000-0000-0000D1420000}"/>
    <cellStyle name="Comma 5 5 2 2 6" xfId="13415" xr:uid="{00000000-0005-0000-0000-0000D2420000}"/>
    <cellStyle name="Comma 5 5 2 2 7" xfId="15867" xr:uid="{00000000-0005-0000-0000-0000D3420000}"/>
    <cellStyle name="Comma 5 5 2 2 8" xfId="18320" xr:uid="{00000000-0005-0000-0000-0000D4420000}"/>
    <cellStyle name="Comma 5 5 2 2 9" xfId="20768" xr:uid="{00000000-0005-0000-0000-0000D5420000}"/>
    <cellStyle name="Comma 5 5 2 3" xfId="3562" xr:uid="{00000000-0005-0000-0000-0000D6420000}"/>
    <cellStyle name="Comma 5 5 2 4" xfId="6021" xr:uid="{00000000-0005-0000-0000-0000D7420000}"/>
    <cellStyle name="Comma 5 5 2 5" xfId="8514" xr:uid="{00000000-0005-0000-0000-0000D8420000}"/>
    <cellStyle name="Comma 5 5 2 6" xfId="10962" xr:uid="{00000000-0005-0000-0000-0000D9420000}"/>
    <cellStyle name="Comma 5 5 2 7" xfId="13414" xr:uid="{00000000-0005-0000-0000-0000DA420000}"/>
    <cellStyle name="Comma 5 5 2 8" xfId="15866" xr:uid="{00000000-0005-0000-0000-0000DB420000}"/>
    <cellStyle name="Comma 5 5 2 9" xfId="18319" xr:uid="{00000000-0005-0000-0000-0000DC420000}"/>
    <cellStyle name="Comma 5 5 3" xfId="23230" xr:uid="{00000000-0005-0000-0000-0000DD420000}"/>
    <cellStyle name="Comma 5 5 3 2" xfId="3564" xr:uid="{00000000-0005-0000-0000-0000DE420000}"/>
    <cellStyle name="Comma 5 5 3 3" xfId="6023" xr:uid="{00000000-0005-0000-0000-0000DF420000}"/>
    <cellStyle name="Comma 5 5 3 4" xfId="8516" xr:uid="{00000000-0005-0000-0000-0000E0420000}"/>
    <cellStyle name="Comma 5 5 3 5" xfId="10964" xr:uid="{00000000-0005-0000-0000-0000E1420000}"/>
    <cellStyle name="Comma 5 5 3 6" xfId="13416" xr:uid="{00000000-0005-0000-0000-0000E2420000}"/>
    <cellStyle name="Comma 5 5 3 7" xfId="15868" xr:uid="{00000000-0005-0000-0000-0000E3420000}"/>
    <cellStyle name="Comma 5 5 3 8" xfId="18321" xr:uid="{00000000-0005-0000-0000-0000E4420000}"/>
    <cellStyle name="Comma 5 5 3 9" xfId="20769" xr:uid="{00000000-0005-0000-0000-0000E5420000}"/>
    <cellStyle name="Comma 5 5 4" xfId="23231" xr:uid="{00000000-0005-0000-0000-0000E6420000}"/>
    <cellStyle name="Comma 5 5 4 2" xfId="3565" xr:uid="{00000000-0005-0000-0000-0000E7420000}"/>
    <cellStyle name="Comma 5 5 4 3" xfId="6024" xr:uid="{00000000-0005-0000-0000-0000E8420000}"/>
    <cellStyle name="Comma 5 5 4 4" xfId="8517" xr:uid="{00000000-0005-0000-0000-0000E9420000}"/>
    <cellStyle name="Comma 5 5 4 5" xfId="10965" xr:uid="{00000000-0005-0000-0000-0000EA420000}"/>
    <cellStyle name="Comma 5 5 4 6" xfId="13417" xr:uid="{00000000-0005-0000-0000-0000EB420000}"/>
    <cellStyle name="Comma 5 5 4 7" xfId="15869" xr:uid="{00000000-0005-0000-0000-0000EC420000}"/>
    <cellStyle name="Comma 5 5 4 8" xfId="18322" xr:uid="{00000000-0005-0000-0000-0000ED420000}"/>
    <cellStyle name="Comma 5 5 4 9" xfId="20770" xr:uid="{00000000-0005-0000-0000-0000EE420000}"/>
    <cellStyle name="Comma 5 5 5" xfId="23232" xr:uid="{00000000-0005-0000-0000-0000EF420000}"/>
    <cellStyle name="Comma 5 5 5 2" xfId="3566" xr:uid="{00000000-0005-0000-0000-0000F0420000}"/>
    <cellStyle name="Comma 5 5 5 3" xfId="6025" xr:uid="{00000000-0005-0000-0000-0000F1420000}"/>
    <cellStyle name="Comma 5 5 5 4" xfId="8518" xr:uid="{00000000-0005-0000-0000-0000F2420000}"/>
    <cellStyle name="Comma 5 5 5 5" xfId="10966" xr:uid="{00000000-0005-0000-0000-0000F3420000}"/>
    <cellStyle name="Comma 5 5 5 6" xfId="13418" xr:uid="{00000000-0005-0000-0000-0000F4420000}"/>
    <cellStyle name="Comma 5 5 5 7" xfId="15870" xr:uid="{00000000-0005-0000-0000-0000F5420000}"/>
    <cellStyle name="Comma 5 5 5 8" xfId="18323" xr:uid="{00000000-0005-0000-0000-0000F6420000}"/>
    <cellStyle name="Comma 5 5 5 9" xfId="20771" xr:uid="{00000000-0005-0000-0000-0000F7420000}"/>
    <cellStyle name="Comma 5 5 6" xfId="23233" xr:uid="{00000000-0005-0000-0000-0000F8420000}"/>
    <cellStyle name="Comma 5 5 6 2" xfId="3567" xr:uid="{00000000-0005-0000-0000-0000F9420000}"/>
    <cellStyle name="Comma 5 5 6 3" xfId="6026" xr:uid="{00000000-0005-0000-0000-0000FA420000}"/>
    <cellStyle name="Comma 5 5 6 4" xfId="8519" xr:uid="{00000000-0005-0000-0000-0000FB420000}"/>
    <cellStyle name="Comma 5 5 6 5" xfId="10967" xr:uid="{00000000-0005-0000-0000-0000FC420000}"/>
    <cellStyle name="Comma 5 5 6 6" xfId="13419" xr:uid="{00000000-0005-0000-0000-0000FD420000}"/>
    <cellStyle name="Comma 5 5 6 7" xfId="15871" xr:uid="{00000000-0005-0000-0000-0000FE420000}"/>
    <cellStyle name="Comma 5 5 6 8" xfId="18324" xr:uid="{00000000-0005-0000-0000-0000FF420000}"/>
    <cellStyle name="Comma 5 5 6 9" xfId="20772" xr:uid="{00000000-0005-0000-0000-000000430000}"/>
    <cellStyle name="Comma 5 5 7" xfId="23234" xr:uid="{00000000-0005-0000-0000-000001430000}"/>
    <cellStyle name="Comma 5 5 7 2" xfId="3568" xr:uid="{00000000-0005-0000-0000-000002430000}"/>
    <cellStyle name="Comma 5 5 7 3" xfId="6027" xr:uid="{00000000-0005-0000-0000-000003430000}"/>
    <cellStyle name="Comma 5 5 7 4" xfId="8520" xr:uid="{00000000-0005-0000-0000-000004430000}"/>
    <cellStyle name="Comma 5 5 7 5" xfId="10968" xr:uid="{00000000-0005-0000-0000-000005430000}"/>
    <cellStyle name="Comma 5 5 7 6" xfId="13420" xr:uid="{00000000-0005-0000-0000-000006430000}"/>
    <cellStyle name="Comma 5 5 7 7" xfId="15872" xr:uid="{00000000-0005-0000-0000-000007430000}"/>
    <cellStyle name="Comma 5 5 7 8" xfId="18325" xr:uid="{00000000-0005-0000-0000-000008430000}"/>
    <cellStyle name="Comma 5 5 7 9" xfId="20773" xr:uid="{00000000-0005-0000-0000-000009430000}"/>
    <cellStyle name="Comma 5 5 8" xfId="23235" xr:uid="{00000000-0005-0000-0000-00000A430000}"/>
    <cellStyle name="Comma 5 5 8 2" xfId="3569" xr:uid="{00000000-0005-0000-0000-00000B430000}"/>
    <cellStyle name="Comma 5 5 8 3" xfId="6028" xr:uid="{00000000-0005-0000-0000-00000C430000}"/>
    <cellStyle name="Comma 5 5 8 4" xfId="8521" xr:uid="{00000000-0005-0000-0000-00000D430000}"/>
    <cellStyle name="Comma 5 5 8 5" xfId="10969" xr:uid="{00000000-0005-0000-0000-00000E430000}"/>
    <cellStyle name="Comma 5 5 8 6" xfId="13421" xr:uid="{00000000-0005-0000-0000-00000F430000}"/>
    <cellStyle name="Comma 5 5 8 7" xfId="15873" xr:uid="{00000000-0005-0000-0000-000010430000}"/>
    <cellStyle name="Comma 5 5 8 8" xfId="18326" xr:uid="{00000000-0005-0000-0000-000011430000}"/>
    <cellStyle name="Comma 5 5 8 9" xfId="20774" xr:uid="{00000000-0005-0000-0000-000012430000}"/>
    <cellStyle name="Comma 5 5 9" xfId="3561" xr:uid="{00000000-0005-0000-0000-000013430000}"/>
    <cellStyle name="Comma 5 6" xfId="329" xr:uid="{00000000-0005-0000-0000-000014430000}"/>
    <cellStyle name="Comma 5 6 10" xfId="20775" xr:uid="{00000000-0005-0000-0000-000015430000}"/>
    <cellStyle name="Comma 5 6 2" xfId="23236" xr:uid="{00000000-0005-0000-0000-000016430000}"/>
    <cellStyle name="Comma 5 6 2 2" xfId="3571" xr:uid="{00000000-0005-0000-0000-000017430000}"/>
    <cellStyle name="Comma 5 6 2 3" xfId="6030" xr:uid="{00000000-0005-0000-0000-000018430000}"/>
    <cellStyle name="Comma 5 6 2 4" xfId="8523" xr:uid="{00000000-0005-0000-0000-000019430000}"/>
    <cellStyle name="Comma 5 6 2 5" xfId="10971" xr:uid="{00000000-0005-0000-0000-00001A430000}"/>
    <cellStyle name="Comma 5 6 2 6" xfId="13423" xr:uid="{00000000-0005-0000-0000-00001B430000}"/>
    <cellStyle name="Comma 5 6 2 7" xfId="15875" xr:uid="{00000000-0005-0000-0000-00001C430000}"/>
    <cellStyle name="Comma 5 6 2 8" xfId="18328" xr:uid="{00000000-0005-0000-0000-00001D430000}"/>
    <cellStyle name="Comma 5 6 2 9" xfId="20776" xr:uid="{00000000-0005-0000-0000-00001E430000}"/>
    <cellStyle name="Comma 5 6 3" xfId="3570" xr:uid="{00000000-0005-0000-0000-00001F430000}"/>
    <cellStyle name="Comma 5 6 4" xfId="6029" xr:uid="{00000000-0005-0000-0000-000020430000}"/>
    <cellStyle name="Comma 5 6 5" xfId="8522" xr:uid="{00000000-0005-0000-0000-000021430000}"/>
    <cellStyle name="Comma 5 6 6" xfId="10970" xr:uid="{00000000-0005-0000-0000-000022430000}"/>
    <cellStyle name="Comma 5 6 7" xfId="13422" xr:uid="{00000000-0005-0000-0000-000023430000}"/>
    <cellStyle name="Comma 5 6 8" xfId="15874" xr:uid="{00000000-0005-0000-0000-000024430000}"/>
    <cellStyle name="Comma 5 6 9" xfId="18327" xr:uid="{00000000-0005-0000-0000-000025430000}"/>
    <cellStyle name="Comma 5 7" xfId="330" xr:uid="{00000000-0005-0000-0000-000026430000}"/>
    <cellStyle name="Comma 5 7 2" xfId="3572" xr:uid="{00000000-0005-0000-0000-000027430000}"/>
    <cellStyle name="Comma 5 7 3" xfId="6031" xr:uid="{00000000-0005-0000-0000-000028430000}"/>
    <cellStyle name="Comma 5 7 4" xfId="8524" xr:uid="{00000000-0005-0000-0000-000029430000}"/>
    <cellStyle name="Comma 5 7 5" xfId="10972" xr:uid="{00000000-0005-0000-0000-00002A430000}"/>
    <cellStyle name="Comma 5 7 6" xfId="13424" xr:uid="{00000000-0005-0000-0000-00002B430000}"/>
    <cellStyle name="Comma 5 7 7" xfId="15876" xr:uid="{00000000-0005-0000-0000-00002C430000}"/>
    <cellStyle name="Comma 5 7 8" xfId="18329" xr:uid="{00000000-0005-0000-0000-00002D430000}"/>
    <cellStyle name="Comma 5 7 9" xfId="20777" xr:uid="{00000000-0005-0000-0000-00002E430000}"/>
    <cellStyle name="Comma 5 8" xfId="331" xr:uid="{00000000-0005-0000-0000-00002F430000}"/>
    <cellStyle name="Comma 5 8 2" xfId="3573" xr:uid="{00000000-0005-0000-0000-000030430000}"/>
    <cellStyle name="Comma 5 8 3" xfId="6032" xr:uid="{00000000-0005-0000-0000-000031430000}"/>
    <cellStyle name="Comma 5 8 4" xfId="8525" xr:uid="{00000000-0005-0000-0000-000032430000}"/>
    <cellStyle name="Comma 5 8 5" xfId="10973" xr:uid="{00000000-0005-0000-0000-000033430000}"/>
    <cellStyle name="Comma 5 8 6" xfId="13425" xr:uid="{00000000-0005-0000-0000-000034430000}"/>
    <cellStyle name="Comma 5 8 7" xfId="15877" xr:uid="{00000000-0005-0000-0000-000035430000}"/>
    <cellStyle name="Comma 5 8 8" xfId="18330" xr:uid="{00000000-0005-0000-0000-000036430000}"/>
    <cellStyle name="Comma 5 8 9" xfId="20778" xr:uid="{00000000-0005-0000-0000-000037430000}"/>
    <cellStyle name="Comma 5 9" xfId="332" xr:uid="{00000000-0005-0000-0000-000038430000}"/>
    <cellStyle name="Comma 5 9 2" xfId="3574" xr:uid="{00000000-0005-0000-0000-000039430000}"/>
    <cellStyle name="Comma 5 9 3" xfId="6033" xr:uid="{00000000-0005-0000-0000-00003A430000}"/>
    <cellStyle name="Comma 5 9 4" xfId="8526" xr:uid="{00000000-0005-0000-0000-00003B430000}"/>
    <cellStyle name="Comma 5 9 5" xfId="10974" xr:uid="{00000000-0005-0000-0000-00003C430000}"/>
    <cellStyle name="Comma 5 9 6" xfId="13426" xr:uid="{00000000-0005-0000-0000-00003D430000}"/>
    <cellStyle name="Comma 5 9 7" xfId="15878" xr:uid="{00000000-0005-0000-0000-00003E430000}"/>
    <cellStyle name="Comma 5 9 8" xfId="18331" xr:uid="{00000000-0005-0000-0000-00003F430000}"/>
    <cellStyle name="Comma 5 9 9" xfId="20779" xr:uid="{00000000-0005-0000-0000-000040430000}"/>
    <cellStyle name="Comma 6" xfId="23237" xr:uid="{00000000-0005-0000-0000-000041430000}"/>
    <cellStyle name="Comma 6 10" xfId="333" xr:uid="{00000000-0005-0000-0000-000042430000}"/>
    <cellStyle name="Comma 6 10 2" xfId="3576" xr:uid="{00000000-0005-0000-0000-000043430000}"/>
    <cellStyle name="Comma 6 10 3" xfId="6035" xr:uid="{00000000-0005-0000-0000-000044430000}"/>
    <cellStyle name="Comma 6 10 4" xfId="8528" xr:uid="{00000000-0005-0000-0000-000045430000}"/>
    <cellStyle name="Comma 6 10 5" xfId="10976" xr:uid="{00000000-0005-0000-0000-000046430000}"/>
    <cellStyle name="Comma 6 10 6" xfId="13428" xr:uid="{00000000-0005-0000-0000-000047430000}"/>
    <cellStyle name="Comma 6 10 7" xfId="15880" xr:uid="{00000000-0005-0000-0000-000048430000}"/>
    <cellStyle name="Comma 6 10 8" xfId="18333" xr:uid="{00000000-0005-0000-0000-000049430000}"/>
    <cellStyle name="Comma 6 10 9" xfId="20781" xr:uid="{00000000-0005-0000-0000-00004A430000}"/>
    <cellStyle name="Comma 6 11" xfId="334" xr:uid="{00000000-0005-0000-0000-00004B430000}"/>
    <cellStyle name="Comma 6 11 2" xfId="3577" xr:uid="{00000000-0005-0000-0000-00004C430000}"/>
    <cellStyle name="Comma 6 11 3" xfId="6036" xr:uid="{00000000-0005-0000-0000-00004D430000}"/>
    <cellStyle name="Comma 6 11 4" xfId="8529" xr:uid="{00000000-0005-0000-0000-00004E430000}"/>
    <cellStyle name="Comma 6 11 5" xfId="10977" xr:uid="{00000000-0005-0000-0000-00004F430000}"/>
    <cellStyle name="Comma 6 11 6" xfId="13429" xr:uid="{00000000-0005-0000-0000-000050430000}"/>
    <cellStyle name="Comma 6 11 7" xfId="15881" xr:uid="{00000000-0005-0000-0000-000051430000}"/>
    <cellStyle name="Comma 6 11 8" xfId="18334" xr:uid="{00000000-0005-0000-0000-000052430000}"/>
    <cellStyle name="Comma 6 11 9" xfId="20782" xr:uid="{00000000-0005-0000-0000-000053430000}"/>
    <cellStyle name="Comma 6 12" xfId="335" xr:uid="{00000000-0005-0000-0000-000054430000}"/>
    <cellStyle name="Comma 6 12 2" xfId="3578" xr:uid="{00000000-0005-0000-0000-000055430000}"/>
    <cellStyle name="Comma 6 12 3" xfId="6037" xr:uid="{00000000-0005-0000-0000-000056430000}"/>
    <cellStyle name="Comma 6 12 4" xfId="8530" xr:uid="{00000000-0005-0000-0000-000057430000}"/>
    <cellStyle name="Comma 6 12 5" xfId="10978" xr:uid="{00000000-0005-0000-0000-000058430000}"/>
    <cellStyle name="Comma 6 12 6" xfId="13430" xr:uid="{00000000-0005-0000-0000-000059430000}"/>
    <cellStyle name="Comma 6 12 7" xfId="15882" xr:uid="{00000000-0005-0000-0000-00005A430000}"/>
    <cellStyle name="Comma 6 12 8" xfId="18335" xr:uid="{00000000-0005-0000-0000-00005B430000}"/>
    <cellStyle name="Comma 6 12 9" xfId="20783" xr:uid="{00000000-0005-0000-0000-00005C430000}"/>
    <cellStyle name="Comma 6 13" xfId="336" xr:uid="{00000000-0005-0000-0000-00005D430000}"/>
    <cellStyle name="Comma 6 14" xfId="337" xr:uid="{00000000-0005-0000-0000-00005E430000}"/>
    <cellStyle name="Comma 6 15" xfId="338" xr:uid="{00000000-0005-0000-0000-00005F430000}"/>
    <cellStyle name="Comma 6 16" xfId="339" xr:uid="{00000000-0005-0000-0000-000060430000}"/>
    <cellStyle name="Comma 6 17" xfId="340" xr:uid="{00000000-0005-0000-0000-000061430000}"/>
    <cellStyle name="Comma 6 18" xfId="341" xr:uid="{00000000-0005-0000-0000-000062430000}"/>
    <cellStyle name="Comma 6 19" xfId="342" xr:uid="{00000000-0005-0000-0000-000063430000}"/>
    <cellStyle name="Comma 6 2" xfId="23238" xr:uid="{00000000-0005-0000-0000-000064430000}"/>
    <cellStyle name="Comma 6 2 10" xfId="23239" xr:uid="{00000000-0005-0000-0000-000065430000}"/>
    <cellStyle name="Comma 6 2 10 2" xfId="3580" xr:uid="{00000000-0005-0000-0000-000066430000}"/>
    <cellStyle name="Comma 6 2 10 3" xfId="6039" xr:uid="{00000000-0005-0000-0000-000067430000}"/>
    <cellStyle name="Comma 6 2 10 4" xfId="8532" xr:uid="{00000000-0005-0000-0000-000068430000}"/>
    <cellStyle name="Comma 6 2 10 5" xfId="10980" xr:uid="{00000000-0005-0000-0000-000069430000}"/>
    <cellStyle name="Comma 6 2 10 6" xfId="13432" xr:uid="{00000000-0005-0000-0000-00006A430000}"/>
    <cellStyle name="Comma 6 2 10 7" xfId="15884" xr:uid="{00000000-0005-0000-0000-00006B430000}"/>
    <cellStyle name="Comma 6 2 10 8" xfId="18337" xr:uid="{00000000-0005-0000-0000-00006C430000}"/>
    <cellStyle name="Comma 6 2 10 9" xfId="20785" xr:uid="{00000000-0005-0000-0000-00006D430000}"/>
    <cellStyle name="Comma 6 2 11" xfId="23240" xr:uid="{00000000-0005-0000-0000-00006E430000}"/>
    <cellStyle name="Comma 6 2 11 2" xfId="3581" xr:uid="{00000000-0005-0000-0000-00006F430000}"/>
    <cellStyle name="Comma 6 2 11 3" xfId="6040" xr:uid="{00000000-0005-0000-0000-000070430000}"/>
    <cellStyle name="Comma 6 2 11 4" xfId="8533" xr:uid="{00000000-0005-0000-0000-000071430000}"/>
    <cellStyle name="Comma 6 2 11 5" xfId="10981" xr:uid="{00000000-0005-0000-0000-000072430000}"/>
    <cellStyle name="Comma 6 2 11 6" xfId="13433" xr:uid="{00000000-0005-0000-0000-000073430000}"/>
    <cellStyle name="Comma 6 2 11 7" xfId="15885" xr:uid="{00000000-0005-0000-0000-000074430000}"/>
    <cellStyle name="Comma 6 2 11 8" xfId="18338" xr:uid="{00000000-0005-0000-0000-000075430000}"/>
    <cellStyle name="Comma 6 2 11 9" xfId="20786" xr:uid="{00000000-0005-0000-0000-000076430000}"/>
    <cellStyle name="Comma 6 2 12" xfId="3579" xr:uid="{00000000-0005-0000-0000-000077430000}"/>
    <cellStyle name="Comma 6 2 13" xfId="6038" xr:uid="{00000000-0005-0000-0000-000078430000}"/>
    <cellStyle name="Comma 6 2 14" xfId="8531" xr:uid="{00000000-0005-0000-0000-000079430000}"/>
    <cellStyle name="Comma 6 2 15" xfId="10979" xr:uid="{00000000-0005-0000-0000-00007A430000}"/>
    <cellStyle name="Comma 6 2 16" xfId="13431" xr:uid="{00000000-0005-0000-0000-00007B430000}"/>
    <cellStyle name="Comma 6 2 17" xfId="15883" xr:uid="{00000000-0005-0000-0000-00007C430000}"/>
    <cellStyle name="Comma 6 2 18" xfId="18336" xr:uid="{00000000-0005-0000-0000-00007D430000}"/>
    <cellStyle name="Comma 6 2 19" xfId="20784" xr:uid="{00000000-0005-0000-0000-00007E430000}"/>
    <cellStyle name="Comma 6 2 2" xfId="23241" xr:uid="{00000000-0005-0000-0000-00007F430000}"/>
    <cellStyle name="Comma 6 2 2 10" xfId="23242" xr:uid="{00000000-0005-0000-0000-000080430000}"/>
    <cellStyle name="Comma 6 2 2 10 2" xfId="3583" xr:uid="{00000000-0005-0000-0000-000081430000}"/>
    <cellStyle name="Comma 6 2 2 10 3" xfId="6042" xr:uid="{00000000-0005-0000-0000-000082430000}"/>
    <cellStyle name="Comma 6 2 2 10 4" xfId="8535" xr:uid="{00000000-0005-0000-0000-000083430000}"/>
    <cellStyle name="Comma 6 2 2 10 5" xfId="10983" xr:uid="{00000000-0005-0000-0000-000084430000}"/>
    <cellStyle name="Comma 6 2 2 10 6" xfId="13435" xr:uid="{00000000-0005-0000-0000-000085430000}"/>
    <cellStyle name="Comma 6 2 2 10 7" xfId="15887" xr:uid="{00000000-0005-0000-0000-000086430000}"/>
    <cellStyle name="Comma 6 2 2 10 8" xfId="18340" xr:uid="{00000000-0005-0000-0000-000087430000}"/>
    <cellStyle name="Comma 6 2 2 10 9" xfId="20788" xr:uid="{00000000-0005-0000-0000-000088430000}"/>
    <cellStyle name="Comma 6 2 2 11" xfId="3582" xr:uid="{00000000-0005-0000-0000-000089430000}"/>
    <cellStyle name="Comma 6 2 2 12" xfId="6041" xr:uid="{00000000-0005-0000-0000-00008A430000}"/>
    <cellStyle name="Comma 6 2 2 13" xfId="8534" xr:uid="{00000000-0005-0000-0000-00008B430000}"/>
    <cellStyle name="Comma 6 2 2 14" xfId="10982" xr:uid="{00000000-0005-0000-0000-00008C430000}"/>
    <cellStyle name="Comma 6 2 2 15" xfId="13434" xr:uid="{00000000-0005-0000-0000-00008D430000}"/>
    <cellStyle name="Comma 6 2 2 16" xfId="15886" xr:uid="{00000000-0005-0000-0000-00008E430000}"/>
    <cellStyle name="Comma 6 2 2 17" xfId="18339" xr:uid="{00000000-0005-0000-0000-00008F430000}"/>
    <cellStyle name="Comma 6 2 2 18" xfId="20787" xr:uid="{00000000-0005-0000-0000-000090430000}"/>
    <cellStyle name="Comma 6 2 2 2" xfId="23243" xr:uid="{00000000-0005-0000-0000-000091430000}"/>
    <cellStyle name="Comma 6 2 2 2 10" xfId="3584" xr:uid="{00000000-0005-0000-0000-000092430000}"/>
    <cellStyle name="Comma 6 2 2 2 11" xfId="6043" xr:uid="{00000000-0005-0000-0000-000093430000}"/>
    <cellStyle name="Comma 6 2 2 2 12" xfId="8536" xr:uid="{00000000-0005-0000-0000-000094430000}"/>
    <cellStyle name="Comma 6 2 2 2 13" xfId="10984" xr:uid="{00000000-0005-0000-0000-000095430000}"/>
    <cellStyle name="Comma 6 2 2 2 14" xfId="13436" xr:uid="{00000000-0005-0000-0000-000096430000}"/>
    <cellStyle name="Comma 6 2 2 2 15" xfId="15888" xr:uid="{00000000-0005-0000-0000-000097430000}"/>
    <cellStyle name="Comma 6 2 2 2 16" xfId="18341" xr:uid="{00000000-0005-0000-0000-000098430000}"/>
    <cellStyle name="Comma 6 2 2 2 17" xfId="20789" xr:uid="{00000000-0005-0000-0000-000099430000}"/>
    <cellStyle name="Comma 6 2 2 2 2" xfId="23244" xr:uid="{00000000-0005-0000-0000-00009A430000}"/>
    <cellStyle name="Comma 6 2 2 2 2 10" xfId="6044" xr:uid="{00000000-0005-0000-0000-00009B430000}"/>
    <cellStyle name="Comma 6 2 2 2 2 11" xfId="8537" xr:uid="{00000000-0005-0000-0000-00009C430000}"/>
    <cellStyle name="Comma 6 2 2 2 2 12" xfId="10985" xr:uid="{00000000-0005-0000-0000-00009D430000}"/>
    <cellStyle name="Comma 6 2 2 2 2 13" xfId="13437" xr:uid="{00000000-0005-0000-0000-00009E430000}"/>
    <cellStyle name="Comma 6 2 2 2 2 14" xfId="15889" xr:uid="{00000000-0005-0000-0000-00009F430000}"/>
    <cellStyle name="Comma 6 2 2 2 2 15" xfId="18342" xr:uid="{00000000-0005-0000-0000-0000A0430000}"/>
    <cellStyle name="Comma 6 2 2 2 2 16" xfId="20790" xr:uid="{00000000-0005-0000-0000-0000A1430000}"/>
    <cellStyle name="Comma 6 2 2 2 2 2" xfId="23245" xr:uid="{00000000-0005-0000-0000-0000A2430000}"/>
    <cellStyle name="Comma 6 2 2 2 2 2 10" xfId="20791" xr:uid="{00000000-0005-0000-0000-0000A3430000}"/>
    <cellStyle name="Comma 6 2 2 2 2 2 2" xfId="23246" xr:uid="{00000000-0005-0000-0000-0000A4430000}"/>
    <cellStyle name="Comma 6 2 2 2 2 2 2 2" xfId="3587" xr:uid="{00000000-0005-0000-0000-0000A5430000}"/>
    <cellStyle name="Comma 6 2 2 2 2 2 2 3" xfId="6046" xr:uid="{00000000-0005-0000-0000-0000A6430000}"/>
    <cellStyle name="Comma 6 2 2 2 2 2 2 4" xfId="8539" xr:uid="{00000000-0005-0000-0000-0000A7430000}"/>
    <cellStyle name="Comma 6 2 2 2 2 2 2 5" xfId="10987" xr:uid="{00000000-0005-0000-0000-0000A8430000}"/>
    <cellStyle name="Comma 6 2 2 2 2 2 2 6" xfId="13439" xr:uid="{00000000-0005-0000-0000-0000A9430000}"/>
    <cellStyle name="Comma 6 2 2 2 2 2 2 7" xfId="15891" xr:uid="{00000000-0005-0000-0000-0000AA430000}"/>
    <cellStyle name="Comma 6 2 2 2 2 2 2 8" xfId="18344" xr:uid="{00000000-0005-0000-0000-0000AB430000}"/>
    <cellStyle name="Comma 6 2 2 2 2 2 2 9" xfId="20792" xr:uid="{00000000-0005-0000-0000-0000AC430000}"/>
    <cellStyle name="Comma 6 2 2 2 2 2 3" xfId="3586" xr:uid="{00000000-0005-0000-0000-0000AD430000}"/>
    <cellStyle name="Comma 6 2 2 2 2 2 4" xfId="6045" xr:uid="{00000000-0005-0000-0000-0000AE430000}"/>
    <cellStyle name="Comma 6 2 2 2 2 2 5" xfId="8538" xr:uid="{00000000-0005-0000-0000-0000AF430000}"/>
    <cellStyle name="Comma 6 2 2 2 2 2 6" xfId="10986" xr:uid="{00000000-0005-0000-0000-0000B0430000}"/>
    <cellStyle name="Comma 6 2 2 2 2 2 7" xfId="13438" xr:uid="{00000000-0005-0000-0000-0000B1430000}"/>
    <cellStyle name="Comma 6 2 2 2 2 2 8" xfId="15890" xr:uid="{00000000-0005-0000-0000-0000B2430000}"/>
    <cellStyle name="Comma 6 2 2 2 2 2 9" xfId="18343" xr:uid="{00000000-0005-0000-0000-0000B3430000}"/>
    <cellStyle name="Comma 6 2 2 2 2 3" xfId="23247" xr:uid="{00000000-0005-0000-0000-0000B4430000}"/>
    <cellStyle name="Comma 6 2 2 2 2 3 2" xfId="3588" xr:uid="{00000000-0005-0000-0000-0000B5430000}"/>
    <cellStyle name="Comma 6 2 2 2 2 3 3" xfId="6047" xr:uid="{00000000-0005-0000-0000-0000B6430000}"/>
    <cellStyle name="Comma 6 2 2 2 2 3 4" xfId="8540" xr:uid="{00000000-0005-0000-0000-0000B7430000}"/>
    <cellStyle name="Comma 6 2 2 2 2 3 5" xfId="10988" xr:uid="{00000000-0005-0000-0000-0000B8430000}"/>
    <cellStyle name="Comma 6 2 2 2 2 3 6" xfId="13440" xr:uid="{00000000-0005-0000-0000-0000B9430000}"/>
    <cellStyle name="Comma 6 2 2 2 2 3 7" xfId="15892" xr:uid="{00000000-0005-0000-0000-0000BA430000}"/>
    <cellStyle name="Comma 6 2 2 2 2 3 8" xfId="18345" xr:uid="{00000000-0005-0000-0000-0000BB430000}"/>
    <cellStyle name="Comma 6 2 2 2 2 3 9" xfId="20793" xr:uid="{00000000-0005-0000-0000-0000BC430000}"/>
    <cellStyle name="Comma 6 2 2 2 2 4" xfId="23248" xr:uid="{00000000-0005-0000-0000-0000BD430000}"/>
    <cellStyle name="Comma 6 2 2 2 2 4 2" xfId="3589" xr:uid="{00000000-0005-0000-0000-0000BE430000}"/>
    <cellStyle name="Comma 6 2 2 2 2 4 3" xfId="6048" xr:uid="{00000000-0005-0000-0000-0000BF430000}"/>
    <cellStyle name="Comma 6 2 2 2 2 4 4" xfId="8541" xr:uid="{00000000-0005-0000-0000-0000C0430000}"/>
    <cellStyle name="Comma 6 2 2 2 2 4 5" xfId="10989" xr:uid="{00000000-0005-0000-0000-0000C1430000}"/>
    <cellStyle name="Comma 6 2 2 2 2 4 6" xfId="13441" xr:uid="{00000000-0005-0000-0000-0000C2430000}"/>
    <cellStyle name="Comma 6 2 2 2 2 4 7" xfId="15893" xr:uid="{00000000-0005-0000-0000-0000C3430000}"/>
    <cellStyle name="Comma 6 2 2 2 2 4 8" xfId="18346" xr:uid="{00000000-0005-0000-0000-0000C4430000}"/>
    <cellStyle name="Comma 6 2 2 2 2 4 9" xfId="20794" xr:uid="{00000000-0005-0000-0000-0000C5430000}"/>
    <cellStyle name="Comma 6 2 2 2 2 5" xfId="23249" xr:uid="{00000000-0005-0000-0000-0000C6430000}"/>
    <cellStyle name="Comma 6 2 2 2 2 5 2" xfId="3590" xr:uid="{00000000-0005-0000-0000-0000C7430000}"/>
    <cellStyle name="Comma 6 2 2 2 2 5 3" xfId="6049" xr:uid="{00000000-0005-0000-0000-0000C8430000}"/>
    <cellStyle name="Comma 6 2 2 2 2 5 4" xfId="8542" xr:uid="{00000000-0005-0000-0000-0000C9430000}"/>
    <cellStyle name="Comma 6 2 2 2 2 5 5" xfId="10990" xr:uid="{00000000-0005-0000-0000-0000CA430000}"/>
    <cellStyle name="Comma 6 2 2 2 2 5 6" xfId="13442" xr:uid="{00000000-0005-0000-0000-0000CB430000}"/>
    <cellStyle name="Comma 6 2 2 2 2 5 7" xfId="15894" xr:uid="{00000000-0005-0000-0000-0000CC430000}"/>
    <cellStyle name="Comma 6 2 2 2 2 5 8" xfId="18347" xr:uid="{00000000-0005-0000-0000-0000CD430000}"/>
    <cellStyle name="Comma 6 2 2 2 2 5 9" xfId="20795" xr:uid="{00000000-0005-0000-0000-0000CE430000}"/>
    <cellStyle name="Comma 6 2 2 2 2 6" xfId="23250" xr:uid="{00000000-0005-0000-0000-0000CF430000}"/>
    <cellStyle name="Comma 6 2 2 2 2 6 2" xfId="3591" xr:uid="{00000000-0005-0000-0000-0000D0430000}"/>
    <cellStyle name="Comma 6 2 2 2 2 6 3" xfId="6050" xr:uid="{00000000-0005-0000-0000-0000D1430000}"/>
    <cellStyle name="Comma 6 2 2 2 2 6 4" xfId="8543" xr:uid="{00000000-0005-0000-0000-0000D2430000}"/>
    <cellStyle name="Comma 6 2 2 2 2 6 5" xfId="10991" xr:uid="{00000000-0005-0000-0000-0000D3430000}"/>
    <cellStyle name="Comma 6 2 2 2 2 6 6" xfId="13443" xr:uid="{00000000-0005-0000-0000-0000D4430000}"/>
    <cellStyle name="Comma 6 2 2 2 2 6 7" xfId="15895" xr:uid="{00000000-0005-0000-0000-0000D5430000}"/>
    <cellStyle name="Comma 6 2 2 2 2 6 8" xfId="18348" xr:uid="{00000000-0005-0000-0000-0000D6430000}"/>
    <cellStyle name="Comma 6 2 2 2 2 6 9" xfId="20796" xr:uid="{00000000-0005-0000-0000-0000D7430000}"/>
    <cellStyle name="Comma 6 2 2 2 2 7" xfId="23251" xr:uid="{00000000-0005-0000-0000-0000D8430000}"/>
    <cellStyle name="Comma 6 2 2 2 2 7 2" xfId="3592" xr:uid="{00000000-0005-0000-0000-0000D9430000}"/>
    <cellStyle name="Comma 6 2 2 2 2 7 3" xfId="6051" xr:uid="{00000000-0005-0000-0000-0000DA430000}"/>
    <cellStyle name="Comma 6 2 2 2 2 7 4" xfId="8544" xr:uid="{00000000-0005-0000-0000-0000DB430000}"/>
    <cellStyle name="Comma 6 2 2 2 2 7 5" xfId="10992" xr:uid="{00000000-0005-0000-0000-0000DC430000}"/>
    <cellStyle name="Comma 6 2 2 2 2 7 6" xfId="13444" xr:uid="{00000000-0005-0000-0000-0000DD430000}"/>
    <cellStyle name="Comma 6 2 2 2 2 7 7" xfId="15896" xr:uid="{00000000-0005-0000-0000-0000DE430000}"/>
    <cellStyle name="Comma 6 2 2 2 2 7 8" xfId="18349" xr:uid="{00000000-0005-0000-0000-0000DF430000}"/>
    <cellStyle name="Comma 6 2 2 2 2 7 9" xfId="20797" xr:uid="{00000000-0005-0000-0000-0000E0430000}"/>
    <cellStyle name="Comma 6 2 2 2 2 8" xfId="23252" xr:uid="{00000000-0005-0000-0000-0000E1430000}"/>
    <cellStyle name="Comma 6 2 2 2 2 8 2" xfId="3593" xr:uid="{00000000-0005-0000-0000-0000E2430000}"/>
    <cellStyle name="Comma 6 2 2 2 2 8 3" xfId="6052" xr:uid="{00000000-0005-0000-0000-0000E3430000}"/>
    <cellStyle name="Comma 6 2 2 2 2 8 4" xfId="8545" xr:uid="{00000000-0005-0000-0000-0000E4430000}"/>
    <cellStyle name="Comma 6 2 2 2 2 8 5" xfId="10993" xr:uid="{00000000-0005-0000-0000-0000E5430000}"/>
    <cellStyle name="Comma 6 2 2 2 2 8 6" xfId="13445" xr:uid="{00000000-0005-0000-0000-0000E6430000}"/>
    <cellStyle name="Comma 6 2 2 2 2 8 7" xfId="15897" xr:uid="{00000000-0005-0000-0000-0000E7430000}"/>
    <cellStyle name="Comma 6 2 2 2 2 8 8" xfId="18350" xr:uid="{00000000-0005-0000-0000-0000E8430000}"/>
    <cellStyle name="Comma 6 2 2 2 2 8 9" xfId="20798" xr:uid="{00000000-0005-0000-0000-0000E9430000}"/>
    <cellStyle name="Comma 6 2 2 2 2 9" xfId="3585" xr:uid="{00000000-0005-0000-0000-0000EA430000}"/>
    <cellStyle name="Comma 6 2 2 2 3" xfId="23253" xr:uid="{00000000-0005-0000-0000-0000EB430000}"/>
    <cellStyle name="Comma 6 2 2 2 3 10" xfId="20799" xr:uid="{00000000-0005-0000-0000-0000EC430000}"/>
    <cellStyle name="Comma 6 2 2 2 3 2" xfId="23254" xr:uid="{00000000-0005-0000-0000-0000ED430000}"/>
    <cellStyle name="Comma 6 2 2 2 3 2 2" xfId="3595" xr:uid="{00000000-0005-0000-0000-0000EE430000}"/>
    <cellStyle name="Comma 6 2 2 2 3 2 3" xfId="6054" xr:uid="{00000000-0005-0000-0000-0000EF430000}"/>
    <cellStyle name="Comma 6 2 2 2 3 2 4" xfId="8547" xr:uid="{00000000-0005-0000-0000-0000F0430000}"/>
    <cellStyle name="Comma 6 2 2 2 3 2 5" xfId="10995" xr:uid="{00000000-0005-0000-0000-0000F1430000}"/>
    <cellStyle name="Comma 6 2 2 2 3 2 6" xfId="13447" xr:uid="{00000000-0005-0000-0000-0000F2430000}"/>
    <cellStyle name="Comma 6 2 2 2 3 2 7" xfId="15899" xr:uid="{00000000-0005-0000-0000-0000F3430000}"/>
    <cellStyle name="Comma 6 2 2 2 3 2 8" xfId="18352" xr:uid="{00000000-0005-0000-0000-0000F4430000}"/>
    <cellStyle name="Comma 6 2 2 2 3 2 9" xfId="20800" xr:uid="{00000000-0005-0000-0000-0000F5430000}"/>
    <cellStyle name="Comma 6 2 2 2 3 3" xfId="3594" xr:uid="{00000000-0005-0000-0000-0000F6430000}"/>
    <cellStyle name="Comma 6 2 2 2 3 4" xfId="6053" xr:uid="{00000000-0005-0000-0000-0000F7430000}"/>
    <cellStyle name="Comma 6 2 2 2 3 5" xfId="8546" xr:uid="{00000000-0005-0000-0000-0000F8430000}"/>
    <cellStyle name="Comma 6 2 2 2 3 6" xfId="10994" xr:uid="{00000000-0005-0000-0000-0000F9430000}"/>
    <cellStyle name="Comma 6 2 2 2 3 7" xfId="13446" xr:uid="{00000000-0005-0000-0000-0000FA430000}"/>
    <cellStyle name="Comma 6 2 2 2 3 8" xfId="15898" xr:uid="{00000000-0005-0000-0000-0000FB430000}"/>
    <cellStyle name="Comma 6 2 2 2 3 9" xfId="18351" xr:uid="{00000000-0005-0000-0000-0000FC430000}"/>
    <cellStyle name="Comma 6 2 2 2 4" xfId="23255" xr:uid="{00000000-0005-0000-0000-0000FD430000}"/>
    <cellStyle name="Comma 6 2 2 2 4 2" xfId="3596" xr:uid="{00000000-0005-0000-0000-0000FE430000}"/>
    <cellStyle name="Comma 6 2 2 2 4 3" xfId="6055" xr:uid="{00000000-0005-0000-0000-0000FF430000}"/>
    <cellStyle name="Comma 6 2 2 2 4 4" xfId="8548" xr:uid="{00000000-0005-0000-0000-000000440000}"/>
    <cellStyle name="Comma 6 2 2 2 4 5" xfId="10996" xr:uid="{00000000-0005-0000-0000-000001440000}"/>
    <cellStyle name="Comma 6 2 2 2 4 6" xfId="13448" xr:uid="{00000000-0005-0000-0000-000002440000}"/>
    <cellStyle name="Comma 6 2 2 2 4 7" xfId="15900" xr:uid="{00000000-0005-0000-0000-000003440000}"/>
    <cellStyle name="Comma 6 2 2 2 4 8" xfId="18353" xr:uid="{00000000-0005-0000-0000-000004440000}"/>
    <cellStyle name="Comma 6 2 2 2 4 9" xfId="20801" xr:uid="{00000000-0005-0000-0000-000005440000}"/>
    <cellStyle name="Comma 6 2 2 2 5" xfId="23256" xr:uid="{00000000-0005-0000-0000-000006440000}"/>
    <cellStyle name="Comma 6 2 2 2 5 2" xfId="3597" xr:uid="{00000000-0005-0000-0000-000007440000}"/>
    <cellStyle name="Comma 6 2 2 2 5 3" xfId="6056" xr:uid="{00000000-0005-0000-0000-000008440000}"/>
    <cellStyle name="Comma 6 2 2 2 5 4" xfId="8549" xr:uid="{00000000-0005-0000-0000-000009440000}"/>
    <cellStyle name="Comma 6 2 2 2 5 5" xfId="10997" xr:uid="{00000000-0005-0000-0000-00000A440000}"/>
    <cellStyle name="Comma 6 2 2 2 5 6" xfId="13449" xr:uid="{00000000-0005-0000-0000-00000B440000}"/>
    <cellStyle name="Comma 6 2 2 2 5 7" xfId="15901" xr:uid="{00000000-0005-0000-0000-00000C440000}"/>
    <cellStyle name="Comma 6 2 2 2 5 8" xfId="18354" xr:uid="{00000000-0005-0000-0000-00000D440000}"/>
    <cellStyle name="Comma 6 2 2 2 5 9" xfId="20802" xr:uid="{00000000-0005-0000-0000-00000E440000}"/>
    <cellStyle name="Comma 6 2 2 2 6" xfId="23257" xr:uid="{00000000-0005-0000-0000-00000F440000}"/>
    <cellStyle name="Comma 6 2 2 2 6 2" xfId="3598" xr:uid="{00000000-0005-0000-0000-000010440000}"/>
    <cellStyle name="Comma 6 2 2 2 6 3" xfId="6057" xr:uid="{00000000-0005-0000-0000-000011440000}"/>
    <cellStyle name="Comma 6 2 2 2 6 4" xfId="8550" xr:uid="{00000000-0005-0000-0000-000012440000}"/>
    <cellStyle name="Comma 6 2 2 2 6 5" xfId="10998" xr:uid="{00000000-0005-0000-0000-000013440000}"/>
    <cellStyle name="Comma 6 2 2 2 6 6" xfId="13450" xr:uid="{00000000-0005-0000-0000-000014440000}"/>
    <cellStyle name="Comma 6 2 2 2 6 7" xfId="15902" xr:uid="{00000000-0005-0000-0000-000015440000}"/>
    <cellStyle name="Comma 6 2 2 2 6 8" xfId="18355" xr:uid="{00000000-0005-0000-0000-000016440000}"/>
    <cellStyle name="Comma 6 2 2 2 6 9" xfId="20803" xr:uid="{00000000-0005-0000-0000-000017440000}"/>
    <cellStyle name="Comma 6 2 2 2 7" xfId="23258" xr:uid="{00000000-0005-0000-0000-000018440000}"/>
    <cellStyle name="Comma 6 2 2 2 7 2" xfId="3599" xr:uid="{00000000-0005-0000-0000-000019440000}"/>
    <cellStyle name="Comma 6 2 2 2 7 3" xfId="6058" xr:uid="{00000000-0005-0000-0000-00001A440000}"/>
    <cellStyle name="Comma 6 2 2 2 7 4" xfId="8551" xr:uid="{00000000-0005-0000-0000-00001B440000}"/>
    <cellStyle name="Comma 6 2 2 2 7 5" xfId="10999" xr:uid="{00000000-0005-0000-0000-00001C440000}"/>
    <cellStyle name="Comma 6 2 2 2 7 6" xfId="13451" xr:uid="{00000000-0005-0000-0000-00001D440000}"/>
    <cellStyle name="Comma 6 2 2 2 7 7" xfId="15903" xr:uid="{00000000-0005-0000-0000-00001E440000}"/>
    <cellStyle name="Comma 6 2 2 2 7 8" xfId="18356" xr:uid="{00000000-0005-0000-0000-00001F440000}"/>
    <cellStyle name="Comma 6 2 2 2 7 9" xfId="20804" xr:uid="{00000000-0005-0000-0000-000020440000}"/>
    <cellStyle name="Comma 6 2 2 2 8" xfId="23259" xr:uid="{00000000-0005-0000-0000-000021440000}"/>
    <cellStyle name="Comma 6 2 2 2 8 2" xfId="3600" xr:uid="{00000000-0005-0000-0000-000022440000}"/>
    <cellStyle name="Comma 6 2 2 2 8 3" xfId="6059" xr:uid="{00000000-0005-0000-0000-000023440000}"/>
    <cellStyle name="Comma 6 2 2 2 8 4" xfId="8552" xr:uid="{00000000-0005-0000-0000-000024440000}"/>
    <cellStyle name="Comma 6 2 2 2 8 5" xfId="11000" xr:uid="{00000000-0005-0000-0000-000025440000}"/>
    <cellStyle name="Comma 6 2 2 2 8 6" xfId="13452" xr:uid="{00000000-0005-0000-0000-000026440000}"/>
    <cellStyle name="Comma 6 2 2 2 8 7" xfId="15904" xr:uid="{00000000-0005-0000-0000-000027440000}"/>
    <cellStyle name="Comma 6 2 2 2 8 8" xfId="18357" xr:uid="{00000000-0005-0000-0000-000028440000}"/>
    <cellStyle name="Comma 6 2 2 2 8 9" xfId="20805" xr:uid="{00000000-0005-0000-0000-000029440000}"/>
    <cellStyle name="Comma 6 2 2 2 9" xfId="23260" xr:uid="{00000000-0005-0000-0000-00002A440000}"/>
    <cellStyle name="Comma 6 2 2 2 9 2" xfId="3601" xr:uid="{00000000-0005-0000-0000-00002B440000}"/>
    <cellStyle name="Comma 6 2 2 2 9 3" xfId="6060" xr:uid="{00000000-0005-0000-0000-00002C440000}"/>
    <cellStyle name="Comma 6 2 2 2 9 4" xfId="8553" xr:uid="{00000000-0005-0000-0000-00002D440000}"/>
    <cellStyle name="Comma 6 2 2 2 9 5" xfId="11001" xr:uid="{00000000-0005-0000-0000-00002E440000}"/>
    <cellStyle name="Comma 6 2 2 2 9 6" xfId="13453" xr:uid="{00000000-0005-0000-0000-00002F440000}"/>
    <cellStyle name="Comma 6 2 2 2 9 7" xfId="15905" xr:uid="{00000000-0005-0000-0000-000030440000}"/>
    <cellStyle name="Comma 6 2 2 2 9 8" xfId="18358" xr:uid="{00000000-0005-0000-0000-000031440000}"/>
    <cellStyle name="Comma 6 2 2 2 9 9" xfId="20806" xr:uid="{00000000-0005-0000-0000-000032440000}"/>
    <cellStyle name="Comma 6 2 2 3" xfId="23261" xr:uid="{00000000-0005-0000-0000-000033440000}"/>
    <cellStyle name="Comma 6 2 2 3 10" xfId="6061" xr:uid="{00000000-0005-0000-0000-000034440000}"/>
    <cellStyle name="Comma 6 2 2 3 11" xfId="8554" xr:uid="{00000000-0005-0000-0000-000035440000}"/>
    <cellStyle name="Comma 6 2 2 3 12" xfId="11002" xr:uid="{00000000-0005-0000-0000-000036440000}"/>
    <cellStyle name="Comma 6 2 2 3 13" xfId="13454" xr:uid="{00000000-0005-0000-0000-000037440000}"/>
    <cellStyle name="Comma 6 2 2 3 14" xfId="15906" xr:uid="{00000000-0005-0000-0000-000038440000}"/>
    <cellStyle name="Comma 6 2 2 3 15" xfId="18359" xr:uid="{00000000-0005-0000-0000-000039440000}"/>
    <cellStyle name="Comma 6 2 2 3 16" xfId="20807" xr:uid="{00000000-0005-0000-0000-00003A440000}"/>
    <cellStyle name="Comma 6 2 2 3 2" xfId="23262" xr:uid="{00000000-0005-0000-0000-00003B440000}"/>
    <cellStyle name="Comma 6 2 2 3 2 10" xfId="20808" xr:uid="{00000000-0005-0000-0000-00003C440000}"/>
    <cellStyle name="Comma 6 2 2 3 2 2" xfId="23263" xr:uid="{00000000-0005-0000-0000-00003D440000}"/>
    <cellStyle name="Comma 6 2 2 3 2 2 2" xfId="3604" xr:uid="{00000000-0005-0000-0000-00003E440000}"/>
    <cellStyle name="Comma 6 2 2 3 2 2 3" xfId="6063" xr:uid="{00000000-0005-0000-0000-00003F440000}"/>
    <cellStyle name="Comma 6 2 2 3 2 2 4" xfId="8556" xr:uid="{00000000-0005-0000-0000-000040440000}"/>
    <cellStyle name="Comma 6 2 2 3 2 2 5" xfId="11004" xr:uid="{00000000-0005-0000-0000-000041440000}"/>
    <cellStyle name="Comma 6 2 2 3 2 2 6" xfId="13456" xr:uid="{00000000-0005-0000-0000-000042440000}"/>
    <cellStyle name="Comma 6 2 2 3 2 2 7" xfId="15908" xr:uid="{00000000-0005-0000-0000-000043440000}"/>
    <cellStyle name="Comma 6 2 2 3 2 2 8" xfId="18361" xr:uid="{00000000-0005-0000-0000-000044440000}"/>
    <cellStyle name="Comma 6 2 2 3 2 2 9" xfId="20809" xr:uid="{00000000-0005-0000-0000-000045440000}"/>
    <cellStyle name="Comma 6 2 2 3 2 3" xfId="3603" xr:uid="{00000000-0005-0000-0000-000046440000}"/>
    <cellStyle name="Comma 6 2 2 3 2 4" xfId="6062" xr:uid="{00000000-0005-0000-0000-000047440000}"/>
    <cellStyle name="Comma 6 2 2 3 2 5" xfId="8555" xr:uid="{00000000-0005-0000-0000-000048440000}"/>
    <cellStyle name="Comma 6 2 2 3 2 6" xfId="11003" xr:uid="{00000000-0005-0000-0000-000049440000}"/>
    <cellStyle name="Comma 6 2 2 3 2 7" xfId="13455" xr:uid="{00000000-0005-0000-0000-00004A440000}"/>
    <cellStyle name="Comma 6 2 2 3 2 8" xfId="15907" xr:uid="{00000000-0005-0000-0000-00004B440000}"/>
    <cellStyle name="Comma 6 2 2 3 2 9" xfId="18360" xr:uid="{00000000-0005-0000-0000-00004C440000}"/>
    <cellStyle name="Comma 6 2 2 3 3" xfId="23264" xr:uid="{00000000-0005-0000-0000-00004D440000}"/>
    <cellStyle name="Comma 6 2 2 3 3 2" xfId="3605" xr:uid="{00000000-0005-0000-0000-00004E440000}"/>
    <cellStyle name="Comma 6 2 2 3 3 3" xfId="6064" xr:uid="{00000000-0005-0000-0000-00004F440000}"/>
    <cellStyle name="Comma 6 2 2 3 3 4" xfId="8557" xr:uid="{00000000-0005-0000-0000-000050440000}"/>
    <cellStyle name="Comma 6 2 2 3 3 5" xfId="11005" xr:uid="{00000000-0005-0000-0000-000051440000}"/>
    <cellStyle name="Comma 6 2 2 3 3 6" xfId="13457" xr:uid="{00000000-0005-0000-0000-000052440000}"/>
    <cellStyle name="Comma 6 2 2 3 3 7" xfId="15909" xr:uid="{00000000-0005-0000-0000-000053440000}"/>
    <cellStyle name="Comma 6 2 2 3 3 8" xfId="18362" xr:uid="{00000000-0005-0000-0000-000054440000}"/>
    <cellStyle name="Comma 6 2 2 3 3 9" xfId="20810" xr:uid="{00000000-0005-0000-0000-000055440000}"/>
    <cellStyle name="Comma 6 2 2 3 4" xfId="23265" xr:uid="{00000000-0005-0000-0000-000056440000}"/>
    <cellStyle name="Comma 6 2 2 3 4 2" xfId="3606" xr:uid="{00000000-0005-0000-0000-000057440000}"/>
    <cellStyle name="Comma 6 2 2 3 4 3" xfId="6065" xr:uid="{00000000-0005-0000-0000-000058440000}"/>
    <cellStyle name="Comma 6 2 2 3 4 4" xfId="8558" xr:uid="{00000000-0005-0000-0000-000059440000}"/>
    <cellStyle name="Comma 6 2 2 3 4 5" xfId="11006" xr:uid="{00000000-0005-0000-0000-00005A440000}"/>
    <cellStyle name="Comma 6 2 2 3 4 6" xfId="13458" xr:uid="{00000000-0005-0000-0000-00005B440000}"/>
    <cellStyle name="Comma 6 2 2 3 4 7" xfId="15910" xr:uid="{00000000-0005-0000-0000-00005C440000}"/>
    <cellStyle name="Comma 6 2 2 3 4 8" xfId="18363" xr:uid="{00000000-0005-0000-0000-00005D440000}"/>
    <cellStyle name="Comma 6 2 2 3 4 9" xfId="20811" xr:uid="{00000000-0005-0000-0000-00005E440000}"/>
    <cellStyle name="Comma 6 2 2 3 5" xfId="23266" xr:uid="{00000000-0005-0000-0000-00005F440000}"/>
    <cellStyle name="Comma 6 2 2 3 5 2" xfId="3607" xr:uid="{00000000-0005-0000-0000-000060440000}"/>
    <cellStyle name="Comma 6 2 2 3 5 3" xfId="6066" xr:uid="{00000000-0005-0000-0000-000061440000}"/>
    <cellStyle name="Comma 6 2 2 3 5 4" xfId="8559" xr:uid="{00000000-0005-0000-0000-000062440000}"/>
    <cellStyle name="Comma 6 2 2 3 5 5" xfId="11007" xr:uid="{00000000-0005-0000-0000-000063440000}"/>
    <cellStyle name="Comma 6 2 2 3 5 6" xfId="13459" xr:uid="{00000000-0005-0000-0000-000064440000}"/>
    <cellStyle name="Comma 6 2 2 3 5 7" xfId="15911" xr:uid="{00000000-0005-0000-0000-000065440000}"/>
    <cellStyle name="Comma 6 2 2 3 5 8" xfId="18364" xr:uid="{00000000-0005-0000-0000-000066440000}"/>
    <cellStyle name="Comma 6 2 2 3 5 9" xfId="20812" xr:uid="{00000000-0005-0000-0000-000067440000}"/>
    <cellStyle name="Comma 6 2 2 3 6" xfId="23267" xr:uid="{00000000-0005-0000-0000-000068440000}"/>
    <cellStyle name="Comma 6 2 2 3 6 2" xfId="3608" xr:uid="{00000000-0005-0000-0000-000069440000}"/>
    <cellStyle name="Comma 6 2 2 3 6 3" xfId="6067" xr:uid="{00000000-0005-0000-0000-00006A440000}"/>
    <cellStyle name="Comma 6 2 2 3 6 4" xfId="8560" xr:uid="{00000000-0005-0000-0000-00006B440000}"/>
    <cellStyle name="Comma 6 2 2 3 6 5" xfId="11008" xr:uid="{00000000-0005-0000-0000-00006C440000}"/>
    <cellStyle name="Comma 6 2 2 3 6 6" xfId="13460" xr:uid="{00000000-0005-0000-0000-00006D440000}"/>
    <cellStyle name="Comma 6 2 2 3 6 7" xfId="15912" xr:uid="{00000000-0005-0000-0000-00006E440000}"/>
    <cellStyle name="Comma 6 2 2 3 6 8" xfId="18365" xr:uid="{00000000-0005-0000-0000-00006F440000}"/>
    <cellStyle name="Comma 6 2 2 3 6 9" xfId="20813" xr:uid="{00000000-0005-0000-0000-000070440000}"/>
    <cellStyle name="Comma 6 2 2 3 7" xfId="23268" xr:uid="{00000000-0005-0000-0000-000071440000}"/>
    <cellStyle name="Comma 6 2 2 3 7 2" xfId="3609" xr:uid="{00000000-0005-0000-0000-000072440000}"/>
    <cellStyle name="Comma 6 2 2 3 7 3" xfId="6068" xr:uid="{00000000-0005-0000-0000-000073440000}"/>
    <cellStyle name="Comma 6 2 2 3 7 4" xfId="8561" xr:uid="{00000000-0005-0000-0000-000074440000}"/>
    <cellStyle name="Comma 6 2 2 3 7 5" xfId="11009" xr:uid="{00000000-0005-0000-0000-000075440000}"/>
    <cellStyle name="Comma 6 2 2 3 7 6" xfId="13461" xr:uid="{00000000-0005-0000-0000-000076440000}"/>
    <cellStyle name="Comma 6 2 2 3 7 7" xfId="15913" xr:uid="{00000000-0005-0000-0000-000077440000}"/>
    <cellStyle name="Comma 6 2 2 3 7 8" xfId="18366" xr:uid="{00000000-0005-0000-0000-000078440000}"/>
    <cellStyle name="Comma 6 2 2 3 7 9" xfId="20814" xr:uid="{00000000-0005-0000-0000-000079440000}"/>
    <cellStyle name="Comma 6 2 2 3 8" xfId="23269" xr:uid="{00000000-0005-0000-0000-00007A440000}"/>
    <cellStyle name="Comma 6 2 2 3 8 2" xfId="3610" xr:uid="{00000000-0005-0000-0000-00007B440000}"/>
    <cellStyle name="Comma 6 2 2 3 8 3" xfId="6069" xr:uid="{00000000-0005-0000-0000-00007C440000}"/>
    <cellStyle name="Comma 6 2 2 3 8 4" xfId="8562" xr:uid="{00000000-0005-0000-0000-00007D440000}"/>
    <cellStyle name="Comma 6 2 2 3 8 5" xfId="11010" xr:uid="{00000000-0005-0000-0000-00007E440000}"/>
    <cellStyle name="Comma 6 2 2 3 8 6" xfId="13462" xr:uid="{00000000-0005-0000-0000-00007F440000}"/>
    <cellStyle name="Comma 6 2 2 3 8 7" xfId="15914" xr:uid="{00000000-0005-0000-0000-000080440000}"/>
    <cellStyle name="Comma 6 2 2 3 8 8" xfId="18367" xr:uid="{00000000-0005-0000-0000-000081440000}"/>
    <cellStyle name="Comma 6 2 2 3 8 9" xfId="20815" xr:uid="{00000000-0005-0000-0000-000082440000}"/>
    <cellStyle name="Comma 6 2 2 3 9" xfId="3602" xr:uid="{00000000-0005-0000-0000-000083440000}"/>
    <cellStyle name="Comma 6 2 2 4" xfId="23270" xr:uid="{00000000-0005-0000-0000-000084440000}"/>
    <cellStyle name="Comma 6 2 2 4 10" xfId="20816" xr:uid="{00000000-0005-0000-0000-000085440000}"/>
    <cellStyle name="Comma 6 2 2 4 2" xfId="23271" xr:uid="{00000000-0005-0000-0000-000086440000}"/>
    <cellStyle name="Comma 6 2 2 4 2 2" xfId="3612" xr:uid="{00000000-0005-0000-0000-000087440000}"/>
    <cellStyle name="Comma 6 2 2 4 2 3" xfId="6071" xr:uid="{00000000-0005-0000-0000-000088440000}"/>
    <cellStyle name="Comma 6 2 2 4 2 4" xfId="8564" xr:uid="{00000000-0005-0000-0000-000089440000}"/>
    <cellStyle name="Comma 6 2 2 4 2 5" xfId="11012" xr:uid="{00000000-0005-0000-0000-00008A440000}"/>
    <cellStyle name="Comma 6 2 2 4 2 6" xfId="13464" xr:uid="{00000000-0005-0000-0000-00008B440000}"/>
    <cellStyle name="Comma 6 2 2 4 2 7" xfId="15916" xr:uid="{00000000-0005-0000-0000-00008C440000}"/>
    <cellStyle name="Comma 6 2 2 4 2 8" xfId="18369" xr:uid="{00000000-0005-0000-0000-00008D440000}"/>
    <cellStyle name="Comma 6 2 2 4 2 9" xfId="20817" xr:uid="{00000000-0005-0000-0000-00008E440000}"/>
    <cellStyle name="Comma 6 2 2 4 3" xfId="3611" xr:uid="{00000000-0005-0000-0000-00008F440000}"/>
    <cellStyle name="Comma 6 2 2 4 4" xfId="6070" xr:uid="{00000000-0005-0000-0000-000090440000}"/>
    <cellStyle name="Comma 6 2 2 4 5" xfId="8563" xr:uid="{00000000-0005-0000-0000-000091440000}"/>
    <cellStyle name="Comma 6 2 2 4 6" xfId="11011" xr:uid="{00000000-0005-0000-0000-000092440000}"/>
    <cellStyle name="Comma 6 2 2 4 7" xfId="13463" xr:uid="{00000000-0005-0000-0000-000093440000}"/>
    <cellStyle name="Comma 6 2 2 4 8" xfId="15915" xr:uid="{00000000-0005-0000-0000-000094440000}"/>
    <cellStyle name="Comma 6 2 2 4 9" xfId="18368" xr:uid="{00000000-0005-0000-0000-000095440000}"/>
    <cellStyle name="Comma 6 2 2 5" xfId="23272" xr:uid="{00000000-0005-0000-0000-000096440000}"/>
    <cellStyle name="Comma 6 2 2 5 2" xfId="3613" xr:uid="{00000000-0005-0000-0000-000097440000}"/>
    <cellStyle name="Comma 6 2 2 5 3" xfId="6072" xr:uid="{00000000-0005-0000-0000-000098440000}"/>
    <cellStyle name="Comma 6 2 2 5 4" xfId="8565" xr:uid="{00000000-0005-0000-0000-000099440000}"/>
    <cellStyle name="Comma 6 2 2 5 5" xfId="11013" xr:uid="{00000000-0005-0000-0000-00009A440000}"/>
    <cellStyle name="Comma 6 2 2 5 6" xfId="13465" xr:uid="{00000000-0005-0000-0000-00009B440000}"/>
    <cellStyle name="Comma 6 2 2 5 7" xfId="15917" xr:uid="{00000000-0005-0000-0000-00009C440000}"/>
    <cellStyle name="Comma 6 2 2 5 8" xfId="18370" xr:uid="{00000000-0005-0000-0000-00009D440000}"/>
    <cellStyle name="Comma 6 2 2 5 9" xfId="20818" xr:uid="{00000000-0005-0000-0000-00009E440000}"/>
    <cellStyle name="Comma 6 2 2 6" xfId="23273" xr:uid="{00000000-0005-0000-0000-00009F440000}"/>
    <cellStyle name="Comma 6 2 2 6 2" xfId="3614" xr:uid="{00000000-0005-0000-0000-0000A0440000}"/>
    <cellStyle name="Comma 6 2 2 6 3" xfId="6073" xr:uid="{00000000-0005-0000-0000-0000A1440000}"/>
    <cellStyle name="Comma 6 2 2 6 4" xfId="8566" xr:uid="{00000000-0005-0000-0000-0000A2440000}"/>
    <cellStyle name="Comma 6 2 2 6 5" xfId="11014" xr:uid="{00000000-0005-0000-0000-0000A3440000}"/>
    <cellStyle name="Comma 6 2 2 6 6" xfId="13466" xr:uid="{00000000-0005-0000-0000-0000A4440000}"/>
    <cellStyle name="Comma 6 2 2 6 7" xfId="15918" xr:uid="{00000000-0005-0000-0000-0000A5440000}"/>
    <cellStyle name="Comma 6 2 2 6 8" xfId="18371" xr:uid="{00000000-0005-0000-0000-0000A6440000}"/>
    <cellStyle name="Comma 6 2 2 6 9" xfId="20819" xr:uid="{00000000-0005-0000-0000-0000A7440000}"/>
    <cellStyle name="Comma 6 2 2 7" xfId="23274" xr:uid="{00000000-0005-0000-0000-0000A8440000}"/>
    <cellStyle name="Comma 6 2 2 7 2" xfId="3615" xr:uid="{00000000-0005-0000-0000-0000A9440000}"/>
    <cellStyle name="Comma 6 2 2 7 3" xfId="6074" xr:uid="{00000000-0005-0000-0000-0000AA440000}"/>
    <cellStyle name="Comma 6 2 2 7 4" xfId="8567" xr:uid="{00000000-0005-0000-0000-0000AB440000}"/>
    <cellStyle name="Comma 6 2 2 7 5" xfId="11015" xr:uid="{00000000-0005-0000-0000-0000AC440000}"/>
    <cellStyle name="Comma 6 2 2 7 6" xfId="13467" xr:uid="{00000000-0005-0000-0000-0000AD440000}"/>
    <cellStyle name="Comma 6 2 2 7 7" xfId="15919" xr:uid="{00000000-0005-0000-0000-0000AE440000}"/>
    <cellStyle name="Comma 6 2 2 7 8" xfId="18372" xr:uid="{00000000-0005-0000-0000-0000AF440000}"/>
    <cellStyle name="Comma 6 2 2 7 9" xfId="20820" xr:uid="{00000000-0005-0000-0000-0000B0440000}"/>
    <cellStyle name="Comma 6 2 2 8" xfId="23275" xr:uid="{00000000-0005-0000-0000-0000B1440000}"/>
    <cellStyle name="Comma 6 2 2 8 2" xfId="3616" xr:uid="{00000000-0005-0000-0000-0000B2440000}"/>
    <cellStyle name="Comma 6 2 2 8 3" xfId="6075" xr:uid="{00000000-0005-0000-0000-0000B3440000}"/>
    <cellStyle name="Comma 6 2 2 8 4" xfId="8568" xr:uid="{00000000-0005-0000-0000-0000B4440000}"/>
    <cellStyle name="Comma 6 2 2 8 5" xfId="11016" xr:uid="{00000000-0005-0000-0000-0000B5440000}"/>
    <cellStyle name="Comma 6 2 2 8 6" xfId="13468" xr:uid="{00000000-0005-0000-0000-0000B6440000}"/>
    <cellStyle name="Comma 6 2 2 8 7" xfId="15920" xr:uid="{00000000-0005-0000-0000-0000B7440000}"/>
    <cellStyle name="Comma 6 2 2 8 8" xfId="18373" xr:uid="{00000000-0005-0000-0000-0000B8440000}"/>
    <cellStyle name="Comma 6 2 2 8 9" xfId="20821" xr:uid="{00000000-0005-0000-0000-0000B9440000}"/>
    <cellStyle name="Comma 6 2 2 9" xfId="23276" xr:uid="{00000000-0005-0000-0000-0000BA440000}"/>
    <cellStyle name="Comma 6 2 2 9 2" xfId="3617" xr:uid="{00000000-0005-0000-0000-0000BB440000}"/>
    <cellStyle name="Comma 6 2 2 9 3" xfId="6076" xr:uid="{00000000-0005-0000-0000-0000BC440000}"/>
    <cellStyle name="Comma 6 2 2 9 4" xfId="8569" xr:uid="{00000000-0005-0000-0000-0000BD440000}"/>
    <cellStyle name="Comma 6 2 2 9 5" xfId="11017" xr:uid="{00000000-0005-0000-0000-0000BE440000}"/>
    <cellStyle name="Comma 6 2 2 9 6" xfId="13469" xr:uid="{00000000-0005-0000-0000-0000BF440000}"/>
    <cellStyle name="Comma 6 2 2 9 7" xfId="15921" xr:uid="{00000000-0005-0000-0000-0000C0440000}"/>
    <cellStyle name="Comma 6 2 2 9 8" xfId="18374" xr:uid="{00000000-0005-0000-0000-0000C1440000}"/>
    <cellStyle name="Comma 6 2 2 9 9" xfId="20822" xr:uid="{00000000-0005-0000-0000-0000C2440000}"/>
    <cellStyle name="Comma 6 2 3" xfId="23277" xr:uid="{00000000-0005-0000-0000-0000C3440000}"/>
    <cellStyle name="Comma 6 2 3 10" xfId="3618" xr:uid="{00000000-0005-0000-0000-0000C4440000}"/>
    <cellStyle name="Comma 6 2 3 11" xfId="6077" xr:uid="{00000000-0005-0000-0000-0000C5440000}"/>
    <cellStyle name="Comma 6 2 3 12" xfId="8570" xr:uid="{00000000-0005-0000-0000-0000C6440000}"/>
    <cellStyle name="Comma 6 2 3 13" xfId="11018" xr:uid="{00000000-0005-0000-0000-0000C7440000}"/>
    <cellStyle name="Comma 6 2 3 14" xfId="13470" xr:uid="{00000000-0005-0000-0000-0000C8440000}"/>
    <cellStyle name="Comma 6 2 3 15" xfId="15922" xr:uid="{00000000-0005-0000-0000-0000C9440000}"/>
    <cellStyle name="Comma 6 2 3 16" xfId="18375" xr:uid="{00000000-0005-0000-0000-0000CA440000}"/>
    <cellStyle name="Comma 6 2 3 17" xfId="20823" xr:uid="{00000000-0005-0000-0000-0000CB440000}"/>
    <cellStyle name="Comma 6 2 3 2" xfId="23278" xr:uid="{00000000-0005-0000-0000-0000CC440000}"/>
    <cellStyle name="Comma 6 2 3 2 10" xfId="6078" xr:uid="{00000000-0005-0000-0000-0000CD440000}"/>
    <cellStyle name="Comma 6 2 3 2 11" xfId="8571" xr:uid="{00000000-0005-0000-0000-0000CE440000}"/>
    <cellStyle name="Comma 6 2 3 2 12" xfId="11019" xr:uid="{00000000-0005-0000-0000-0000CF440000}"/>
    <cellStyle name="Comma 6 2 3 2 13" xfId="13471" xr:uid="{00000000-0005-0000-0000-0000D0440000}"/>
    <cellStyle name="Comma 6 2 3 2 14" xfId="15923" xr:uid="{00000000-0005-0000-0000-0000D1440000}"/>
    <cellStyle name="Comma 6 2 3 2 15" xfId="18376" xr:uid="{00000000-0005-0000-0000-0000D2440000}"/>
    <cellStyle name="Comma 6 2 3 2 16" xfId="20824" xr:uid="{00000000-0005-0000-0000-0000D3440000}"/>
    <cellStyle name="Comma 6 2 3 2 2" xfId="23279" xr:uid="{00000000-0005-0000-0000-0000D4440000}"/>
    <cellStyle name="Comma 6 2 3 2 2 10" xfId="20825" xr:uid="{00000000-0005-0000-0000-0000D5440000}"/>
    <cellStyle name="Comma 6 2 3 2 2 2" xfId="23280" xr:uid="{00000000-0005-0000-0000-0000D6440000}"/>
    <cellStyle name="Comma 6 2 3 2 2 2 2" xfId="3621" xr:uid="{00000000-0005-0000-0000-0000D7440000}"/>
    <cellStyle name="Comma 6 2 3 2 2 2 3" xfId="6080" xr:uid="{00000000-0005-0000-0000-0000D8440000}"/>
    <cellStyle name="Comma 6 2 3 2 2 2 4" xfId="8573" xr:uid="{00000000-0005-0000-0000-0000D9440000}"/>
    <cellStyle name="Comma 6 2 3 2 2 2 5" xfId="11021" xr:uid="{00000000-0005-0000-0000-0000DA440000}"/>
    <cellStyle name="Comma 6 2 3 2 2 2 6" xfId="13473" xr:uid="{00000000-0005-0000-0000-0000DB440000}"/>
    <cellStyle name="Comma 6 2 3 2 2 2 7" xfId="15925" xr:uid="{00000000-0005-0000-0000-0000DC440000}"/>
    <cellStyle name="Comma 6 2 3 2 2 2 8" xfId="18378" xr:uid="{00000000-0005-0000-0000-0000DD440000}"/>
    <cellStyle name="Comma 6 2 3 2 2 2 9" xfId="20826" xr:uid="{00000000-0005-0000-0000-0000DE440000}"/>
    <cellStyle name="Comma 6 2 3 2 2 3" xfId="3620" xr:uid="{00000000-0005-0000-0000-0000DF440000}"/>
    <cellStyle name="Comma 6 2 3 2 2 4" xfId="6079" xr:uid="{00000000-0005-0000-0000-0000E0440000}"/>
    <cellStyle name="Comma 6 2 3 2 2 5" xfId="8572" xr:uid="{00000000-0005-0000-0000-0000E1440000}"/>
    <cellStyle name="Comma 6 2 3 2 2 6" xfId="11020" xr:uid="{00000000-0005-0000-0000-0000E2440000}"/>
    <cellStyle name="Comma 6 2 3 2 2 7" xfId="13472" xr:uid="{00000000-0005-0000-0000-0000E3440000}"/>
    <cellStyle name="Comma 6 2 3 2 2 8" xfId="15924" xr:uid="{00000000-0005-0000-0000-0000E4440000}"/>
    <cellStyle name="Comma 6 2 3 2 2 9" xfId="18377" xr:uid="{00000000-0005-0000-0000-0000E5440000}"/>
    <cellStyle name="Comma 6 2 3 2 3" xfId="23281" xr:uid="{00000000-0005-0000-0000-0000E6440000}"/>
    <cellStyle name="Comma 6 2 3 2 3 2" xfId="3622" xr:uid="{00000000-0005-0000-0000-0000E7440000}"/>
    <cellStyle name="Comma 6 2 3 2 3 3" xfId="6081" xr:uid="{00000000-0005-0000-0000-0000E8440000}"/>
    <cellStyle name="Comma 6 2 3 2 3 4" xfId="8574" xr:uid="{00000000-0005-0000-0000-0000E9440000}"/>
    <cellStyle name="Comma 6 2 3 2 3 5" xfId="11022" xr:uid="{00000000-0005-0000-0000-0000EA440000}"/>
    <cellStyle name="Comma 6 2 3 2 3 6" xfId="13474" xr:uid="{00000000-0005-0000-0000-0000EB440000}"/>
    <cellStyle name="Comma 6 2 3 2 3 7" xfId="15926" xr:uid="{00000000-0005-0000-0000-0000EC440000}"/>
    <cellStyle name="Comma 6 2 3 2 3 8" xfId="18379" xr:uid="{00000000-0005-0000-0000-0000ED440000}"/>
    <cellStyle name="Comma 6 2 3 2 3 9" xfId="20827" xr:uid="{00000000-0005-0000-0000-0000EE440000}"/>
    <cellStyle name="Comma 6 2 3 2 4" xfId="23282" xr:uid="{00000000-0005-0000-0000-0000EF440000}"/>
    <cellStyle name="Comma 6 2 3 2 4 2" xfId="3623" xr:uid="{00000000-0005-0000-0000-0000F0440000}"/>
    <cellStyle name="Comma 6 2 3 2 4 3" xfId="6082" xr:uid="{00000000-0005-0000-0000-0000F1440000}"/>
    <cellStyle name="Comma 6 2 3 2 4 4" xfId="8575" xr:uid="{00000000-0005-0000-0000-0000F2440000}"/>
    <cellStyle name="Comma 6 2 3 2 4 5" xfId="11023" xr:uid="{00000000-0005-0000-0000-0000F3440000}"/>
    <cellStyle name="Comma 6 2 3 2 4 6" xfId="13475" xr:uid="{00000000-0005-0000-0000-0000F4440000}"/>
    <cellStyle name="Comma 6 2 3 2 4 7" xfId="15927" xr:uid="{00000000-0005-0000-0000-0000F5440000}"/>
    <cellStyle name="Comma 6 2 3 2 4 8" xfId="18380" xr:uid="{00000000-0005-0000-0000-0000F6440000}"/>
    <cellStyle name="Comma 6 2 3 2 4 9" xfId="20828" xr:uid="{00000000-0005-0000-0000-0000F7440000}"/>
    <cellStyle name="Comma 6 2 3 2 5" xfId="23283" xr:uid="{00000000-0005-0000-0000-0000F8440000}"/>
    <cellStyle name="Comma 6 2 3 2 5 2" xfId="3624" xr:uid="{00000000-0005-0000-0000-0000F9440000}"/>
    <cellStyle name="Comma 6 2 3 2 5 3" xfId="6083" xr:uid="{00000000-0005-0000-0000-0000FA440000}"/>
    <cellStyle name="Comma 6 2 3 2 5 4" xfId="8576" xr:uid="{00000000-0005-0000-0000-0000FB440000}"/>
    <cellStyle name="Comma 6 2 3 2 5 5" xfId="11024" xr:uid="{00000000-0005-0000-0000-0000FC440000}"/>
    <cellStyle name="Comma 6 2 3 2 5 6" xfId="13476" xr:uid="{00000000-0005-0000-0000-0000FD440000}"/>
    <cellStyle name="Comma 6 2 3 2 5 7" xfId="15928" xr:uid="{00000000-0005-0000-0000-0000FE440000}"/>
    <cellStyle name="Comma 6 2 3 2 5 8" xfId="18381" xr:uid="{00000000-0005-0000-0000-0000FF440000}"/>
    <cellStyle name="Comma 6 2 3 2 5 9" xfId="20829" xr:uid="{00000000-0005-0000-0000-000000450000}"/>
    <cellStyle name="Comma 6 2 3 2 6" xfId="23284" xr:uid="{00000000-0005-0000-0000-000001450000}"/>
    <cellStyle name="Comma 6 2 3 2 6 2" xfId="3625" xr:uid="{00000000-0005-0000-0000-000002450000}"/>
    <cellStyle name="Comma 6 2 3 2 6 3" xfId="6084" xr:uid="{00000000-0005-0000-0000-000003450000}"/>
    <cellStyle name="Comma 6 2 3 2 6 4" xfId="8577" xr:uid="{00000000-0005-0000-0000-000004450000}"/>
    <cellStyle name="Comma 6 2 3 2 6 5" xfId="11025" xr:uid="{00000000-0005-0000-0000-000005450000}"/>
    <cellStyle name="Comma 6 2 3 2 6 6" xfId="13477" xr:uid="{00000000-0005-0000-0000-000006450000}"/>
    <cellStyle name="Comma 6 2 3 2 6 7" xfId="15929" xr:uid="{00000000-0005-0000-0000-000007450000}"/>
    <cellStyle name="Comma 6 2 3 2 6 8" xfId="18382" xr:uid="{00000000-0005-0000-0000-000008450000}"/>
    <cellStyle name="Comma 6 2 3 2 6 9" xfId="20830" xr:uid="{00000000-0005-0000-0000-000009450000}"/>
    <cellStyle name="Comma 6 2 3 2 7" xfId="23285" xr:uid="{00000000-0005-0000-0000-00000A450000}"/>
    <cellStyle name="Comma 6 2 3 2 7 2" xfId="3626" xr:uid="{00000000-0005-0000-0000-00000B450000}"/>
    <cellStyle name="Comma 6 2 3 2 7 3" xfId="6085" xr:uid="{00000000-0005-0000-0000-00000C450000}"/>
    <cellStyle name="Comma 6 2 3 2 7 4" xfId="8578" xr:uid="{00000000-0005-0000-0000-00000D450000}"/>
    <cellStyle name="Comma 6 2 3 2 7 5" xfId="11026" xr:uid="{00000000-0005-0000-0000-00000E450000}"/>
    <cellStyle name="Comma 6 2 3 2 7 6" xfId="13478" xr:uid="{00000000-0005-0000-0000-00000F450000}"/>
    <cellStyle name="Comma 6 2 3 2 7 7" xfId="15930" xr:uid="{00000000-0005-0000-0000-000010450000}"/>
    <cellStyle name="Comma 6 2 3 2 7 8" xfId="18383" xr:uid="{00000000-0005-0000-0000-000011450000}"/>
    <cellStyle name="Comma 6 2 3 2 7 9" xfId="20831" xr:uid="{00000000-0005-0000-0000-000012450000}"/>
    <cellStyle name="Comma 6 2 3 2 8" xfId="23286" xr:uid="{00000000-0005-0000-0000-000013450000}"/>
    <cellStyle name="Comma 6 2 3 2 8 2" xfId="3627" xr:uid="{00000000-0005-0000-0000-000014450000}"/>
    <cellStyle name="Comma 6 2 3 2 8 3" xfId="6086" xr:uid="{00000000-0005-0000-0000-000015450000}"/>
    <cellStyle name="Comma 6 2 3 2 8 4" xfId="8579" xr:uid="{00000000-0005-0000-0000-000016450000}"/>
    <cellStyle name="Comma 6 2 3 2 8 5" xfId="11027" xr:uid="{00000000-0005-0000-0000-000017450000}"/>
    <cellStyle name="Comma 6 2 3 2 8 6" xfId="13479" xr:uid="{00000000-0005-0000-0000-000018450000}"/>
    <cellStyle name="Comma 6 2 3 2 8 7" xfId="15931" xr:uid="{00000000-0005-0000-0000-000019450000}"/>
    <cellStyle name="Comma 6 2 3 2 8 8" xfId="18384" xr:uid="{00000000-0005-0000-0000-00001A450000}"/>
    <cellStyle name="Comma 6 2 3 2 8 9" xfId="20832" xr:uid="{00000000-0005-0000-0000-00001B450000}"/>
    <cellStyle name="Comma 6 2 3 2 9" xfId="3619" xr:uid="{00000000-0005-0000-0000-00001C450000}"/>
    <cellStyle name="Comma 6 2 3 3" xfId="23287" xr:uid="{00000000-0005-0000-0000-00001D450000}"/>
    <cellStyle name="Comma 6 2 3 3 10" xfId="20833" xr:uid="{00000000-0005-0000-0000-00001E450000}"/>
    <cellStyle name="Comma 6 2 3 3 2" xfId="23288" xr:uid="{00000000-0005-0000-0000-00001F450000}"/>
    <cellStyle name="Comma 6 2 3 3 2 2" xfId="3629" xr:uid="{00000000-0005-0000-0000-000020450000}"/>
    <cellStyle name="Comma 6 2 3 3 2 3" xfId="6088" xr:uid="{00000000-0005-0000-0000-000021450000}"/>
    <cellStyle name="Comma 6 2 3 3 2 4" xfId="8581" xr:uid="{00000000-0005-0000-0000-000022450000}"/>
    <cellStyle name="Comma 6 2 3 3 2 5" xfId="11029" xr:uid="{00000000-0005-0000-0000-000023450000}"/>
    <cellStyle name="Comma 6 2 3 3 2 6" xfId="13481" xr:uid="{00000000-0005-0000-0000-000024450000}"/>
    <cellStyle name="Comma 6 2 3 3 2 7" xfId="15933" xr:uid="{00000000-0005-0000-0000-000025450000}"/>
    <cellStyle name="Comma 6 2 3 3 2 8" xfId="18386" xr:uid="{00000000-0005-0000-0000-000026450000}"/>
    <cellStyle name="Comma 6 2 3 3 2 9" xfId="20834" xr:uid="{00000000-0005-0000-0000-000027450000}"/>
    <cellStyle name="Comma 6 2 3 3 3" xfId="3628" xr:uid="{00000000-0005-0000-0000-000028450000}"/>
    <cellStyle name="Comma 6 2 3 3 4" xfId="6087" xr:uid="{00000000-0005-0000-0000-000029450000}"/>
    <cellStyle name="Comma 6 2 3 3 5" xfId="8580" xr:uid="{00000000-0005-0000-0000-00002A450000}"/>
    <cellStyle name="Comma 6 2 3 3 6" xfId="11028" xr:uid="{00000000-0005-0000-0000-00002B450000}"/>
    <cellStyle name="Comma 6 2 3 3 7" xfId="13480" xr:uid="{00000000-0005-0000-0000-00002C450000}"/>
    <cellStyle name="Comma 6 2 3 3 8" xfId="15932" xr:uid="{00000000-0005-0000-0000-00002D450000}"/>
    <cellStyle name="Comma 6 2 3 3 9" xfId="18385" xr:uid="{00000000-0005-0000-0000-00002E450000}"/>
    <cellStyle name="Comma 6 2 3 4" xfId="23289" xr:uid="{00000000-0005-0000-0000-00002F450000}"/>
    <cellStyle name="Comma 6 2 3 4 2" xfId="3630" xr:uid="{00000000-0005-0000-0000-000030450000}"/>
    <cellStyle name="Comma 6 2 3 4 3" xfId="6089" xr:uid="{00000000-0005-0000-0000-000031450000}"/>
    <cellStyle name="Comma 6 2 3 4 4" xfId="8582" xr:uid="{00000000-0005-0000-0000-000032450000}"/>
    <cellStyle name="Comma 6 2 3 4 5" xfId="11030" xr:uid="{00000000-0005-0000-0000-000033450000}"/>
    <cellStyle name="Comma 6 2 3 4 6" xfId="13482" xr:uid="{00000000-0005-0000-0000-000034450000}"/>
    <cellStyle name="Comma 6 2 3 4 7" xfId="15934" xr:uid="{00000000-0005-0000-0000-000035450000}"/>
    <cellStyle name="Comma 6 2 3 4 8" xfId="18387" xr:uid="{00000000-0005-0000-0000-000036450000}"/>
    <cellStyle name="Comma 6 2 3 4 9" xfId="20835" xr:uid="{00000000-0005-0000-0000-000037450000}"/>
    <cellStyle name="Comma 6 2 3 5" xfId="23290" xr:uid="{00000000-0005-0000-0000-000038450000}"/>
    <cellStyle name="Comma 6 2 3 5 2" xfId="3631" xr:uid="{00000000-0005-0000-0000-000039450000}"/>
    <cellStyle name="Comma 6 2 3 5 3" xfId="6090" xr:uid="{00000000-0005-0000-0000-00003A450000}"/>
    <cellStyle name="Comma 6 2 3 5 4" xfId="8583" xr:uid="{00000000-0005-0000-0000-00003B450000}"/>
    <cellStyle name="Comma 6 2 3 5 5" xfId="11031" xr:uid="{00000000-0005-0000-0000-00003C450000}"/>
    <cellStyle name="Comma 6 2 3 5 6" xfId="13483" xr:uid="{00000000-0005-0000-0000-00003D450000}"/>
    <cellStyle name="Comma 6 2 3 5 7" xfId="15935" xr:uid="{00000000-0005-0000-0000-00003E450000}"/>
    <cellStyle name="Comma 6 2 3 5 8" xfId="18388" xr:uid="{00000000-0005-0000-0000-00003F450000}"/>
    <cellStyle name="Comma 6 2 3 5 9" xfId="20836" xr:uid="{00000000-0005-0000-0000-000040450000}"/>
    <cellStyle name="Comma 6 2 3 6" xfId="23291" xr:uid="{00000000-0005-0000-0000-000041450000}"/>
    <cellStyle name="Comma 6 2 3 6 2" xfId="3632" xr:uid="{00000000-0005-0000-0000-000042450000}"/>
    <cellStyle name="Comma 6 2 3 6 3" xfId="6091" xr:uid="{00000000-0005-0000-0000-000043450000}"/>
    <cellStyle name="Comma 6 2 3 6 4" xfId="8584" xr:uid="{00000000-0005-0000-0000-000044450000}"/>
    <cellStyle name="Comma 6 2 3 6 5" xfId="11032" xr:uid="{00000000-0005-0000-0000-000045450000}"/>
    <cellStyle name="Comma 6 2 3 6 6" xfId="13484" xr:uid="{00000000-0005-0000-0000-000046450000}"/>
    <cellStyle name="Comma 6 2 3 6 7" xfId="15936" xr:uid="{00000000-0005-0000-0000-000047450000}"/>
    <cellStyle name="Comma 6 2 3 6 8" xfId="18389" xr:uid="{00000000-0005-0000-0000-000048450000}"/>
    <cellStyle name="Comma 6 2 3 6 9" xfId="20837" xr:uid="{00000000-0005-0000-0000-000049450000}"/>
    <cellStyle name="Comma 6 2 3 7" xfId="23292" xr:uid="{00000000-0005-0000-0000-00004A450000}"/>
    <cellStyle name="Comma 6 2 3 7 2" xfId="3633" xr:uid="{00000000-0005-0000-0000-00004B450000}"/>
    <cellStyle name="Comma 6 2 3 7 3" xfId="6092" xr:uid="{00000000-0005-0000-0000-00004C450000}"/>
    <cellStyle name="Comma 6 2 3 7 4" xfId="8585" xr:uid="{00000000-0005-0000-0000-00004D450000}"/>
    <cellStyle name="Comma 6 2 3 7 5" xfId="11033" xr:uid="{00000000-0005-0000-0000-00004E450000}"/>
    <cellStyle name="Comma 6 2 3 7 6" xfId="13485" xr:uid="{00000000-0005-0000-0000-00004F450000}"/>
    <cellStyle name="Comma 6 2 3 7 7" xfId="15937" xr:uid="{00000000-0005-0000-0000-000050450000}"/>
    <cellStyle name="Comma 6 2 3 7 8" xfId="18390" xr:uid="{00000000-0005-0000-0000-000051450000}"/>
    <cellStyle name="Comma 6 2 3 7 9" xfId="20838" xr:uid="{00000000-0005-0000-0000-000052450000}"/>
    <cellStyle name="Comma 6 2 3 8" xfId="23293" xr:uid="{00000000-0005-0000-0000-000053450000}"/>
    <cellStyle name="Comma 6 2 3 8 2" xfId="3634" xr:uid="{00000000-0005-0000-0000-000054450000}"/>
    <cellStyle name="Comma 6 2 3 8 3" xfId="6093" xr:uid="{00000000-0005-0000-0000-000055450000}"/>
    <cellStyle name="Comma 6 2 3 8 4" xfId="8586" xr:uid="{00000000-0005-0000-0000-000056450000}"/>
    <cellStyle name="Comma 6 2 3 8 5" xfId="11034" xr:uid="{00000000-0005-0000-0000-000057450000}"/>
    <cellStyle name="Comma 6 2 3 8 6" xfId="13486" xr:uid="{00000000-0005-0000-0000-000058450000}"/>
    <cellStyle name="Comma 6 2 3 8 7" xfId="15938" xr:uid="{00000000-0005-0000-0000-000059450000}"/>
    <cellStyle name="Comma 6 2 3 8 8" xfId="18391" xr:uid="{00000000-0005-0000-0000-00005A450000}"/>
    <cellStyle name="Comma 6 2 3 8 9" xfId="20839" xr:uid="{00000000-0005-0000-0000-00005B450000}"/>
    <cellStyle name="Comma 6 2 3 9" xfId="23294" xr:uid="{00000000-0005-0000-0000-00005C450000}"/>
    <cellStyle name="Comma 6 2 3 9 2" xfId="3635" xr:uid="{00000000-0005-0000-0000-00005D450000}"/>
    <cellStyle name="Comma 6 2 3 9 3" xfId="6094" xr:uid="{00000000-0005-0000-0000-00005E450000}"/>
    <cellStyle name="Comma 6 2 3 9 4" xfId="8587" xr:uid="{00000000-0005-0000-0000-00005F450000}"/>
    <cellStyle name="Comma 6 2 3 9 5" xfId="11035" xr:uid="{00000000-0005-0000-0000-000060450000}"/>
    <cellStyle name="Comma 6 2 3 9 6" xfId="13487" xr:uid="{00000000-0005-0000-0000-000061450000}"/>
    <cellStyle name="Comma 6 2 3 9 7" xfId="15939" xr:uid="{00000000-0005-0000-0000-000062450000}"/>
    <cellStyle name="Comma 6 2 3 9 8" xfId="18392" xr:uid="{00000000-0005-0000-0000-000063450000}"/>
    <cellStyle name="Comma 6 2 3 9 9" xfId="20840" xr:uid="{00000000-0005-0000-0000-000064450000}"/>
    <cellStyle name="Comma 6 2 4" xfId="23295" xr:uid="{00000000-0005-0000-0000-000065450000}"/>
    <cellStyle name="Comma 6 2 4 10" xfId="6095" xr:uid="{00000000-0005-0000-0000-000066450000}"/>
    <cellStyle name="Comma 6 2 4 11" xfId="8588" xr:uid="{00000000-0005-0000-0000-000067450000}"/>
    <cellStyle name="Comma 6 2 4 12" xfId="11036" xr:uid="{00000000-0005-0000-0000-000068450000}"/>
    <cellStyle name="Comma 6 2 4 13" xfId="13488" xr:uid="{00000000-0005-0000-0000-000069450000}"/>
    <cellStyle name="Comma 6 2 4 14" xfId="15940" xr:uid="{00000000-0005-0000-0000-00006A450000}"/>
    <cellStyle name="Comma 6 2 4 15" xfId="18393" xr:uid="{00000000-0005-0000-0000-00006B450000}"/>
    <cellStyle name="Comma 6 2 4 16" xfId="20841" xr:uid="{00000000-0005-0000-0000-00006C450000}"/>
    <cellStyle name="Comma 6 2 4 2" xfId="23296" xr:uid="{00000000-0005-0000-0000-00006D450000}"/>
    <cellStyle name="Comma 6 2 4 2 10" xfId="20842" xr:uid="{00000000-0005-0000-0000-00006E450000}"/>
    <cellStyle name="Comma 6 2 4 2 2" xfId="23297" xr:uid="{00000000-0005-0000-0000-00006F450000}"/>
    <cellStyle name="Comma 6 2 4 2 2 2" xfId="3638" xr:uid="{00000000-0005-0000-0000-000070450000}"/>
    <cellStyle name="Comma 6 2 4 2 2 3" xfId="6097" xr:uid="{00000000-0005-0000-0000-000071450000}"/>
    <cellStyle name="Comma 6 2 4 2 2 4" xfId="8590" xr:uid="{00000000-0005-0000-0000-000072450000}"/>
    <cellStyle name="Comma 6 2 4 2 2 5" xfId="11038" xr:uid="{00000000-0005-0000-0000-000073450000}"/>
    <cellStyle name="Comma 6 2 4 2 2 6" xfId="13490" xr:uid="{00000000-0005-0000-0000-000074450000}"/>
    <cellStyle name="Comma 6 2 4 2 2 7" xfId="15942" xr:uid="{00000000-0005-0000-0000-000075450000}"/>
    <cellStyle name="Comma 6 2 4 2 2 8" xfId="18395" xr:uid="{00000000-0005-0000-0000-000076450000}"/>
    <cellStyle name="Comma 6 2 4 2 2 9" xfId="20843" xr:uid="{00000000-0005-0000-0000-000077450000}"/>
    <cellStyle name="Comma 6 2 4 2 3" xfId="3637" xr:uid="{00000000-0005-0000-0000-000078450000}"/>
    <cellStyle name="Comma 6 2 4 2 4" xfId="6096" xr:uid="{00000000-0005-0000-0000-000079450000}"/>
    <cellStyle name="Comma 6 2 4 2 5" xfId="8589" xr:uid="{00000000-0005-0000-0000-00007A450000}"/>
    <cellStyle name="Comma 6 2 4 2 6" xfId="11037" xr:uid="{00000000-0005-0000-0000-00007B450000}"/>
    <cellStyle name="Comma 6 2 4 2 7" xfId="13489" xr:uid="{00000000-0005-0000-0000-00007C450000}"/>
    <cellStyle name="Comma 6 2 4 2 8" xfId="15941" xr:uid="{00000000-0005-0000-0000-00007D450000}"/>
    <cellStyle name="Comma 6 2 4 2 9" xfId="18394" xr:uid="{00000000-0005-0000-0000-00007E450000}"/>
    <cellStyle name="Comma 6 2 4 3" xfId="23298" xr:uid="{00000000-0005-0000-0000-00007F450000}"/>
    <cellStyle name="Comma 6 2 4 3 2" xfId="3639" xr:uid="{00000000-0005-0000-0000-000080450000}"/>
    <cellStyle name="Comma 6 2 4 3 3" xfId="6098" xr:uid="{00000000-0005-0000-0000-000081450000}"/>
    <cellStyle name="Comma 6 2 4 3 4" xfId="8591" xr:uid="{00000000-0005-0000-0000-000082450000}"/>
    <cellStyle name="Comma 6 2 4 3 5" xfId="11039" xr:uid="{00000000-0005-0000-0000-000083450000}"/>
    <cellStyle name="Comma 6 2 4 3 6" xfId="13491" xr:uid="{00000000-0005-0000-0000-000084450000}"/>
    <cellStyle name="Comma 6 2 4 3 7" xfId="15943" xr:uid="{00000000-0005-0000-0000-000085450000}"/>
    <cellStyle name="Comma 6 2 4 3 8" xfId="18396" xr:uid="{00000000-0005-0000-0000-000086450000}"/>
    <cellStyle name="Comma 6 2 4 3 9" xfId="20844" xr:uid="{00000000-0005-0000-0000-000087450000}"/>
    <cellStyle name="Comma 6 2 4 4" xfId="23299" xr:uid="{00000000-0005-0000-0000-000088450000}"/>
    <cellStyle name="Comma 6 2 4 4 2" xfId="3640" xr:uid="{00000000-0005-0000-0000-000089450000}"/>
    <cellStyle name="Comma 6 2 4 4 3" xfId="6099" xr:uid="{00000000-0005-0000-0000-00008A450000}"/>
    <cellStyle name="Comma 6 2 4 4 4" xfId="8592" xr:uid="{00000000-0005-0000-0000-00008B450000}"/>
    <cellStyle name="Comma 6 2 4 4 5" xfId="11040" xr:uid="{00000000-0005-0000-0000-00008C450000}"/>
    <cellStyle name="Comma 6 2 4 4 6" xfId="13492" xr:uid="{00000000-0005-0000-0000-00008D450000}"/>
    <cellStyle name="Comma 6 2 4 4 7" xfId="15944" xr:uid="{00000000-0005-0000-0000-00008E450000}"/>
    <cellStyle name="Comma 6 2 4 4 8" xfId="18397" xr:uid="{00000000-0005-0000-0000-00008F450000}"/>
    <cellStyle name="Comma 6 2 4 4 9" xfId="20845" xr:uid="{00000000-0005-0000-0000-000090450000}"/>
    <cellStyle name="Comma 6 2 4 5" xfId="23300" xr:uid="{00000000-0005-0000-0000-000091450000}"/>
    <cellStyle name="Comma 6 2 4 5 2" xfId="3641" xr:uid="{00000000-0005-0000-0000-000092450000}"/>
    <cellStyle name="Comma 6 2 4 5 3" xfId="6100" xr:uid="{00000000-0005-0000-0000-000093450000}"/>
    <cellStyle name="Comma 6 2 4 5 4" xfId="8593" xr:uid="{00000000-0005-0000-0000-000094450000}"/>
    <cellStyle name="Comma 6 2 4 5 5" xfId="11041" xr:uid="{00000000-0005-0000-0000-000095450000}"/>
    <cellStyle name="Comma 6 2 4 5 6" xfId="13493" xr:uid="{00000000-0005-0000-0000-000096450000}"/>
    <cellStyle name="Comma 6 2 4 5 7" xfId="15945" xr:uid="{00000000-0005-0000-0000-000097450000}"/>
    <cellStyle name="Comma 6 2 4 5 8" xfId="18398" xr:uid="{00000000-0005-0000-0000-000098450000}"/>
    <cellStyle name="Comma 6 2 4 5 9" xfId="20846" xr:uid="{00000000-0005-0000-0000-000099450000}"/>
    <cellStyle name="Comma 6 2 4 6" xfId="23301" xr:uid="{00000000-0005-0000-0000-00009A450000}"/>
    <cellStyle name="Comma 6 2 4 6 2" xfId="3642" xr:uid="{00000000-0005-0000-0000-00009B450000}"/>
    <cellStyle name="Comma 6 2 4 6 3" xfId="6101" xr:uid="{00000000-0005-0000-0000-00009C450000}"/>
    <cellStyle name="Comma 6 2 4 6 4" xfId="8594" xr:uid="{00000000-0005-0000-0000-00009D450000}"/>
    <cellStyle name="Comma 6 2 4 6 5" xfId="11042" xr:uid="{00000000-0005-0000-0000-00009E450000}"/>
    <cellStyle name="Comma 6 2 4 6 6" xfId="13494" xr:uid="{00000000-0005-0000-0000-00009F450000}"/>
    <cellStyle name="Comma 6 2 4 6 7" xfId="15946" xr:uid="{00000000-0005-0000-0000-0000A0450000}"/>
    <cellStyle name="Comma 6 2 4 6 8" xfId="18399" xr:uid="{00000000-0005-0000-0000-0000A1450000}"/>
    <cellStyle name="Comma 6 2 4 6 9" xfId="20847" xr:uid="{00000000-0005-0000-0000-0000A2450000}"/>
    <cellStyle name="Comma 6 2 4 7" xfId="23302" xr:uid="{00000000-0005-0000-0000-0000A3450000}"/>
    <cellStyle name="Comma 6 2 4 7 2" xfId="3643" xr:uid="{00000000-0005-0000-0000-0000A4450000}"/>
    <cellStyle name="Comma 6 2 4 7 3" xfId="6102" xr:uid="{00000000-0005-0000-0000-0000A5450000}"/>
    <cellStyle name="Comma 6 2 4 7 4" xfId="8595" xr:uid="{00000000-0005-0000-0000-0000A6450000}"/>
    <cellStyle name="Comma 6 2 4 7 5" xfId="11043" xr:uid="{00000000-0005-0000-0000-0000A7450000}"/>
    <cellStyle name="Comma 6 2 4 7 6" xfId="13495" xr:uid="{00000000-0005-0000-0000-0000A8450000}"/>
    <cellStyle name="Comma 6 2 4 7 7" xfId="15947" xr:uid="{00000000-0005-0000-0000-0000A9450000}"/>
    <cellStyle name="Comma 6 2 4 7 8" xfId="18400" xr:uid="{00000000-0005-0000-0000-0000AA450000}"/>
    <cellStyle name="Comma 6 2 4 7 9" xfId="20848" xr:uid="{00000000-0005-0000-0000-0000AB450000}"/>
    <cellStyle name="Comma 6 2 4 8" xfId="23303" xr:uid="{00000000-0005-0000-0000-0000AC450000}"/>
    <cellStyle name="Comma 6 2 4 8 2" xfId="3644" xr:uid="{00000000-0005-0000-0000-0000AD450000}"/>
    <cellStyle name="Comma 6 2 4 8 3" xfId="6103" xr:uid="{00000000-0005-0000-0000-0000AE450000}"/>
    <cellStyle name="Comma 6 2 4 8 4" xfId="8596" xr:uid="{00000000-0005-0000-0000-0000AF450000}"/>
    <cellStyle name="Comma 6 2 4 8 5" xfId="11044" xr:uid="{00000000-0005-0000-0000-0000B0450000}"/>
    <cellStyle name="Comma 6 2 4 8 6" xfId="13496" xr:uid="{00000000-0005-0000-0000-0000B1450000}"/>
    <cellStyle name="Comma 6 2 4 8 7" xfId="15948" xr:uid="{00000000-0005-0000-0000-0000B2450000}"/>
    <cellStyle name="Comma 6 2 4 8 8" xfId="18401" xr:uid="{00000000-0005-0000-0000-0000B3450000}"/>
    <cellStyle name="Comma 6 2 4 8 9" xfId="20849" xr:uid="{00000000-0005-0000-0000-0000B4450000}"/>
    <cellStyle name="Comma 6 2 4 9" xfId="3636" xr:uid="{00000000-0005-0000-0000-0000B5450000}"/>
    <cellStyle name="Comma 6 2 5" xfId="23304" xr:uid="{00000000-0005-0000-0000-0000B6450000}"/>
    <cellStyle name="Comma 6 2 5 10" xfId="20850" xr:uid="{00000000-0005-0000-0000-0000B7450000}"/>
    <cellStyle name="Comma 6 2 5 2" xfId="23305" xr:uid="{00000000-0005-0000-0000-0000B8450000}"/>
    <cellStyle name="Comma 6 2 5 2 2" xfId="3646" xr:uid="{00000000-0005-0000-0000-0000B9450000}"/>
    <cellStyle name="Comma 6 2 5 2 3" xfId="6105" xr:uid="{00000000-0005-0000-0000-0000BA450000}"/>
    <cellStyle name="Comma 6 2 5 2 4" xfId="8598" xr:uid="{00000000-0005-0000-0000-0000BB450000}"/>
    <cellStyle name="Comma 6 2 5 2 5" xfId="11046" xr:uid="{00000000-0005-0000-0000-0000BC450000}"/>
    <cellStyle name="Comma 6 2 5 2 6" xfId="13498" xr:uid="{00000000-0005-0000-0000-0000BD450000}"/>
    <cellStyle name="Comma 6 2 5 2 7" xfId="15950" xr:uid="{00000000-0005-0000-0000-0000BE450000}"/>
    <cellStyle name="Comma 6 2 5 2 8" xfId="18403" xr:uid="{00000000-0005-0000-0000-0000BF450000}"/>
    <cellStyle name="Comma 6 2 5 2 9" xfId="20851" xr:uid="{00000000-0005-0000-0000-0000C0450000}"/>
    <cellStyle name="Comma 6 2 5 3" xfId="3645" xr:uid="{00000000-0005-0000-0000-0000C1450000}"/>
    <cellStyle name="Comma 6 2 5 4" xfId="6104" xr:uid="{00000000-0005-0000-0000-0000C2450000}"/>
    <cellStyle name="Comma 6 2 5 5" xfId="8597" xr:uid="{00000000-0005-0000-0000-0000C3450000}"/>
    <cellStyle name="Comma 6 2 5 6" xfId="11045" xr:uid="{00000000-0005-0000-0000-0000C4450000}"/>
    <cellStyle name="Comma 6 2 5 7" xfId="13497" xr:uid="{00000000-0005-0000-0000-0000C5450000}"/>
    <cellStyle name="Comma 6 2 5 8" xfId="15949" xr:uid="{00000000-0005-0000-0000-0000C6450000}"/>
    <cellStyle name="Comma 6 2 5 9" xfId="18402" xr:uid="{00000000-0005-0000-0000-0000C7450000}"/>
    <cellStyle name="Comma 6 2 6" xfId="23306" xr:uid="{00000000-0005-0000-0000-0000C8450000}"/>
    <cellStyle name="Comma 6 2 6 2" xfId="3647" xr:uid="{00000000-0005-0000-0000-0000C9450000}"/>
    <cellStyle name="Comma 6 2 6 3" xfId="6106" xr:uid="{00000000-0005-0000-0000-0000CA450000}"/>
    <cellStyle name="Comma 6 2 6 4" xfId="8599" xr:uid="{00000000-0005-0000-0000-0000CB450000}"/>
    <cellStyle name="Comma 6 2 6 5" xfId="11047" xr:uid="{00000000-0005-0000-0000-0000CC450000}"/>
    <cellStyle name="Comma 6 2 6 6" xfId="13499" xr:uid="{00000000-0005-0000-0000-0000CD450000}"/>
    <cellStyle name="Comma 6 2 6 7" xfId="15951" xr:uid="{00000000-0005-0000-0000-0000CE450000}"/>
    <cellStyle name="Comma 6 2 6 8" xfId="18404" xr:uid="{00000000-0005-0000-0000-0000CF450000}"/>
    <cellStyle name="Comma 6 2 6 9" xfId="20852" xr:uid="{00000000-0005-0000-0000-0000D0450000}"/>
    <cellStyle name="Comma 6 2 7" xfId="23307" xr:uid="{00000000-0005-0000-0000-0000D1450000}"/>
    <cellStyle name="Comma 6 2 7 2" xfId="3648" xr:uid="{00000000-0005-0000-0000-0000D2450000}"/>
    <cellStyle name="Comma 6 2 7 3" xfId="6107" xr:uid="{00000000-0005-0000-0000-0000D3450000}"/>
    <cellStyle name="Comma 6 2 7 4" xfId="8600" xr:uid="{00000000-0005-0000-0000-0000D4450000}"/>
    <cellStyle name="Comma 6 2 7 5" xfId="11048" xr:uid="{00000000-0005-0000-0000-0000D5450000}"/>
    <cellStyle name="Comma 6 2 7 6" xfId="13500" xr:uid="{00000000-0005-0000-0000-0000D6450000}"/>
    <cellStyle name="Comma 6 2 7 7" xfId="15952" xr:uid="{00000000-0005-0000-0000-0000D7450000}"/>
    <cellStyle name="Comma 6 2 7 8" xfId="18405" xr:uid="{00000000-0005-0000-0000-0000D8450000}"/>
    <cellStyle name="Comma 6 2 7 9" xfId="20853" xr:uid="{00000000-0005-0000-0000-0000D9450000}"/>
    <cellStyle name="Comma 6 2 8" xfId="23308" xr:uid="{00000000-0005-0000-0000-0000DA450000}"/>
    <cellStyle name="Comma 6 2 8 2" xfId="3649" xr:uid="{00000000-0005-0000-0000-0000DB450000}"/>
    <cellStyle name="Comma 6 2 8 3" xfId="6108" xr:uid="{00000000-0005-0000-0000-0000DC450000}"/>
    <cellStyle name="Comma 6 2 8 4" xfId="8601" xr:uid="{00000000-0005-0000-0000-0000DD450000}"/>
    <cellStyle name="Comma 6 2 8 5" xfId="11049" xr:uid="{00000000-0005-0000-0000-0000DE450000}"/>
    <cellStyle name="Comma 6 2 8 6" xfId="13501" xr:uid="{00000000-0005-0000-0000-0000DF450000}"/>
    <cellStyle name="Comma 6 2 8 7" xfId="15953" xr:uid="{00000000-0005-0000-0000-0000E0450000}"/>
    <cellStyle name="Comma 6 2 8 8" xfId="18406" xr:uid="{00000000-0005-0000-0000-0000E1450000}"/>
    <cellStyle name="Comma 6 2 8 9" xfId="20854" xr:uid="{00000000-0005-0000-0000-0000E2450000}"/>
    <cellStyle name="Comma 6 2 9" xfId="23309" xr:uid="{00000000-0005-0000-0000-0000E3450000}"/>
    <cellStyle name="Comma 6 2 9 2" xfId="3650" xr:uid="{00000000-0005-0000-0000-0000E4450000}"/>
    <cellStyle name="Comma 6 2 9 3" xfId="6109" xr:uid="{00000000-0005-0000-0000-0000E5450000}"/>
    <cellStyle name="Comma 6 2 9 4" xfId="8602" xr:uid="{00000000-0005-0000-0000-0000E6450000}"/>
    <cellStyle name="Comma 6 2 9 5" xfId="11050" xr:uid="{00000000-0005-0000-0000-0000E7450000}"/>
    <cellStyle name="Comma 6 2 9 6" xfId="13502" xr:uid="{00000000-0005-0000-0000-0000E8450000}"/>
    <cellStyle name="Comma 6 2 9 7" xfId="15954" xr:uid="{00000000-0005-0000-0000-0000E9450000}"/>
    <cellStyle name="Comma 6 2 9 8" xfId="18407" xr:uid="{00000000-0005-0000-0000-0000EA450000}"/>
    <cellStyle name="Comma 6 2 9 9" xfId="20855" xr:uid="{00000000-0005-0000-0000-0000EB450000}"/>
    <cellStyle name="Comma 6 20" xfId="343" xr:uid="{00000000-0005-0000-0000-0000EC450000}"/>
    <cellStyle name="Comma 6 21" xfId="344" xr:uid="{00000000-0005-0000-0000-0000ED450000}"/>
    <cellStyle name="Comma 6 22" xfId="345" xr:uid="{00000000-0005-0000-0000-0000EE450000}"/>
    <cellStyle name="Comma 6 23" xfId="346" xr:uid="{00000000-0005-0000-0000-0000EF450000}"/>
    <cellStyle name="Comma 6 24" xfId="347" xr:uid="{00000000-0005-0000-0000-0000F0450000}"/>
    <cellStyle name="Comma 6 25" xfId="348" xr:uid="{00000000-0005-0000-0000-0000F1450000}"/>
    <cellStyle name="Comma 6 26" xfId="349" xr:uid="{00000000-0005-0000-0000-0000F2450000}"/>
    <cellStyle name="Comma 6 27" xfId="350" xr:uid="{00000000-0005-0000-0000-0000F3450000}"/>
    <cellStyle name="Comma 6 28" xfId="3575" xr:uid="{00000000-0005-0000-0000-0000F4450000}"/>
    <cellStyle name="Comma 6 29" xfId="6034" xr:uid="{00000000-0005-0000-0000-0000F5450000}"/>
    <cellStyle name="Comma 6 3" xfId="23310" xr:uid="{00000000-0005-0000-0000-0000F6450000}"/>
    <cellStyle name="Comma 6 3 10" xfId="23311" xr:uid="{00000000-0005-0000-0000-0000F7450000}"/>
    <cellStyle name="Comma 6 3 10 2" xfId="3652" xr:uid="{00000000-0005-0000-0000-0000F8450000}"/>
    <cellStyle name="Comma 6 3 10 3" xfId="6111" xr:uid="{00000000-0005-0000-0000-0000F9450000}"/>
    <cellStyle name="Comma 6 3 10 4" xfId="8604" xr:uid="{00000000-0005-0000-0000-0000FA450000}"/>
    <cellStyle name="Comma 6 3 10 5" xfId="11052" xr:uid="{00000000-0005-0000-0000-0000FB450000}"/>
    <cellStyle name="Comma 6 3 10 6" xfId="13504" xr:uid="{00000000-0005-0000-0000-0000FC450000}"/>
    <cellStyle name="Comma 6 3 10 7" xfId="15956" xr:uid="{00000000-0005-0000-0000-0000FD450000}"/>
    <cellStyle name="Comma 6 3 10 8" xfId="18409" xr:uid="{00000000-0005-0000-0000-0000FE450000}"/>
    <cellStyle name="Comma 6 3 10 9" xfId="20857" xr:uid="{00000000-0005-0000-0000-0000FF450000}"/>
    <cellStyle name="Comma 6 3 11" xfId="3651" xr:uid="{00000000-0005-0000-0000-000000460000}"/>
    <cellStyle name="Comma 6 3 12" xfId="6110" xr:uid="{00000000-0005-0000-0000-000001460000}"/>
    <cellStyle name="Comma 6 3 13" xfId="8603" xr:uid="{00000000-0005-0000-0000-000002460000}"/>
    <cellStyle name="Comma 6 3 14" xfId="11051" xr:uid="{00000000-0005-0000-0000-000003460000}"/>
    <cellStyle name="Comma 6 3 15" xfId="13503" xr:uid="{00000000-0005-0000-0000-000004460000}"/>
    <cellStyle name="Comma 6 3 16" xfId="15955" xr:uid="{00000000-0005-0000-0000-000005460000}"/>
    <cellStyle name="Comma 6 3 17" xfId="18408" xr:uid="{00000000-0005-0000-0000-000006460000}"/>
    <cellStyle name="Comma 6 3 18" xfId="20856" xr:uid="{00000000-0005-0000-0000-000007460000}"/>
    <cellStyle name="Comma 6 3 2" xfId="23312" xr:uid="{00000000-0005-0000-0000-000008460000}"/>
    <cellStyle name="Comma 6 3 2 10" xfId="3653" xr:uid="{00000000-0005-0000-0000-000009460000}"/>
    <cellStyle name="Comma 6 3 2 11" xfId="6112" xr:uid="{00000000-0005-0000-0000-00000A460000}"/>
    <cellStyle name="Comma 6 3 2 12" xfId="8605" xr:uid="{00000000-0005-0000-0000-00000B460000}"/>
    <cellStyle name="Comma 6 3 2 13" xfId="11053" xr:uid="{00000000-0005-0000-0000-00000C460000}"/>
    <cellStyle name="Comma 6 3 2 14" xfId="13505" xr:uid="{00000000-0005-0000-0000-00000D460000}"/>
    <cellStyle name="Comma 6 3 2 15" xfId="15957" xr:uid="{00000000-0005-0000-0000-00000E460000}"/>
    <cellStyle name="Comma 6 3 2 16" xfId="18410" xr:uid="{00000000-0005-0000-0000-00000F460000}"/>
    <cellStyle name="Comma 6 3 2 17" xfId="20858" xr:uid="{00000000-0005-0000-0000-000010460000}"/>
    <cellStyle name="Comma 6 3 2 2" xfId="23313" xr:uid="{00000000-0005-0000-0000-000011460000}"/>
    <cellStyle name="Comma 6 3 2 2 10" xfId="6113" xr:uid="{00000000-0005-0000-0000-000012460000}"/>
    <cellStyle name="Comma 6 3 2 2 11" xfId="8606" xr:uid="{00000000-0005-0000-0000-000013460000}"/>
    <cellStyle name="Comma 6 3 2 2 12" xfId="11054" xr:uid="{00000000-0005-0000-0000-000014460000}"/>
    <cellStyle name="Comma 6 3 2 2 13" xfId="13506" xr:uid="{00000000-0005-0000-0000-000015460000}"/>
    <cellStyle name="Comma 6 3 2 2 14" xfId="15958" xr:uid="{00000000-0005-0000-0000-000016460000}"/>
    <cellStyle name="Comma 6 3 2 2 15" xfId="18411" xr:uid="{00000000-0005-0000-0000-000017460000}"/>
    <cellStyle name="Comma 6 3 2 2 16" xfId="20859" xr:uid="{00000000-0005-0000-0000-000018460000}"/>
    <cellStyle name="Comma 6 3 2 2 2" xfId="23314" xr:uid="{00000000-0005-0000-0000-000019460000}"/>
    <cellStyle name="Comma 6 3 2 2 2 10" xfId="20860" xr:uid="{00000000-0005-0000-0000-00001A460000}"/>
    <cellStyle name="Comma 6 3 2 2 2 2" xfId="23315" xr:uid="{00000000-0005-0000-0000-00001B460000}"/>
    <cellStyle name="Comma 6 3 2 2 2 2 2" xfId="3656" xr:uid="{00000000-0005-0000-0000-00001C460000}"/>
    <cellStyle name="Comma 6 3 2 2 2 2 3" xfId="6115" xr:uid="{00000000-0005-0000-0000-00001D460000}"/>
    <cellStyle name="Comma 6 3 2 2 2 2 4" xfId="8608" xr:uid="{00000000-0005-0000-0000-00001E460000}"/>
    <cellStyle name="Comma 6 3 2 2 2 2 5" xfId="11056" xr:uid="{00000000-0005-0000-0000-00001F460000}"/>
    <cellStyle name="Comma 6 3 2 2 2 2 6" xfId="13508" xr:uid="{00000000-0005-0000-0000-000020460000}"/>
    <cellStyle name="Comma 6 3 2 2 2 2 7" xfId="15960" xr:uid="{00000000-0005-0000-0000-000021460000}"/>
    <cellStyle name="Comma 6 3 2 2 2 2 8" xfId="18413" xr:uid="{00000000-0005-0000-0000-000022460000}"/>
    <cellStyle name="Comma 6 3 2 2 2 2 9" xfId="20861" xr:uid="{00000000-0005-0000-0000-000023460000}"/>
    <cellStyle name="Comma 6 3 2 2 2 3" xfId="3655" xr:uid="{00000000-0005-0000-0000-000024460000}"/>
    <cellStyle name="Comma 6 3 2 2 2 4" xfId="6114" xr:uid="{00000000-0005-0000-0000-000025460000}"/>
    <cellStyle name="Comma 6 3 2 2 2 5" xfId="8607" xr:uid="{00000000-0005-0000-0000-000026460000}"/>
    <cellStyle name="Comma 6 3 2 2 2 6" xfId="11055" xr:uid="{00000000-0005-0000-0000-000027460000}"/>
    <cellStyle name="Comma 6 3 2 2 2 7" xfId="13507" xr:uid="{00000000-0005-0000-0000-000028460000}"/>
    <cellStyle name="Comma 6 3 2 2 2 8" xfId="15959" xr:uid="{00000000-0005-0000-0000-000029460000}"/>
    <cellStyle name="Comma 6 3 2 2 2 9" xfId="18412" xr:uid="{00000000-0005-0000-0000-00002A460000}"/>
    <cellStyle name="Comma 6 3 2 2 3" xfId="23316" xr:uid="{00000000-0005-0000-0000-00002B460000}"/>
    <cellStyle name="Comma 6 3 2 2 3 2" xfId="3657" xr:uid="{00000000-0005-0000-0000-00002C460000}"/>
    <cellStyle name="Comma 6 3 2 2 3 3" xfId="6116" xr:uid="{00000000-0005-0000-0000-00002D460000}"/>
    <cellStyle name="Comma 6 3 2 2 3 4" xfId="8609" xr:uid="{00000000-0005-0000-0000-00002E460000}"/>
    <cellStyle name="Comma 6 3 2 2 3 5" xfId="11057" xr:uid="{00000000-0005-0000-0000-00002F460000}"/>
    <cellStyle name="Comma 6 3 2 2 3 6" xfId="13509" xr:uid="{00000000-0005-0000-0000-000030460000}"/>
    <cellStyle name="Comma 6 3 2 2 3 7" xfId="15961" xr:uid="{00000000-0005-0000-0000-000031460000}"/>
    <cellStyle name="Comma 6 3 2 2 3 8" xfId="18414" xr:uid="{00000000-0005-0000-0000-000032460000}"/>
    <cellStyle name="Comma 6 3 2 2 3 9" xfId="20862" xr:uid="{00000000-0005-0000-0000-000033460000}"/>
    <cellStyle name="Comma 6 3 2 2 4" xfId="23317" xr:uid="{00000000-0005-0000-0000-000034460000}"/>
    <cellStyle name="Comma 6 3 2 2 4 2" xfId="3658" xr:uid="{00000000-0005-0000-0000-000035460000}"/>
    <cellStyle name="Comma 6 3 2 2 4 3" xfId="6117" xr:uid="{00000000-0005-0000-0000-000036460000}"/>
    <cellStyle name="Comma 6 3 2 2 4 4" xfId="8610" xr:uid="{00000000-0005-0000-0000-000037460000}"/>
    <cellStyle name="Comma 6 3 2 2 4 5" xfId="11058" xr:uid="{00000000-0005-0000-0000-000038460000}"/>
    <cellStyle name="Comma 6 3 2 2 4 6" xfId="13510" xr:uid="{00000000-0005-0000-0000-000039460000}"/>
    <cellStyle name="Comma 6 3 2 2 4 7" xfId="15962" xr:uid="{00000000-0005-0000-0000-00003A460000}"/>
    <cellStyle name="Comma 6 3 2 2 4 8" xfId="18415" xr:uid="{00000000-0005-0000-0000-00003B460000}"/>
    <cellStyle name="Comma 6 3 2 2 4 9" xfId="20863" xr:uid="{00000000-0005-0000-0000-00003C460000}"/>
    <cellStyle name="Comma 6 3 2 2 5" xfId="23318" xr:uid="{00000000-0005-0000-0000-00003D460000}"/>
    <cellStyle name="Comma 6 3 2 2 5 2" xfId="3659" xr:uid="{00000000-0005-0000-0000-00003E460000}"/>
    <cellStyle name="Comma 6 3 2 2 5 3" xfId="6118" xr:uid="{00000000-0005-0000-0000-00003F460000}"/>
    <cellStyle name="Comma 6 3 2 2 5 4" xfId="8611" xr:uid="{00000000-0005-0000-0000-000040460000}"/>
    <cellStyle name="Comma 6 3 2 2 5 5" xfId="11059" xr:uid="{00000000-0005-0000-0000-000041460000}"/>
    <cellStyle name="Comma 6 3 2 2 5 6" xfId="13511" xr:uid="{00000000-0005-0000-0000-000042460000}"/>
    <cellStyle name="Comma 6 3 2 2 5 7" xfId="15963" xr:uid="{00000000-0005-0000-0000-000043460000}"/>
    <cellStyle name="Comma 6 3 2 2 5 8" xfId="18416" xr:uid="{00000000-0005-0000-0000-000044460000}"/>
    <cellStyle name="Comma 6 3 2 2 5 9" xfId="20864" xr:uid="{00000000-0005-0000-0000-000045460000}"/>
    <cellStyle name="Comma 6 3 2 2 6" xfId="23319" xr:uid="{00000000-0005-0000-0000-000046460000}"/>
    <cellStyle name="Comma 6 3 2 2 6 2" xfId="3660" xr:uid="{00000000-0005-0000-0000-000047460000}"/>
    <cellStyle name="Comma 6 3 2 2 6 3" xfId="6119" xr:uid="{00000000-0005-0000-0000-000048460000}"/>
    <cellStyle name="Comma 6 3 2 2 6 4" xfId="8612" xr:uid="{00000000-0005-0000-0000-000049460000}"/>
    <cellStyle name="Comma 6 3 2 2 6 5" xfId="11060" xr:uid="{00000000-0005-0000-0000-00004A460000}"/>
    <cellStyle name="Comma 6 3 2 2 6 6" xfId="13512" xr:uid="{00000000-0005-0000-0000-00004B460000}"/>
    <cellStyle name="Comma 6 3 2 2 6 7" xfId="15964" xr:uid="{00000000-0005-0000-0000-00004C460000}"/>
    <cellStyle name="Comma 6 3 2 2 6 8" xfId="18417" xr:uid="{00000000-0005-0000-0000-00004D460000}"/>
    <cellStyle name="Comma 6 3 2 2 6 9" xfId="20865" xr:uid="{00000000-0005-0000-0000-00004E460000}"/>
    <cellStyle name="Comma 6 3 2 2 7" xfId="23320" xr:uid="{00000000-0005-0000-0000-00004F460000}"/>
    <cellStyle name="Comma 6 3 2 2 7 2" xfId="3661" xr:uid="{00000000-0005-0000-0000-000050460000}"/>
    <cellStyle name="Comma 6 3 2 2 7 3" xfId="6120" xr:uid="{00000000-0005-0000-0000-000051460000}"/>
    <cellStyle name="Comma 6 3 2 2 7 4" xfId="8613" xr:uid="{00000000-0005-0000-0000-000052460000}"/>
    <cellStyle name="Comma 6 3 2 2 7 5" xfId="11061" xr:uid="{00000000-0005-0000-0000-000053460000}"/>
    <cellStyle name="Comma 6 3 2 2 7 6" xfId="13513" xr:uid="{00000000-0005-0000-0000-000054460000}"/>
    <cellStyle name="Comma 6 3 2 2 7 7" xfId="15965" xr:uid="{00000000-0005-0000-0000-000055460000}"/>
    <cellStyle name="Comma 6 3 2 2 7 8" xfId="18418" xr:uid="{00000000-0005-0000-0000-000056460000}"/>
    <cellStyle name="Comma 6 3 2 2 7 9" xfId="20866" xr:uid="{00000000-0005-0000-0000-000057460000}"/>
    <cellStyle name="Comma 6 3 2 2 8" xfId="23321" xr:uid="{00000000-0005-0000-0000-000058460000}"/>
    <cellStyle name="Comma 6 3 2 2 8 2" xfId="3662" xr:uid="{00000000-0005-0000-0000-000059460000}"/>
    <cellStyle name="Comma 6 3 2 2 8 3" xfId="6121" xr:uid="{00000000-0005-0000-0000-00005A460000}"/>
    <cellStyle name="Comma 6 3 2 2 8 4" xfId="8614" xr:uid="{00000000-0005-0000-0000-00005B460000}"/>
    <cellStyle name="Comma 6 3 2 2 8 5" xfId="11062" xr:uid="{00000000-0005-0000-0000-00005C460000}"/>
    <cellStyle name="Comma 6 3 2 2 8 6" xfId="13514" xr:uid="{00000000-0005-0000-0000-00005D460000}"/>
    <cellStyle name="Comma 6 3 2 2 8 7" xfId="15966" xr:uid="{00000000-0005-0000-0000-00005E460000}"/>
    <cellStyle name="Comma 6 3 2 2 8 8" xfId="18419" xr:uid="{00000000-0005-0000-0000-00005F460000}"/>
    <cellStyle name="Comma 6 3 2 2 8 9" xfId="20867" xr:uid="{00000000-0005-0000-0000-000060460000}"/>
    <cellStyle name="Comma 6 3 2 2 9" xfId="3654" xr:uid="{00000000-0005-0000-0000-000061460000}"/>
    <cellStyle name="Comma 6 3 2 3" xfId="23322" xr:uid="{00000000-0005-0000-0000-000062460000}"/>
    <cellStyle name="Comma 6 3 2 3 10" xfId="20868" xr:uid="{00000000-0005-0000-0000-000063460000}"/>
    <cellStyle name="Comma 6 3 2 3 2" xfId="23323" xr:uid="{00000000-0005-0000-0000-000064460000}"/>
    <cellStyle name="Comma 6 3 2 3 2 2" xfId="3664" xr:uid="{00000000-0005-0000-0000-000065460000}"/>
    <cellStyle name="Comma 6 3 2 3 2 3" xfId="6123" xr:uid="{00000000-0005-0000-0000-000066460000}"/>
    <cellStyle name="Comma 6 3 2 3 2 4" xfId="8616" xr:uid="{00000000-0005-0000-0000-000067460000}"/>
    <cellStyle name="Comma 6 3 2 3 2 5" xfId="11064" xr:uid="{00000000-0005-0000-0000-000068460000}"/>
    <cellStyle name="Comma 6 3 2 3 2 6" xfId="13516" xr:uid="{00000000-0005-0000-0000-000069460000}"/>
    <cellStyle name="Comma 6 3 2 3 2 7" xfId="15968" xr:uid="{00000000-0005-0000-0000-00006A460000}"/>
    <cellStyle name="Comma 6 3 2 3 2 8" xfId="18421" xr:uid="{00000000-0005-0000-0000-00006B460000}"/>
    <cellStyle name="Comma 6 3 2 3 2 9" xfId="20869" xr:uid="{00000000-0005-0000-0000-00006C460000}"/>
    <cellStyle name="Comma 6 3 2 3 3" xfId="3663" xr:uid="{00000000-0005-0000-0000-00006D460000}"/>
    <cellStyle name="Comma 6 3 2 3 4" xfId="6122" xr:uid="{00000000-0005-0000-0000-00006E460000}"/>
    <cellStyle name="Comma 6 3 2 3 5" xfId="8615" xr:uid="{00000000-0005-0000-0000-00006F460000}"/>
    <cellStyle name="Comma 6 3 2 3 6" xfId="11063" xr:uid="{00000000-0005-0000-0000-000070460000}"/>
    <cellStyle name="Comma 6 3 2 3 7" xfId="13515" xr:uid="{00000000-0005-0000-0000-000071460000}"/>
    <cellStyle name="Comma 6 3 2 3 8" xfId="15967" xr:uid="{00000000-0005-0000-0000-000072460000}"/>
    <cellStyle name="Comma 6 3 2 3 9" xfId="18420" xr:uid="{00000000-0005-0000-0000-000073460000}"/>
    <cellStyle name="Comma 6 3 2 4" xfId="23324" xr:uid="{00000000-0005-0000-0000-000074460000}"/>
    <cellStyle name="Comma 6 3 2 4 2" xfId="3665" xr:uid="{00000000-0005-0000-0000-000075460000}"/>
    <cellStyle name="Comma 6 3 2 4 3" xfId="6124" xr:uid="{00000000-0005-0000-0000-000076460000}"/>
    <cellStyle name="Comma 6 3 2 4 4" xfId="8617" xr:uid="{00000000-0005-0000-0000-000077460000}"/>
    <cellStyle name="Comma 6 3 2 4 5" xfId="11065" xr:uid="{00000000-0005-0000-0000-000078460000}"/>
    <cellStyle name="Comma 6 3 2 4 6" xfId="13517" xr:uid="{00000000-0005-0000-0000-000079460000}"/>
    <cellStyle name="Comma 6 3 2 4 7" xfId="15969" xr:uid="{00000000-0005-0000-0000-00007A460000}"/>
    <cellStyle name="Comma 6 3 2 4 8" xfId="18422" xr:uid="{00000000-0005-0000-0000-00007B460000}"/>
    <cellStyle name="Comma 6 3 2 4 9" xfId="20870" xr:uid="{00000000-0005-0000-0000-00007C460000}"/>
    <cellStyle name="Comma 6 3 2 5" xfId="23325" xr:uid="{00000000-0005-0000-0000-00007D460000}"/>
    <cellStyle name="Comma 6 3 2 5 2" xfId="3666" xr:uid="{00000000-0005-0000-0000-00007E460000}"/>
    <cellStyle name="Comma 6 3 2 5 3" xfId="6125" xr:uid="{00000000-0005-0000-0000-00007F460000}"/>
    <cellStyle name="Comma 6 3 2 5 4" xfId="8618" xr:uid="{00000000-0005-0000-0000-000080460000}"/>
    <cellStyle name="Comma 6 3 2 5 5" xfId="11066" xr:uid="{00000000-0005-0000-0000-000081460000}"/>
    <cellStyle name="Comma 6 3 2 5 6" xfId="13518" xr:uid="{00000000-0005-0000-0000-000082460000}"/>
    <cellStyle name="Comma 6 3 2 5 7" xfId="15970" xr:uid="{00000000-0005-0000-0000-000083460000}"/>
    <cellStyle name="Comma 6 3 2 5 8" xfId="18423" xr:uid="{00000000-0005-0000-0000-000084460000}"/>
    <cellStyle name="Comma 6 3 2 5 9" xfId="20871" xr:uid="{00000000-0005-0000-0000-000085460000}"/>
    <cellStyle name="Comma 6 3 2 6" xfId="23326" xr:uid="{00000000-0005-0000-0000-000086460000}"/>
    <cellStyle name="Comma 6 3 2 6 2" xfId="3667" xr:uid="{00000000-0005-0000-0000-000087460000}"/>
    <cellStyle name="Comma 6 3 2 6 3" xfId="6126" xr:uid="{00000000-0005-0000-0000-000088460000}"/>
    <cellStyle name="Comma 6 3 2 6 4" xfId="8619" xr:uid="{00000000-0005-0000-0000-000089460000}"/>
    <cellStyle name="Comma 6 3 2 6 5" xfId="11067" xr:uid="{00000000-0005-0000-0000-00008A460000}"/>
    <cellStyle name="Comma 6 3 2 6 6" xfId="13519" xr:uid="{00000000-0005-0000-0000-00008B460000}"/>
    <cellStyle name="Comma 6 3 2 6 7" xfId="15971" xr:uid="{00000000-0005-0000-0000-00008C460000}"/>
    <cellStyle name="Comma 6 3 2 6 8" xfId="18424" xr:uid="{00000000-0005-0000-0000-00008D460000}"/>
    <cellStyle name="Comma 6 3 2 6 9" xfId="20872" xr:uid="{00000000-0005-0000-0000-00008E460000}"/>
    <cellStyle name="Comma 6 3 2 7" xfId="23327" xr:uid="{00000000-0005-0000-0000-00008F460000}"/>
    <cellStyle name="Comma 6 3 2 7 2" xfId="3668" xr:uid="{00000000-0005-0000-0000-000090460000}"/>
    <cellStyle name="Comma 6 3 2 7 3" xfId="6127" xr:uid="{00000000-0005-0000-0000-000091460000}"/>
    <cellStyle name="Comma 6 3 2 7 4" xfId="8620" xr:uid="{00000000-0005-0000-0000-000092460000}"/>
    <cellStyle name="Comma 6 3 2 7 5" xfId="11068" xr:uid="{00000000-0005-0000-0000-000093460000}"/>
    <cellStyle name="Comma 6 3 2 7 6" xfId="13520" xr:uid="{00000000-0005-0000-0000-000094460000}"/>
    <cellStyle name="Comma 6 3 2 7 7" xfId="15972" xr:uid="{00000000-0005-0000-0000-000095460000}"/>
    <cellStyle name="Comma 6 3 2 7 8" xfId="18425" xr:uid="{00000000-0005-0000-0000-000096460000}"/>
    <cellStyle name="Comma 6 3 2 7 9" xfId="20873" xr:uid="{00000000-0005-0000-0000-000097460000}"/>
    <cellStyle name="Comma 6 3 2 8" xfId="23328" xr:uid="{00000000-0005-0000-0000-000098460000}"/>
    <cellStyle name="Comma 6 3 2 8 2" xfId="3669" xr:uid="{00000000-0005-0000-0000-000099460000}"/>
    <cellStyle name="Comma 6 3 2 8 3" xfId="6128" xr:uid="{00000000-0005-0000-0000-00009A460000}"/>
    <cellStyle name="Comma 6 3 2 8 4" xfId="8621" xr:uid="{00000000-0005-0000-0000-00009B460000}"/>
    <cellStyle name="Comma 6 3 2 8 5" xfId="11069" xr:uid="{00000000-0005-0000-0000-00009C460000}"/>
    <cellStyle name="Comma 6 3 2 8 6" xfId="13521" xr:uid="{00000000-0005-0000-0000-00009D460000}"/>
    <cellStyle name="Comma 6 3 2 8 7" xfId="15973" xr:uid="{00000000-0005-0000-0000-00009E460000}"/>
    <cellStyle name="Comma 6 3 2 8 8" xfId="18426" xr:uid="{00000000-0005-0000-0000-00009F460000}"/>
    <cellStyle name="Comma 6 3 2 8 9" xfId="20874" xr:uid="{00000000-0005-0000-0000-0000A0460000}"/>
    <cellStyle name="Comma 6 3 2 9" xfId="23329" xr:uid="{00000000-0005-0000-0000-0000A1460000}"/>
    <cellStyle name="Comma 6 3 2 9 2" xfId="3670" xr:uid="{00000000-0005-0000-0000-0000A2460000}"/>
    <cellStyle name="Comma 6 3 2 9 3" xfId="6129" xr:uid="{00000000-0005-0000-0000-0000A3460000}"/>
    <cellStyle name="Comma 6 3 2 9 4" xfId="8622" xr:uid="{00000000-0005-0000-0000-0000A4460000}"/>
    <cellStyle name="Comma 6 3 2 9 5" xfId="11070" xr:uid="{00000000-0005-0000-0000-0000A5460000}"/>
    <cellStyle name="Comma 6 3 2 9 6" xfId="13522" xr:uid="{00000000-0005-0000-0000-0000A6460000}"/>
    <cellStyle name="Comma 6 3 2 9 7" xfId="15974" xr:uid="{00000000-0005-0000-0000-0000A7460000}"/>
    <cellStyle name="Comma 6 3 2 9 8" xfId="18427" xr:uid="{00000000-0005-0000-0000-0000A8460000}"/>
    <cellStyle name="Comma 6 3 2 9 9" xfId="20875" xr:uid="{00000000-0005-0000-0000-0000A9460000}"/>
    <cellStyle name="Comma 6 3 3" xfId="23330" xr:uid="{00000000-0005-0000-0000-0000AA460000}"/>
    <cellStyle name="Comma 6 3 3 10" xfId="6130" xr:uid="{00000000-0005-0000-0000-0000AB460000}"/>
    <cellStyle name="Comma 6 3 3 11" xfId="8623" xr:uid="{00000000-0005-0000-0000-0000AC460000}"/>
    <cellStyle name="Comma 6 3 3 12" xfId="11071" xr:uid="{00000000-0005-0000-0000-0000AD460000}"/>
    <cellStyle name="Comma 6 3 3 13" xfId="13523" xr:uid="{00000000-0005-0000-0000-0000AE460000}"/>
    <cellStyle name="Comma 6 3 3 14" xfId="15975" xr:uid="{00000000-0005-0000-0000-0000AF460000}"/>
    <cellStyle name="Comma 6 3 3 15" xfId="18428" xr:uid="{00000000-0005-0000-0000-0000B0460000}"/>
    <cellStyle name="Comma 6 3 3 16" xfId="20876" xr:uid="{00000000-0005-0000-0000-0000B1460000}"/>
    <cellStyle name="Comma 6 3 3 2" xfId="23331" xr:uid="{00000000-0005-0000-0000-0000B2460000}"/>
    <cellStyle name="Comma 6 3 3 2 10" xfId="20877" xr:uid="{00000000-0005-0000-0000-0000B3460000}"/>
    <cellStyle name="Comma 6 3 3 2 2" xfId="23332" xr:uid="{00000000-0005-0000-0000-0000B4460000}"/>
    <cellStyle name="Comma 6 3 3 2 2 2" xfId="3673" xr:uid="{00000000-0005-0000-0000-0000B5460000}"/>
    <cellStyle name="Comma 6 3 3 2 2 3" xfId="6132" xr:uid="{00000000-0005-0000-0000-0000B6460000}"/>
    <cellStyle name="Comma 6 3 3 2 2 4" xfId="8625" xr:uid="{00000000-0005-0000-0000-0000B7460000}"/>
    <cellStyle name="Comma 6 3 3 2 2 5" xfId="11073" xr:uid="{00000000-0005-0000-0000-0000B8460000}"/>
    <cellStyle name="Comma 6 3 3 2 2 6" xfId="13525" xr:uid="{00000000-0005-0000-0000-0000B9460000}"/>
    <cellStyle name="Comma 6 3 3 2 2 7" xfId="15977" xr:uid="{00000000-0005-0000-0000-0000BA460000}"/>
    <cellStyle name="Comma 6 3 3 2 2 8" xfId="18430" xr:uid="{00000000-0005-0000-0000-0000BB460000}"/>
    <cellStyle name="Comma 6 3 3 2 2 9" xfId="20878" xr:uid="{00000000-0005-0000-0000-0000BC460000}"/>
    <cellStyle name="Comma 6 3 3 2 3" xfId="3672" xr:uid="{00000000-0005-0000-0000-0000BD460000}"/>
    <cellStyle name="Comma 6 3 3 2 4" xfId="6131" xr:uid="{00000000-0005-0000-0000-0000BE460000}"/>
    <cellStyle name="Comma 6 3 3 2 5" xfId="8624" xr:uid="{00000000-0005-0000-0000-0000BF460000}"/>
    <cellStyle name="Comma 6 3 3 2 6" xfId="11072" xr:uid="{00000000-0005-0000-0000-0000C0460000}"/>
    <cellStyle name="Comma 6 3 3 2 7" xfId="13524" xr:uid="{00000000-0005-0000-0000-0000C1460000}"/>
    <cellStyle name="Comma 6 3 3 2 8" xfId="15976" xr:uid="{00000000-0005-0000-0000-0000C2460000}"/>
    <cellStyle name="Comma 6 3 3 2 9" xfId="18429" xr:uid="{00000000-0005-0000-0000-0000C3460000}"/>
    <cellStyle name="Comma 6 3 3 3" xfId="23333" xr:uid="{00000000-0005-0000-0000-0000C4460000}"/>
    <cellStyle name="Comma 6 3 3 3 2" xfId="3674" xr:uid="{00000000-0005-0000-0000-0000C5460000}"/>
    <cellStyle name="Comma 6 3 3 3 3" xfId="6133" xr:uid="{00000000-0005-0000-0000-0000C6460000}"/>
    <cellStyle name="Comma 6 3 3 3 4" xfId="8626" xr:uid="{00000000-0005-0000-0000-0000C7460000}"/>
    <cellStyle name="Comma 6 3 3 3 5" xfId="11074" xr:uid="{00000000-0005-0000-0000-0000C8460000}"/>
    <cellStyle name="Comma 6 3 3 3 6" xfId="13526" xr:uid="{00000000-0005-0000-0000-0000C9460000}"/>
    <cellStyle name="Comma 6 3 3 3 7" xfId="15978" xr:uid="{00000000-0005-0000-0000-0000CA460000}"/>
    <cellStyle name="Comma 6 3 3 3 8" xfId="18431" xr:uid="{00000000-0005-0000-0000-0000CB460000}"/>
    <cellStyle name="Comma 6 3 3 3 9" xfId="20879" xr:uid="{00000000-0005-0000-0000-0000CC460000}"/>
    <cellStyle name="Comma 6 3 3 4" xfId="23334" xr:uid="{00000000-0005-0000-0000-0000CD460000}"/>
    <cellStyle name="Comma 6 3 3 4 2" xfId="3675" xr:uid="{00000000-0005-0000-0000-0000CE460000}"/>
    <cellStyle name="Comma 6 3 3 4 3" xfId="6134" xr:uid="{00000000-0005-0000-0000-0000CF460000}"/>
    <cellStyle name="Comma 6 3 3 4 4" xfId="8627" xr:uid="{00000000-0005-0000-0000-0000D0460000}"/>
    <cellStyle name="Comma 6 3 3 4 5" xfId="11075" xr:uid="{00000000-0005-0000-0000-0000D1460000}"/>
    <cellStyle name="Comma 6 3 3 4 6" xfId="13527" xr:uid="{00000000-0005-0000-0000-0000D2460000}"/>
    <cellStyle name="Comma 6 3 3 4 7" xfId="15979" xr:uid="{00000000-0005-0000-0000-0000D3460000}"/>
    <cellStyle name="Comma 6 3 3 4 8" xfId="18432" xr:uid="{00000000-0005-0000-0000-0000D4460000}"/>
    <cellStyle name="Comma 6 3 3 4 9" xfId="20880" xr:uid="{00000000-0005-0000-0000-0000D5460000}"/>
    <cellStyle name="Comma 6 3 3 5" xfId="23335" xr:uid="{00000000-0005-0000-0000-0000D6460000}"/>
    <cellStyle name="Comma 6 3 3 5 2" xfId="3676" xr:uid="{00000000-0005-0000-0000-0000D7460000}"/>
    <cellStyle name="Comma 6 3 3 5 3" xfId="6135" xr:uid="{00000000-0005-0000-0000-0000D8460000}"/>
    <cellStyle name="Comma 6 3 3 5 4" xfId="8628" xr:uid="{00000000-0005-0000-0000-0000D9460000}"/>
    <cellStyle name="Comma 6 3 3 5 5" xfId="11076" xr:uid="{00000000-0005-0000-0000-0000DA460000}"/>
    <cellStyle name="Comma 6 3 3 5 6" xfId="13528" xr:uid="{00000000-0005-0000-0000-0000DB460000}"/>
    <cellStyle name="Comma 6 3 3 5 7" xfId="15980" xr:uid="{00000000-0005-0000-0000-0000DC460000}"/>
    <cellStyle name="Comma 6 3 3 5 8" xfId="18433" xr:uid="{00000000-0005-0000-0000-0000DD460000}"/>
    <cellStyle name="Comma 6 3 3 5 9" xfId="20881" xr:uid="{00000000-0005-0000-0000-0000DE460000}"/>
    <cellStyle name="Comma 6 3 3 6" xfId="23336" xr:uid="{00000000-0005-0000-0000-0000DF460000}"/>
    <cellStyle name="Comma 6 3 3 6 2" xfId="3677" xr:uid="{00000000-0005-0000-0000-0000E0460000}"/>
    <cellStyle name="Comma 6 3 3 6 3" xfId="6136" xr:uid="{00000000-0005-0000-0000-0000E1460000}"/>
    <cellStyle name="Comma 6 3 3 6 4" xfId="8629" xr:uid="{00000000-0005-0000-0000-0000E2460000}"/>
    <cellStyle name="Comma 6 3 3 6 5" xfId="11077" xr:uid="{00000000-0005-0000-0000-0000E3460000}"/>
    <cellStyle name="Comma 6 3 3 6 6" xfId="13529" xr:uid="{00000000-0005-0000-0000-0000E4460000}"/>
    <cellStyle name="Comma 6 3 3 6 7" xfId="15981" xr:uid="{00000000-0005-0000-0000-0000E5460000}"/>
    <cellStyle name="Comma 6 3 3 6 8" xfId="18434" xr:uid="{00000000-0005-0000-0000-0000E6460000}"/>
    <cellStyle name="Comma 6 3 3 6 9" xfId="20882" xr:uid="{00000000-0005-0000-0000-0000E7460000}"/>
    <cellStyle name="Comma 6 3 3 7" xfId="23337" xr:uid="{00000000-0005-0000-0000-0000E8460000}"/>
    <cellStyle name="Comma 6 3 3 7 2" xfId="3678" xr:uid="{00000000-0005-0000-0000-0000E9460000}"/>
    <cellStyle name="Comma 6 3 3 7 3" xfId="6137" xr:uid="{00000000-0005-0000-0000-0000EA460000}"/>
    <cellStyle name="Comma 6 3 3 7 4" xfId="8630" xr:uid="{00000000-0005-0000-0000-0000EB460000}"/>
    <cellStyle name="Comma 6 3 3 7 5" xfId="11078" xr:uid="{00000000-0005-0000-0000-0000EC460000}"/>
    <cellStyle name="Comma 6 3 3 7 6" xfId="13530" xr:uid="{00000000-0005-0000-0000-0000ED460000}"/>
    <cellStyle name="Comma 6 3 3 7 7" xfId="15982" xr:uid="{00000000-0005-0000-0000-0000EE460000}"/>
    <cellStyle name="Comma 6 3 3 7 8" xfId="18435" xr:uid="{00000000-0005-0000-0000-0000EF460000}"/>
    <cellStyle name="Comma 6 3 3 7 9" xfId="20883" xr:uid="{00000000-0005-0000-0000-0000F0460000}"/>
    <cellStyle name="Comma 6 3 3 8" xfId="23338" xr:uid="{00000000-0005-0000-0000-0000F1460000}"/>
    <cellStyle name="Comma 6 3 3 8 2" xfId="3679" xr:uid="{00000000-0005-0000-0000-0000F2460000}"/>
    <cellStyle name="Comma 6 3 3 8 3" xfId="6138" xr:uid="{00000000-0005-0000-0000-0000F3460000}"/>
    <cellStyle name="Comma 6 3 3 8 4" xfId="8631" xr:uid="{00000000-0005-0000-0000-0000F4460000}"/>
    <cellStyle name="Comma 6 3 3 8 5" xfId="11079" xr:uid="{00000000-0005-0000-0000-0000F5460000}"/>
    <cellStyle name="Comma 6 3 3 8 6" xfId="13531" xr:uid="{00000000-0005-0000-0000-0000F6460000}"/>
    <cellStyle name="Comma 6 3 3 8 7" xfId="15983" xr:uid="{00000000-0005-0000-0000-0000F7460000}"/>
    <cellStyle name="Comma 6 3 3 8 8" xfId="18436" xr:uid="{00000000-0005-0000-0000-0000F8460000}"/>
    <cellStyle name="Comma 6 3 3 8 9" xfId="20884" xr:uid="{00000000-0005-0000-0000-0000F9460000}"/>
    <cellStyle name="Comma 6 3 3 9" xfId="3671" xr:uid="{00000000-0005-0000-0000-0000FA460000}"/>
    <cellStyle name="Comma 6 3 4" xfId="23339" xr:uid="{00000000-0005-0000-0000-0000FB460000}"/>
    <cellStyle name="Comma 6 3 4 10" xfId="20885" xr:uid="{00000000-0005-0000-0000-0000FC460000}"/>
    <cellStyle name="Comma 6 3 4 2" xfId="23340" xr:uid="{00000000-0005-0000-0000-0000FD460000}"/>
    <cellStyle name="Comma 6 3 4 2 2" xfId="3681" xr:uid="{00000000-0005-0000-0000-0000FE460000}"/>
    <cellStyle name="Comma 6 3 4 2 3" xfId="6140" xr:uid="{00000000-0005-0000-0000-0000FF460000}"/>
    <cellStyle name="Comma 6 3 4 2 4" xfId="8633" xr:uid="{00000000-0005-0000-0000-000000470000}"/>
    <cellStyle name="Comma 6 3 4 2 5" xfId="11081" xr:uid="{00000000-0005-0000-0000-000001470000}"/>
    <cellStyle name="Comma 6 3 4 2 6" xfId="13533" xr:uid="{00000000-0005-0000-0000-000002470000}"/>
    <cellStyle name="Comma 6 3 4 2 7" xfId="15985" xr:uid="{00000000-0005-0000-0000-000003470000}"/>
    <cellStyle name="Comma 6 3 4 2 8" xfId="18438" xr:uid="{00000000-0005-0000-0000-000004470000}"/>
    <cellStyle name="Comma 6 3 4 2 9" xfId="20886" xr:uid="{00000000-0005-0000-0000-000005470000}"/>
    <cellStyle name="Comma 6 3 4 3" xfId="3680" xr:uid="{00000000-0005-0000-0000-000006470000}"/>
    <cellStyle name="Comma 6 3 4 4" xfId="6139" xr:uid="{00000000-0005-0000-0000-000007470000}"/>
    <cellStyle name="Comma 6 3 4 5" xfId="8632" xr:uid="{00000000-0005-0000-0000-000008470000}"/>
    <cellStyle name="Comma 6 3 4 6" xfId="11080" xr:uid="{00000000-0005-0000-0000-000009470000}"/>
    <cellStyle name="Comma 6 3 4 7" xfId="13532" xr:uid="{00000000-0005-0000-0000-00000A470000}"/>
    <cellStyle name="Comma 6 3 4 8" xfId="15984" xr:uid="{00000000-0005-0000-0000-00000B470000}"/>
    <cellStyle name="Comma 6 3 4 9" xfId="18437" xr:uid="{00000000-0005-0000-0000-00000C470000}"/>
    <cellStyle name="Comma 6 3 5" xfId="23341" xr:uid="{00000000-0005-0000-0000-00000D470000}"/>
    <cellStyle name="Comma 6 3 5 2" xfId="3682" xr:uid="{00000000-0005-0000-0000-00000E470000}"/>
    <cellStyle name="Comma 6 3 5 3" xfId="6141" xr:uid="{00000000-0005-0000-0000-00000F470000}"/>
    <cellStyle name="Comma 6 3 5 4" xfId="8634" xr:uid="{00000000-0005-0000-0000-000010470000}"/>
    <cellStyle name="Comma 6 3 5 5" xfId="11082" xr:uid="{00000000-0005-0000-0000-000011470000}"/>
    <cellStyle name="Comma 6 3 5 6" xfId="13534" xr:uid="{00000000-0005-0000-0000-000012470000}"/>
    <cellStyle name="Comma 6 3 5 7" xfId="15986" xr:uid="{00000000-0005-0000-0000-000013470000}"/>
    <cellStyle name="Comma 6 3 5 8" xfId="18439" xr:uid="{00000000-0005-0000-0000-000014470000}"/>
    <cellStyle name="Comma 6 3 5 9" xfId="20887" xr:uid="{00000000-0005-0000-0000-000015470000}"/>
    <cellStyle name="Comma 6 3 6" xfId="23342" xr:uid="{00000000-0005-0000-0000-000016470000}"/>
    <cellStyle name="Comma 6 3 6 2" xfId="3683" xr:uid="{00000000-0005-0000-0000-000017470000}"/>
    <cellStyle name="Comma 6 3 6 3" xfId="6142" xr:uid="{00000000-0005-0000-0000-000018470000}"/>
    <cellStyle name="Comma 6 3 6 4" xfId="8635" xr:uid="{00000000-0005-0000-0000-000019470000}"/>
    <cellStyle name="Comma 6 3 6 5" xfId="11083" xr:uid="{00000000-0005-0000-0000-00001A470000}"/>
    <cellStyle name="Comma 6 3 6 6" xfId="13535" xr:uid="{00000000-0005-0000-0000-00001B470000}"/>
    <cellStyle name="Comma 6 3 6 7" xfId="15987" xr:uid="{00000000-0005-0000-0000-00001C470000}"/>
    <cellStyle name="Comma 6 3 6 8" xfId="18440" xr:uid="{00000000-0005-0000-0000-00001D470000}"/>
    <cellStyle name="Comma 6 3 6 9" xfId="20888" xr:uid="{00000000-0005-0000-0000-00001E470000}"/>
    <cellStyle name="Comma 6 3 7" xfId="23343" xr:uid="{00000000-0005-0000-0000-00001F470000}"/>
    <cellStyle name="Comma 6 3 7 2" xfId="3684" xr:uid="{00000000-0005-0000-0000-000020470000}"/>
    <cellStyle name="Comma 6 3 7 3" xfId="6143" xr:uid="{00000000-0005-0000-0000-000021470000}"/>
    <cellStyle name="Comma 6 3 7 4" xfId="8636" xr:uid="{00000000-0005-0000-0000-000022470000}"/>
    <cellStyle name="Comma 6 3 7 5" xfId="11084" xr:uid="{00000000-0005-0000-0000-000023470000}"/>
    <cellStyle name="Comma 6 3 7 6" xfId="13536" xr:uid="{00000000-0005-0000-0000-000024470000}"/>
    <cellStyle name="Comma 6 3 7 7" xfId="15988" xr:uid="{00000000-0005-0000-0000-000025470000}"/>
    <cellStyle name="Comma 6 3 7 8" xfId="18441" xr:uid="{00000000-0005-0000-0000-000026470000}"/>
    <cellStyle name="Comma 6 3 7 9" xfId="20889" xr:uid="{00000000-0005-0000-0000-000027470000}"/>
    <cellStyle name="Comma 6 3 8" xfId="23344" xr:uid="{00000000-0005-0000-0000-000028470000}"/>
    <cellStyle name="Comma 6 3 8 2" xfId="3685" xr:uid="{00000000-0005-0000-0000-000029470000}"/>
    <cellStyle name="Comma 6 3 8 3" xfId="6144" xr:uid="{00000000-0005-0000-0000-00002A470000}"/>
    <cellStyle name="Comma 6 3 8 4" xfId="8637" xr:uid="{00000000-0005-0000-0000-00002B470000}"/>
    <cellStyle name="Comma 6 3 8 5" xfId="11085" xr:uid="{00000000-0005-0000-0000-00002C470000}"/>
    <cellStyle name="Comma 6 3 8 6" xfId="13537" xr:uid="{00000000-0005-0000-0000-00002D470000}"/>
    <cellStyle name="Comma 6 3 8 7" xfId="15989" xr:uid="{00000000-0005-0000-0000-00002E470000}"/>
    <cellStyle name="Comma 6 3 8 8" xfId="18442" xr:uid="{00000000-0005-0000-0000-00002F470000}"/>
    <cellStyle name="Comma 6 3 8 9" xfId="20890" xr:uid="{00000000-0005-0000-0000-000030470000}"/>
    <cellStyle name="Comma 6 3 9" xfId="23345" xr:uid="{00000000-0005-0000-0000-000031470000}"/>
    <cellStyle name="Comma 6 3 9 2" xfId="3686" xr:uid="{00000000-0005-0000-0000-000032470000}"/>
    <cellStyle name="Comma 6 3 9 3" xfId="6145" xr:uid="{00000000-0005-0000-0000-000033470000}"/>
    <cellStyle name="Comma 6 3 9 4" xfId="8638" xr:uid="{00000000-0005-0000-0000-000034470000}"/>
    <cellStyle name="Comma 6 3 9 5" xfId="11086" xr:uid="{00000000-0005-0000-0000-000035470000}"/>
    <cellStyle name="Comma 6 3 9 6" xfId="13538" xr:uid="{00000000-0005-0000-0000-000036470000}"/>
    <cellStyle name="Comma 6 3 9 7" xfId="15990" xr:uid="{00000000-0005-0000-0000-000037470000}"/>
    <cellStyle name="Comma 6 3 9 8" xfId="18443" xr:uid="{00000000-0005-0000-0000-000038470000}"/>
    <cellStyle name="Comma 6 3 9 9" xfId="20891" xr:uid="{00000000-0005-0000-0000-000039470000}"/>
    <cellStyle name="Comma 6 30" xfId="8527" xr:uid="{00000000-0005-0000-0000-00003A470000}"/>
    <cellStyle name="Comma 6 31" xfId="10975" xr:uid="{00000000-0005-0000-0000-00003B470000}"/>
    <cellStyle name="Comma 6 32" xfId="13427" xr:uid="{00000000-0005-0000-0000-00003C470000}"/>
    <cellStyle name="Comma 6 33" xfId="15879" xr:uid="{00000000-0005-0000-0000-00003D470000}"/>
    <cellStyle name="Comma 6 34" xfId="18332" xr:uid="{00000000-0005-0000-0000-00003E470000}"/>
    <cellStyle name="Comma 6 35" xfId="20780" xr:uid="{00000000-0005-0000-0000-00003F470000}"/>
    <cellStyle name="Comma 6 4" xfId="23346" xr:uid="{00000000-0005-0000-0000-000040470000}"/>
    <cellStyle name="Comma 6 4 10" xfId="3687" xr:uid="{00000000-0005-0000-0000-000041470000}"/>
    <cellStyle name="Comma 6 4 11" xfId="6146" xr:uid="{00000000-0005-0000-0000-000042470000}"/>
    <cellStyle name="Comma 6 4 12" xfId="8639" xr:uid="{00000000-0005-0000-0000-000043470000}"/>
    <cellStyle name="Comma 6 4 13" xfId="11087" xr:uid="{00000000-0005-0000-0000-000044470000}"/>
    <cellStyle name="Comma 6 4 14" xfId="13539" xr:uid="{00000000-0005-0000-0000-000045470000}"/>
    <cellStyle name="Comma 6 4 15" xfId="15991" xr:uid="{00000000-0005-0000-0000-000046470000}"/>
    <cellStyle name="Comma 6 4 16" xfId="18444" xr:uid="{00000000-0005-0000-0000-000047470000}"/>
    <cellStyle name="Comma 6 4 17" xfId="20892" xr:uid="{00000000-0005-0000-0000-000048470000}"/>
    <cellStyle name="Comma 6 4 2" xfId="23347" xr:uid="{00000000-0005-0000-0000-000049470000}"/>
    <cellStyle name="Comma 6 4 2 10" xfId="6147" xr:uid="{00000000-0005-0000-0000-00004A470000}"/>
    <cellStyle name="Comma 6 4 2 11" xfId="8640" xr:uid="{00000000-0005-0000-0000-00004B470000}"/>
    <cellStyle name="Comma 6 4 2 12" xfId="11088" xr:uid="{00000000-0005-0000-0000-00004C470000}"/>
    <cellStyle name="Comma 6 4 2 13" xfId="13540" xr:uid="{00000000-0005-0000-0000-00004D470000}"/>
    <cellStyle name="Comma 6 4 2 14" xfId="15992" xr:uid="{00000000-0005-0000-0000-00004E470000}"/>
    <cellStyle name="Comma 6 4 2 15" xfId="18445" xr:uid="{00000000-0005-0000-0000-00004F470000}"/>
    <cellStyle name="Comma 6 4 2 16" xfId="20893" xr:uid="{00000000-0005-0000-0000-000050470000}"/>
    <cellStyle name="Comma 6 4 2 2" xfId="23348" xr:uid="{00000000-0005-0000-0000-000051470000}"/>
    <cellStyle name="Comma 6 4 2 2 10" xfId="20894" xr:uid="{00000000-0005-0000-0000-000052470000}"/>
    <cellStyle name="Comma 6 4 2 2 2" xfId="23349" xr:uid="{00000000-0005-0000-0000-000053470000}"/>
    <cellStyle name="Comma 6 4 2 2 2 2" xfId="3690" xr:uid="{00000000-0005-0000-0000-000054470000}"/>
    <cellStyle name="Comma 6 4 2 2 2 3" xfId="6149" xr:uid="{00000000-0005-0000-0000-000055470000}"/>
    <cellStyle name="Comma 6 4 2 2 2 4" xfId="8642" xr:uid="{00000000-0005-0000-0000-000056470000}"/>
    <cellStyle name="Comma 6 4 2 2 2 5" xfId="11090" xr:uid="{00000000-0005-0000-0000-000057470000}"/>
    <cellStyle name="Comma 6 4 2 2 2 6" xfId="13542" xr:uid="{00000000-0005-0000-0000-000058470000}"/>
    <cellStyle name="Comma 6 4 2 2 2 7" xfId="15994" xr:uid="{00000000-0005-0000-0000-000059470000}"/>
    <cellStyle name="Comma 6 4 2 2 2 8" xfId="18447" xr:uid="{00000000-0005-0000-0000-00005A470000}"/>
    <cellStyle name="Comma 6 4 2 2 2 9" xfId="20895" xr:uid="{00000000-0005-0000-0000-00005B470000}"/>
    <cellStyle name="Comma 6 4 2 2 3" xfId="3689" xr:uid="{00000000-0005-0000-0000-00005C470000}"/>
    <cellStyle name="Comma 6 4 2 2 4" xfId="6148" xr:uid="{00000000-0005-0000-0000-00005D470000}"/>
    <cellStyle name="Comma 6 4 2 2 5" xfId="8641" xr:uid="{00000000-0005-0000-0000-00005E470000}"/>
    <cellStyle name="Comma 6 4 2 2 6" xfId="11089" xr:uid="{00000000-0005-0000-0000-00005F470000}"/>
    <cellStyle name="Comma 6 4 2 2 7" xfId="13541" xr:uid="{00000000-0005-0000-0000-000060470000}"/>
    <cellStyle name="Comma 6 4 2 2 8" xfId="15993" xr:uid="{00000000-0005-0000-0000-000061470000}"/>
    <cellStyle name="Comma 6 4 2 2 9" xfId="18446" xr:uid="{00000000-0005-0000-0000-000062470000}"/>
    <cellStyle name="Comma 6 4 2 3" xfId="23350" xr:uid="{00000000-0005-0000-0000-000063470000}"/>
    <cellStyle name="Comma 6 4 2 3 2" xfId="3691" xr:uid="{00000000-0005-0000-0000-000064470000}"/>
    <cellStyle name="Comma 6 4 2 3 3" xfId="6150" xr:uid="{00000000-0005-0000-0000-000065470000}"/>
    <cellStyle name="Comma 6 4 2 3 4" xfId="8643" xr:uid="{00000000-0005-0000-0000-000066470000}"/>
    <cellStyle name="Comma 6 4 2 3 5" xfId="11091" xr:uid="{00000000-0005-0000-0000-000067470000}"/>
    <cellStyle name="Comma 6 4 2 3 6" xfId="13543" xr:uid="{00000000-0005-0000-0000-000068470000}"/>
    <cellStyle name="Comma 6 4 2 3 7" xfId="15995" xr:uid="{00000000-0005-0000-0000-000069470000}"/>
    <cellStyle name="Comma 6 4 2 3 8" xfId="18448" xr:uid="{00000000-0005-0000-0000-00006A470000}"/>
    <cellStyle name="Comma 6 4 2 3 9" xfId="20896" xr:uid="{00000000-0005-0000-0000-00006B470000}"/>
    <cellStyle name="Comma 6 4 2 4" xfId="23351" xr:uid="{00000000-0005-0000-0000-00006C470000}"/>
    <cellStyle name="Comma 6 4 2 4 2" xfId="3692" xr:uid="{00000000-0005-0000-0000-00006D470000}"/>
    <cellStyle name="Comma 6 4 2 4 3" xfId="6151" xr:uid="{00000000-0005-0000-0000-00006E470000}"/>
    <cellStyle name="Comma 6 4 2 4 4" xfId="8644" xr:uid="{00000000-0005-0000-0000-00006F470000}"/>
    <cellStyle name="Comma 6 4 2 4 5" xfId="11092" xr:uid="{00000000-0005-0000-0000-000070470000}"/>
    <cellStyle name="Comma 6 4 2 4 6" xfId="13544" xr:uid="{00000000-0005-0000-0000-000071470000}"/>
    <cellStyle name="Comma 6 4 2 4 7" xfId="15996" xr:uid="{00000000-0005-0000-0000-000072470000}"/>
    <cellStyle name="Comma 6 4 2 4 8" xfId="18449" xr:uid="{00000000-0005-0000-0000-000073470000}"/>
    <cellStyle name="Comma 6 4 2 4 9" xfId="20897" xr:uid="{00000000-0005-0000-0000-000074470000}"/>
    <cellStyle name="Comma 6 4 2 5" xfId="23352" xr:uid="{00000000-0005-0000-0000-000075470000}"/>
    <cellStyle name="Comma 6 4 2 5 2" xfId="3693" xr:uid="{00000000-0005-0000-0000-000076470000}"/>
    <cellStyle name="Comma 6 4 2 5 3" xfId="6152" xr:uid="{00000000-0005-0000-0000-000077470000}"/>
    <cellStyle name="Comma 6 4 2 5 4" xfId="8645" xr:uid="{00000000-0005-0000-0000-000078470000}"/>
    <cellStyle name="Comma 6 4 2 5 5" xfId="11093" xr:uid="{00000000-0005-0000-0000-000079470000}"/>
    <cellStyle name="Comma 6 4 2 5 6" xfId="13545" xr:uid="{00000000-0005-0000-0000-00007A470000}"/>
    <cellStyle name="Comma 6 4 2 5 7" xfId="15997" xr:uid="{00000000-0005-0000-0000-00007B470000}"/>
    <cellStyle name="Comma 6 4 2 5 8" xfId="18450" xr:uid="{00000000-0005-0000-0000-00007C470000}"/>
    <cellStyle name="Comma 6 4 2 5 9" xfId="20898" xr:uid="{00000000-0005-0000-0000-00007D470000}"/>
    <cellStyle name="Comma 6 4 2 6" xfId="23353" xr:uid="{00000000-0005-0000-0000-00007E470000}"/>
    <cellStyle name="Comma 6 4 2 6 2" xfId="3694" xr:uid="{00000000-0005-0000-0000-00007F470000}"/>
    <cellStyle name="Comma 6 4 2 6 3" xfId="6153" xr:uid="{00000000-0005-0000-0000-000080470000}"/>
    <cellStyle name="Comma 6 4 2 6 4" xfId="8646" xr:uid="{00000000-0005-0000-0000-000081470000}"/>
    <cellStyle name="Comma 6 4 2 6 5" xfId="11094" xr:uid="{00000000-0005-0000-0000-000082470000}"/>
    <cellStyle name="Comma 6 4 2 6 6" xfId="13546" xr:uid="{00000000-0005-0000-0000-000083470000}"/>
    <cellStyle name="Comma 6 4 2 6 7" xfId="15998" xr:uid="{00000000-0005-0000-0000-000084470000}"/>
    <cellStyle name="Comma 6 4 2 6 8" xfId="18451" xr:uid="{00000000-0005-0000-0000-000085470000}"/>
    <cellStyle name="Comma 6 4 2 6 9" xfId="20899" xr:uid="{00000000-0005-0000-0000-000086470000}"/>
    <cellStyle name="Comma 6 4 2 7" xfId="23354" xr:uid="{00000000-0005-0000-0000-000087470000}"/>
    <cellStyle name="Comma 6 4 2 7 2" xfId="3695" xr:uid="{00000000-0005-0000-0000-000088470000}"/>
    <cellStyle name="Comma 6 4 2 7 3" xfId="6154" xr:uid="{00000000-0005-0000-0000-000089470000}"/>
    <cellStyle name="Comma 6 4 2 7 4" xfId="8647" xr:uid="{00000000-0005-0000-0000-00008A470000}"/>
    <cellStyle name="Comma 6 4 2 7 5" xfId="11095" xr:uid="{00000000-0005-0000-0000-00008B470000}"/>
    <cellStyle name="Comma 6 4 2 7 6" xfId="13547" xr:uid="{00000000-0005-0000-0000-00008C470000}"/>
    <cellStyle name="Comma 6 4 2 7 7" xfId="15999" xr:uid="{00000000-0005-0000-0000-00008D470000}"/>
    <cellStyle name="Comma 6 4 2 7 8" xfId="18452" xr:uid="{00000000-0005-0000-0000-00008E470000}"/>
    <cellStyle name="Comma 6 4 2 7 9" xfId="20900" xr:uid="{00000000-0005-0000-0000-00008F470000}"/>
    <cellStyle name="Comma 6 4 2 8" xfId="23355" xr:uid="{00000000-0005-0000-0000-000090470000}"/>
    <cellStyle name="Comma 6 4 2 8 2" xfId="3696" xr:uid="{00000000-0005-0000-0000-000091470000}"/>
    <cellStyle name="Comma 6 4 2 8 3" xfId="6155" xr:uid="{00000000-0005-0000-0000-000092470000}"/>
    <cellStyle name="Comma 6 4 2 8 4" xfId="8648" xr:uid="{00000000-0005-0000-0000-000093470000}"/>
    <cellStyle name="Comma 6 4 2 8 5" xfId="11096" xr:uid="{00000000-0005-0000-0000-000094470000}"/>
    <cellStyle name="Comma 6 4 2 8 6" xfId="13548" xr:uid="{00000000-0005-0000-0000-000095470000}"/>
    <cellStyle name="Comma 6 4 2 8 7" xfId="16000" xr:uid="{00000000-0005-0000-0000-000096470000}"/>
    <cellStyle name="Comma 6 4 2 8 8" xfId="18453" xr:uid="{00000000-0005-0000-0000-000097470000}"/>
    <cellStyle name="Comma 6 4 2 8 9" xfId="20901" xr:uid="{00000000-0005-0000-0000-000098470000}"/>
    <cellStyle name="Comma 6 4 2 9" xfId="3688" xr:uid="{00000000-0005-0000-0000-000099470000}"/>
    <cellStyle name="Comma 6 4 3" xfId="23356" xr:uid="{00000000-0005-0000-0000-00009A470000}"/>
    <cellStyle name="Comma 6 4 3 10" xfId="20902" xr:uid="{00000000-0005-0000-0000-00009B470000}"/>
    <cellStyle name="Comma 6 4 3 2" xfId="23357" xr:uid="{00000000-0005-0000-0000-00009C470000}"/>
    <cellStyle name="Comma 6 4 3 2 2" xfId="3698" xr:uid="{00000000-0005-0000-0000-00009D470000}"/>
    <cellStyle name="Comma 6 4 3 2 3" xfId="6157" xr:uid="{00000000-0005-0000-0000-00009E470000}"/>
    <cellStyle name="Comma 6 4 3 2 4" xfId="8650" xr:uid="{00000000-0005-0000-0000-00009F470000}"/>
    <cellStyle name="Comma 6 4 3 2 5" xfId="11098" xr:uid="{00000000-0005-0000-0000-0000A0470000}"/>
    <cellStyle name="Comma 6 4 3 2 6" xfId="13550" xr:uid="{00000000-0005-0000-0000-0000A1470000}"/>
    <cellStyle name="Comma 6 4 3 2 7" xfId="16002" xr:uid="{00000000-0005-0000-0000-0000A2470000}"/>
    <cellStyle name="Comma 6 4 3 2 8" xfId="18455" xr:uid="{00000000-0005-0000-0000-0000A3470000}"/>
    <cellStyle name="Comma 6 4 3 2 9" xfId="20903" xr:uid="{00000000-0005-0000-0000-0000A4470000}"/>
    <cellStyle name="Comma 6 4 3 3" xfId="3697" xr:uid="{00000000-0005-0000-0000-0000A5470000}"/>
    <cellStyle name="Comma 6 4 3 4" xfId="6156" xr:uid="{00000000-0005-0000-0000-0000A6470000}"/>
    <cellStyle name="Comma 6 4 3 5" xfId="8649" xr:uid="{00000000-0005-0000-0000-0000A7470000}"/>
    <cellStyle name="Comma 6 4 3 6" xfId="11097" xr:uid="{00000000-0005-0000-0000-0000A8470000}"/>
    <cellStyle name="Comma 6 4 3 7" xfId="13549" xr:uid="{00000000-0005-0000-0000-0000A9470000}"/>
    <cellStyle name="Comma 6 4 3 8" xfId="16001" xr:uid="{00000000-0005-0000-0000-0000AA470000}"/>
    <cellStyle name="Comma 6 4 3 9" xfId="18454" xr:uid="{00000000-0005-0000-0000-0000AB470000}"/>
    <cellStyle name="Comma 6 4 4" xfId="23358" xr:uid="{00000000-0005-0000-0000-0000AC470000}"/>
    <cellStyle name="Comma 6 4 4 2" xfId="3699" xr:uid="{00000000-0005-0000-0000-0000AD470000}"/>
    <cellStyle name="Comma 6 4 4 3" xfId="6158" xr:uid="{00000000-0005-0000-0000-0000AE470000}"/>
    <cellStyle name="Comma 6 4 4 4" xfId="8651" xr:uid="{00000000-0005-0000-0000-0000AF470000}"/>
    <cellStyle name="Comma 6 4 4 5" xfId="11099" xr:uid="{00000000-0005-0000-0000-0000B0470000}"/>
    <cellStyle name="Comma 6 4 4 6" xfId="13551" xr:uid="{00000000-0005-0000-0000-0000B1470000}"/>
    <cellStyle name="Comma 6 4 4 7" xfId="16003" xr:uid="{00000000-0005-0000-0000-0000B2470000}"/>
    <cellStyle name="Comma 6 4 4 8" xfId="18456" xr:uid="{00000000-0005-0000-0000-0000B3470000}"/>
    <cellStyle name="Comma 6 4 4 9" xfId="20904" xr:uid="{00000000-0005-0000-0000-0000B4470000}"/>
    <cellStyle name="Comma 6 4 5" xfId="23359" xr:uid="{00000000-0005-0000-0000-0000B5470000}"/>
    <cellStyle name="Comma 6 4 5 2" xfId="3700" xr:uid="{00000000-0005-0000-0000-0000B6470000}"/>
    <cellStyle name="Comma 6 4 5 3" xfId="6159" xr:uid="{00000000-0005-0000-0000-0000B7470000}"/>
    <cellStyle name="Comma 6 4 5 4" xfId="8652" xr:uid="{00000000-0005-0000-0000-0000B8470000}"/>
    <cellStyle name="Comma 6 4 5 5" xfId="11100" xr:uid="{00000000-0005-0000-0000-0000B9470000}"/>
    <cellStyle name="Comma 6 4 5 6" xfId="13552" xr:uid="{00000000-0005-0000-0000-0000BA470000}"/>
    <cellStyle name="Comma 6 4 5 7" xfId="16004" xr:uid="{00000000-0005-0000-0000-0000BB470000}"/>
    <cellStyle name="Comma 6 4 5 8" xfId="18457" xr:uid="{00000000-0005-0000-0000-0000BC470000}"/>
    <cellStyle name="Comma 6 4 5 9" xfId="20905" xr:uid="{00000000-0005-0000-0000-0000BD470000}"/>
    <cellStyle name="Comma 6 4 6" xfId="23360" xr:uid="{00000000-0005-0000-0000-0000BE470000}"/>
    <cellStyle name="Comma 6 4 6 2" xfId="3701" xr:uid="{00000000-0005-0000-0000-0000BF470000}"/>
    <cellStyle name="Comma 6 4 6 3" xfId="6160" xr:uid="{00000000-0005-0000-0000-0000C0470000}"/>
    <cellStyle name="Comma 6 4 6 4" xfId="8653" xr:uid="{00000000-0005-0000-0000-0000C1470000}"/>
    <cellStyle name="Comma 6 4 6 5" xfId="11101" xr:uid="{00000000-0005-0000-0000-0000C2470000}"/>
    <cellStyle name="Comma 6 4 6 6" xfId="13553" xr:uid="{00000000-0005-0000-0000-0000C3470000}"/>
    <cellStyle name="Comma 6 4 6 7" xfId="16005" xr:uid="{00000000-0005-0000-0000-0000C4470000}"/>
    <cellStyle name="Comma 6 4 6 8" xfId="18458" xr:uid="{00000000-0005-0000-0000-0000C5470000}"/>
    <cellStyle name="Comma 6 4 6 9" xfId="20906" xr:uid="{00000000-0005-0000-0000-0000C6470000}"/>
    <cellStyle name="Comma 6 4 7" xfId="23361" xr:uid="{00000000-0005-0000-0000-0000C7470000}"/>
    <cellStyle name="Comma 6 4 7 2" xfId="3702" xr:uid="{00000000-0005-0000-0000-0000C8470000}"/>
    <cellStyle name="Comma 6 4 7 3" xfId="6161" xr:uid="{00000000-0005-0000-0000-0000C9470000}"/>
    <cellStyle name="Comma 6 4 7 4" xfId="8654" xr:uid="{00000000-0005-0000-0000-0000CA470000}"/>
    <cellStyle name="Comma 6 4 7 5" xfId="11102" xr:uid="{00000000-0005-0000-0000-0000CB470000}"/>
    <cellStyle name="Comma 6 4 7 6" xfId="13554" xr:uid="{00000000-0005-0000-0000-0000CC470000}"/>
    <cellStyle name="Comma 6 4 7 7" xfId="16006" xr:uid="{00000000-0005-0000-0000-0000CD470000}"/>
    <cellStyle name="Comma 6 4 7 8" xfId="18459" xr:uid="{00000000-0005-0000-0000-0000CE470000}"/>
    <cellStyle name="Comma 6 4 7 9" xfId="20907" xr:uid="{00000000-0005-0000-0000-0000CF470000}"/>
    <cellStyle name="Comma 6 4 8" xfId="23362" xr:uid="{00000000-0005-0000-0000-0000D0470000}"/>
    <cellStyle name="Comma 6 4 8 2" xfId="3703" xr:uid="{00000000-0005-0000-0000-0000D1470000}"/>
    <cellStyle name="Comma 6 4 8 3" xfId="6162" xr:uid="{00000000-0005-0000-0000-0000D2470000}"/>
    <cellStyle name="Comma 6 4 8 4" xfId="8655" xr:uid="{00000000-0005-0000-0000-0000D3470000}"/>
    <cellStyle name="Comma 6 4 8 5" xfId="11103" xr:uid="{00000000-0005-0000-0000-0000D4470000}"/>
    <cellStyle name="Comma 6 4 8 6" xfId="13555" xr:uid="{00000000-0005-0000-0000-0000D5470000}"/>
    <cellStyle name="Comma 6 4 8 7" xfId="16007" xr:uid="{00000000-0005-0000-0000-0000D6470000}"/>
    <cellStyle name="Comma 6 4 8 8" xfId="18460" xr:uid="{00000000-0005-0000-0000-0000D7470000}"/>
    <cellStyle name="Comma 6 4 8 9" xfId="20908" xr:uid="{00000000-0005-0000-0000-0000D8470000}"/>
    <cellStyle name="Comma 6 4 9" xfId="23363" xr:uid="{00000000-0005-0000-0000-0000D9470000}"/>
    <cellStyle name="Comma 6 4 9 2" xfId="3704" xr:uid="{00000000-0005-0000-0000-0000DA470000}"/>
    <cellStyle name="Comma 6 4 9 3" xfId="6163" xr:uid="{00000000-0005-0000-0000-0000DB470000}"/>
    <cellStyle name="Comma 6 4 9 4" xfId="8656" xr:uid="{00000000-0005-0000-0000-0000DC470000}"/>
    <cellStyle name="Comma 6 4 9 5" xfId="11104" xr:uid="{00000000-0005-0000-0000-0000DD470000}"/>
    <cellStyle name="Comma 6 4 9 6" xfId="13556" xr:uid="{00000000-0005-0000-0000-0000DE470000}"/>
    <cellStyle name="Comma 6 4 9 7" xfId="16008" xr:uid="{00000000-0005-0000-0000-0000DF470000}"/>
    <cellStyle name="Comma 6 4 9 8" xfId="18461" xr:uid="{00000000-0005-0000-0000-0000E0470000}"/>
    <cellStyle name="Comma 6 4 9 9" xfId="20909" xr:uid="{00000000-0005-0000-0000-0000E1470000}"/>
    <cellStyle name="Comma 6 5" xfId="23364" xr:uid="{00000000-0005-0000-0000-0000E2470000}"/>
    <cellStyle name="Comma 6 5 10" xfId="6164" xr:uid="{00000000-0005-0000-0000-0000E3470000}"/>
    <cellStyle name="Comma 6 5 11" xfId="8657" xr:uid="{00000000-0005-0000-0000-0000E4470000}"/>
    <cellStyle name="Comma 6 5 12" xfId="11105" xr:uid="{00000000-0005-0000-0000-0000E5470000}"/>
    <cellStyle name="Comma 6 5 13" xfId="13557" xr:uid="{00000000-0005-0000-0000-0000E6470000}"/>
    <cellStyle name="Comma 6 5 14" xfId="16009" xr:uid="{00000000-0005-0000-0000-0000E7470000}"/>
    <cellStyle name="Comma 6 5 15" xfId="18462" xr:uid="{00000000-0005-0000-0000-0000E8470000}"/>
    <cellStyle name="Comma 6 5 16" xfId="20910" xr:uid="{00000000-0005-0000-0000-0000E9470000}"/>
    <cellStyle name="Comma 6 5 2" xfId="23365" xr:uid="{00000000-0005-0000-0000-0000EA470000}"/>
    <cellStyle name="Comma 6 5 2 10" xfId="20911" xr:uid="{00000000-0005-0000-0000-0000EB470000}"/>
    <cellStyle name="Comma 6 5 2 2" xfId="23366" xr:uid="{00000000-0005-0000-0000-0000EC470000}"/>
    <cellStyle name="Comma 6 5 2 2 2" xfId="3707" xr:uid="{00000000-0005-0000-0000-0000ED470000}"/>
    <cellStyle name="Comma 6 5 2 2 3" xfId="6166" xr:uid="{00000000-0005-0000-0000-0000EE470000}"/>
    <cellStyle name="Comma 6 5 2 2 4" xfId="8659" xr:uid="{00000000-0005-0000-0000-0000EF470000}"/>
    <cellStyle name="Comma 6 5 2 2 5" xfId="11107" xr:uid="{00000000-0005-0000-0000-0000F0470000}"/>
    <cellStyle name="Comma 6 5 2 2 6" xfId="13559" xr:uid="{00000000-0005-0000-0000-0000F1470000}"/>
    <cellStyle name="Comma 6 5 2 2 7" xfId="16011" xr:uid="{00000000-0005-0000-0000-0000F2470000}"/>
    <cellStyle name="Comma 6 5 2 2 8" xfId="18464" xr:uid="{00000000-0005-0000-0000-0000F3470000}"/>
    <cellStyle name="Comma 6 5 2 2 9" xfId="20912" xr:uid="{00000000-0005-0000-0000-0000F4470000}"/>
    <cellStyle name="Comma 6 5 2 3" xfId="3706" xr:uid="{00000000-0005-0000-0000-0000F5470000}"/>
    <cellStyle name="Comma 6 5 2 4" xfId="6165" xr:uid="{00000000-0005-0000-0000-0000F6470000}"/>
    <cellStyle name="Comma 6 5 2 5" xfId="8658" xr:uid="{00000000-0005-0000-0000-0000F7470000}"/>
    <cellStyle name="Comma 6 5 2 6" xfId="11106" xr:uid="{00000000-0005-0000-0000-0000F8470000}"/>
    <cellStyle name="Comma 6 5 2 7" xfId="13558" xr:uid="{00000000-0005-0000-0000-0000F9470000}"/>
    <cellStyle name="Comma 6 5 2 8" xfId="16010" xr:uid="{00000000-0005-0000-0000-0000FA470000}"/>
    <cellStyle name="Comma 6 5 2 9" xfId="18463" xr:uid="{00000000-0005-0000-0000-0000FB470000}"/>
    <cellStyle name="Comma 6 5 3" xfId="23367" xr:uid="{00000000-0005-0000-0000-0000FC470000}"/>
    <cellStyle name="Comma 6 5 3 2" xfId="3708" xr:uid="{00000000-0005-0000-0000-0000FD470000}"/>
    <cellStyle name="Comma 6 5 3 3" xfId="6167" xr:uid="{00000000-0005-0000-0000-0000FE470000}"/>
    <cellStyle name="Comma 6 5 3 4" xfId="8660" xr:uid="{00000000-0005-0000-0000-0000FF470000}"/>
    <cellStyle name="Comma 6 5 3 5" xfId="11108" xr:uid="{00000000-0005-0000-0000-000000480000}"/>
    <cellStyle name="Comma 6 5 3 6" xfId="13560" xr:uid="{00000000-0005-0000-0000-000001480000}"/>
    <cellStyle name="Comma 6 5 3 7" xfId="16012" xr:uid="{00000000-0005-0000-0000-000002480000}"/>
    <cellStyle name="Comma 6 5 3 8" xfId="18465" xr:uid="{00000000-0005-0000-0000-000003480000}"/>
    <cellStyle name="Comma 6 5 3 9" xfId="20913" xr:uid="{00000000-0005-0000-0000-000004480000}"/>
    <cellStyle name="Comma 6 5 4" xfId="23368" xr:uid="{00000000-0005-0000-0000-000005480000}"/>
    <cellStyle name="Comma 6 5 4 2" xfId="3709" xr:uid="{00000000-0005-0000-0000-000006480000}"/>
    <cellStyle name="Comma 6 5 4 3" xfId="6168" xr:uid="{00000000-0005-0000-0000-000007480000}"/>
    <cellStyle name="Comma 6 5 4 4" xfId="8661" xr:uid="{00000000-0005-0000-0000-000008480000}"/>
    <cellStyle name="Comma 6 5 4 5" xfId="11109" xr:uid="{00000000-0005-0000-0000-000009480000}"/>
    <cellStyle name="Comma 6 5 4 6" xfId="13561" xr:uid="{00000000-0005-0000-0000-00000A480000}"/>
    <cellStyle name="Comma 6 5 4 7" xfId="16013" xr:uid="{00000000-0005-0000-0000-00000B480000}"/>
    <cellStyle name="Comma 6 5 4 8" xfId="18466" xr:uid="{00000000-0005-0000-0000-00000C480000}"/>
    <cellStyle name="Comma 6 5 4 9" xfId="20914" xr:uid="{00000000-0005-0000-0000-00000D480000}"/>
    <cellStyle name="Comma 6 5 5" xfId="23369" xr:uid="{00000000-0005-0000-0000-00000E480000}"/>
    <cellStyle name="Comma 6 5 5 2" xfId="3710" xr:uid="{00000000-0005-0000-0000-00000F480000}"/>
    <cellStyle name="Comma 6 5 5 3" xfId="6169" xr:uid="{00000000-0005-0000-0000-000010480000}"/>
    <cellStyle name="Comma 6 5 5 4" xfId="8662" xr:uid="{00000000-0005-0000-0000-000011480000}"/>
    <cellStyle name="Comma 6 5 5 5" xfId="11110" xr:uid="{00000000-0005-0000-0000-000012480000}"/>
    <cellStyle name="Comma 6 5 5 6" xfId="13562" xr:uid="{00000000-0005-0000-0000-000013480000}"/>
    <cellStyle name="Comma 6 5 5 7" xfId="16014" xr:uid="{00000000-0005-0000-0000-000014480000}"/>
    <cellStyle name="Comma 6 5 5 8" xfId="18467" xr:uid="{00000000-0005-0000-0000-000015480000}"/>
    <cellStyle name="Comma 6 5 5 9" xfId="20915" xr:uid="{00000000-0005-0000-0000-000016480000}"/>
    <cellStyle name="Comma 6 5 6" xfId="23370" xr:uid="{00000000-0005-0000-0000-000017480000}"/>
    <cellStyle name="Comma 6 5 6 2" xfId="3711" xr:uid="{00000000-0005-0000-0000-000018480000}"/>
    <cellStyle name="Comma 6 5 6 3" xfId="6170" xr:uid="{00000000-0005-0000-0000-000019480000}"/>
    <cellStyle name="Comma 6 5 6 4" xfId="8663" xr:uid="{00000000-0005-0000-0000-00001A480000}"/>
    <cellStyle name="Comma 6 5 6 5" xfId="11111" xr:uid="{00000000-0005-0000-0000-00001B480000}"/>
    <cellStyle name="Comma 6 5 6 6" xfId="13563" xr:uid="{00000000-0005-0000-0000-00001C480000}"/>
    <cellStyle name="Comma 6 5 6 7" xfId="16015" xr:uid="{00000000-0005-0000-0000-00001D480000}"/>
    <cellStyle name="Comma 6 5 6 8" xfId="18468" xr:uid="{00000000-0005-0000-0000-00001E480000}"/>
    <cellStyle name="Comma 6 5 6 9" xfId="20916" xr:uid="{00000000-0005-0000-0000-00001F480000}"/>
    <cellStyle name="Comma 6 5 7" xfId="23371" xr:uid="{00000000-0005-0000-0000-000020480000}"/>
    <cellStyle name="Comma 6 5 7 2" xfId="3712" xr:uid="{00000000-0005-0000-0000-000021480000}"/>
    <cellStyle name="Comma 6 5 7 3" xfId="6171" xr:uid="{00000000-0005-0000-0000-000022480000}"/>
    <cellStyle name="Comma 6 5 7 4" xfId="8664" xr:uid="{00000000-0005-0000-0000-000023480000}"/>
    <cellStyle name="Comma 6 5 7 5" xfId="11112" xr:uid="{00000000-0005-0000-0000-000024480000}"/>
    <cellStyle name="Comma 6 5 7 6" xfId="13564" xr:uid="{00000000-0005-0000-0000-000025480000}"/>
    <cellStyle name="Comma 6 5 7 7" xfId="16016" xr:uid="{00000000-0005-0000-0000-000026480000}"/>
    <cellStyle name="Comma 6 5 7 8" xfId="18469" xr:uid="{00000000-0005-0000-0000-000027480000}"/>
    <cellStyle name="Comma 6 5 7 9" xfId="20917" xr:uid="{00000000-0005-0000-0000-000028480000}"/>
    <cellStyle name="Comma 6 5 8" xfId="23372" xr:uid="{00000000-0005-0000-0000-000029480000}"/>
    <cellStyle name="Comma 6 5 8 2" xfId="3713" xr:uid="{00000000-0005-0000-0000-00002A480000}"/>
    <cellStyle name="Comma 6 5 8 3" xfId="6172" xr:uid="{00000000-0005-0000-0000-00002B480000}"/>
    <cellStyle name="Comma 6 5 8 4" xfId="8665" xr:uid="{00000000-0005-0000-0000-00002C480000}"/>
    <cellStyle name="Comma 6 5 8 5" xfId="11113" xr:uid="{00000000-0005-0000-0000-00002D480000}"/>
    <cellStyle name="Comma 6 5 8 6" xfId="13565" xr:uid="{00000000-0005-0000-0000-00002E480000}"/>
    <cellStyle name="Comma 6 5 8 7" xfId="16017" xr:uid="{00000000-0005-0000-0000-00002F480000}"/>
    <cellStyle name="Comma 6 5 8 8" xfId="18470" xr:uid="{00000000-0005-0000-0000-000030480000}"/>
    <cellStyle name="Comma 6 5 8 9" xfId="20918" xr:uid="{00000000-0005-0000-0000-000031480000}"/>
    <cellStyle name="Comma 6 5 9" xfId="3705" xr:uid="{00000000-0005-0000-0000-000032480000}"/>
    <cellStyle name="Comma 6 6" xfId="351" xr:uid="{00000000-0005-0000-0000-000033480000}"/>
    <cellStyle name="Comma 6 6 10" xfId="20919" xr:uid="{00000000-0005-0000-0000-000034480000}"/>
    <cellStyle name="Comma 6 6 2" xfId="23373" xr:uid="{00000000-0005-0000-0000-000035480000}"/>
    <cellStyle name="Comma 6 6 2 2" xfId="3715" xr:uid="{00000000-0005-0000-0000-000036480000}"/>
    <cellStyle name="Comma 6 6 2 3" xfId="6174" xr:uid="{00000000-0005-0000-0000-000037480000}"/>
    <cellStyle name="Comma 6 6 2 4" xfId="8667" xr:uid="{00000000-0005-0000-0000-000038480000}"/>
    <cellStyle name="Comma 6 6 2 5" xfId="11115" xr:uid="{00000000-0005-0000-0000-000039480000}"/>
    <cellStyle name="Comma 6 6 2 6" xfId="13567" xr:uid="{00000000-0005-0000-0000-00003A480000}"/>
    <cellStyle name="Comma 6 6 2 7" xfId="16019" xr:uid="{00000000-0005-0000-0000-00003B480000}"/>
    <cellStyle name="Comma 6 6 2 8" xfId="18472" xr:uid="{00000000-0005-0000-0000-00003C480000}"/>
    <cellStyle name="Comma 6 6 2 9" xfId="20920" xr:uid="{00000000-0005-0000-0000-00003D480000}"/>
    <cellStyle name="Comma 6 6 3" xfId="3714" xr:uid="{00000000-0005-0000-0000-00003E480000}"/>
    <cellStyle name="Comma 6 6 4" xfId="6173" xr:uid="{00000000-0005-0000-0000-00003F480000}"/>
    <cellStyle name="Comma 6 6 5" xfId="8666" xr:uid="{00000000-0005-0000-0000-000040480000}"/>
    <cellStyle name="Comma 6 6 6" xfId="11114" xr:uid="{00000000-0005-0000-0000-000041480000}"/>
    <cellStyle name="Comma 6 6 7" xfId="13566" xr:uid="{00000000-0005-0000-0000-000042480000}"/>
    <cellStyle name="Comma 6 6 8" xfId="16018" xr:uid="{00000000-0005-0000-0000-000043480000}"/>
    <cellStyle name="Comma 6 6 9" xfId="18471" xr:uid="{00000000-0005-0000-0000-000044480000}"/>
    <cellStyle name="Comma 6 7" xfId="352" xr:uid="{00000000-0005-0000-0000-000045480000}"/>
    <cellStyle name="Comma 6 7 2" xfId="3716" xr:uid="{00000000-0005-0000-0000-000046480000}"/>
    <cellStyle name="Comma 6 7 3" xfId="6175" xr:uid="{00000000-0005-0000-0000-000047480000}"/>
    <cellStyle name="Comma 6 7 4" xfId="8668" xr:uid="{00000000-0005-0000-0000-000048480000}"/>
    <cellStyle name="Comma 6 7 5" xfId="11116" xr:uid="{00000000-0005-0000-0000-000049480000}"/>
    <cellStyle name="Comma 6 7 6" xfId="13568" xr:uid="{00000000-0005-0000-0000-00004A480000}"/>
    <cellStyle name="Comma 6 7 7" xfId="16020" xr:uid="{00000000-0005-0000-0000-00004B480000}"/>
    <cellStyle name="Comma 6 7 8" xfId="18473" xr:uid="{00000000-0005-0000-0000-00004C480000}"/>
    <cellStyle name="Comma 6 7 9" xfId="20921" xr:uid="{00000000-0005-0000-0000-00004D480000}"/>
    <cellStyle name="Comma 6 8" xfId="353" xr:uid="{00000000-0005-0000-0000-00004E480000}"/>
    <cellStyle name="Comma 6 8 2" xfId="3717" xr:uid="{00000000-0005-0000-0000-00004F480000}"/>
    <cellStyle name="Comma 6 8 3" xfId="6176" xr:uid="{00000000-0005-0000-0000-000050480000}"/>
    <cellStyle name="Comma 6 8 4" xfId="8669" xr:uid="{00000000-0005-0000-0000-000051480000}"/>
    <cellStyle name="Comma 6 8 5" xfId="11117" xr:uid="{00000000-0005-0000-0000-000052480000}"/>
    <cellStyle name="Comma 6 8 6" xfId="13569" xr:uid="{00000000-0005-0000-0000-000053480000}"/>
    <cellStyle name="Comma 6 8 7" xfId="16021" xr:uid="{00000000-0005-0000-0000-000054480000}"/>
    <cellStyle name="Comma 6 8 8" xfId="18474" xr:uid="{00000000-0005-0000-0000-000055480000}"/>
    <cellStyle name="Comma 6 8 9" xfId="20922" xr:uid="{00000000-0005-0000-0000-000056480000}"/>
    <cellStyle name="Comma 6 9" xfId="354" xr:uid="{00000000-0005-0000-0000-000057480000}"/>
    <cellStyle name="Comma 6 9 2" xfId="3718" xr:uid="{00000000-0005-0000-0000-000058480000}"/>
    <cellStyle name="Comma 6 9 3" xfId="6177" xr:uid="{00000000-0005-0000-0000-000059480000}"/>
    <cellStyle name="Comma 6 9 4" xfId="8670" xr:uid="{00000000-0005-0000-0000-00005A480000}"/>
    <cellStyle name="Comma 6 9 5" xfId="11118" xr:uid="{00000000-0005-0000-0000-00005B480000}"/>
    <cellStyle name="Comma 6 9 6" xfId="13570" xr:uid="{00000000-0005-0000-0000-00005C480000}"/>
    <cellStyle name="Comma 6 9 7" xfId="16022" xr:uid="{00000000-0005-0000-0000-00005D480000}"/>
    <cellStyle name="Comma 6 9 8" xfId="18475" xr:uid="{00000000-0005-0000-0000-00005E480000}"/>
    <cellStyle name="Comma 6 9 9" xfId="20923" xr:uid="{00000000-0005-0000-0000-00005F480000}"/>
    <cellStyle name="Comma 7" xfId="23374" xr:uid="{00000000-0005-0000-0000-000060480000}"/>
    <cellStyle name="Comma 7 10" xfId="355" xr:uid="{00000000-0005-0000-0000-000061480000}"/>
    <cellStyle name="Comma 7 10 2" xfId="3720" xr:uid="{00000000-0005-0000-0000-000062480000}"/>
    <cellStyle name="Comma 7 10 3" xfId="6179" xr:uid="{00000000-0005-0000-0000-000063480000}"/>
    <cellStyle name="Comma 7 10 4" xfId="8672" xr:uid="{00000000-0005-0000-0000-000064480000}"/>
    <cellStyle name="Comma 7 10 5" xfId="11120" xr:uid="{00000000-0005-0000-0000-000065480000}"/>
    <cellStyle name="Comma 7 10 6" xfId="13572" xr:uid="{00000000-0005-0000-0000-000066480000}"/>
    <cellStyle name="Comma 7 10 7" xfId="16024" xr:uid="{00000000-0005-0000-0000-000067480000}"/>
    <cellStyle name="Comma 7 10 8" xfId="18477" xr:uid="{00000000-0005-0000-0000-000068480000}"/>
    <cellStyle name="Comma 7 10 9" xfId="20925" xr:uid="{00000000-0005-0000-0000-000069480000}"/>
    <cellStyle name="Comma 7 11" xfId="356" xr:uid="{00000000-0005-0000-0000-00006A480000}"/>
    <cellStyle name="Comma 7 11 2" xfId="3721" xr:uid="{00000000-0005-0000-0000-00006B480000}"/>
    <cellStyle name="Comma 7 11 3" xfId="6180" xr:uid="{00000000-0005-0000-0000-00006C480000}"/>
    <cellStyle name="Comma 7 11 4" xfId="8673" xr:uid="{00000000-0005-0000-0000-00006D480000}"/>
    <cellStyle name="Comma 7 11 5" xfId="11121" xr:uid="{00000000-0005-0000-0000-00006E480000}"/>
    <cellStyle name="Comma 7 11 6" xfId="13573" xr:uid="{00000000-0005-0000-0000-00006F480000}"/>
    <cellStyle name="Comma 7 11 7" xfId="16025" xr:uid="{00000000-0005-0000-0000-000070480000}"/>
    <cellStyle name="Comma 7 11 8" xfId="18478" xr:uid="{00000000-0005-0000-0000-000071480000}"/>
    <cellStyle name="Comma 7 11 9" xfId="20926" xr:uid="{00000000-0005-0000-0000-000072480000}"/>
    <cellStyle name="Comma 7 12" xfId="357" xr:uid="{00000000-0005-0000-0000-000073480000}"/>
    <cellStyle name="Comma 7 12 2" xfId="3722" xr:uid="{00000000-0005-0000-0000-000074480000}"/>
    <cellStyle name="Comma 7 12 3" xfId="6181" xr:uid="{00000000-0005-0000-0000-000075480000}"/>
    <cellStyle name="Comma 7 12 4" xfId="8674" xr:uid="{00000000-0005-0000-0000-000076480000}"/>
    <cellStyle name="Comma 7 12 5" xfId="11122" xr:uid="{00000000-0005-0000-0000-000077480000}"/>
    <cellStyle name="Comma 7 12 6" xfId="13574" xr:uid="{00000000-0005-0000-0000-000078480000}"/>
    <cellStyle name="Comma 7 12 7" xfId="16026" xr:uid="{00000000-0005-0000-0000-000079480000}"/>
    <cellStyle name="Comma 7 12 8" xfId="18479" xr:uid="{00000000-0005-0000-0000-00007A480000}"/>
    <cellStyle name="Comma 7 12 9" xfId="20927" xr:uid="{00000000-0005-0000-0000-00007B480000}"/>
    <cellStyle name="Comma 7 13" xfId="358" xr:uid="{00000000-0005-0000-0000-00007C480000}"/>
    <cellStyle name="Comma 7 14" xfId="359" xr:uid="{00000000-0005-0000-0000-00007D480000}"/>
    <cellStyle name="Comma 7 15" xfId="360" xr:uid="{00000000-0005-0000-0000-00007E480000}"/>
    <cellStyle name="Comma 7 16" xfId="361" xr:uid="{00000000-0005-0000-0000-00007F480000}"/>
    <cellStyle name="Comma 7 17" xfId="362" xr:uid="{00000000-0005-0000-0000-000080480000}"/>
    <cellStyle name="Comma 7 18" xfId="363" xr:uid="{00000000-0005-0000-0000-000081480000}"/>
    <cellStyle name="Comma 7 19" xfId="364" xr:uid="{00000000-0005-0000-0000-000082480000}"/>
    <cellStyle name="Comma 7 2" xfId="23375" xr:uid="{00000000-0005-0000-0000-000083480000}"/>
    <cellStyle name="Comma 7 2 10" xfId="23376" xr:uid="{00000000-0005-0000-0000-000084480000}"/>
    <cellStyle name="Comma 7 2 10 2" xfId="3724" xr:uid="{00000000-0005-0000-0000-000085480000}"/>
    <cellStyle name="Comma 7 2 10 3" xfId="6183" xr:uid="{00000000-0005-0000-0000-000086480000}"/>
    <cellStyle name="Comma 7 2 10 4" xfId="8676" xr:uid="{00000000-0005-0000-0000-000087480000}"/>
    <cellStyle name="Comma 7 2 10 5" xfId="11124" xr:uid="{00000000-0005-0000-0000-000088480000}"/>
    <cellStyle name="Comma 7 2 10 6" xfId="13576" xr:uid="{00000000-0005-0000-0000-000089480000}"/>
    <cellStyle name="Comma 7 2 10 7" xfId="16028" xr:uid="{00000000-0005-0000-0000-00008A480000}"/>
    <cellStyle name="Comma 7 2 10 8" xfId="18481" xr:uid="{00000000-0005-0000-0000-00008B480000}"/>
    <cellStyle name="Comma 7 2 10 9" xfId="20929" xr:uid="{00000000-0005-0000-0000-00008C480000}"/>
    <cellStyle name="Comma 7 2 11" xfId="23377" xr:uid="{00000000-0005-0000-0000-00008D480000}"/>
    <cellStyle name="Comma 7 2 11 2" xfId="3725" xr:uid="{00000000-0005-0000-0000-00008E480000}"/>
    <cellStyle name="Comma 7 2 11 3" xfId="6184" xr:uid="{00000000-0005-0000-0000-00008F480000}"/>
    <cellStyle name="Comma 7 2 11 4" xfId="8677" xr:uid="{00000000-0005-0000-0000-000090480000}"/>
    <cellStyle name="Comma 7 2 11 5" xfId="11125" xr:uid="{00000000-0005-0000-0000-000091480000}"/>
    <cellStyle name="Comma 7 2 11 6" xfId="13577" xr:uid="{00000000-0005-0000-0000-000092480000}"/>
    <cellStyle name="Comma 7 2 11 7" xfId="16029" xr:uid="{00000000-0005-0000-0000-000093480000}"/>
    <cellStyle name="Comma 7 2 11 8" xfId="18482" xr:uid="{00000000-0005-0000-0000-000094480000}"/>
    <cellStyle name="Comma 7 2 11 9" xfId="20930" xr:uid="{00000000-0005-0000-0000-000095480000}"/>
    <cellStyle name="Comma 7 2 12" xfId="3723" xr:uid="{00000000-0005-0000-0000-000096480000}"/>
    <cellStyle name="Comma 7 2 13" xfId="6182" xr:uid="{00000000-0005-0000-0000-000097480000}"/>
    <cellStyle name="Comma 7 2 14" xfId="8675" xr:uid="{00000000-0005-0000-0000-000098480000}"/>
    <cellStyle name="Comma 7 2 15" xfId="11123" xr:uid="{00000000-0005-0000-0000-000099480000}"/>
    <cellStyle name="Comma 7 2 16" xfId="13575" xr:uid="{00000000-0005-0000-0000-00009A480000}"/>
    <cellStyle name="Comma 7 2 17" xfId="16027" xr:uid="{00000000-0005-0000-0000-00009B480000}"/>
    <cellStyle name="Comma 7 2 18" xfId="18480" xr:uid="{00000000-0005-0000-0000-00009C480000}"/>
    <cellStyle name="Comma 7 2 19" xfId="20928" xr:uid="{00000000-0005-0000-0000-00009D480000}"/>
    <cellStyle name="Comma 7 2 2" xfId="23378" xr:uid="{00000000-0005-0000-0000-00009E480000}"/>
    <cellStyle name="Comma 7 2 2 10" xfId="23379" xr:uid="{00000000-0005-0000-0000-00009F480000}"/>
    <cellStyle name="Comma 7 2 2 10 2" xfId="3727" xr:uid="{00000000-0005-0000-0000-0000A0480000}"/>
    <cellStyle name="Comma 7 2 2 10 3" xfId="6186" xr:uid="{00000000-0005-0000-0000-0000A1480000}"/>
    <cellStyle name="Comma 7 2 2 10 4" xfId="8679" xr:uid="{00000000-0005-0000-0000-0000A2480000}"/>
    <cellStyle name="Comma 7 2 2 10 5" xfId="11127" xr:uid="{00000000-0005-0000-0000-0000A3480000}"/>
    <cellStyle name="Comma 7 2 2 10 6" xfId="13579" xr:uid="{00000000-0005-0000-0000-0000A4480000}"/>
    <cellStyle name="Comma 7 2 2 10 7" xfId="16031" xr:uid="{00000000-0005-0000-0000-0000A5480000}"/>
    <cellStyle name="Comma 7 2 2 10 8" xfId="18484" xr:uid="{00000000-0005-0000-0000-0000A6480000}"/>
    <cellStyle name="Comma 7 2 2 10 9" xfId="20932" xr:uid="{00000000-0005-0000-0000-0000A7480000}"/>
    <cellStyle name="Comma 7 2 2 11" xfId="3726" xr:uid="{00000000-0005-0000-0000-0000A8480000}"/>
    <cellStyle name="Comma 7 2 2 12" xfId="6185" xr:uid="{00000000-0005-0000-0000-0000A9480000}"/>
    <cellStyle name="Comma 7 2 2 13" xfId="8678" xr:uid="{00000000-0005-0000-0000-0000AA480000}"/>
    <cellStyle name="Comma 7 2 2 14" xfId="11126" xr:uid="{00000000-0005-0000-0000-0000AB480000}"/>
    <cellStyle name="Comma 7 2 2 15" xfId="13578" xr:uid="{00000000-0005-0000-0000-0000AC480000}"/>
    <cellStyle name="Comma 7 2 2 16" xfId="16030" xr:uid="{00000000-0005-0000-0000-0000AD480000}"/>
    <cellStyle name="Comma 7 2 2 17" xfId="18483" xr:uid="{00000000-0005-0000-0000-0000AE480000}"/>
    <cellStyle name="Comma 7 2 2 18" xfId="20931" xr:uid="{00000000-0005-0000-0000-0000AF480000}"/>
    <cellStyle name="Comma 7 2 2 2" xfId="23380" xr:uid="{00000000-0005-0000-0000-0000B0480000}"/>
    <cellStyle name="Comma 7 2 2 2 10" xfId="3728" xr:uid="{00000000-0005-0000-0000-0000B1480000}"/>
    <cellStyle name="Comma 7 2 2 2 11" xfId="6187" xr:uid="{00000000-0005-0000-0000-0000B2480000}"/>
    <cellStyle name="Comma 7 2 2 2 12" xfId="8680" xr:uid="{00000000-0005-0000-0000-0000B3480000}"/>
    <cellStyle name="Comma 7 2 2 2 13" xfId="11128" xr:uid="{00000000-0005-0000-0000-0000B4480000}"/>
    <cellStyle name="Comma 7 2 2 2 14" xfId="13580" xr:uid="{00000000-0005-0000-0000-0000B5480000}"/>
    <cellStyle name="Comma 7 2 2 2 15" xfId="16032" xr:uid="{00000000-0005-0000-0000-0000B6480000}"/>
    <cellStyle name="Comma 7 2 2 2 16" xfId="18485" xr:uid="{00000000-0005-0000-0000-0000B7480000}"/>
    <cellStyle name="Comma 7 2 2 2 17" xfId="20933" xr:uid="{00000000-0005-0000-0000-0000B8480000}"/>
    <cellStyle name="Comma 7 2 2 2 2" xfId="23381" xr:uid="{00000000-0005-0000-0000-0000B9480000}"/>
    <cellStyle name="Comma 7 2 2 2 2 10" xfId="6188" xr:uid="{00000000-0005-0000-0000-0000BA480000}"/>
    <cellStyle name="Comma 7 2 2 2 2 11" xfId="8681" xr:uid="{00000000-0005-0000-0000-0000BB480000}"/>
    <cellStyle name="Comma 7 2 2 2 2 12" xfId="11129" xr:uid="{00000000-0005-0000-0000-0000BC480000}"/>
    <cellStyle name="Comma 7 2 2 2 2 13" xfId="13581" xr:uid="{00000000-0005-0000-0000-0000BD480000}"/>
    <cellStyle name="Comma 7 2 2 2 2 14" xfId="16033" xr:uid="{00000000-0005-0000-0000-0000BE480000}"/>
    <cellStyle name="Comma 7 2 2 2 2 15" xfId="18486" xr:uid="{00000000-0005-0000-0000-0000BF480000}"/>
    <cellStyle name="Comma 7 2 2 2 2 16" xfId="20934" xr:uid="{00000000-0005-0000-0000-0000C0480000}"/>
    <cellStyle name="Comma 7 2 2 2 2 2" xfId="23382" xr:uid="{00000000-0005-0000-0000-0000C1480000}"/>
    <cellStyle name="Comma 7 2 2 2 2 2 10" xfId="20935" xr:uid="{00000000-0005-0000-0000-0000C2480000}"/>
    <cellStyle name="Comma 7 2 2 2 2 2 2" xfId="23383" xr:uid="{00000000-0005-0000-0000-0000C3480000}"/>
    <cellStyle name="Comma 7 2 2 2 2 2 2 2" xfId="3731" xr:uid="{00000000-0005-0000-0000-0000C4480000}"/>
    <cellStyle name="Comma 7 2 2 2 2 2 2 3" xfId="6190" xr:uid="{00000000-0005-0000-0000-0000C5480000}"/>
    <cellStyle name="Comma 7 2 2 2 2 2 2 4" xfId="8683" xr:uid="{00000000-0005-0000-0000-0000C6480000}"/>
    <cellStyle name="Comma 7 2 2 2 2 2 2 5" xfId="11131" xr:uid="{00000000-0005-0000-0000-0000C7480000}"/>
    <cellStyle name="Comma 7 2 2 2 2 2 2 6" xfId="13583" xr:uid="{00000000-0005-0000-0000-0000C8480000}"/>
    <cellStyle name="Comma 7 2 2 2 2 2 2 7" xfId="16035" xr:uid="{00000000-0005-0000-0000-0000C9480000}"/>
    <cellStyle name="Comma 7 2 2 2 2 2 2 8" xfId="18488" xr:uid="{00000000-0005-0000-0000-0000CA480000}"/>
    <cellStyle name="Comma 7 2 2 2 2 2 2 9" xfId="20936" xr:uid="{00000000-0005-0000-0000-0000CB480000}"/>
    <cellStyle name="Comma 7 2 2 2 2 2 3" xfId="3730" xr:uid="{00000000-0005-0000-0000-0000CC480000}"/>
    <cellStyle name="Comma 7 2 2 2 2 2 4" xfId="6189" xr:uid="{00000000-0005-0000-0000-0000CD480000}"/>
    <cellStyle name="Comma 7 2 2 2 2 2 5" xfId="8682" xr:uid="{00000000-0005-0000-0000-0000CE480000}"/>
    <cellStyle name="Comma 7 2 2 2 2 2 6" xfId="11130" xr:uid="{00000000-0005-0000-0000-0000CF480000}"/>
    <cellStyle name="Comma 7 2 2 2 2 2 7" xfId="13582" xr:uid="{00000000-0005-0000-0000-0000D0480000}"/>
    <cellStyle name="Comma 7 2 2 2 2 2 8" xfId="16034" xr:uid="{00000000-0005-0000-0000-0000D1480000}"/>
    <cellStyle name="Comma 7 2 2 2 2 2 9" xfId="18487" xr:uid="{00000000-0005-0000-0000-0000D2480000}"/>
    <cellStyle name="Comma 7 2 2 2 2 3" xfId="23384" xr:uid="{00000000-0005-0000-0000-0000D3480000}"/>
    <cellStyle name="Comma 7 2 2 2 2 3 2" xfId="3732" xr:uid="{00000000-0005-0000-0000-0000D4480000}"/>
    <cellStyle name="Comma 7 2 2 2 2 3 3" xfId="6191" xr:uid="{00000000-0005-0000-0000-0000D5480000}"/>
    <cellStyle name="Comma 7 2 2 2 2 3 4" xfId="8684" xr:uid="{00000000-0005-0000-0000-0000D6480000}"/>
    <cellStyle name="Comma 7 2 2 2 2 3 5" xfId="11132" xr:uid="{00000000-0005-0000-0000-0000D7480000}"/>
    <cellStyle name="Comma 7 2 2 2 2 3 6" xfId="13584" xr:uid="{00000000-0005-0000-0000-0000D8480000}"/>
    <cellStyle name="Comma 7 2 2 2 2 3 7" xfId="16036" xr:uid="{00000000-0005-0000-0000-0000D9480000}"/>
    <cellStyle name="Comma 7 2 2 2 2 3 8" xfId="18489" xr:uid="{00000000-0005-0000-0000-0000DA480000}"/>
    <cellStyle name="Comma 7 2 2 2 2 3 9" xfId="20937" xr:uid="{00000000-0005-0000-0000-0000DB480000}"/>
    <cellStyle name="Comma 7 2 2 2 2 4" xfId="23385" xr:uid="{00000000-0005-0000-0000-0000DC480000}"/>
    <cellStyle name="Comma 7 2 2 2 2 4 2" xfId="3733" xr:uid="{00000000-0005-0000-0000-0000DD480000}"/>
    <cellStyle name="Comma 7 2 2 2 2 4 3" xfId="6192" xr:uid="{00000000-0005-0000-0000-0000DE480000}"/>
    <cellStyle name="Comma 7 2 2 2 2 4 4" xfId="8685" xr:uid="{00000000-0005-0000-0000-0000DF480000}"/>
    <cellStyle name="Comma 7 2 2 2 2 4 5" xfId="11133" xr:uid="{00000000-0005-0000-0000-0000E0480000}"/>
    <cellStyle name="Comma 7 2 2 2 2 4 6" xfId="13585" xr:uid="{00000000-0005-0000-0000-0000E1480000}"/>
    <cellStyle name="Comma 7 2 2 2 2 4 7" xfId="16037" xr:uid="{00000000-0005-0000-0000-0000E2480000}"/>
    <cellStyle name="Comma 7 2 2 2 2 4 8" xfId="18490" xr:uid="{00000000-0005-0000-0000-0000E3480000}"/>
    <cellStyle name="Comma 7 2 2 2 2 4 9" xfId="20938" xr:uid="{00000000-0005-0000-0000-0000E4480000}"/>
    <cellStyle name="Comma 7 2 2 2 2 5" xfId="23386" xr:uid="{00000000-0005-0000-0000-0000E5480000}"/>
    <cellStyle name="Comma 7 2 2 2 2 5 2" xfId="3734" xr:uid="{00000000-0005-0000-0000-0000E6480000}"/>
    <cellStyle name="Comma 7 2 2 2 2 5 3" xfId="6193" xr:uid="{00000000-0005-0000-0000-0000E7480000}"/>
    <cellStyle name="Comma 7 2 2 2 2 5 4" xfId="8686" xr:uid="{00000000-0005-0000-0000-0000E8480000}"/>
    <cellStyle name="Comma 7 2 2 2 2 5 5" xfId="11134" xr:uid="{00000000-0005-0000-0000-0000E9480000}"/>
    <cellStyle name="Comma 7 2 2 2 2 5 6" xfId="13586" xr:uid="{00000000-0005-0000-0000-0000EA480000}"/>
    <cellStyle name="Comma 7 2 2 2 2 5 7" xfId="16038" xr:uid="{00000000-0005-0000-0000-0000EB480000}"/>
    <cellStyle name="Comma 7 2 2 2 2 5 8" xfId="18491" xr:uid="{00000000-0005-0000-0000-0000EC480000}"/>
    <cellStyle name="Comma 7 2 2 2 2 5 9" xfId="20939" xr:uid="{00000000-0005-0000-0000-0000ED480000}"/>
    <cellStyle name="Comma 7 2 2 2 2 6" xfId="23387" xr:uid="{00000000-0005-0000-0000-0000EE480000}"/>
    <cellStyle name="Comma 7 2 2 2 2 6 2" xfId="3735" xr:uid="{00000000-0005-0000-0000-0000EF480000}"/>
    <cellStyle name="Comma 7 2 2 2 2 6 3" xfId="6194" xr:uid="{00000000-0005-0000-0000-0000F0480000}"/>
    <cellStyle name="Comma 7 2 2 2 2 6 4" xfId="8687" xr:uid="{00000000-0005-0000-0000-0000F1480000}"/>
    <cellStyle name="Comma 7 2 2 2 2 6 5" xfId="11135" xr:uid="{00000000-0005-0000-0000-0000F2480000}"/>
    <cellStyle name="Comma 7 2 2 2 2 6 6" xfId="13587" xr:uid="{00000000-0005-0000-0000-0000F3480000}"/>
    <cellStyle name="Comma 7 2 2 2 2 6 7" xfId="16039" xr:uid="{00000000-0005-0000-0000-0000F4480000}"/>
    <cellStyle name="Comma 7 2 2 2 2 6 8" xfId="18492" xr:uid="{00000000-0005-0000-0000-0000F5480000}"/>
    <cellStyle name="Comma 7 2 2 2 2 6 9" xfId="20940" xr:uid="{00000000-0005-0000-0000-0000F6480000}"/>
    <cellStyle name="Comma 7 2 2 2 2 7" xfId="23388" xr:uid="{00000000-0005-0000-0000-0000F7480000}"/>
    <cellStyle name="Comma 7 2 2 2 2 7 2" xfId="3736" xr:uid="{00000000-0005-0000-0000-0000F8480000}"/>
    <cellStyle name="Comma 7 2 2 2 2 7 3" xfId="6195" xr:uid="{00000000-0005-0000-0000-0000F9480000}"/>
    <cellStyle name="Comma 7 2 2 2 2 7 4" xfId="8688" xr:uid="{00000000-0005-0000-0000-0000FA480000}"/>
    <cellStyle name="Comma 7 2 2 2 2 7 5" xfId="11136" xr:uid="{00000000-0005-0000-0000-0000FB480000}"/>
    <cellStyle name="Comma 7 2 2 2 2 7 6" xfId="13588" xr:uid="{00000000-0005-0000-0000-0000FC480000}"/>
    <cellStyle name="Comma 7 2 2 2 2 7 7" xfId="16040" xr:uid="{00000000-0005-0000-0000-0000FD480000}"/>
    <cellStyle name="Comma 7 2 2 2 2 7 8" xfId="18493" xr:uid="{00000000-0005-0000-0000-0000FE480000}"/>
    <cellStyle name="Comma 7 2 2 2 2 7 9" xfId="20941" xr:uid="{00000000-0005-0000-0000-0000FF480000}"/>
    <cellStyle name="Comma 7 2 2 2 2 8" xfId="23389" xr:uid="{00000000-0005-0000-0000-000000490000}"/>
    <cellStyle name="Comma 7 2 2 2 2 8 2" xfId="3737" xr:uid="{00000000-0005-0000-0000-000001490000}"/>
    <cellStyle name="Comma 7 2 2 2 2 8 3" xfId="6196" xr:uid="{00000000-0005-0000-0000-000002490000}"/>
    <cellStyle name="Comma 7 2 2 2 2 8 4" xfId="8689" xr:uid="{00000000-0005-0000-0000-000003490000}"/>
    <cellStyle name="Comma 7 2 2 2 2 8 5" xfId="11137" xr:uid="{00000000-0005-0000-0000-000004490000}"/>
    <cellStyle name="Comma 7 2 2 2 2 8 6" xfId="13589" xr:uid="{00000000-0005-0000-0000-000005490000}"/>
    <cellStyle name="Comma 7 2 2 2 2 8 7" xfId="16041" xr:uid="{00000000-0005-0000-0000-000006490000}"/>
    <cellStyle name="Comma 7 2 2 2 2 8 8" xfId="18494" xr:uid="{00000000-0005-0000-0000-000007490000}"/>
    <cellStyle name="Comma 7 2 2 2 2 8 9" xfId="20942" xr:uid="{00000000-0005-0000-0000-000008490000}"/>
    <cellStyle name="Comma 7 2 2 2 2 9" xfId="3729" xr:uid="{00000000-0005-0000-0000-000009490000}"/>
    <cellStyle name="Comma 7 2 2 2 3" xfId="23390" xr:uid="{00000000-0005-0000-0000-00000A490000}"/>
    <cellStyle name="Comma 7 2 2 2 3 10" xfId="20943" xr:uid="{00000000-0005-0000-0000-00000B490000}"/>
    <cellStyle name="Comma 7 2 2 2 3 2" xfId="23391" xr:uid="{00000000-0005-0000-0000-00000C490000}"/>
    <cellStyle name="Comma 7 2 2 2 3 2 2" xfId="3739" xr:uid="{00000000-0005-0000-0000-00000D490000}"/>
    <cellStyle name="Comma 7 2 2 2 3 2 3" xfId="6198" xr:uid="{00000000-0005-0000-0000-00000E490000}"/>
    <cellStyle name="Comma 7 2 2 2 3 2 4" xfId="8691" xr:uid="{00000000-0005-0000-0000-00000F490000}"/>
    <cellStyle name="Comma 7 2 2 2 3 2 5" xfId="11139" xr:uid="{00000000-0005-0000-0000-000010490000}"/>
    <cellStyle name="Comma 7 2 2 2 3 2 6" xfId="13591" xr:uid="{00000000-0005-0000-0000-000011490000}"/>
    <cellStyle name="Comma 7 2 2 2 3 2 7" xfId="16043" xr:uid="{00000000-0005-0000-0000-000012490000}"/>
    <cellStyle name="Comma 7 2 2 2 3 2 8" xfId="18496" xr:uid="{00000000-0005-0000-0000-000013490000}"/>
    <cellStyle name="Comma 7 2 2 2 3 2 9" xfId="20944" xr:uid="{00000000-0005-0000-0000-000014490000}"/>
    <cellStyle name="Comma 7 2 2 2 3 3" xfId="3738" xr:uid="{00000000-0005-0000-0000-000015490000}"/>
    <cellStyle name="Comma 7 2 2 2 3 4" xfId="6197" xr:uid="{00000000-0005-0000-0000-000016490000}"/>
    <cellStyle name="Comma 7 2 2 2 3 5" xfId="8690" xr:uid="{00000000-0005-0000-0000-000017490000}"/>
    <cellStyle name="Comma 7 2 2 2 3 6" xfId="11138" xr:uid="{00000000-0005-0000-0000-000018490000}"/>
    <cellStyle name="Comma 7 2 2 2 3 7" xfId="13590" xr:uid="{00000000-0005-0000-0000-000019490000}"/>
    <cellStyle name="Comma 7 2 2 2 3 8" xfId="16042" xr:uid="{00000000-0005-0000-0000-00001A490000}"/>
    <cellStyle name="Comma 7 2 2 2 3 9" xfId="18495" xr:uid="{00000000-0005-0000-0000-00001B490000}"/>
    <cellStyle name="Comma 7 2 2 2 4" xfId="23392" xr:uid="{00000000-0005-0000-0000-00001C490000}"/>
    <cellStyle name="Comma 7 2 2 2 4 2" xfId="3740" xr:uid="{00000000-0005-0000-0000-00001D490000}"/>
    <cellStyle name="Comma 7 2 2 2 4 3" xfId="6199" xr:uid="{00000000-0005-0000-0000-00001E490000}"/>
    <cellStyle name="Comma 7 2 2 2 4 4" xfId="8692" xr:uid="{00000000-0005-0000-0000-00001F490000}"/>
    <cellStyle name="Comma 7 2 2 2 4 5" xfId="11140" xr:uid="{00000000-0005-0000-0000-000020490000}"/>
    <cellStyle name="Comma 7 2 2 2 4 6" xfId="13592" xr:uid="{00000000-0005-0000-0000-000021490000}"/>
    <cellStyle name="Comma 7 2 2 2 4 7" xfId="16044" xr:uid="{00000000-0005-0000-0000-000022490000}"/>
    <cellStyle name="Comma 7 2 2 2 4 8" xfId="18497" xr:uid="{00000000-0005-0000-0000-000023490000}"/>
    <cellStyle name="Comma 7 2 2 2 4 9" xfId="20945" xr:uid="{00000000-0005-0000-0000-000024490000}"/>
    <cellStyle name="Comma 7 2 2 2 5" xfId="23393" xr:uid="{00000000-0005-0000-0000-000025490000}"/>
    <cellStyle name="Comma 7 2 2 2 5 2" xfId="3741" xr:uid="{00000000-0005-0000-0000-000026490000}"/>
    <cellStyle name="Comma 7 2 2 2 5 3" xfId="6200" xr:uid="{00000000-0005-0000-0000-000027490000}"/>
    <cellStyle name="Comma 7 2 2 2 5 4" xfId="8693" xr:uid="{00000000-0005-0000-0000-000028490000}"/>
    <cellStyle name="Comma 7 2 2 2 5 5" xfId="11141" xr:uid="{00000000-0005-0000-0000-000029490000}"/>
    <cellStyle name="Comma 7 2 2 2 5 6" xfId="13593" xr:uid="{00000000-0005-0000-0000-00002A490000}"/>
    <cellStyle name="Comma 7 2 2 2 5 7" xfId="16045" xr:uid="{00000000-0005-0000-0000-00002B490000}"/>
    <cellStyle name="Comma 7 2 2 2 5 8" xfId="18498" xr:uid="{00000000-0005-0000-0000-00002C490000}"/>
    <cellStyle name="Comma 7 2 2 2 5 9" xfId="20946" xr:uid="{00000000-0005-0000-0000-00002D490000}"/>
    <cellStyle name="Comma 7 2 2 2 6" xfId="23394" xr:uid="{00000000-0005-0000-0000-00002E490000}"/>
    <cellStyle name="Comma 7 2 2 2 6 2" xfId="3742" xr:uid="{00000000-0005-0000-0000-00002F490000}"/>
    <cellStyle name="Comma 7 2 2 2 6 3" xfId="6201" xr:uid="{00000000-0005-0000-0000-000030490000}"/>
    <cellStyle name="Comma 7 2 2 2 6 4" xfId="8694" xr:uid="{00000000-0005-0000-0000-000031490000}"/>
    <cellStyle name="Comma 7 2 2 2 6 5" xfId="11142" xr:uid="{00000000-0005-0000-0000-000032490000}"/>
    <cellStyle name="Comma 7 2 2 2 6 6" xfId="13594" xr:uid="{00000000-0005-0000-0000-000033490000}"/>
    <cellStyle name="Comma 7 2 2 2 6 7" xfId="16046" xr:uid="{00000000-0005-0000-0000-000034490000}"/>
    <cellStyle name="Comma 7 2 2 2 6 8" xfId="18499" xr:uid="{00000000-0005-0000-0000-000035490000}"/>
    <cellStyle name="Comma 7 2 2 2 6 9" xfId="20947" xr:uid="{00000000-0005-0000-0000-000036490000}"/>
    <cellStyle name="Comma 7 2 2 2 7" xfId="23395" xr:uid="{00000000-0005-0000-0000-000037490000}"/>
    <cellStyle name="Comma 7 2 2 2 7 2" xfId="3743" xr:uid="{00000000-0005-0000-0000-000038490000}"/>
    <cellStyle name="Comma 7 2 2 2 7 3" xfId="6202" xr:uid="{00000000-0005-0000-0000-000039490000}"/>
    <cellStyle name="Comma 7 2 2 2 7 4" xfId="8695" xr:uid="{00000000-0005-0000-0000-00003A490000}"/>
    <cellStyle name="Comma 7 2 2 2 7 5" xfId="11143" xr:uid="{00000000-0005-0000-0000-00003B490000}"/>
    <cellStyle name="Comma 7 2 2 2 7 6" xfId="13595" xr:uid="{00000000-0005-0000-0000-00003C490000}"/>
    <cellStyle name="Comma 7 2 2 2 7 7" xfId="16047" xr:uid="{00000000-0005-0000-0000-00003D490000}"/>
    <cellStyle name="Comma 7 2 2 2 7 8" xfId="18500" xr:uid="{00000000-0005-0000-0000-00003E490000}"/>
    <cellStyle name="Comma 7 2 2 2 7 9" xfId="20948" xr:uid="{00000000-0005-0000-0000-00003F490000}"/>
    <cellStyle name="Comma 7 2 2 2 8" xfId="23396" xr:uid="{00000000-0005-0000-0000-000040490000}"/>
    <cellStyle name="Comma 7 2 2 2 8 2" xfId="3744" xr:uid="{00000000-0005-0000-0000-000041490000}"/>
    <cellStyle name="Comma 7 2 2 2 8 3" xfId="6203" xr:uid="{00000000-0005-0000-0000-000042490000}"/>
    <cellStyle name="Comma 7 2 2 2 8 4" xfId="8696" xr:uid="{00000000-0005-0000-0000-000043490000}"/>
    <cellStyle name="Comma 7 2 2 2 8 5" xfId="11144" xr:uid="{00000000-0005-0000-0000-000044490000}"/>
    <cellStyle name="Comma 7 2 2 2 8 6" xfId="13596" xr:uid="{00000000-0005-0000-0000-000045490000}"/>
    <cellStyle name="Comma 7 2 2 2 8 7" xfId="16048" xr:uid="{00000000-0005-0000-0000-000046490000}"/>
    <cellStyle name="Comma 7 2 2 2 8 8" xfId="18501" xr:uid="{00000000-0005-0000-0000-000047490000}"/>
    <cellStyle name="Comma 7 2 2 2 8 9" xfId="20949" xr:uid="{00000000-0005-0000-0000-000048490000}"/>
    <cellStyle name="Comma 7 2 2 2 9" xfId="23397" xr:uid="{00000000-0005-0000-0000-000049490000}"/>
    <cellStyle name="Comma 7 2 2 2 9 2" xfId="3745" xr:uid="{00000000-0005-0000-0000-00004A490000}"/>
    <cellStyle name="Comma 7 2 2 2 9 3" xfId="6204" xr:uid="{00000000-0005-0000-0000-00004B490000}"/>
    <cellStyle name="Comma 7 2 2 2 9 4" xfId="8697" xr:uid="{00000000-0005-0000-0000-00004C490000}"/>
    <cellStyle name="Comma 7 2 2 2 9 5" xfId="11145" xr:uid="{00000000-0005-0000-0000-00004D490000}"/>
    <cellStyle name="Comma 7 2 2 2 9 6" xfId="13597" xr:uid="{00000000-0005-0000-0000-00004E490000}"/>
    <cellStyle name="Comma 7 2 2 2 9 7" xfId="16049" xr:uid="{00000000-0005-0000-0000-00004F490000}"/>
    <cellStyle name="Comma 7 2 2 2 9 8" xfId="18502" xr:uid="{00000000-0005-0000-0000-000050490000}"/>
    <cellStyle name="Comma 7 2 2 2 9 9" xfId="20950" xr:uid="{00000000-0005-0000-0000-000051490000}"/>
    <cellStyle name="Comma 7 2 2 3" xfId="23398" xr:uid="{00000000-0005-0000-0000-000052490000}"/>
    <cellStyle name="Comma 7 2 2 3 10" xfId="6205" xr:uid="{00000000-0005-0000-0000-000053490000}"/>
    <cellStyle name="Comma 7 2 2 3 11" xfId="8698" xr:uid="{00000000-0005-0000-0000-000054490000}"/>
    <cellStyle name="Comma 7 2 2 3 12" xfId="11146" xr:uid="{00000000-0005-0000-0000-000055490000}"/>
    <cellStyle name="Comma 7 2 2 3 13" xfId="13598" xr:uid="{00000000-0005-0000-0000-000056490000}"/>
    <cellStyle name="Comma 7 2 2 3 14" xfId="16050" xr:uid="{00000000-0005-0000-0000-000057490000}"/>
    <cellStyle name="Comma 7 2 2 3 15" xfId="18503" xr:uid="{00000000-0005-0000-0000-000058490000}"/>
    <cellStyle name="Comma 7 2 2 3 16" xfId="20951" xr:uid="{00000000-0005-0000-0000-000059490000}"/>
    <cellStyle name="Comma 7 2 2 3 2" xfId="23399" xr:uid="{00000000-0005-0000-0000-00005A490000}"/>
    <cellStyle name="Comma 7 2 2 3 2 10" xfId="20952" xr:uid="{00000000-0005-0000-0000-00005B490000}"/>
    <cellStyle name="Comma 7 2 2 3 2 2" xfId="23400" xr:uid="{00000000-0005-0000-0000-00005C490000}"/>
    <cellStyle name="Comma 7 2 2 3 2 2 2" xfId="3748" xr:uid="{00000000-0005-0000-0000-00005D490000}"/>
    <cellStyle name="Comma 7 2 2 3 2 2 3" xfId="6207" xr:uid="{00000000-0005-0000-0000-00005E490000}"/>
    <cellStyle name="Comma 7 2 2 3 2 2 4" xfId="8700" xr:uid="{00000000-0005-0000-0000-00005F490000}"/>
    <cellStyle name="Comma 7 2 2 3 2 2 5" xfId="11148" xr:uid="{00000000-0005-0000-0000-000060490000}"/>
    <cellStyle name="Comma 7 2 2 3 2 2 6" xfId="13600" xr:uid="{00000000-0005-0000-0000-000061490000}"/>
    <cellStyle name="Comma 7 2 2 3 2 2 7" xfId="16052" xr:uid="{00000000-0005-0000-0000-000062490000}"/>
    <cellStyle name="Comma 7 2 2 3 2 2 8" xfId="18505" xr:uid="{00000000-0005-0000-0000-000063490000}"/>
    <cellStyle name="Comma 7 2 2 3 2 2 9" xfId="20953" xr:uid="{00000000-0005-0000-0000-000064490000}"/>
    <cellStyle name="Comma 7 2 2 3 2 3" xfId="3747" xr:uid="{00000000-0005-0000-0000-000065490000}"/>
    <cellStyle name="Comma 7 2 2 3 2 4" xfId="6206" xr:uid="{00000000-0005-0000-0000-000066490000}"/>
    <cellStyle name="Comma 7 2 2 3 2 5" xfId="8699" xr:uid="{00000000-0005-0000-0000-000067490000}"/>
    <cellStyle name="Comma 7 2 2 3 2 6" xfId="11147" xr:uid="{00000000-0005-0000-0000-000068490000}"/>
    <cellStyle name="Comma 7 2 2 3 2 7" xfId="13599" xr:uid="{00000000-0005-0000-0000-000069490000}"/>
    <cellStyle name="Comma 7 2 2 3 2 8" xfId="16051" xr:uid="{00000000-0005-0000-0000-00006A490000}"/>
    <cellStyle name="Comma 7 2 2 3 2 9" xfId="18504" xr:uid="{00000000-0005-0000-0000-00006B490000}"/>
    <cellStyle name="Comma 7 2 2 3 3" xfId="23401" xr:uid="{00000000-0005-0000-0000-00006C490000}"/>
    <cellStyle name="Comma 7 2 2 3 3 2" xfId="3749" xr:uid="{00000000-0005-0000-0000-00006D490000}"/>
    <cellStyle name="Comma 7 2 2 3 3 3" xfId="6208" xr:uid="{00000000-0005-0000-0000-00006E490000}"/>
    <cellStyle name="Comma 7 2 2 3 3 4" xfId="8701" xr:uid="{00000000-0005-0000-0000-00006F490000}"/>
    <cellStyle name="Comma 7 2 2 3 3 5" xfId="11149" xr:uid="{00000000-0005-0000-0000-000070490000}"/>
    <cellStyle name="Comma 7 2 2 3 3 6" xfId="13601" xr:uid="{00000000-0005-0000-0000-000071490000}"/>
    <cellStyle name="Comma 7 2 2 3 3 7" xfId="16053" xr:uid="{00000000-0005-0000-0000-000072490000}"/>
    <cellStyle name="Comma 7 2 2 3 3 8" xfId="18506" xr:uid="{00000000-0005-0000-0000-000073490000}"/>
    <cellStyle name="Comma 7 2 2 3 3 9" xfId="20954" xr:uid="{00000000-0005-0000-0000-000074490000}"/>
    <cellStyle name="Comma 7 2 2 3 4" xfId="23402" xr:uid="{00000000-0005-0000-0000-000075490000}"/>
    <cellStyle name="Comma 7 2 2 3 4 2" xfId="3750" xr:uid="{00000000-0005-0000-0000-000076490000}"/>
    <cellStyle name="Comma 7 2 2 3 4 3" xfId="6209" xr:uid="{00000000-0005-0000-0000-000077490000}"/>
    <cellStyle name="Comma 7 2 2 3 4 4" xfId="8702" xr:uid="{00000000-0005-0000-0000-000078490000}"/>
    <cellStyle name="Comma 7 2 2 3 4 5" xfId="11150" xr:uid="{00000000-0005-0000-0000-000079490000}"/>
    <cellStyle name="Comma 7 2 2 3 4 6" xfId="13602" xr:uid="{00000000-0005-0000-0000-00007A490000}"/>
    <cellStyle name="Comma 7 2 2 3 4 7" xfId="16054" xr:uid="{00000000-0005-0000-0000-00007B490000}"/>
    <cellStyle name="Comma 7 2 2 3 4 8" xfId="18507" xr:uid="{00000000-0005-0000-0000-00007C490000}"/>
    <cellStyle name="Comma 7 2 2 3 4 9" xfId="20955" xr:uid="{00000000-0005-0000-0000-00007D490000}"/>
    <cellStyle name="Comma 7 2 2 3 5" xfId="23403" xr:uid="{00000000-0005-0000-0000-00007E490000}"/>
    <cellStyle name="Comma 7 2 2 3 5 2" xfId="3751" xr:uid="{00000000-0005-0000-0000-00007F490000}"/>
    <cellStyle name="Comma 7 2 2 3 5 3" xfId="6210" xr:uid="{00000000-0005-0000-0000-000080490000}"/>
    <cellStyle name="Comma 7 2 2 3 5 4" xfId="8703" xr:uid="{00000000-0005-0000-0000-000081490000}"/>
    <cellStyle name="Comma 7 2 2 3 5 5" xfId="11151" xr:uid="{00000000-0005-0000-0000-000082490000}"/>
    <cellStyle name="Comma 7 2 2 3 5 6" xfId="13603" xr:uid="{00000000-0005-0000-0000-000083490000}"/>
    <cellStyle name="Comma 7 2 2 3 5 7" xfId="16055" xr:uid="{00000000-0005-0000-0000-000084490000}"/>
    <cellStyle name="Comma 7 2 2 3 5 8" xfId="18508" xr:uid="{00000000-0005-0000-0000-000085490000}"/>
    <cellStyle name="Comma 7 2 2 3 5 9" xfId="20956" xr:uid="{00000000-0005-0000-0000-000086490000}"/>
    <cellStyle name="Comma 7 2 2 3 6" xfId="23404" xr:uid="{00000000-0005-0000-0000-000087490000}"/>
    <cellStyle name="Comma 7 2 2 3 6 2" xfId="3752" xr:uid="{00000000-0005-0000-0000-000088490000}"/>
    <cellStyle name="Comma 7 2 2 3 6 3" xfId="6211" xr:uid="{00000000-0005-0000-0000-000089490000}"/>
    <cellStyle name="Comma 7 2 2 3 6 4" xfId="8704" xr:uid="{00000000-0005-0000-0000-00008A490000}"/>
    <cellStyle name="Comma 7 2 2 3 6 5" xfId="11152" xr:uid="{00000000-0005-0000-0000-00008B490000}"/>
    <cellStyle name="Comma 7 2 2 3 6 6" xfId="13604" xr:uid="{00000000-0005-0000-0000-00008C490000}"/>
    <cellStyle name="Comma 7 2 2 3 6 7" xfId="16056" xr:uid="{00000000-0005-0000-0000-00008D490000}"/>
    <cellStyle name="Comma 7 2 2 3 6 8" xfId="18509" xr:uid="{00000000-0005-0000-0000-00008E490000}"/>
    <cellStyle name="Comma 7 2 2 3 6 9" xfId="20957" xr:uid="{00000000-0005-0000-0000-00008F490000}"/>
    <cellStyle name="Comma 7 2 2 3 7" xfId="23405" xr:uid="{00000000-0005-0000-0000-000090490000}"/>
    <cellStyle name="Comma 7 2 2 3 7 2" xfId="3753" xr:uid="{00000000-0005-0000-0000-000091490000}"/>
    <cellStyle name="Comma 7 2 2 3 7 3" xfId="6212" xr:uid="{00000000-0005-0000-0000-000092490000}"/>
    <cellStyle name="Comma 7 2 2 3 7 4" xfId="8705" xr:uid="{00000000-0005-0000-0000-000093490000}"/>
    <cellStyle name="Comma 7 2 2 3 7 5" xfId="11153" xr:uid="{00000000-0005-0000-0000-000094490000}"/>
    <cellStyle name="Comma 7 2 2 3 7 6" xfId="13605" xr:uid="{00000000-0005-0000-0000-000095490000}"/>
    <cellStyle name="Comma 7 2 2 3 7 7" xfId="16057" xr:uid="{00000000-0005-0000-0000-000096490000}"/>
    <cellStyle name="Comma 7 2 2 3 7 8" xfId="18510" xr:uid="{00000000-0005-0000-0000-000097490000}"/>
    <cellStyle name="Comma 7 2 2 3 7 9" xfId="20958" xr:uid="{00000000-0005-0000-0000-000098490000}"/>
    <cellStyle name="Comma 7 2 2 3 8" xfId="23406" xr:uid="{00000000-0005-0000-0000-000099490000}"/>
    <cellStyle name="Comma 7 2 2 3 8 2" xfId="3754" xr:uid="{00000000-0005-0000-0000-00009A490000}"/>
    <cellStyle name="Comma 7 2 2 3 8 3" xfId="6213" xr:uid="{00000000-0005-0000-0000-00009B490000}"/>
    <cellStyle name="Comma 7 2 2 3 8 4" xfId="8706" xr:uid="{00000000-0005-0000-0000-00009C490000}"/>
    <cellStyle name="Comma 7 2 2 3 8 5" xfId="11154" xr:uid="{00000000-0005-0000-0000-00009D490000}"/>
    <cellStyle name="Comma 7 2 2 3 8 6" xfId="13606" xr:uid="{00000000-0005-0000-0000-00009E490000}"/>
    <cellStyle name="Comma 7 2 2 3 8 7" xfId="16058" xr:uid="{00000000-0005-0000-0000-00009F490000}"/>
    <cellStyle name="Comma 7 2 2 3 8 8" xfId="18511" xr:uid="{00000000-0005-0000-0000-0000A0490000}"/>
    <cellStyle name="Comma 7 2 2 3 8 9" xfId="20959" xr:uid="{00000000-0005-0000-0000-0000A1490000}"/>
    <cellStyle name="Comma 7 2 2 3 9" xfId="3746" xr:uid="{00000000-0005-0000-0000-0000A2490000}"/>
    <cellStyle name="Comma 7 2 2 4" xfId="23407" xr:uid="{00000000-0005-0000-0000-0000A3490000}"/>
    <cellStyle name="Comma 7 2 2 4 10" xfId="20960" xr:uid="{00000000-0005-0000-0000-0000A4490000}"/>
    <cellStyle name="Comma 7 2 2 4 2" xfId="23408" xr:uid="{00000000-0005-0000-0000-0000A5490000}"/>
    <cellStyle name="Comma 7 2 2 4 2 2" xfId="3756" xr:uid="{00000000-0005-0000-0000-0000A6490000}"/>
    <cellStyle name="Comma 7 2 2 4 2 3" xfId="6215" xr:uid="{00000000-0005-0000-0000-0000A7490000}"/>
    <cellStyle name="Comma 7 2 2 4 2 4" xfId="8708" xr:uid="{00000000-0005-0000-0000-0000A8490000}"/>
    <cellStyle name="Comma 7 2 2 4 2 5" xfId="11156" xr:uid="{00000000-0005-0000-0000-0000A9490000}"/>
    <cellStyle name="Comma 7 2 2 4 2 6" xfId="13608" xr:uid="{00000000-0005-0000-0000-0000AA490000}"/>
    <cellStyle name="Comma 7 2 2 4 2 7" xfId="16060" xr:uid="{00000000-0005-0000-0000-0000AB490000}"/>
    <cellStyle name="Comma 7 2 2 4 2 8" xfId="18513" xr:uid="{00000000-0005-0000-0000-0000AC490000}"/>
    <cellStyle name="Comma 7 2 2 4 2 9" xfId="20961" xr:uid="{00000000-0005-0000-0000-0000AD490000}"/>
    <cellStyle name="Comma 7 2 2 4 3" xfId="3755" xr:uid="{00000000-0005-0000-0000-0000AE490000}"/>
    <cellStyle name="Comma 7 2 2 4 4" xfId="6214" xr:uid="{00000000-0005-0000-0000-0000AF490000}"/>
    <cellStyle name="Comma 7 2 2 4 5" xfId="8707" xr:uid="{00000000-0005-0000-0000-0000B0490000}"/>
    <cellStyle name="Comma 7 2 2 4 6" xfId="11155" xr:uid="{00000000-0005-0000-0000-0000B1490000}"/>
    <cellStyle name="Comma 7 2 2 4 7" xfId="13607" xr:uid="{00000000-0005-0000-0000-0000B2490000}"/>
    <cellStyle name="Comma 7 2 2 4 8" xfId="16059" xr:uid="{00000000-0005-0000-0000-0000B3490000}"/>
    <cellStyle name="Comma 7 2 2 4 9" xfId="18512" xr:uid="{00000000-0005-0000-0000-0000B4490000}"/>
    <cellStyle name="Comma 7 2 2 5" xfId="23409" xr:uid="{00000000-0005-0000-0000-0000B5490000}"/>
    <cellStyle name="Comma 7 2 2 5 2" xfId="3757" xr:uid="{00000000-0005-0000-0000-0000B6490000}"/>
    <cellStyle name="Comma 7 2 2 5 3" xfId="6216" xr:uid="{00000000-0005-0000-0000-0000B7490000}"/>
    <cellStyle name="Comma 7 2 2 5 4" xfId="8709" xr:uid="{00000000-0005-0000-0000-0000B8490000}"/>
    <cellStyle name="Comma 7 2 2 5 5" xfId="11157" xr:uid="{00000000-0005-0000-0000-0000B9490000}"/>
    <cellStyle name="Comma 7 2 2 5 6" xfId="13609" xr:uid="{00000000-0005-0000-0000-0000BA490000}"/>
    <cellStyle name="Comma 7 2 2 5 7" xfId="16061" xr:uid="{00000000-0005-0000-0000-0000BB490000}"/>
    <cellStyle name="Comma 7 2 2 5 8" xfId="18514" xr:uid="{00000000-0005-0000-0000-0000BC490000}"/>
    <cellStyle name="Comma 7 2 2 5 9" xfId="20962" xr:uid="{00000000-0005-0000-0000-0000BD490000}"/>
    <cellStyle name="Comma 7 2 2 6" xfId="23410" xr:uid="{00000000-0005-0000-0000-0000BE490000}"/>
    <cellStyle name="Comma 7 2 2 6 2" xfId="3758" xr:uid="{00000000-0005-0000-0000-0000BF490000}"/>
    <cellStyle name="Comma 7 2 2 6 3" xfId="6217" xr:uid="{00000000-0005-0000-0000-0000C0490000}"/>
    <cellStyle name="Comma 7 2 2 6 4" xfId="8710" xr:uid="{00000000-0005-0000-0000-0000C1490000}"/>
    <cellStyle name="Comma 7 2 2 6 5" xfId="11158" xr:uid="{00000000-0005-0000-0000-0000C2490000}"/>
    <cellStyle name="Comma 7 2 2 6 6" xfId="13610" xr:uid="{00000000-0005-0000-0000-0000C3490000}"/>
    <cellStyle name="Comma 7 2 2 6 7" xfId="16062" xr:uid="{00000000-0005-0000-0000-0000C4490000}"/>
    <cellStyle name="Comma 7 2 2 6 8" xfId="18515" xr:uid="{00000000-0005-0000-0000-0000C5490000}"/>
    <cellStyle name="Comma 7 2 2 6 9" xfId="20963" xr:uid="{00000000-0005-0000-0000-0000C6490000}"/>
    <cellStyle name="Comma 7 2 2 7" xfId="23411" xr:uid="{00000000-0005-0000-0000-0000C7490000}"/>
    <cellStyle name="Comma 7 2 2 7 2" xfId="3759" xr:uid="{00000000-0005-0000-0000-0000C8490000}"/>
    <cellStyle name="Comma 7 2 2 7 3" xfId="6218" xr:uid="{00000000-0005-0000-0000-0000C9490000}"/>
    <cellStyle name="Comma 7 2 2 7 4" xfId="8711" xr:uid="{00000000-0005-0000-0000-0000CA490000}"/>
    <cellStyle name="Comma 7 2 2 7 5" xfId="11159" xr:uid="{00000000-0005-0000-0000-0000CB490000}"/>
    <cellStyle name="Comma 7 2 2 7 6" xfId="13611" xr:uid="{00000000-0005-0000-0000-0000CC490000}"/>
    <cellStyle name="Comma 7 2 2 7 7" xfId="16063" xr:uid="{00000000-0005-0000-0000-0000CD490000}"/>
    <cellStyle name="Comma 7 2 2 7 8" xfId="18516" xr:uid="{00000000-0005-0000-0000-0000CE490000}"/>
    <cellStyle name="Comma 7 2 2 7 9" xfId="20964" xr:uid="{00000000-0005-0000-0000-0000CF490000}"/>
    <cellStyle name="Comma 7 2 2 8" xfId="23412" xr:uid="{00000000-0005-0000-0000-0000D0490000}"/>
    <cellStyle name="Comma 7 2 2 8 2" xfId="3760" xr:uid="{00000000-0005-0000-0000-0000D1490000}"/>
    <cellStyle name="Comma 7 2 2 8 3" xfId="6219" xr:uid="{00000000-0005-0000-0000-0000D2490000}"/>
    <cellStyle name="Comma 7 2 2 8 4" xfId="8712" xr:uid="{00000000-0005-0000-0000-0000D3490000}"/>
    <cellStyle name="Comma 7 2 2 8 5" xfId="11160" xr:uid="{00000000-0005-0000-0000-0000D4490000}"/>
    <cellStyle name="Comma 7 2 2 8 6" xfId="13612" xr:uid="{00000000-0005-0000-0000-0000D5490000}"/>
    <cellStyle name="Comma 7 2 2 8 7" xfId="16064" xr:uid="{00000000-0005-0000-0000-0000D6490000}"/>
    <cellStyle name="Comma 7 2 2 8 8" xfId="18517" xr:uid="{00000000-0005-0000-0000-0000D7490000}"/>
    <cellStyle name="Comma 7 2 2 8 9" xfId="20965" xr:uid="{00000000-0005-0000-0000-0000D8490000}"/>
    <cellStyle name="Comma 7 2 2 9" xfId="23413" xr:uid="{00000000-0005-0000-0000-0000D9490000}"/>
    <cellStyle name="Comma 7 2 2 9 2" xfId="3761" xr:uid="{00000000-0005-0000-0000-0000DA490000}"/>
    <cellStyle name="Comma 7 2 2 9 3" xfId="6220" xr:uid="{00000000-0005-0000-0000-0000DB490000}"/>
    <cellStyle name="Comma 7 2 2 9 4" xfId="8713" xr:uid="{00000000-0005-0000-0000-0000DC490000}"/>
    <cellStyle name="Comma 7 2 2 9 5" xfId="11161" xr:uid="{00000000-0005-0000-0000-0000DD490000}"/>
    <cellStyle name="Comma 7 2 2 9 6" xfId="13613" xr:uid="{00000000-0005-0000-0000-0000DE490000}"/>
    <cellStyle name="Comma 7 2 2 9 7" xfId="16065" xr:uid="{00000000-0005-0000-0000-0000DF490000}"/>
    <cellStyle name="Comma 7 2 2 9 8" xfId="18518" xr:uid="{00000000-0005-0000-0000-0000E0490000}"/>
    <cellStyle name="Comma 7 2 2 9 9" xfId="20966" xr:uid="{00000000-0005-0000-0000-0000E1490000}"/>
    <cellStyle name="Comma 7 2 3" xfId="23414" xr:uid="{00000000-0005-0000-0000-0000E2490000}"/>
    <cellStyle name="Comma 7 2 3 10" xfId="3762" xr:uid="{00000000-0005-0000-0000-0000E3490000}"/>
    <cellStyle name="Comma 7 2 3 11" xfId="6221" xr:uid="{00000000-0005-0000-0000-0000E4490000}"/>
    <cellStyle name="Comma 7 2 3 12" xfId="8714" xr:uid="{00000000-0005-0000-0000-0000E5490000}"/>
    <cellStyle name="Comma 7 2 3 13" xfId="11162" xr:uid="{00000000-0005-0000-0000-0000E6490000}"/>
    <cellStyle name="Comma 7 2 3 14" xfId="13614" xr:uid="{00000000-0005-0000-0000-0000E7490000}"/>
    <cellStyle name="Comma 7 2 3 15" xfId="16066" xr:uid="{00000000-0005-0000-0000-0000E8490000}"/>
    <cellStyle name="Comma 7 2 3 16" xfId="18519" xr:uid="{00000000-0005-0000-0000-0000E9490000}"/>
    <cellStyle name="Comma 7 2 3 17" xfId="20967" xr:uid="{00000000-0005-0000-0000-0000EA490000}"/>
    <cellStyle name="Comma 7 2 3 2" xfId="23415" xr:uid="{00000000-0005-0000-0000-0000EB490000}"/>
    <cellStyle name="Comma 7 2 3 2 10" xfId="6222" xr:uid="{00000000-0005-0000-0000-0000EC490000}"/>
    <cellStyle name="Comma 7 2 3 2 11" xfId="8715" xr:uid="{00000000-0005-0000-0000-0000ED490000}"/>
    <cellStyle name="Comma 7 2 3 2 12" xfId="11163" xr:uid="{00000000-0005-0000-0000-0000EE490000}"/>
    <cellStyle name="Comma 7 2 3 2 13" xfId="13615" xr:uid="{00000000-0005-0000-0000-0000EF490000}"/>
    <cellStyle name="Comma 7 2 3 2 14" xfId="16067" xr:uid="{00000000-0005-0000-0000-0000F0490000}"/>
    <cellStyle name="Comma 7 2 3 2 15" xfId="18520" xr:uid="{00000000-0005-0000-0000-0000F1490000}"/>
    <cellStyle name="Comma 7 2 3 2 16" xfId="20968" xr:uid="{00000000-0005-0000-0000-0000F2490000}"/>
    <cellStyle name="Comma 7 2 3 2 2" xfId="23416" xr:uid="{00000000-0005-0000-0000-0000F3490000}"/>
    <cellStyle name="Comma 7 2 3 2 2 10" xfId="20969" xr:uid="{00000000-0005-0000-0000-0000F4490000}"/>
    <cellStyle name="Comma 7 2 3 2 2 2" xfId="23417" xr:uid="{00000000-0005-0000-0000-0000F5490000}"/>
    <cellStyle name="Comma 7 2 3 2 2 2 2" xfId="3765" xr:uid="{00000000-0005-0000-0000-0000F6490000}"/>
    <cellStyle name="Comma 7 2 3 2 2 2 3" xfId="6224" xr:uid="{00000000-0005-0000-0000-0000F7490000}"/>
    <cellStyle name="Comma 7 2 3 2 2 2 4" xfId="8717" xr:uid="{00000000-0005-0000-0000-0000F8490000}"/>
    <cellStyle name="Comma 7 2 3 2 2 2 5" xfId="11165" xr:uid="{00000000-0005-0000-0000-0000F9490000}"/>
    <cellStyle name="Comma 7 2 3 2 2 2 6" xfId="13617" xr:uid="{00000000-0005-0000-0000-0000FA490000}"/>
    <cellStyle name="Comma 7 2 3 2 2 2 7" xfId="16069" xr:uid="{00000000-0005-0000-0000-0000FB490000}"/>
    <cellStyle name="Comma 7 2 3 2 2 2 8" xfId="18522" xr:uid="{00000000-0005-0000-0000-0000FC490000}"/>
    <cellStyle name="Comma 7 2 3 2 2 2 9" xfId="20970" xr:uid="{00000000-0005-0000-0000-0000FD490000}"/>
    <cellStyle name="Comma 7 2 3 2 2 3" xfId="3764" xr:uid="{00000000-0005-0000-0000-0000FE490000}"/>
    <cellStyle name="Comma 7 2 3 2 2 4" xfId="6223" xr:uid="{00000000-0005-0000-0000-0000FF490000}"/>
    <cellStyle name="Comma 7 2 3 2 2 5" xfId="8716" xr:uid="{00000000-0005-0000-0000-0000004A0000}"/>
    <cellStyle name="Comma 7 2 3 2 2 6" xfId="11164" xr:uid="{00000000-0005-0000-0000-0000014A0000}"/>
    <cellStyle name="Comma 7 2 3 2 2 7" xfId="13616" xr:uid="{00000000-0005-0000-0000-0000024A0000}"/>
    <cellStyle name="Comma 7 2 3 2 2 8" xfId="16068" xr:uid="{00000000-0005-0000-0000-0000034A0000}"/>
    <cellStyle name="Comma 7 2 3 2 2 9" xfId="18521" xr:uid="{00000000-0005-0000-0000-0000044A0000}"/>
    <cellStyle name="Comma 7 2 3 2 3" xfId="23418" xr:uid="{00000000-0005-0000-0000-0000054A0000}"/>
    <cellStyle name="Comma 7 2 3 2 3 2" xfId="3766" xr:uid="{00000000-0005-0000-0000-0000064A0000}"/>
    <cellStyle name="Comma 7 2 3 2 3 3" xfId="6225" xr:uid="{00000000-0005-0000-0000-0000074A0000}"/>
    <cellStyle name="Comma 7 2 3 2 3 4" xfId="8718" xr:uid="{00000000-0005-0000-0000-0000084A0000}"/>
    <cellStyle name="Comma 7 2 3 2 3 5" xfId="11166" xr:uid="{00000000-0005-0000-0000-0000094A0000}"/>
    <cellStyle name="Comma 7 2 3 2 3 6" xfId="13618" xr:uid="{00000000-0005-0000-0000-00000A4A0000}"/>
    <cellStyle name="Comma 7 2 3 2 3 7" xfId="16070" xr:uid="{00000000-0005-0000-0000-00000B4A0000}"/>
    <cellStyle name="Comma 7 2 3 2 3 8" xfId="18523" xr:uid="{00000000-0005-0000-0000-00000C4A0000}"/>
    <cellStyle name="Comma 7 2 3 2 3 9" xfId="20971" xr:uid="{00000000-0005-0000-0000-00000D4A0000}"/>
    <cellStyle name="Comma 7 2 3 2 4" xfId="23419" xr:uid="{00000000-0005-0000-0000-00000E4A0000}"/>
    <cellStyle name="Comma 7 2 3 2 4 2" xfId="3767" xr:uid="{00000000-0005-0000-0000-00000F4A0000}"/>
    <cellStyle name="Comma 7 2 3 2 4 3" xfId="6226" xr:uid="{00000000-0005-0000-0000-0000104A0000}"/>
    <cellStyle name="Comma 7 2 3 2 4 4" xfId="8719" xr:uid="{00000000-0005-0000-0000-0000114A0000}"/>
    <cellStyle name="Comma 7 2 3 2 4 5" xfId="11167" xr:uid="{00000000-0005-0000-0000-0000124A0000}"/>
    <cellStyle name="Comma 7 2 3 2 4 6" xfId="13619" xr:uid="{00000000-0005-0000-0000-0000134A0000}"/>
    <cellStyle name="Comma 7 2 3 2 4 7" xfId="16071" xr:uid="{00000000-0005-0000-0000-0000144A0000}"/>
    <cellStyle name="Comma 7 2 3 2 4 8" xfId="18524" xr:uid="{00000000-0005-0000-0000-0000154A0000}"/>
    <cellStyle name="Comma 7 2 3 2 4 9" xfId="20972" xr:uid="{00000000-0005-0000-0000-0000164A0000}"/>
    <cellStyle name="Comma 7 2 3 2 5" xfId="23420" xr:uid="{00000000-0005-0000-0000-0000174A0000}"/>
    <cellStyle name="Comma 7 2 3 2 5 2" xfId="3768" xr:uid="{00000000-0005-0000-0000-0000184A0000}"/>
    <cellStyle name="Comma 7 2 3 2 5 3" xfId="6227" xr:uid="{00000000-0005-0000-0000-0000194A0000}"/>
    <cellStyle name="Comma 7 2 3 2 5 4" xfId="8720" xr:uid="{00000000-0005-0000-0000-00001A4A0000}"/>
    <cellStyle name="Comma 7 2 3 2 5 5" xfId="11168" xr:uid="{00000000-0005-0000-0000-00001B4A0000}"/>
    <cellStyle name="Comma 7 2 3 2 5 6" xfId="13620" xr:uid="{00000000-0005-0000-0000-00001C4A0000}"/>
    <cellStyle name="Comma 7 2 3 2 5 7" xfId="16072" xr:uid="{00000000-0005-0000-0000-00001D4A0000}"/>
    <cellStyle name="Comma 7 2 3 2 5 8" xfId="18525" xr:uid="{00000000-0005-0000-0000-00001E4A0000}"/>
    <cellStyle name="Comma 7 2 3 2 5 9" xfId="20973" xr:uid="{00000000-0005-0000-0000-00001F4A0000}"/>
    <cellStyle name="Comma 7 2 3 2 6" xfId="23421" xr:uid="{00000000-0005-0000-0000-0000204A0000}"/>
    <cellStyle name="Comma 7 2 3 2 6 2" xfId="3769" xr:uid="{00000000-0005-0000-0000-0000214A0000}"/>
    <cellStyle name="Comma 7 2 3 2 6 3" xfId="6228" xr:uid="{00000000-0005-0000-0000-0000224A0000}"/>
    <cellStyle name="Comma 7 2 3 2 6 4" xfId="8721" xr:uid="{00000000-0005-0000-0000-0000234A0000}"/>
    <cellStyle name="Comma 7 2 3 2 6 5" xfId="11169" xr:uid="{00000000-0005-0000-0000-0000244A0000}"/>
    <cellStyle name="Comma 7 2 3 2 6 6" xfId="13621" xr:uid="{00000000-0005-0000-0000-0000254A0000}"/>
    <cellStyle name="Comma 7 2 3 2 6 7" xfId="16073" xr:uid="{00000000-0005-0000-0000-0000264A0000}"/>
    <cellStyle name="Comma 7 2 3 2 6 8" xfId="18526" xr:uid="{00000000-0005-0000-0000-0000274A0000}"/>
    <cellStyle name="Comma 7 2 3 2 6 9" xfId="20974" xr:uid="{00000000-0005-0000-0000-0000284A0000}"/>
    <cellStyle name="Comma 7 2 3 2 7" xfId="23422" xr:uid="{00000000-0005-0000-0000-0000294A0000}"/>
    <cellStyle name="Comma 7 2 3 2 7 2" xfId="3770" xr:uid="{00000000-0005-0000-0000-00002A4A0000}"/>
    <cellStyle name="Comma 7 2 3 2 7 3" xfId="6229" xr:uid="{00000000-0005-0000-0000-00002B4A0000}"/>
    <cellStyle name="Comma 7 2 3 2 7 4" xfId="8722" xr:uid="{00000000-0005-0000-0000-00002C4A0000}"/>
    <cellStyle name="Comma 7 2 3 2 7 5" xfId="11170" xr:uid="{00000000-0005-0000-0000-00002D4A0000}"/>
    <cellStyle name="Comma 7 2 3 2 7 6" xfId="13622" xr:uid="{00000000-0005-0000-0000-00002E4A0000}"/>
    <cellStyle name="Comma 7 2 3 2 7 7" xfId="16074" xr:uid="{00000000-0005-0000-0000-00002F4A0000}"/>
    <cellStyle name="Comma 7 2 3 2 7 8" xfId="18527" xr:uid="{00000000-0005-0000-0000-0000304A0000}"/>
    <cellStyle name="Comma 7 2 3 2 7 9" xfId="20975" xr:uid="{00000000-0005-0000-0000-0000314A0000}"/>
    <cellStyle name="Comma 7 2 3 2 8" xfId="23423" xr:uid="{00000000-0005-0000-0000-0000324A0000}"/>
    <cellStyle name="Comma 7 2 3 2 8 2" xfId="3771" xr:uid="{00000000-0005-0000-0000-0000334A0000}"/>
    <cellStyle name="Comma 7 2 3 2 8 3" xfId="6230" xr:uid="{00000000-0005-0000-0000-0000344A0000}"/>
    <cellStyle name="Comma 7 2 3 2 8 4" xfId="8723" xr:uid="{00000000-0005-0000-0000-0000354A0000}"/>
    <cellStyle name="Comma 7 2 3 2 8 5" xfId="11171" xr:uid="{00000000-0005-0000-0000-0000364A0000}"/>
    <cellStyle name="Comma 7 2 3 2 8 6" xfId="13623" xr:uid="{00000000-0005-0000-0000-0000374A0000}"/>
    <cellStyle name="Comma 7 2 3 2 8 7" xfId="16075" xr:uid="{00000000-0005-0000-0000-0000384A0000}"/>
    <cellStyle name="Comma 7 2 3 2 8 8" xfId="18528" xr:uid="{00000000-0005-0000-0000-0000394A0000}"/>
    <cellStyle name="Comma 7 2 3 2 8 9" xfId="20976" xr:uid="{00000000-0005-0000-0000-00003A4A0000}"/>
    <cellStyle name="Comma 7 2 3 2 9" xfId="3763" xr:uid="{00000000-0005-0000-0000-00003B4A0000}"/>
    <cellStyle name="Comma 7 2 3 3" xfId="23424" xr:uid="{00000000-0005-0000-0000-00003C4A0000}"/>
    <cellStyle name="Comma 7 2 3 3 10" xfId="20977" xr:uid="{00000000-0005-0000-0000-00003D4A0000}"/>
    <cellStyle name="Comma 7 2 3 3 2" xfId="23425" xr:uid="{00000000-0005-0000-0000-00003E4A0000}"/>
    <cellStyle name="Comma 7 2 3 3 2 2" xfId="3773" xr:uid="{00000000-0005-0000-0000-00003F4A0000}"/>
    <cellStyle name="Comma 7 2 3 3 2 3" xfId="6232" xr:uid="{00000000-0005-0000-0000-0000404A0000}"/>
    <cellStyle name="Comma 7 2 3 3 2 4" xfId="8725" xr:uid="{00000000-0005-0000-0000-0000414A0000}"/>
    <cellStyle name="Comma 7 2 3 3 2 5" xfId="11173" xr:uid="{00000000-0005-0000-0000-0000424A0000}"/>
    <cellStyle name="Comma 7 2 3 3 2 6" xfId="13625" xr:uid="{00000000-0005-0000-0000-0000434A0000}"/>
    <cellStyle name="Comma 7 2 3 3 2 7" xfId="16077" xr:uid="{00000000-0005-0000-0000-0000444A0000}"/>
    <cellStyle name="Comma 7 2 3 3 2 8" xfId="18530" xr:uid="{00000000-0005-0000-0000-0000454A0000}"/>
    <cellStyle name="Comma 7 2 3 3 2 9" xfId="20978" xr:uid="{00000000-0005-0000-0000-0000464A0000}"/>
    <cellStyle name="Comma 7 2 3 3 3" xfId="3772" xr:uid="{00000000-0005-0000-0000-0000474A0000}"/>
    <cellStyle name="Comma 7 2 3 3 4" xfId="6231" xr:uid="{00000000-0005-0000-0000-0000484A0000}"/>
    <cellStyle name="Comma 7 2 3 3 5" xfId="8724" xr:uid="{00000000-0005-0000-0000-0000494A0000}"/>
    <cellStyle name="Comma 7 2 3 3 6" xfId="11172" xr:uid="{00000000-0005-0000-0000-00004A4A0000}"/>
    <cellStyle name="Comma 7 2 3 3 7" xfId="13624" xr:uid="{00000000-0005-0000-0000-00004B4A0000}"/>
    <cellStyle name="Comma 7 2 3 3 8" xfId="16076" xr:uid="{00000000-0005-0000-0000-00004C4A0000}"/>
    <cellStyle name="Comma 7 2 3 3 9" xfId="18529" xr:uid="{00000000-0005-0000-0000-00004D4A0000}"/>
    <cellStyle name="Comma 7 2 3 4" xfId="23426" xr:uid="{00000000-0005-0000-0000-00004E4A0000}"/>
    <cellStyle name="Comma 7 2 3 4 2" xfId="3774" xr:uid="{00000000-0005-0000-0000-00004F4A0000}"/>
    <cellStyle name="Comma 7 2 3 4 3" xfId="6233" xr:uid="{00000000-0005-0000-0000-0000504A0000}"/>
    <cellStyle name="Comma 7 2 3 4 4" xfId="8726" xr:uid="{00000000-0005-0000-0000-0000514A0000}"/>
    <cellStyle name="Comma 7 2 3 4 5" xfId="11174" xr:uid="{00000000-0005-0000-0000-0000524A0000}"/>
    <cellStyle name="Comma 7 2 3 4 6" xfId="13626" xr:uid="{00000000-0005-0000-0000-0000534A0000}"/>
    <cellStyle name="Comma 7 2 3 4 7" xfId="16078" xr:uid="{00000000-0005-0000-0000-0000544A0000}"/>
    <cellStyle name="Comma 7 2 3 4 8" xfId="18531" xr:uid="{00000000-0005-0000-0000-0000554A0000}"/>
    <cellStyle name="Comma 7 2 3 4 9" xfId="20979" xr:uid="{00000000-0005-0000-0000-0000564A0000}"/>
    <cellStyle name="Comma 7 2 3 5" xfId="23427" xr:uid="{00000000-0005-0000-0000-0000574A0000}"/>
    <cellStyle name="Comma 7 2 3 5 2" xfId="3775" xr:uid="{00000000-0005-0000-0000-0000584A0000}"/>
    <cellStyle name="Comma 7 2 3 5 3" xfId="6234" xr:uid="{00000000-0005-0000-0000-0000594A0000}"/>
    <cellStyle name="Comma 7 2 3 5 4" xfId="8727" xr:uid="{00000000-0005-0000-0000-00005A4A0000}"/>
    <cellStyle name="Comma 7 2 3 5 5" xfId="11175" xr:uid="{00000000-0005-0000-0000-00005B4A0000}"/>
    <cellStyle name="Comma 7 2 3 5 6" xfId="13627" xr:uid="{00000000-0005-0000-0000-00005C4A0000}"/>
    <cellStyle name="Comma 7 2 3 5 7" xfId="16079" xr:uid="{00000000-0005-0000-0000-00005D4A0000}"/>
    <cellStyle name="Comma 7 2 3 5 8" xfId="18532" xr:uid="{00000000-0005-0000-0000-00005E4A0000}"/>
    <cellStyle name="Comma 7 2 3 5 9" xfId="20980" xr:uid="{00000000-0005-0000-0000-00005F4A0000}"/>
    <cellStyle name="Comma 7 2 3 6" xfId="23428" xr:uid="{00000000-0005-0000-0000-0000604A0000}"/>
    <cellStyle name="Comma 7 2 3 6 2" xfId="3776" xr:uid="{00000000-0005-0000-0000-0000614A0000}"/>
    <cellStyle name="Comma 7 2 3 6 3" xfId="6235" xr:uid="{00000000-0005-0000-0000-0000624A0000}"/>
    <cellStyle name="Comma 7 2 3 6 4" xfId="8728" xr:uid="{00000000-0005-0000-0000-0000634A0000}"/>
    <cellStyle name="Comma 7 2 3 6 5" xfId="11176" xr:uid="{00000000-0005-0000-0000-0000644A0000}"/>
    <cellStyle name="Comma 7 2 3 6 6" xfId="13628" xr:uid="{00000000-0005-0000-0000-0000654A0000}"/>
    <cellStyle name="Comma 7 2 3 6 7" xfId="16080" xr:uid="{00000000-0005-0000-0000-0000664A0000}"/>
    <cellStyle name="Comma 7 2 3 6 8" xfId="18533" xr:uid="{00000000-0005-0000-0000-0000674A0000}"/>
    <cellStyle name="Comma 7 2 3 6 9" xfId="20981" xr:uid="{00000000-0005-0000-0000-0000684A0000}"/>
    <cellStyle name="Comma 7 2 3 7" xfId="23429" xr:uid="{00000000-0005-0000-0000-0000694A0000}"/>
    <cellStyle name="Comma 7 2 3 7 2" xfId="3777" xr:uid="{00000000-0005-0000-0000-00006A4A0000}"/>
    <cellStyle name="Comma 7 2 3 7 3" xfId="6236" xr:uid="{00000000-0005-0000-0000-00006B4A0000}"/>
    <cellStyle name="Comma 7 2 3 7 4" xfId="8729" xr:uid="{00000000-0005-0000-0000-00006C4A0000}"/>
    <cellStyle name="Comma 7 2 3 7 5" xfId="11177" xr:uid="{00000000-0005-0000-0000-00006D4A0000}"/>
    <cellStyle name="Comma 7 2 3 7 6" xfId="13629" xr:uid="{00000000-0005-0000-0000-00006E4A0000}"/>
    <cellStyle name="Comma 7 2 3 7 7" xfId="16081" xr:uid="{00000000-0005-0000-0000-00006F4A0000}"/>
    <cellStyle name="Comma 7 2 3 7 8" xfId="18534" xr:uid="{00000000-0005-0000-0000-0000704A0000}"/>
    <cellStyle name="Comma 7 2 3 7 9" xfId="20982" xr:uid="{00000000-0005-0000-0000-0000714A0000}"/>
    <cellStyle name="Comma 7 2 3 8" xfId="23430" xr:uid="{00000000-0005-0000-0000-0000724A0000}"/>
    <cellStyle name="Comma 7 2 3 8 2" xfId="3778" xr:uid="{00000000-0005-0000-0000-0000734A0000}"/>
    <cellStyle name="Comma 7 2 3 8 3" xfId="6237" xr:uid="{00000000-0005-0000-0000-0000744A0000}"/>
    <cellStyle name="Comma 7 2 3 8 4" xfId="8730" xr:uid="{00000000-0005-0000-0000-0000754A0000}"/>
    <cellStyle name="Comma 7 2 3 8 5" xfId="11178" xr:uid="{00000000-0005-0000-0000-0000764A0000}"/>
    <cellStyle name="Comma 7 2 3 8 6" xfId="13630" xr:uid="{00000000-0005-0000-0000-0000774A0000}"/>
    <cellStyle name="Comma 7 2 3 8 7" xfId="16082" xr:uid="{00000000-0005-0000-0000-0000784A0000}"/>
    <cellStyle name="Comma 7 2 3 8 8" xfId="18535" xr:uid="{00000000-0005-0000-0000-0000794A0000}"/>
    <cellStyle name="Comma 7 2 3 8 9" xfId="20983" xr:uid="{00000000-0005-0000-0000-00007A4A0000}"/>
    <cellStyle name="Comma 7 2 3 9" xfId="23431" xr:uid="{00000000-0005-0000-0000-00007B4A0000}"/>
    <cellStyle name="Comma 7 2 3 9 2" xfId="3779" xr:uid="{00000000-0005-0000-0000-00007C4A0000}"/>
    <cellStyle name="Comma 7 2 3 9 3" xfId="6238" xr:uid="{00000000-0005-0000-0000-00007D4A0000}"/>
    <cellStyle name="Comma 7 2 3 9 4" xfId="8731" xr:uid="{00000000-0005-0000-0000-00007E4A0000}"/>
    <cellStyle name="Comma 7 2 3 9 5" xfId="11179" xr:uid="{00000000-0005-0000-0000-00007F4A0000}"/>
    <cellStyle name="Comma 7 2 3 9 6" xfId="13631" xr:uid="{00000000-0005-0000-0000-0000804A0000}"/>
    <cellStyle name="Comma 7 2 3 9 7" xfId="16083" xr:uid="{00000000-0005-0000-0000-0000814A0000}"/>
    <cellStyle name="Comma 7 2 3 9 8" xfId="18536" xr:uid="{00000000-0005-0000-0000-0000824A0000}"/>
    <cellStyle name="Comma 7 2 3 9 9" xfId="20984" xr:uid="{00000000-0005-0000-0000-0000834A0000}"/>
    <cellStyle name="Comma 7 2 4" xfId="23432" xr:uid="{00000000-0005-0000-0000-0000844A0000}"/>
    <cellStyle name="Comma 7 2 4 10" xfId="6239" xr:uid="{00000000-0005-0000-0000-0000854A0000}"/>
    <cellStyle name="Comma 7 2 4 11" xfId="8732" xr:uid="{00000000-0005-0000-0000-0000864A0000}"/>
    <cellStyle name="Comma 7 2 4 12" xfId="11180" xr:uid="{00000000-0005-0000-0000-0000874A0000}"/>
    <cellStyle name="Comma 7 2 4 13" xfId="13632" xr:uid="{00000000-0005-0000-0000-0000884A0000}"/>
    <cellStyle name="Comma 7 2 4 14" xfId="16084" xr:uid="{00000000-0005-0000-0000-0000894A0000}"/>
    <cellStyle name="Comma 7 2 4 15" xfId="18537" xr:uid="{00000000-0005-0000-0000-00008A4A0000}"/>
    <cellStyle name="Comma 7 2 4 16" xfId="20985" xr:uid="{00000000-0005-0000-0000-00008B4A0000}"/>
    <cellStyle name="Comma 7 2 4 2" xfId="23433" xr:uid="{00000000-0005-0000-0000-00008C4A0000}"/>
    <cellStyle name="Comma 7 2 4 2 10" xfId="20986" xr:uid="{00000000-0005-0000-0000-00008D4A0000}"/>
    <cellStyle name="Comma 7 2 4 2 2" xfId="23434" xr:uid="{00000000-0005-0000-0000-00008E4A0000}"/>
    <cellStyle name="Comma 7 2 4 2 2 2" xfId="3782" xr:uid="{00000000-0005-0000-0000-00008F4A0000}"/>
    <cellStyle name="Comma 7 2 4 2 2 3" xfId="6241" xr:uid="{00000000-0005-0000-0000-0000904A0000}"/>
    <cellStyle name="Comma 7 2 4 2 2 4" xfId="8734" xr:uid="{00000000-0005-0000-0000-0000914A0000}"/>
    <cellStyle name="Comma 7 2 4 2 2 5" xfId="11182" xr:uid="{00000000-0005-0000-0000-0000924A0000}"/>
    <cellStyle name="Comma 7 2 4 2 2 6" xfId="13634" xr:uid="{00000000-0005-0000-0000-0000934A0000}"/>
    <cellStyle name="Comma 7 2 4 2 2 7" xfId="16086" xr:uid="{00000000-0005-0000-0000-0000944A0000}"/>
    <cellStyle name="Comma 7 2 4 2 2 8" xfId="18539" xr:uid="{00000000-0005-0000-0000-0000954A0000}"/>
    <cellStyle name="Comma 7 2 4 2 2 9" xfId="20987" xr:uid="{00000000-0005-0000-0000-0000964A0000}"/>
    <cellStyle name="Comma 7 2 4 2 3" xfId="3781" xr:uid="{00000000-0005-0000-0000-0000974A0000}"/>
    <cellStyle name="Comma 7 2 4 2 4" xfId="6240" xr:uid="{00000000-0005-0000-0000-0000984A0000}"/>
    <cellStyle name="Comma 7 2 4 2 5" xfId="8733" xr:uid="{00000000-0005-0000-0000-0000994A0000}"/>
    <cellStyle name="Comma 7 2 4 2 6" xfId="11181" xr:uid="{00000000-0005-0000-0000-00009A4A0000}"/>
    <cellStyle name="Comma 7 2 4 2 7" xfId="13633" xr:uid="{00000000-0005-0000-0000-00009B4A0000}"/>
    <cellStyle name="Comma 7 2 4 2 8" xfId="16085" xr:uid="{00000000-0005-0000-0000-00009C4A0000}"/>
    <cellStyle name="Comma 7 2 4 2 9" xfId="18538" xr:uid="{00000000-0005-0000-0000-00009D4A0000}"/>
    <cellStyle name="Comma 7 2 4 3" xfId="23435" xr:uid="{00000000-0005-0000-0000-00009E4A0000}"/>
    <cellStyle name="Comma 7 2 4 3 2" xfId="3783" xr:uid="{00000000-0005-0000-0000-00009F4A0000}"/>
    <cellStyle name="Comma 7 2 4 3 3" xfId="6242" xr:uid="{00000000-0005-0000-0000-0000A04A0000}"/>
    <cellStyle name="Comma 7 2 4 3 4" xfId="8735" xr:uid="{00000000-0005-0000-0000-0000A14A0000}"/>
    <cellStyle name="Comma 7 2 4 3 5" xfId="11183" xr:uid="{00000000-0005-0000-0000-0000A24A0000}"/>
    <cellStyle name="Comma 7 2 4 3 6" xfId="13635" xr:uid="{00000000-0005-0000-0000-0000A34A0000}"/>
    <cellStyle name="Comma 7 2 4 3 7" xfId="16087" xr:uid="{00000000-0005-0000-0000-0000A44A0000}"/>
    <cellStyle name="Comma 7 2 4 3 8" xfId="18540" xr:uid="{00000000-0005-0000-0000-0000A54A0000}"/>
    <cellStyle name="Comma 7 2 4 3 9" xfId="20988" xr:uid="{00000000-0005-0000-0000-0000A64A0000}"/>
    <cellStyle name="Comma 7 2 4 4" xfId="23436" xr:uid="{00000000-0005-0000-0000-0000A74A0000}"/>
    <cellStyle name="Comma 7 2 4 4 2" xfId="3784" xr:uid="{00000000-0005-0000-0000-0000A84A0000}"/>
    <cellStyle name="Comma 7 2 4 4 3" xfId="6243" xr:uid="{00000000-0005-0000-0000-0000A94A0000}"/>
    <cellStyle name="Comma 7 2 4 4 4" xfId="8736" xr:uid="{00000000-0005-0000-0000-0000AA4A0000}"/>
    <cellStyle name="Comma 7 2 4 4 5" xfId="11184" xr:uid="{00000000-0005-0000-0000-0000AB4A0000}"/>
    <cellStyle name="Comma 7 2 4 4 6" xfId="13636" xr:uid="{00000000-0005-0000-0000-0000AC4A0000}"/>
    <cellStyle name="Comma 7 2 4 4 7" xfId="16088" xr:uid="{00000000-0005-0000-0000-0000AD4A0000}"/>
    <cellStyle name="Comma 7 2 4 4 8" xfId="18541" xr:uid="{00000000-0005-0000-0000-0000AE4A0000}"/>
    <cellStyle name="Comma 7 2 4 4 9" xfId="20989" xr:uid="{00000000-0005-0000-0000-0000AF4A0000}"/>
    <cellStyle name="Comma 7 2 4 5" xfId="23437" xr:uid="{00000000-0005-0000-0000-0000B04A0000}"/>
    <cellStyle name="Comma 7 2 4 5 2" xfId="3785" xr:uid="{00000000-0005-0000-0000-0000B14A0000}"/>
    <cellStyle name="Comma 7 2 4 5 3" xfId="6244" xr:uid="{00000000-0005-0000-0000-0000B24A0000}"/>
    <cellStyle name="Comma 7 2 4 5 4" xfId="8737" xr:uid="{00000000-0005-0000-0000-0000B34A0000}"/>
    <cellStyle name="Comma 7 2 4 5 5" xfId="11185" xr:uid="{00000000-0005-0000-0000-0000B44A0000}"/>
    <cellStyle name="Comma 7 2 4 5 6" xfId="13637" xr:uid="{00000000-0005-0000-0000-0000B54A0000}"/>
    <cellStyle name="Comma 7 2 4 5 7" xfId="16089" xr:uid="{00000000-0005-0000-0000-0000B64A0000}"/>
    <cellStyle name="Comma 7 2 4 5 8" xfId="18542" xr:uid="{00000000-0005-0000-0000-0000B74A0000}"/>
    <cellStyle name="Comma 7 2 4 5 9" xfId="20990" xr:uid="{00000000-0005-0000-0000-0000B84A0000}"/>
    <cellStyle name="Comma 7 2 4 6" xfId="23438" xr:uid="{00000000-0005-0000-0000-0000B94A0000}"/>
    <cellStyle name="Comma 7 2 4 6 2" xfId="3786" xr:uid="{00000000-0005-0000-0000-0000BA4A0000}"/>
    <cellStyle name="Comma 7 2 4 6 3" xfId="6245" xr:uid="{00000000-0005-0000-0000-0000BB4A0000}"/>
    <cellStyle name="Comma 7 2 4 6 4" xfId="8738" xr:uid="{00000000-0005-0000-0000-0000BC4A0000}"/>
    <cellStyle name="Comma 7 2 4 6 5" xfId="11186" xr:uid="{00000000-0005-0000-0000-0000BD4A0000}"/>
    <cellStyle name="Comma 7 2 4 6 6" xfId="13638" xr:uid="{00000000-0005-0000-0000-0000BE4A0000}"/>
    <cellStyle name="Comma 7 2 4 6 7" xfId="16090" xr:uid="{00000000-0005-0000-0000-0000BF4A0000}"/>
    <cellStyle name="Comma 7 2 4 6 8" xfId="18543" xr:uid="{00000000-0005-0000-0000-0000C04A0000}"/>
    <cellStyle name="Comma 7 2 4 6 9" xfId="20991" xr:uid="{00000000-0005-0000-0000-0000C14A0000}"/>
    <cellStyle name="Comma 7 2 4 7" xfId="23439" xr:uid="{00000000-0005-0000-0000-0000C24A0000}"/>
    <cellStyle name="Comma 7 2 4 7 2" xfId="3787" xr:uid="{00000000-0005-0000-0000-0000C34A0000}"/>
    <cellStyle name="Comma 7 2 4 7 3" xfId="6246" xr:uid="{00000000-0005-0000-0000-0000C44A0000}"/>
    <cellStyle name="Comma 7 2 4 7 4" xfId="8739" xr:uid="{00000000-0005-0000-0000-0000C54A0000}"/>
    <cellStyle name="Comma 7 2 4 7 5" xfId="11187" xr:uid="{00000000-0005-0000-0000-0000C64A0000}"/>
    <cellStyle name="Comma 7 2 4 7 6" xfId="13639" xr:uid="{00000000-0005-0000-0000-0000C74A0000}"/>
    <cellStyle name="Comma 7 2 4 7 7" xfId="16091" xr:uid="{00000000-0005-0000-0000-0000C84A0000}"/>
    <cellStyle name="Comma 7 2 4 7 8" xfId="18544" xr:uid="{00000000-0005-0000-0000-0000C94A0000}"/>
    <cellStyle name="Comma 7 2 4 7 9" xfId="20992" xr:uid="{00000000-0005-0000-0000-0000CA4A0000}"/>
    <cellStyle name="Comma 7 2 4 8" xfId="23440" xr:uid="{00000000-0005-0000-0000-0000CB4A0000}"/>
    <cellStyle name="Comma 7 2 4 8 2" xfId="3788" xr:uid="{00000000-0005-0000-0000-0000CC4A0000}"/>
    <cellStyle name="Comma 7 2 4 8 3" xfId="6247" xr:uid="{00000000-0005-0000-0000-0000CD4A0000}"/>
    <cellStyle name="Comma 7 2 4 8 4" xfId="8740" xr:uid="{00000000-0005-0000-0000-0000CE4A0000}"/>
    <cellStyle name="Comma 7 2 4 8 5" xfId="11188" xr:uid="{00000000-0005-0000-0000-0000CF4A0000}"/>
    <cellStyle name="Comma 7 2 4 8 6" xfId="13640" xr:uid="{00000000-0005-0000-0000-0000D04A0000}"/>
    <cellStyle name="Comma 7 2 4 8 7" xfId="16092" xr:uid="{00000000-0005-0000-0000-0000D14A0000}"/>
    <cellStyle name="Comma 7 2 4 8 8" xfId="18545" xr:uid="{00000000-0005-0000-0000-0000D24A0000}"/>
    <cellStyle name="Comma 7 2 4 8 9" xfId="20993" xr:uid="{00000000-0005-0000-0000-0000D34A0000}"/>
    <cellStyle name="Comma 7 2 4 9" xfId="3780" xr:uid="{00000000-0005-0000-0000-0000D44A0000}"/>
    <cellStyle name="Comma 7 2 5" xfId="23441" xr:uid="{00000000-0005-0000-0000-0000D54A0000}"/>
    <cellStyle name="Comma 7 2 5 10" xfId="20994" xr:uid="{00000000-0005-0000-0000-0000D64A0000}"/>
    <cellStyle name="Comma 7 2 5 2" xfId="23442" xr:uid="{00000000-0005-0000-0000-0000D74A0000}"/>
    <cellStyle name="Comma 7 2 5 2 2" xfId="3790" xr:uid="{00000000-0005-0000-0000-0000D84A0000}"/>
    <cellStyle name="Comma 7 2 5 2 3" xfId="6249" xr:uid="{00000000-0005-0000-0000-0000D94A0000}"/>
    <cellStyle name="Comma 7 2 5 2 4" xfId="8742" xr:uid="{00000000-0005-0000-0000-0000DA4A0000}"/>
    <cellStyle name="Comma 7 2 5 2 5" xfId="11190" xr:uid="{00000000-0005-0000-0000-0000DB4A0000}"/>
    <cellStyle name="Comma 7 2 5 2 6" xfId="13642" xr:uid="{00000000-0005-0000-0000-0000DC4A0000}"/>
    <cellStyle name="Comma 7 2 5 2 7" xfId="16094" xr:uid="{00000000-0005-0000-0000-0000DD4A0000}"/>
    <cellStyle name="Comma 7 2 5 2 8" xfId="18547" xr:uid="{00000000-0005-0000-0000-0000DE4A0000}"/>
    <cellStyle name="Comma 7 2 5 2 9" xfId="20995" xr:uid="{00000000-0005-0000-0000-0000DF4A0000}"/>
    <cellStyle name="Comma 7 2 5 3" xfId="3789" xr:uid="{00000000-0005-0000-0000-0000E04A0000}"/>
    <cellStyle name="Comma 7 2 5 4" xfId="6248" xr:uid="{00000000-0005-0000-0000-0000E14A0000}"/>
    <cellStyle name="Comma 7 2 5 5" xfId="8741" xr:uid="{00000000-0005-0000-0000-0000E24A0000}"/>
    <cellStyle name="Comma 7 2 5 6" xfId="11189" xr:uid="{00000000-0005-0000-0000-0000E34A0000}"/>
    <cellStyle name="Comma 7 2 5 7" xfId="13641" xr:uid="{00000000-0005-0000-0000-0000E44A0000}"/>
    <cellStyle name="Comma 7 2 5 8" xfId="16093" xr:uid="{00000000-0005-0000-0000-0000E54A0000}"/>
    <cellStyle name="Comma 7 2 5 9" xfId="18546" xr:uid="{00000000-0005-0000-0000-0000E64A0000}"/>
    <cellStyle name="Comma 7 2 6" xfId="23443" xr:uid="{00000000-0005-0000-0000-0000E74A0000}"/>
    <cellStyle name="Comma 7 2 6 2" xfId="3791" xr:uid="{00000000-0005-0000-0000-0000E84A0000}"/>
    <cellStyle name="Comma 7 2 6 3" xfId="6250" xr:uid="{00000000-0005-0000-0000-0000E94A0000}"/>
    <cellStyle name="Comma 7 2 6 4" xfId="8743" xr:uid="{00000000-0005-0000-0000-0000EA4A0000}"/>
    <cellStyle name="Comma 7 2 6 5" xfId="11191" xr:uid="{00000000-0005-0000-0000-0000EB4A0000}"/>
    <cellStyle name="Comma 7 2 6 6" xfId="13643" xr:uid="{00000000-0005-0000-0000-0000EC4A0000}"/>
    <cellStyle name="Comma 7 2 6 7" xfId="16095" xr:uid="{00000000-0005-0000-0000-0000ED4A0000}"/>
    <cellStyle name="Comma 7 2 6 8" xfId="18548" xr:uid="{00000000-0005-0000-0000-0000EE4A0000}"/>
    <cellStyle name="Comma 7 2 6 9" xfId="20996" xr:uid="{00000000-0005-0000-0000-0000EF4A0000}"/>
    <cellStyle name="Comma 7 2 7" xfId="23444" xr:uid="{00000000-0005-0000-0000-0000F04A0000}"/>
    <cellStyle name="Comma 7 2 7 2" xfId="3792" xr:uid="{00000000-0005-0000-0000-0000F14A0000}"/>
    <cellStyle name="Comma 7 2 7 3" xfId="6251" xr:uid="{00000000-0005-0000-0000-0000F24A0000}"/>
    <cellStyle name="Comma 7 2 7 4" xfId="8744" xr:uid="{00000000-0005-0000-0000-0000F34A0000}"/>
    <cellStyle name="Comma 7 2 7 5" xfId="11192" xr:uid="{00000000-0005-0000-0000-0000F44A0000}"/>
    <cellStyle name="Comma 7 2 7 6" xfId="13644" xr:uid="{00000000-0005-0000-0000-0000F54A0000}"/>
    <cellStyle name="Comma 7 2 7 7" xfId="16096" xr:uid="{00000000-0005-0000-0000-0000F64A0000}"/>
    <cellStyle name="Comma 7 2 7 8" xfId="18549" xr:uid="{00000000-0005-0000-0000-0000F74A0000}"/>
    <cellStyle name="Comma 7 2 7 9" xfId="20997" xr:uid="{00000000-0005-0000-0000-0000F84A0000}"/>
    <cellStyle name="Comma 7 2 8" xfId="23445" xr:uid="{00000000-0005-0000-0000-0000F94A0000}"/>
    <cellStyle name="Comma 7 2 8 2" xfId="3793" xr:uid="{00000000-0005-0000-0000-0000FA4A0000}"/>
    <cellStyle name="Comma 7 2 8 3" xfId="6252" xr:uid="{00000000-0005-0000-0000-0000FB4A0000}"/>
    <cellStyle name="Comma 7 2 8 4" xfId="8745" xr:uid="{00000000-0005-0000-0000-0000FC4A0000}"/>
    <cellStyle name="Comma 7 2 8 5" xfId="11193" xr:uid="{00000000-0005-0000-0000-0000FD4A0000}"/>
    <cellStyle name="Comma 7 2 8 6" xfId="13645" xr:uid="{00000000-0005-0000-0000-0000FE4A0000}"/>
    <cellStyle name="Comma 7 2 8 7" xfId="16097" xr:uid="{00000000-0005-0000-0000-0000FF4A0000}"/>
    <cellStyle name="Comma 7 2 8 8" xfId="18550" xr:uid="{00000000-0005-0000-0000-0000004B0000}"/>
    <cellStyle name="Comma 7 2 8 9" xfId="20998" xr:uid="{00000000-0005-0000-0000-0000014B0000}"/>
    <cellStyle name="Comma 7 2 9" xfId="23446" xr:uid="{00000000-0005-0000-0000-0000024B0000}"/>
    <cellStyle name="Comma 7 2 9 2" xfId="3794" xr:uid="{00000000-0005-0000-0000-0000034B0000}"/>
    <cellStyle name="Comma 7 2 9 3" xfId="6253" xr:uid="{00000000-0005-0000-0000-0000044B0000}"/>
    <cellStyle name="Comma 7 2 9 4" xfId="8746" xr:uid="{00000000-0005-0000-0000-0000054B0000}"/>
    <cellStyle name="Comma 7 2 9 5" xfId="11194" xr:uid="{00000000-0005-0000-0000-0000064B0000}"/>
    <cellStyle name="Comma 7 2 9 6" xfId="13646" xr:uid="{00000000-0005-0000-0000-0000074B0000}"/>
    <cellStyle name="Comma 7 2 9 7" xfId="16098" xr:uid="{00000000-0005-0000-0000-0000084B0000}"/>
    <cellStyle name="Comma 7 2 9 8" xfId="18551" xr:uid="{00000000-0005-0000-0000-0000094B0000}"/>
    <cellStyle name="Comma 7 2 9 9" xfId="20999" xr:uid="{00000000-0005-0000-0000-00000A4B0000}"/>
    <cellStyle name="Comma 7 20" xfId="365" xr:uid="{00000000-0005-0000-0000-00000B4B0000}"/>
    <cellStyle name="Comma 7 21" xfId="366" xr:uid="{00000000-0005-0000-0000-00000C4B0000}"/>
    <cellStyle name="Comma 7 22" xfId="367" xr:uid="{00000000-0005-0000-0000-00000D4B0000}"/>
    <cellStyle name="Comma 7 23" xfId="368" xr:uid="{00000000-0005-0000-0000-00000E4B0000}"/>
    <cellStyle name="Comma 7 24" xfId="369" xr:uid="{00000000-0005-0000-0000-00000F4B0000}"/>
    <cellStyle name="Comma 7 25" xfId="370" xr:uid="{00000000-0005-0000-0000-0000104B0000}"/>
    <cellStyle name="Comma 7 26" xfId="371" xr:uid="{00000000-0005-0000-0000-0000114B0000}"/>
    <cellStyle name="Comma 7 27" xfId="372" xr:uid="{00000000-0005-0000-0000-0000124B0000}"/>
    <cellStyle name="Comma 7 28" xfId="3719" xr:uid="{00000000-0005-0000-0000-0000134B0000}"/>
    <cellStyle name="Comma 7 29" xfId="6178" xr:uid="{00000000-0005-0000-0000-0000144B0000}"/>
    <cellStyle name="Comma 7 3" xfId="23447" xr:uid="{00000000-0005-0000-0000-0000154B0000}"/>
    <cellStyle name="Comma 7 3 10" xfId="23448" xr:uid="{00000000-0005-0000-0000-0000164B0000}"/>
    <cellStyle name="Comma 7 3 10 2" xfId="3796" xr:uid="{00000000-0005-0000-0000-0000174B0000}"/>
    <cellStyle name="Comma 7 3 10 3" xfId="6255" xr:uid="{00000000-0005-0000-0000-0000184B0000}"/>
    <cellStyle name="Comma 7 3 10 4" xfId="8748" xr:uid="{00000000-0005-0000-0000-0000194B0000}"/>
    <cellStyle name="Comma 7 3 10 5" xfId="11196" xr:uid="{00000000-0005-0000-0000-00001A4B0000}"/>
    <cellStyle name="Comma 7 3 10 6" xfId="13648" xr:uid="{00000000-0005-0000-0000-00001B4B0000}"/>
    <cellStyle name="Comma 7 3 10 7" xfId="16100" xr:uid="{00000000-0005-0000-0000-00001C4B0000}"/>
    <cellStyle name="Comma 7 3 10 8" xfId="18553" xr:uid="{00000000-0005-0000-0000-00001D4B0000}"/>
    <cellStyle name="Comma 7 3 10 9" xfId="21001" xr:uid="{00000000-0005-0000-0000-00001E4B0000}"/>
    <cellStyle name="Comma 7 3 11" xfId="3795" xr:uid="{00000000-0005-0000-0000-00001F4B0000}"/>
    <cellStyle name="Comma 7 3 12" xfId="6254" xr:uid="{00000000-0005-0000-0000-0000204B0000}"/>
    <cellStyle name="Comma 7 3 13" xfId="8747" xr:uid="{00000000-0005-0000-0000-0000214B0000}"/>
    <cellStyle name="Comma 7 3 14" xfId="11195" xr:uid="{00000000-0005-0000-0000-0000224B0000}"/>
    <cellStyle name="Comma 7 3 15" xfId="13647" xr:uid="{00000000-0005-0000-0000-0000234B0000}"/>
    <cellStyle name="Comma 7 3 16" xfId="16099" xr:uid="{00000000-0005-0000-0000-0000244B0000}"/>
    <cellStyle name="Comma 7 3 17" xfId="18552" xr:uid="{00000000-0005-0000-0000-0000254B0000}"/>
    <cellStyle name="Comma 7 3 18" xfId="21000" xr:uid="{00000000-0005-0000-0000-0000264B0000}"/>
    <cellStyle name="Comma 7 3 2" xfId="23449" xr:uid="{00000000-0005-0000-0000-0000274B0000}"/>
    <cellStyle name="Comma 7 3 2 10" xfId="3797" xr:uid="{00000000-0005-0000-0000-0000284B0000}"/>
    <cellStyle name="Comma 7 3 2 11" xfId="6256" xr:uid="{00000000-0005-0000-0000-0000294B0000}"/>
    <cellStyle name="Comma 7 3 2 12" xfId="8749" xr:uid="{00000000-0005-0000-0000-00002A4B0000}"/>
    <cellStyle name="Comma 7 3 2 13" xfId="11197" xr:uid="{00000000-0005-0000-0000-00002B4B0000}"/>
    <cellStyle name="Comma 7 3 2 14" xfId="13649" xr:uid="{00000000-0005-0000-0000-00002C4B0000}"/>
    <cellStyle name="Comma 7 3 2 15" xfId="16101" xr:uid="{00000000-0005-0000-0000-00002D4B0000}"/>
    <cellStyle name="Comma 7 3 2 16" xfId="18554" xr:uid="{00000000-0005-0000-0000-00002E4B0000}"/>
    <cellStyle name="Comma 7 3 2 17" xfId="21002" xr:uid="{00000000-0005-0000-0000-00002F4B0000}"/>
    <cellStyle name="Comma 7 3 2 2" xfId="23450" xr:uid="{00000000-0005-0000-0000-0000304B0000}"/>
    <cellStyle name="Comma 7 3 2 2 10" xfId="6257" xr:uid="{00000000-0005-0000-0000-0000314B0000}"/>
    <cellStyle name="Comma 7 3 2 2 11" xfId="8750" xr:uid="{00000000-0005-0000-0000-0000324B0000}"/>
    <cellStyle name="Comma 7 3 2 2 12" xfId="11198" xr:uid="{00000000-0005-0000-0000-0000334B0000}"/>
    <cellStyle name="Comma 7 3 2 2 13" xfId="13650" xr:uid="{00000000-0005-0000-0000-0000344B0000}"/>
    <cellStyle name="Comma 7 3 2 2 14" xfId="16102" xr:uid="{00000000-0005-0000-0000-0000354B0000}"/>
    <cellStyle name="Comma 7 3 2 2 15" xfId="18555" xr:uid="{00000000-0005-0000-0000-0000364B0000}"/>
    <cellStyle name="Comma 7 3 2 2 16" xfId="21003" xr:uid="{00000000-0005-0000-0000-0000374B0000}"/>
    <cellStyle name="Comma 7 3 2 2 2" xfId="23451" xr:uid="{00000000-0005-0000-0000-0000384B0000}"/>
    <cellStyle name="Comma 7 3 2 2 2 10" xfId="21004" xr:uid="{00000000-0005-0000-0000-0000394B0000}"/>
    <cellStyle name="Comma 7 3 2 2 2 2" xfId="23452" xr:uid="{00000000-0005-0000-0000-00003A4B0000}"/>
    <cellStyle name="Comma 7 3 2 2 2 2 2" xfId="3800" xr:uid="{00000000-0005-0000-0000-00003B4B0000}"/>
    <cellStyle name="Comma 7 3 2 2 2 2 3" xfId="6259" xr:uid="{00000000-0005-0000-0000-00003C4B0000}"/>
    <cellStyle name="Comma 7 3 2 2 2 2 4" xfId="8752" xr:uid="{00000000-0005-0000-0000-00003D4B0000}"/>
    <cellStyle name="Comma 7 3 2 2 2 2 5" xfId="11200" xr:uid="{00000000-0005-0000-0000-00003E4B0000}"/>
    <cellStyle name="Comma 7 3 2 2 2 2 6" xfId="13652" xr:uid="{00000000-0005-0000-0000-00003F4B0000}"/>
    <cellStyle name="Comma 7 3 2 2 2 2 7" xfId="16104" xr:uid="{00000000-0005-0000-0000-0000404B0000}"/>
    <cellStyle name="Comma 7 3 2 2 2 2 8" xfId="18557" xr:uid="{00000000-0005-0000-0000-0000414B0000}"/>
    <cellStyle name="Comma 7 3 2 2 2 2 9" xfId="21005" xr:uid="{00000000-0005-0000-0000-0000424B0000}"/>
    <cellStyle name="Comma 7 3 2 2 2 3" xfId="3799" xr:uid="{00000000-0005-0000-0000-0000434B0000}"/>
    <cellStyle name="Comma 7 3 2 2 2 4" xfId="6258" xr:uid="{00000000-0005-0000-0000-0000444B0000}"/>
    <cellStyle name="Comma 7 3 2 2 2 5" xfId="8751" xr:uid="{00000000-0005-0000-0000-0000454B0000}"/>
    <cellStyle name="Comma 7 3 2 2 2 6" xfId="11199" xr:uid="{00000000-0005-0000-0000-0000464B0000}"/>
    <cellStyle name="Comma 7 3 2 2 2 7" xfId="13651" xr:uid="{00000000-0005-0000-0000-0000474B0000}"/>
    <cellStyle name="Comma 7 3 2 2 2 8" xfId="16103" xr:uid="{00000000-0005-0000-0000-0000484B0000}"/>
    <cellStyle name="Comma 7 3 2 2 2 9" xfId="18556" xr:uid="{00000000-0005-0000-0000-0000494B0000}"/>
    <cellStyle name="Comma 7 3 2 2 3" xfId="23453" xr:uid="{00000000-0005-0000-0000-00004A4B0000}"/>
    <cellStyle name="Comma 7 3 2 2 3 2" xfId="3801" xr:uid="{00000000-0005-0000-0000-00004B4B0000}"/>
    <cellStyle name="Comma 7 3 2 2 3 3" xfId="6260" xr:uid="{00000000-0005-0000-0000-00004C4B0000}"/>
    <cellStyle name="Comma 7 3 2 2 3 4" xfId="8753" xr:uid="{00000000-0005-0000-0000-00004D4B0000}"/>
    <cellStyle name="Comma 7 3 2 2 3 5" xfId="11201" xr:uid="{00000000-0005-0000-0000-00004E4B0000}"/>
    <cellStyle name="Comma 7 3 2 2 3 6" xfId="13653" xr:uid="{00000000-0005-0000-0000-00004F4B0000}"/>
    <cellStyle name="Comma 7 3 2 2 3 7" xfId="16105" xr:uid="{00000000-0005-0000-0000-0000504B0000}"/>
    <cellStyle name="Comma 7 3 2 2 3 8" xfId="18558" xr:uid="{00000000-0005-0000-0000-0000514B0000}"/>
    <cellStyle name="Comma 7 3 2 2 3 9" xfId="21006" xr:uid="{00000000-0005-0000-0000-0000524B0000}"/>
    <cellStyle name="Comma 7 3 2 2 4" xfId="23454" xr:uid="{00000000-0005-0000-0000-0000534B0000}"/>
    <cellStyle name="Comma 7 3 2 2 4 2" xfId="3802" xr:uid="{00000000-0005-0000-0000-0000544B0000}"/>
    <cellStyle name="Comma 7 3 2 2 4 3" xfId="6261" xr:uid="{00000000-0005-0000-0000-0000554B0000}"/>
    <cellStyle name="Comma 7 3 2 2 4 4" xfId="8754" xr:uid="{00000000-0005-0000-0000-0000564B0000}"/>
    <cellStyle name="Comma 7 3 2 2 4 5" xfId="11202" xr:uid="{00000000-0005-0000-0000-0000574B0000}"/>
    <cellStyle name="Comma 7 3 2 2 4 6" xfId="13654" xr:uid="{00000000-0005-0000-0000-0000584B0000}"/>
    <cellStyle name="Comma 7 3 2 2 4 7" xfId="16106" xr:uid="{00000000-0005-0000-0000-0000594B0000}"/>
    <cellStyle name="Comma 7 3 2 2 4 8" xfId="18559" xr:uid="{00000000-0005-0000-0000-00005A4B0000}"/>
    <cellStyle name="Comma 7 3 2 2 4 9" xfId="21007" xr:uid="{00000000-0005-0000-0000-00005B4B0000}"/>
    <cellStyle name="Comma 7 3 2 2 5" xfId="23455" xr:uid="{00000000-0005-0000-0000-00005C4B0000}"/>
    <cellStyle name="Comma 7 3 2 2 5 2" xfId="3803" xr:uid="{00000000-0005-0000-0000-00005D4B0000}"/>
    <cellStyle name="Comma 7 3 2 2 5 3" xfId="6262" xr:uid="{00000000-0005-0000-0000-00005E4B0000}"/>
    <cellStyle name="Comma 7 3 2 2 5 4" xfId="8755" xr:uid="{00000000-0005-0000-0000-00005F4B0000}"/>
    <cellStyle name="Comma 7 3 2 2 5 5" xfId="11203" xr:uid="{00000000-0005-0000-0000-0000604B0000}"/>
    <cellStyle name="Comma 7 3 2 2 5 6" xfId="13655" xr:uid="{00000000-0005-0000-0000-0000614B0000}"/>
    <cellStyle name="Comma 7 3 2 2 5 7" xfId="16107" xr:uid="{00000000-0005-0000-0000-0000624B0000}"/>
    <cellStyle name="Comma 7 3 2 2 5 8" xfId="18560" xr:uid="{00000000-0005-0000-0000-0000634B0000}"/>
    <cellStyle name="Comma 7 3 2 2 5 9" xfId="21008" xr:uid="{00000000-0005-0000-0000-0000644B0000}"/>
    <cellStyle name="Comma 7 3 2 2 6" xfId="23456" xr:uid="{00000000-0005-0000-0000-0000654B0000}"/>
    <cellStyle name="Comma 7 3 2 2 6 2" xfId="3804" xr:uid="{00000000-0005-0000-0000-0000664B0000}"/>
    <cellStyle name="Comma 7 3 2 2 6 3" xfId="6263" xr:uid="{00000000-0005-0000-0000-0000674B0000}"/>
    <cellStyle name="Comma 7 3 2 2 6 4" xfId="8756" xr:uid="{00000000-0005-0000-0000-0000684B0000}"/>
    <cellStyle name="Comma 7 3 2 2 6 5" xfId="11204" xr:uid="{00000000-0005-0000-0000-0000694B0000}"/>
    <cellStyle name="Comma 7 3 2 2 6 6" xfId="13656" xr:uid="{00000000-0005-0000-0000-00006A4B0000}"/>
    <cellStyle name="Comma 7 3 2 2 6 7" xfId="16108" xr:uid="{00000000-0005-0000-0000-00006B4B0000}"/>
    <cellStyle name="Comma 7 3 2 2 6 8" xfId="18561" xr:uid="{00000000-0005-0000-0000-00006C4B0000}"/>
    <cellStyle name="Comma 7 3 2 2 6 9" xfId="21009" xr:uid="{00000000-0005-0000-0000-00006D4B0000}"/>
    <cellStyle name="Comma 7 3 2 2 7" xfId="23457" xr:uid="{00000000-0005-0000-0000-00006E4B0000}"/>
    <cellStyle name="Comma 7 3 2 2 7 2" xfId="3805" xr:uid="{00000000-0005-0000-0000-00006F4B0000}"/>
    <cellStyle name="Comma 7 3 2 2 7 3" xfId="6264" xr:uid="{00000000-0005-0000-0000-0000704B0000}"/>
    <cellStyle name="Comma 7 3 2 2 7 4" xfId="8757" xr:uid="{00000000-0005-0000-0000-0000714B0000}"/>
    <cellStyle name="Comma 7 3 2 2 7 5" xfId="11205" xr:uid="{00000000-0005-0000-0000-0000724B0000}"/>
    <cellStyle name="Comma 7 3 2 2 7 6" xfId="13657" xr:uid="{00000000-0005-0000-0000-0000734B0000}"/>
    <cellStyle name="Comma 7 3 2 2 7 7" xfId="16109" xr:uid="{00000000-0005-0000-0000-0000744B0000}"/>
    <cellStyle name="Comma 7 3 2 2 7 8" xfId="18562" xr:uid="{00000000-0005-0000-0000-0000754B0000}"/>
    <cellStyle name="Comma 7 3 2 2 7 9" xfId="21010" xr:uid="{00000000-0005-0000-0000-0000764B0000}"/>
    <cellStyle name="Comma 7 3 2 2 8" xfId="23458" xr:uid="{00000000-0005-0000-0000-0000774B0000}"/>
    <cellStyle name="Comma 7 3 2 2 8 2" xfId="3806" xr:uid="{00000000-0005-0000-0000-0000784B0000}"/>
    <cellStyle name="Comma 7 3 2 2 8 3" xfId="6265" xr:uid="{00000000-0005-0000-0000-0000794B0000}"/>
    <cellStyle name="Comma 7 3 2 2 8 4" xfId="8758" xr:uid="{00000000-0005-0000-0000-00007A4B0000}"/>
    <cellStyle name="Comma 7 3 2 2 8 5" xfId="11206" xr:uid="{00000000-0005-0000-0000-00007B4B0000}"/>
    <cellStyle name="Comma 7 3 2 2 8 6" xfId="13658" xr:uid="{00000000-0005-0000-0000-00007C4B0000}"/>
    <cellStyle name="Comma 7 3 2 2 8 7" xfId="16110" xr:uid="{00000000-0005-0000-0000-00007D4B0000}"/>
    <cellStyle name="Comma 7 3 2 2 8 8" xfId="18563" xr:uid="{00000000-0005-0000-0000-00007E4B0000}"/>
    <cellStyle name="Comma 7 3 2 2 8 9" xfId="21011" xr:uid="{00000000-0005-0000-0000-00007F4B0000}"/>
    <cellStyle name="Comma 7 3 2 2 9" xfId="3798" xr:uid="{00000000-0005-0000-0000-0000804B0000}"/>
    <cellStyle name="Comma 7 3 2 3" xfId="23459" xr:uid="{00000000-0005-0000-0000-0000814B0000}"/>
    <cellStyle name="Comma 7 3 2 3 10" xfId="21012" xr:uid="{00000000-0005-0000-0000-0000824B0000}"/>
    <cellStyle name="Comma 7 3 2 3 2" xfId="23460" xr:uid="{00000000-0005-0000-0000-0000834B0000}"/>
    <cellStyle name="Comma 7 3 2 3 2 2" xfId="3808" xr:uid="{00000000-0005-0000-0000-0000844B0000}"/>
    <cellStyle name="Comma 7 3 2 3 2 3" xfId="6267" xr:uid="{00000000-0005-0000-0000-0000854B0000}"/>
    <cellStyle name="Comma 7 3 2 3 2 4" xfId="8760" xr:uid="{00000000-0005-0000-0000-0000864B0000}"/>
    <cellStyle name="Comma 7 3 2 3 2 5" xfId="11208" xr:uid="{00000000-0005-0000-0000-0000874B0000}"/>
    <cellStyle name="Comma 7 3 2 3 2 6" xfId="13660" xr:uid="{00000000-0005-0000-0000-0000884B0000}"/>
    <cellStyle name="Comma 7 3 2 3 2 7" xfId="16112" xr:uid="{00000000-0005-0000-0000-0000894B0000}"/>
    <cellStyle name="Comma 7 3 2 3 2 8" xfId="18565" xr:uid="{00000000-0005-0000-0000-00008A4B0000}"/>
    <cellStyle name="Comma 7 3 2 3 2 9" xfId="21013" xr:uid="{00000000-0005-0000-0000-00008B4B0000}"/>
    <cellStyle name="Comma 7 3 2 3 3" xfId="3807" xr:uid="{00000000-0005-0000-0000-00008C4B0000}"/>
    <cellStyle name="Comma 7 3 2 3 4" xfId="6266" xr:uid="{00000000-0005-0000-0000-00008D4B0000}"/>
    <cellStyle name="Comma 7 3 2 3 5" xfId="8759" xr:uid="{00000000-0005-0000-0000-00008E4B0000}"/>
    <cellStyle name="Comma 7 3 2 3 6" xfId="11207" xr:uid="{00000000-0005-0000-0000-00008F4B0000}"/>
    <cellStyle name="Comma 7 3 2 3 7" xfId="13659" xr:uid="{00000000-0005-0000-0000-0000904B0000}"/>
    <cellStyle name="Comma 7 3 2 3 8" xfId="16111" xr:uid="{00000000-0005-0000-0000-0000914B0000}"/>
    <cellStyle name="Comma 7 3 2 3 9" xfId="18564" xr:uid="{00000000-0005-0000-0000-0000924B0000}"/>
    <cellStyle name="Comma 7 3 2 4" xfId="23461" xr:uid="{00000000-0005-0000-0000-0000934B0000}"/>
    <cellStyle name="Comma 7 3 2 4 2" xfId="3809" xr:uid="{00000000-0005-0000-0000-0000944B0000}"/>
    <cellStyle name="Comma 7 3 2 4 3" xfId="6268" xr:uid="{00000000-0005-0000-0000-0000954B0000}"/>
    <cellStyle name="Comma 7 3 2 4 4" xfId="8761" xr:uid="{00000000-0005-0000-0000-0000964B0000}"/>
    <cellStyle name="Comma 7 3 2 4 5" xfId="11209" xr:uid="{00000000-0005-0000-0000-0000974B0000}"/>
    <cellStyle name="Comma 7 3 2 4 6" xfId="13661" xr:uid="{00000000-0005-0000-0000-0000984B0000}"/>
    <cellStyle name="Comma 7 3 2 4 7" xfId="16113" xr:uid="{00000000-0005-0000-0000-0000994B0000}"/>
    <cellStyle name="Comma 7 3 2 4 8" xfId="18566" xr:uid="{00000000-0005-0000-0000-00009A4B0000}"/>
    <cellStyle name="Comma 7 3 2 4 9" xfId="21014" xr:uid="{00000000-0005-0000-0000-00009B4B0000}"/>
    <cellStyle name="Comma 7 3 2 5" xfId="23462" xr:uid="{00000000-0005-0000-0000-00009C4B0000}"/>
    <cellStyle name="Comma 7 3 2 5 2" xfId="3810" xr:uid="{00000000-0005-0000-0000-00009D4B0000}"/>
    <cellStyle name="Comma 7 3 2 5 3" xfId="6269" xr:uid="{00000000-0005-0000-0000-00009E4B0000}"/>
    <cellStyle name="Comma 7 3 2 5 4" xfId="8762" xr:uid="{00000000-0005-0000-0000-00009F4B0000}"/>
    <cellStyle name="Comma 7 3 2 5 5" xfId="11210" xr:uid="{00000000-0005-0000-0000-0000A04B0000}"/>
    <cellStyle name="Comma 7 3 2 5 6" xfId="13662" xr:uid="{00000000-0005-0000-0000-0000A14B0000}"/>
    <cellStyle name="Comma 7 3 2 5 7" xfId="16114" xr:uid="{00000000-0005-0000-0000-0000A24B0000}"/>
    <cellStyle name="Comma 7 3 2 5 8" xfId="18567" xr:uid="{00000000-0005-0000-0000-0000A34B0000}"/>
    <cellStyle name="Comma 7 3 2 5 9" xfId="21015" xr:uid="{00000000-0005-0000-0000-0000A44B0000}"/>
    <cellStyle name="Comma 7 3 2 6" xfId="23463" xr:uid="{00000000-0005-0000-0000-0000A54B0000}"/>
    <cellStyle name="Comma 7 3 2 6 2" xfId="3811" xr:uid="{00000000-0005-0000-0000-0000A64B0000}"/>
    <cellStyle name="Comma 7 3 2 6 3" xfId="6270" xr:uid="{00000000-0005-0000-0000-0000A74B0000}"/>
    <cellStyle name="Comma 7 3 2 6 4" xfId="8763" xr:uid="{00000000-0005-0000-0000-0000A84B0000}"/>
    <cellStyle name="Comma 7 3 2 6 5" xfId="11211" xr:uid="{00000000-0005-0000-0000-0000A94B0000}"/>
    <cellStyle name="Comma 7 3 2 6 6" xfId="13663" xr:uid="{00000000-0005-0000-0000-0000AA4B0000}"/>
    <cellStyle name="Comma 7 3 2 6 7" xfId="16115" xr:uid="{00000000-0005-0000-0000-0000AB4B0000}"/>
    <cellStyle name="Comma 7 3 2 6 8" xfId="18568" xr:uid="{00000000-0005-0000-0000-0000AC4B0000}"/>
    <cellStyle name="Comma 7 3 2 6 9" xfId="21016" xr:uid="{00000000-0005-0000-0000-0000AD4B0000}"/>
    <cellStyle name="Comma 7 3 2 7" xfId="23464" xr:uid="{00000000-0005-0000-0000-0000AE4B0000}"/>
    <cellStyle name="Comma 7 3 2 7 2" xfId="3812" xr:uid="{00000000-0005-0000-0000-0000AF4B0000}"/>
    <cellStyle name="Comma 7 3 2 7 3" xfId="6271" xr:uid="{00000000-0005-0000-0000-0000B04B0000}"/>
    <cellStyle name="Comma 7 3 2 7 4" xfId="8764" xr:uid="{00000000-0005-0000-0000-0000B14B0000}"/>
    <cellStyle name="Comma 7 3 2 7 5" xfId="11212" xr:uid="{00000000-0005-0000-0000-0000B24B0000}"/>
    <cellStyle name="Comma 7 3 2 7 6" xfId="13664" xr:uid="{00000000-0005-0000-0000-0000B34B0000}"/>
    <cellStyle name="Comma 7 3 2 7 7" xfId="16116" xr:uid="{00000000-0005-0000-0000-0000B44B0000}"/>
    <cellStyle name="Comma 7 3 2 7 8" xfId="18569" xr:uid="{00000000-0005-0000-0000-0000B54B0000}"/>
    <cellStyle name="Comma 7 3 2 7 9" xfId="21017" xr:uid="{00000000-0005-0000-0000-0000B64B0000}"/>
    <cellStyle name="Comma 7 3 2 8" xfId="23465" xr:uid="{00000000-0005-0000-0000-0000B74B0000}"/>
    <cellStyle name="Comma 7 3 2 8 2" xfId="3813" xr:uid="{00000000-0005-0000-0000-0000B84B0000}"/>
    <cellStyle name="Comma 7 3 2 8 3" xfId="6272" xr:uid="{00000000-0005-0000-0000-0000B94B0000}"/>
    <cellStyle name="Comma 7 3 2 8 4" xfId="8765" xr:uid="{00000000-0005-0000-0000-0000BA4B0000}"/>
    <cellStyle name="Comma 7 3 2 8 5" xfId="11213" xr:uid="{00000000-0005-0000-0000-0000BB4B0000}"/>
    <cellStyle name="Comma 7 3 2 8 6" xfId="13665" xr:uid="{00000000-0005-0000-0000-0000BC4B0000}"/>
    <cellStyle name="Comma 7 3 2 8 7" xfId="16117" xr:uid="{00000000-0005-0000-0000-0000BD4B0000}"/>
    <cellStyle name="Comma 7 3 2 8 8" xfId="18570" xr:uid="{00000000-0005-0000-0000-0000BE4B0000}"/>
    <cellStyle name="Comma 7 3 2 8 9" xfId="21018" xr:uid="{00000000-0005-0000-0000-0000BF4B0000}"/>
    <cellStyle name="Comma 7 3 2 9" xfId="23466" xr:uid="{00000000-0005-0000-0000-0000C04B0000}"/>
    <cellStyle name="Comma 7 3 2 9 2" xfId="3814" xr:uid="{00000000-0005-0000-0000-0000C14B0000}"/>
    <cellStyle name="Comma 7 3 2 9 3" xfId="6273" xr:uid="{00000000-0005-0000-0000-0000C24B0000}"/>
    <cellStyle name="Comma 7 3 2 9 4" xfId="8766" xr:uid="{00000000-0005-0000-0000-0000C34B0000}"/>
    <cellStyle name="Comma 7 3 2 9 5" xfId="11214" xr:uid="{00000000-0005-0000-0000-0000C44B0000}"/>
    <cellStyle name="Comma 7 3 2 9 6" xfId="13666" xr:uid="{00000000-0005-0000-0000-0000C54B0000}"/>
    <cellStyle name="Comma 7 3 2 9 7" xfId="16118" xr:uid="{00000000-0005-0000-0000-0000C64B0000}"/>
    <cellStyle name="Comma 7 3 2 9 8" xfId="18571" xr:uid="{00000000-0005-0000-0000-0000C74B0000}"/>
    <cellStyle name="Comma 7 3 2 9 9" xfId="21019" xr:uid="{00000000-0005-0000-0000-0000C84B0000}"/>
    <cellStyle name="Comma 7 3 3" xfId="23467" xr:uid="{00000000-0005-0000-0000-0000C94B0000}"/>
    <cellStyle name="Comma 7 3 3 10" xfId="6274" xr:uid="{00000000-0005-0000-0000-0000CA4B0000}"/>
    <cellStyle name="Comma 7 3 3 11" xfId="8767" xr:uid="{00000000-0005-0000-0000-0000CB4B0000}"/>
    <cellStyle name="Comma 7 3 3 12" xfId="11215" xr:uid="{00000000-0005-0000-0000-0000CC4B0000}"/>
    <cellStyle name="Comma 7 3 3 13" xfId="13667" xr:uid="{00000000-0005-0000-0000-0000CD4B0000}"/>
    <cellStyle name="Comma 7 3 3 14" xfId="16119" xr:uid="{00000000-0005-0000-0000-0000CE4B0000}"/>
    <cellStyle name="Comma 7 3 3 15" xfId="18572" xr:uid="{00000000-0005-0000-0000-0000CF4B0000}"/>
    <cellStyle name="Comma 7 3 3 16" xfId="21020" xr:uid="{00000000-0005-0000-0000-0000D04B0000}"/>
    <cellStyle name="Comma 7 3 3 2" xfId="23468" xr:uid="{00000000-0005-0000-0000-0000D14B0000}"/>
    <cellStyle name="Comma 7 3 3 2 10" xfId="21021" xr:uid="{00000000-0005-0000-0000-0000D24B0000}"/>
    <cellStyle name="Comma 7 3 3 2 2" xfId="23469" xr:uid="{00000000-0005-0000-0000-0000D34B0000}"/>
    <cellStyle name="Comma 7 3 3 2 2 2" xfId="3817" xr:uid="{00000000-0005-0000-0000-0000D44B0000}"/>
    <cellStyle name="Comma 7 3 3 2 2 3" xfId="6276" xr:uid="{00000000-0005-0000-0000-0000D54B0000}"/>
    <cellStyle name="Comma 7 3 3 2 2 4" xfId="8769" xr:uid="{00000000-0005-0000-0000-0000D64B0000}"/>
    <cellStyle name="Comma 7 3 3 2 2 5" xfId="11217" xr:uid="{00000000-0005-0000-0000-0000D74B0000}"/>
    <cellStyle name="Comma 7 3 3 2 2 6" xfId="13669" xr:uid="{00000000-0005-0000-0000-0000D84B0000}"/>
    <cellStyle name="Comma 7 3 3 2 2 7" xfId="16121" xr:uid="{00000000-0005-0000-0000-0000D94B0000}"/>
    <cellStyle name="Comma 7 3 3 2 2 8" xfId="18574" xr:uid="{00000000-0005-0000-0000-0000DA4B0000}"/>
    <cellStyle name="Comma 7 3 3 2 2 9" xfId="21022" xr:uid="{00000000-0005-0000-0000-0000DB4B0000}"/>
    <cellStyle name="Comma 7 3 3 2 3" xfId="3816" xr:uid="{00000000-0005-0000-0000-0000DC4B0000}"/>
    <cellStyle name="Comma 7 3 3 2 4" xfId="6275" xr:uid="{00000000-0005-0000-0000-0000DD4B0000}"/>
    <cellStyle name="Comma 7 3 3 2 5" xfId="8768" xr:uid="{00000000-0005-0000-0000-0000DE4B0000}"/>
    <cellStyle name="Comma 7 3 3 2 6" xfId="11216" xr:uid="{00000000-0005-0000-0000-0000DF4B0000}"/>
    <cellStyle name="Comma 7 3 3 2 7" xfId="13668" xr:uid="{00000000-0005-0000-0000-0000E04B0000}"/>
    <cellStyle name="Comma 7 3 3 2 8" xfId="16120" xr:uid="{00000000-0005-0000-0000-0000E14B0000}"/>
    <cellStyle name="Comma 7 3 3 2 9" xfId="18573" xr:uid="{00000000-0005-0000-0000-0000E24B0000}"/>
    <cellStyle name="Comma 7 3 3 3" xfId="23470" xr:uid="{00000000-0005-0000-0000-0000E34B0000}"/>
    <cellStyle name="Comma 7 3 3 3 2" xfId="3818" xr:uid="{00000000-0005-0000-0000-0000E44B0000}"/>
    <cellStyle name="Comma 7 3 3 3 3" xfId="6277" xr:uid="{00000000-0005-0000-0000-0000E54B0000}"/>
    <cellStyle name="Comma 7 3 3 3 4" xfId="8770" xr:uid="{00000000-0005-0000-0000-0000E64B0000}"/>
    <cellStyle name="Comma 7 3 3 3 5" xfId="11218" xr:uid="{00000000-0005-0000-0000-0000E74B0000}"/>
    <cellStyle name="Comma 7 3 3 3 6" xfId="13670" xr:uid="{00000000-0005-0000-0000-0000E84B0000}"/>
    <cellStyle name="Comma 7 3 3 3 7" xfId="16122" xr:uid="{00000000-0005-0000-0000-0000E94B0000}"/>
    <cellStyle name="Comma 7 3 3 3 8" xfId="18575" xr:uid="{00000000-0005-0000-0000-0000EA4B0000}"/>
    <cellStyle name="Comma 7 3 3 3 9" xfId="21023" xr:uid="{00000000-0005-0000-0000-0000EB4B0000}"/>
    <cellStyle name="Comma 7 3 3 4" xfId="23471" xr:uid="{00000000-0005-0000-0000-0000EC4B0000}"/>
    <cellStyle name="Comma 7 3 3 4 2" xfId="3819" xr:uid="{00000000-0005-0000-0000-0000ED4B0000}"/>
    <cellStyle name="Comma 7 3 3 4 3" xfId="6278" xr:uid="{00000000-0005-0000-0000-0000EE4B0000}"/>
    <cellStyle name="Comma 7 3 3 4 4" xfId="8771" xr:uid="{00000000-0005-0000-0000-0000EF4B0000}"/>
    <cellStyle name="Comma 7 3 3 4 5" xfId="11219" xr:uid="{00000000-0005-0000-0000-0000F04B0000}"/>
    <cellStyle name="Comma 7 3 3 4 6" xfId="13671" xr:uid="{00000000-0005-0000-0000-0000F14B0000}"/>
    <cellStyle name="Comma 7 3 3 4 7" xfId="16123" xr:uid="{00000000-0005-0000-0000-0000F24B0000}"/>
    <cellStyle name="Comma 7 3 3 4 8" xfId="18576" xr:uid="{00000000-0005-0000-0000-0000F34B0000}"/>
    <cellStyle name="Comma 7 3 3 4 9" xfId="21024" xr:uid="{00000000-0005-0000-0000-0000F44B0000}"/>
    <cellStyle name="Comma 7 3 3 5" xfId="23472" xr:uid="{00000000-0005-0000-0000-0000F54B0000}"/>
    <cellStyle name="Comma 7 3 3 5 2" xfId="3820" xr:uid="{00000000-0005-0000-0000-0000F64B0000}"/>
    <cellStyle name="Comma 7 3 3 5 3" xfId="6279" xr:uid="{00000000-0005-0000-0000-0000F74B0000}"/>
    <cellStyle name="Comma 7 3 3 5 4" xfId="8772" xr:uid="{00000000-0005-0000-0000-0000F84B0000}"/>
    <cellStyle name="Comma 7 3 3 5 5" xfId="11220" xr:uid="{00000000-0005-0000-0000-0000F94B0000}"/>
    <cellStyle name="Comma 7 3 3 5 6" xfId="13672" xr:uid="{00000000-0005-0000-0000-0000FA4B0000}"/>
    <cellStyle name="Comma 7 3 3 5 7" xfId="16124" xr:uid="{00000000-0005-0000-0000-0000FB4B0000}"/>
    <cellStyle name="Comma 7 3 3 5 8" xfId="18577" xr:uid="{00000000-0005-0000-0000-0000FC4B0000}"/>
    <cellStyle name="Comma 7 3 3 5 9" xfId="21025" xr:uid="{00000000-0005-0000-0000-0000FD4B0000}"/>
    <cellStyle name="Comma 7 3 3 6" xfId="23473" xr:uid="{00000000-0005-0000-0000-0000FE4B0000}"/>
    <cellStyle name="Comma 7 3 3 6 2" xfId="3821" xr:uid="{00000000-0005-0000-0000-0000FF4B0000}"/>
    <cellStyle name="Comma 7 3 3 6 3" xfId="6280" xr:uid="{00000000-0005-0000-0000-0000004C0000}"/>
    <cellStyle name="Comma 7 3 3 6 4" xfId="8773" xr:uid="{00000000-0005-0000-0000-0000014C0000}"/>
    <cellStyle name="Comma 7 3 3 6 5" xfId="11221" xr:uid="{00000000-0005-0000-0000-0000024C0000}"/>
    <cellStyle name="Comma 7 3 3 6 6" xfId="13673" xr:uid="{00000000-0005-0000-0000-0000034C0000}"/>
    <cellStyle name="Comma 7 3 3 6 7" xfId="16125" xr:uid="{00000000-0005-0000-0000-0000044C0000}"/>
    <cellStyle name="Comma 7 3 3 6 8" xfId="18578" xr:uid="{00000000-0005-0000-0000-0000054C0000}"/>
    <cellStyle name="Comma 7 3 3 6 9" xfId="21026" xr:uid="{00000000-0005-0000-0000-0000064C0000}"/>
    <cellStyle name="Comma 7 3 3 7" xfId="23474" xr:uid="{00000000-0005-0000-0000-0000074C0000}"/>
    <cellStyle name="Comma 7 3 3 7 2" xfId="3822" xr:uid="{00000000-0005-0000-0000-0000084C0000}"/>
    <cellStyle name="Comma 7 3 3 7 3" xfId="6281" xr:uid="{00000000-0005-0000-0000-0000094C0000}"/>
    <cellStyle name="Comma 7 3 3 7 4" xfId="8774" xr:uid="{00000000-0005-0000-0000-00000A4C0000}"/>
    <cellStyle name="Comma 7 3 3 7 5" xfId="11222" xr:uid="{00000000-0005-0000-0000-00000B4C0000}"/>
    <cellStyle name="Comma 7 3 3 7 6" xfId="13674" xr:uid="{00000000-0005-0000-0000-00000C4C0000}"/>
    <cellStyle name="Comma 7 3 3 7 7" xfId="16126" xr:uid="{00000000-0005-0000-0000-00000D4C0000}"/>
    <cellStyle name="Comma 7 3 3 7 8" xfId="18579" xr:uid="{00000000-0005-0000-0000-00000E4C0000}"/>
    <cellStyle name="Comma 7 3 3 7 9" xfId="21027" xr:uid="{00000000-0005-0000-0000-00000F4C0000}"/>
    <cellStyle name="Comma 7 3 3 8" xfId="23475" xr:uid="{00000000-0005-0000-0000-0000104C0000}"/>
    <cellStyle name="Comma 7 3 3 8 2" xfId="3823" xr:uid="{00000000-0005-0000-0000-0000114C0000}"/>
    <cellStyle name="Comma 7 3 3 8 3" xfId="6282" xr:uid="{00000000-0005-0000-0000-0000124C0000}"/>
    <cellStyle name="Comma 7 3 3 8 4" xfId="8775" xr:uid="{00000000-0005-0000-0000-0000134C0000}"/>
    <cellStyle name="Comma 7 3 3 8 5" xfId="11223" xr:uid="{00000000-0005-0000-0000-0000144C0000}"/>
    <cellStyle name="Comma 7 3 3 8 6" xfId="13675" xr:uid="{00000000-0005-0000-0000-0000154C0000}"/>
    <cellStyle name="Comma 7 3 3 8 7" xfId="16127" xr:uid="{00000000-0005-0000-0000-0000164C0000}"/>
    <cellStyle name="Comma 7 3 3 8 8" xfId="18580" xr:uid="{00000000-0005-0000-0000-0000174C0000}"/>
    <cellStyle name="Comma 7 3 3 8 9" xfId="21028" xr:uid="{00000000-0005-0000-0000-0000184C0000}"/>
    <cellStyle name="Comma 7 3 3 9" xfId="3815" xr:uid="{00000000-0005-0000-0000-0000194C0000}"/>
    <cellStyle name="Comma 7 3 4" xfId="23476" xr:uid="{00000000-0005-0000-0000-00001A4C0000}"/>
    <cellStyle name="Comma 7 3 4 10" xfId="21029" xr:uid="{00000000-0005-0000-0000-00001B4C0000}"/>
    <cellStyle name="Comma 7 3 4 2" xfId="23477" xr:uid="{00000000-0005-0000-0000-00001C4C0000}"/>
    <cellStyle name="Comma 7 3 4 2 2" xfId="3825" xr:uid="{00000000-0005-0000-0000-00001D4C0000}"/>
    <cellStyle name="Comma 7 3 4 2 3" xfId="6284" xr:uid="{00000000-0005-0000-0000-00001E4C0000}"/>
    <cellStyle name="Comma 7 3 4 2 4" xfId="8777" xr:uid="{00000000-0005-0000-0000-00001F4C0000}"/>
    <cellStyle name="Comma 7 3 4 2 5" xfId="11225" xr:uid="{00000000-0005-0000-0000-0000204C0000}"/>
    <cellStyle name="Comma 7 3 4 2 6" xfId="13677" xr:uid="{00000000-0005-0000-0000-0000214C0000}"/>
    <cellStyle name="Comma 7 3 4 2 7" xfId="16129" xr:uid="{00000000-0005-0000-0000-0000224C0000}"/>
    <cellStyle name="Comma 7 3 4 2 8" xfId="18582" xr:uid="{00000000-0005-0000-0000-0000234C0000}"/>
    <cellStyle name="Comma 7 3 4 2 9" xfId="21030" xr:uid="{00000000-0005-0000-0000-0000244C0000}"/>
    <cellStyle name="Comma 7 3 4 3" xfId="3824" xr:uid="{00000000-0005-0000-0000-0000254C0000}"/>
    <cellStyle name="Comma 7 3 4 4" xfId="6283" xr:uid="{00000000-0005-0000-0000-0000264C0000}"/>
    <cellStyle name="Comma 7 3 4 5" xfId="8776" xr:uid="{00000000-0005-0000-0000-0000274C0000}"/>
    <cellStyle name="Comma 7 3 4 6" xfId="11224" xr:uid="{00000000-0005-0000-0000-0000284C0000}"/>
    <cellStyle name="Comma 7 3 4 7" xfId="13676" xr:uid="{00000000-0005-0000-0000-0000294C0000}"/>
    <cellStyle name="Comma 7 3 4 8" xfId="16128" xr:uid="{00000000-0005-0000-0000-00002A4C0000}"/>
    <cellStyle name="Comma 7 3 4 9" xfId="18581" xr:uid="{00000000-0005-0000-0000-00002B4C0000}"/>
    <cellStyle name="Comma 7 3 5" xfId="23478" xr:uid="{00000000-0005-0000-0000-00002C4C0000}"/>
    <cellStyle name="Comma 7 3 5 2" xfId="3826" xr:uid="{00000000-0005-0000-0000-00002D4C0000}"/>
    <cellStyle name="Comma 7 3 5 3" xfId="6285" xr:uid="{00000000-0005-0000-0000-00002E4C0000}"/>
    <cellStyle name="Comma 7 3 5 4" xfId="8778" xr:uid="{00000000-0005-0000-0000-00002F4C0000}"/>
    <cellStyle name="Comma 7 3 5 5" xfId="11226" xr:uid="{00000000-0005-0000-0000-0000304C0000}"/>
    <cellStyle name="Comma 7 3 5 6" xfId="13678" xr:uid="{00000000-0005-0000-0000-0000314C0000}"/>
    <cellStyle name="Comma 7 3 5 7" xfId="16130" xr:uid="{00000000-0005-0000-0000-0000324C0000}"/>
    <cellStyle name="Comma 7 3 5 8" xfId="18583" xr:uid="{00000000-0005-0000-0000-0000334C0000}"/>
    <cellStyle name="Comma 7 3 5 9" xfId="21031" xr:uid="{00000000-0005-0000-0000-0000344C0000}"/>
    <cellStyle name="Comma 7 3 6" xfId="23479" xr:uid="{00000000-0005-0000-0000-0000354C0000}"/>
    <cellStyle name="Comma 7 3 6 2" xfId="3827" xr:uid="{00000000-0005-0000-0000-0000364C0000}"/>
    <cellStyle name="Comma 7 3 6 3" xfId="6286" xr:uid="{00000000-0005-0000-0000-0000374C0000}"/>
    <cellStyle name="Comma 7 3 6 4" xfId="8779" xr:uid="{00000000-0005-0000-0000-0000384C0000}"/>
    <cellStyle name="Comma 7 3 6 5" xfId="11227" xr:uid="{00000000-0005-0000-0000-0000394C0000}"/>
    <cellStyle name="Comma 7 3 6 6" xfId="13679" xr:uid="{00000000-0005-0000-0000-00003A4C0000}"/>
    <cellStyle name="Comma 7 3 6 7" xfId="16131" xr:uid="{00000000-0005-0000-0000-00003B4C0000}"/>
    <cellStyle name="Comma 7 3 6 8" xfId="18584" xr:uid="{00000000-0005-0000-0000-00003C4C0000}"/>
    <cellStyle name="Comma 7 3 6 9" xfId="21032" xr:uid="{00000000-0005-0000-0000-00003D4C0000}"/>
    <cellStyle name="Comma 7 3 7" xfId="23480" xr:uid="{00000000-0005-0000-0000-00003E4C0000}"/>
    <cellStyle name="Comma 7 3 7 2" xfId="3828" xr:uid="{00000000-0005-0000-0000-00003F4C0000}"/>
    <cellStyle name="Comma 7 3 7 3" xfId="6287" xr:uid="{00000000-0005-0000-0000-0000404C0000}"/>
    <cellStyle name="Comma 7 3 7 4" xfId="8780" xr:uid="{00000000-0005-0000-0000-0000414C0000}"/>
    <cellStyle name="Comma 7 3 7 5" xfId="11228" xr:uid="{00000000-0005-0000-0000-0000424C0000}"/>
    <cellStyle name="Comma 7 3 7 6" xfId="13680" xr:uid="{00000000-0005-0000-0000-0000434C0000}"/>
    <cellStyle name="Comma 7 3 7 7" xfId="16132" xr:uid="{00000000-0005-0000-0000-0000444C0000}"/>
    <cellStyle name="Comma 7 3 7 8" xfId="18585" xr:uid="{00000000-0005-0000-0000-0000454C0000}"/>
    <cellStyle name="Comma 7 3 7 9" xfId="21033" xr:uid="{00000000-0005-0000-0000-0000464C0000}"/>
    <cellStyle name="Comma 7 3 8" xfId="23481" xr:uid="{00000000-0005-0000-0000-0000474C0000}"/>
    <cellStyle name="Comma 7 3 8 2" xfId="3829" xr:uid="{00000000-0005-0000-0000-0000484C0000}"/>
    <cellStyle name="Comma 7 3 8 3" xfId="6288" xr:uid="{00000000-0005-0000-0000-0000494C0000}"/>
    <cellStyle name="Comma 7 3 8 4" xfId="8781" xr:uid="{00000000-0005-0000-0000-00004A4C0000}"/>
    <cellStyle name="Comma 7 3 8 5" xfId="11229" xr:uid="{00000000-0005-0000-0000-00004B4C0000}"/>
    <cellStyle name="Comma 7 3 8 6" xfId="13681" xr:uid="{00000000-0005-0000-0000-00004C4C0000}"/>
    <cellStyle name="Comma 7 3 8 7" xfId="16133" xr:uid="{00000000-0005-0000-0000-00004D4C0000}"/>
    <cellStyle name="Comma 7 3 8 8" xfId="18586" xr:uid="{00000000-0005-0000-0000-00004E4C0000}"/>
    <cellStyle name="Comma 7 3 8 9" xfId="21034" xr:uid="{00000000-0005-0000-0000-00004F4C0000}"/>
    <cellStyle name="Comma 7 3 9" xfId="23482" xr:uid="{00000000-0005-0000-0000-0000504C0000}"/>
    <cellStyle name="Comma 7 3 9 2" xfId="3830" xr:uid="{00000000-0005-0000-0000-0000514C0000}"/>
    <cellStyle name="Comma 7 3 9 3" xfId="6289" xr:uid="{00000000-0005-0000-0000-0000524C0000}"/>
    <cellStyle name="Comma 7 3 9 4" xfId="8782" xr:uid="{00000000-0005-0000-0000-0000534C0000}"/>
    <cellStyle name="Comma 7 3 9 5" xfId="11230" xr:uid="{00000000-0005-0000-0000-0000544C0000}"/>
    <cellStyle name="Comma 7 3 9 6" xfId="13682" xr:uid="{00000000-0005-0000-0000-0000554C0000}"/>
    <cellStyle name="Comma 7 3 9 7" xfId="16134" xr:uid="{00000000-0005-0000-0000-0000564C0000}"/>
    <cellStyle name="Comma 7 3 9 8" xfId="18587" xr:uid="{00000000-0005-0000-0000-0000574C0000}"/>
    <cellStyle name="Comma 7 3 9 9" xfId="21035" xr:uid="{00000000-0005-0000-0000-0000584C0000}"/>
    <cellStyle name="Comma 7 30" xfId="8671" xr:uid="{00000000-0005-0000-0000-0000594C0000}"/>
    <cellStyle name="Comma 7 31" xfId="11119" xr:uid="{00000000-0005-0000-0000-00005A4C0000}"/>
    <cellStyle name="Comma 7 32" xfId="13571" xr:uid="{00000000-0005-0000-0000-00005B4C0000}"/>
    <cellStyle name="Comma 7 33" xfId="16023" xr:uid="{00000000-0005-0000-0000-00005C4C0000}"/>
    <cellStyle name="Comma 7 34" xfId="18476" xr:uid="{00000000-0005-0000-0000-00005D4C0000}"/>
    <cellStyle name="Comma 7 35" xfId="20924" xr:uid="{00000000-0005-0000-0000-00005E4C0000}"/>
    <cellStyle name="Comma 7 4" xfId="23483" xr:uid="{00000000-0005-0000-0000-00005F4C0000}"/>
    <cellStyle name="Comma 7 4 10" xfId="3831" xr:uid="{00000000-0005-0000-0000-0000604C0000}"/>
    <cellStyle name="Comma 7 4 11" xfId="6290" xr:uid="{00000000-0005-0000-0000-0000614C0000}"/>
    <cellStyle name="Comma 7 4 12" xfId="8783" xr:uid="{00000000-0005-0000-0000-0000624C0000}"/>
    <cellStyle name="Comma 7 4 13" xfId="11231" xr:uid="{00000000-0005-0000-0000-0000634C0000}"/>
    <cellStyle name="Comma 7 4 14" xfId="13683" xr:uid="{00000000-0005-0000-0000-0000644C0000}"/>
    <cellStyle name="Comma 7 4 15" xfId="16135" xr:uid="{00000000-0005-0000-0000-0000654C0000}"/>
    <cellStyle name="Comma 7 4 16" xfId="18588" xr:uid="{00000000-0005-0000-0000-0000664C0000}"/>
    <cellStyle name="Comma 7 4 17" xfId="21036" xr:uid="{00000000-0005-0000-0000-0000674C0000}"/>
    <cellStyle name="Comma 7 4 2" xfId="23484" xr:uid="{00000000-0005-0000-0000-0000684C0000}"/>
    <cellStyle name="Comma 7 4 2 10" xfId="6291" xr:uid="{00000000-0005-0000-0000-0000694C0000}"/>
    <cellStyle name="Comma 7 4 2 11" xfId="8784" xr:uid="{00000000-0005-0000-0000-00006A4C0000}"/>
    <cellStyle name="Comma 7 4 2 12" xfId="11232" xr:uid="{00000000-0005-0000-0000-00006B4C0000}"/>
    <cellStyle name="Comma 7 4 2 13" xfId="13684" xr:uid="{00000000-0005-0000-0000-00006C4C0000}"/>
    <cellStyle name="Comma 7 4 2 14" xfId="16136" xr:uid="{00000000-0005-0000-0000-00006D4C0000}"/>
    <cellStyle name="Comma 7 4 2 15" xfId="18589" xr:uid="{00000000-0005-0000-0000-00006E4C0000}"/>
    <cellStyle name="Comma 7 4 2 16" xfId="21037" xr:uid="{00000000-0005-0000-0000-00006F4C0000}"/>
    <cellStyle name="Comma 7 4 2 2" xfId="23485" xr:uid="{00000000-0005-0000-0000-0000704C0000}"/>
    <cellStyle name="Comma 7 4 2 2 10" xfId="21038" xr:uid="{00000000-0005-0000-0000-0000714C0000}"/>
    <cellStyle name="Comma 7 4 2 2 2" xfId="23486" xr:uid="{00000000-0005-0000-0000-0000724C0000}"/>
    <cellStyle name="Comma 7 4 2 2 2 2" xfId="3834" xr:uid="{00000000-0005-0000-0000-0000734C0000}"/>
    <cellStyle name="Comma 7 4 2 2 2 3" xfId="6293" xr:uid="{00000000-0005-0000-0000-0000744C0000}"/>
    <cellStyle name="Comma 7 4 2 2 2 4" xfId="8786" xr:uid="{00000000-0005-0000-0000-0000754C0000}"/>
    <cellStyle name="Comma 7 4 2 2 2 5" xfId="11234" xr:uid="{00000000-0005-0000-0000-0000764C0000}"/>
    <cellStyle name="Comma 7 4 2 2 2 6" xfId="13686" xr:uid="{00000000-0005-0000-0000-0000774C0000}"/>
    <cellStyle name="Comma 7 4 2 2 2 7" xfId="16138" xr:uid="{00000000-0005-0000-0000-0000784C0000}"/>
    <cellStyle name="Comma 7 4 2 2 2 8" xfId="18591" xr:uid="{00000000-0005-0000-0000-0000794C0000}"/>
    <cellStyle name="Comma 7 4 2 2 2 9" xfId="21039" xr:uid="{00000000-0005-0000-0000-00007A4C0000}"/>
    <cellStyle name="Comma 7 4 2 2 3" xfId="3833" xr:uid="{00000000-0005-0000-0000-00007B4C0000}"/>
    <cellStyle name="Comma 7 4 2 2 4" xfId="6292" xr:uid="{00000000-0005-0000-0000-00007C4C0000}"/>
    <cellStyle name="Comma 7 4 2 2 5" xfId="8785" xr:uid="{00000000-0005-0000-0000-00007D4C0000}"/>
    <cellStyle name="Comma 7 4 2 2 6" xfId="11233" xr:uid="{00000000-0005-0000-0000-00007E4C0000}"/>
    <cellStyle name="Comma 7 4 2 2 7" xfId="13685" xr:uid="{00000000-0005-0000-0000-00007F4C0000}"/>
    <cellStyle name="Comma 7 4 2 2 8" xfId="16137" xr:uid="{00000000-0005-0000-0000-0000804C0000}"/>
    <cellStyle name="Comma 7 4 2 2 9" xfId="18590" xr:uid="{00000000-0005-0000-0000-0000814C0000}"/>
    <cellStyle name="Comma 7 4 2 3" xfId="23487" xr:uid="{00000000-0005-0000-0000-0000824C0000}"/>
    <cellStyle name="Comma 7 4 2 3 2" xfId="3835" xr:uid="{00000000-0005-0000-0000-0000834C0000}"/>
    <cellStyle name="Comma 7 4 2 3 3" xfId="6294" xr:uid="{00000000-0005-0000-0000-0000844C0000}"/>
    <cellStyle name="Comma 7 4 2 3 4" xfId="8787" xr:uid="{00000000-0005-0000-0000-0000854C0000}"/>
    <cellStyle name="Comma 7 4 2 3 5" xfId="11235" xr:uid="{00000000-0005-0000-0000-0000864C0000}"/>
    <cellStyle name="Comma 7 4 2 3 6" xfId="13687" xr:uid="{00000000-0005-0000-0000-0000874C0000}"/>
    <cellStyle name="Comma 7 4 2 3 7" xfId="16139" xr:uid="{00000000-0005-0000-0000-0000884C0000}"/>
    <cellStyle name="Comma 7 4 2 3 8" xfId="18592" xr:uid="{00000000-0005-0000-0000-0000894C0000}"/>
    <cellStyle name="Comma 7 4 2 3 9" xfId="21040" xr:uid="{00000000-0005-0000-0000-00008A4C0000}"/>
    <cellStyle name="Comma 7 4 2 4" xfId="23488" xr:uid="{00000000-0005-0000-0000-00008B4C0000}"/>
    <cellStyle name="Comma 7 4 2 4 2" xfId="3836" xr:uid="{00000000-0005-0000-0000-00008C4C0000}"/>
    <cellStyle name="Comma 7 4 2 4 3" xfId="6295" xr:uid="{00000000-0005-0000-0000-00008D4C0000}"/>
    <cellStyle name="Comma 7 4 2 4 4" xfId="8788" xr:uid="{00000000-0005-0000-0000-00008E4C0000}"/>
    <cellStyle name="Comma 7 4 2 4 5" xfId="11236" xr:uid="{00000000-0005-0000-0000-00008F4C0000}"/>
    <cellStyle name="Comma 7 4 2 4 6" xfId="13688" xr:uid="{00000000-0005-0000-0000-0000904C0000}"/>
    <cellStyle name="Comma 7 4 2 4 7" xfId="16140" xr:uid="{00000000-0005-0000-0000-0000914C0000}"/>
    <cellStyle name="Comma 7 4 2 4 8" xfId="18593" xr:uid="{00000000-0005-0000-0000-0000924C0000}"/>
    <cellStyle name="Comma 7 4 2 4 9" xfId="21041" xr:uid="{00000000-0005-0000-0000-0000934C0000}"/>
    <cellStyle name="Comma 7 4 2 5" xfId="23489" xr:uid="{00000000-0005-0000-0000-0000944C0000}"/>
    <cellStyle name="Comma 7 4 2 5 2" xfId="3837" xr:uid="{00000000-0005-0000-0000-0000954C0000}"/>
    <cellStyle name="Comma 7 4 2 5 3" xfId="6296" xr:uid="{00000000-0005-0000-0000-0000964C0000}"/>
    <cellStyle name="Comma 7 4 2 5 4" xfId="8789" xr:uid="{00000000-0005-0000-0000-0000974C0000}"/>
    <cellStyle name="Comma 7 4 2 5 5" xfId="11237" xr:uid="{00000000-0005-0000-0000-0000984C0000}"/>
    <cellStyle name="Comma 7 4 2 5 6" xfId="13689" xr:uid="{00000000-0005-0000-0000-0000994C0000}"/>
    <cellStyle name="Comma 7 4 2 5 7" xfId="16141" xr:uid="{00000000-0005-0000-0000-00009A4C0000}"/>
    <cellStyle name="Comma 7 4 2 5 8" xfId="18594" xr:uid="{00000000-0005-0000-0000-00009B4C0000}"/>
    <cellStyle name="Comma 7 4 2 5 9" xfId="21042" xr:uid="{00000000-0005-0000-0000-00009C4C0000}"/>
    <cellStyle name="Comma 7 4 2 6" xfId="23490" xr:uid="{00000000-0005-0000-0000-00009D4C0000}"/>
    <cellStyle name="Comma 7 4 2 6 2" xfId="3838" xr:uid="{00000000-0005-0000-0000-00009E4C0000}"/>
    <cellStyle name="Comma 7 4 2 6 3" xfId="6297" xr:uid="{00000000-0005-0000-0000-00009F4C0000}"/>
    <cellStyle name="Comma 7 4 2 6 4" xfId="8790" xr:uid="{00000000-0005-0000-0000-0000A04C0000}"/>
    <cellStyle name="Comma 7 4 2 6 5" xfId="11238" xr:uid="{00000000-0005-0000-0000-0000A14C0000}"/>
    <cellStyle name="Comma 7 4 2 6 6" xfId="13690" xr:uid="{00000000-0005-0000-0000-0000A24C0000}"/>
    <cellStyle name="Comma 7 4 2 6 7" xfId="16142" xr:uid="{00000000-0005-0000-0000-0000A34C0000}"/>
    <cellStyle name="Comma 7 4 2 6 8" xfId="18595" xr:uid="{00000000-0005-0000-0000-0000A44C0000}"/>
    <cellStyle name="Comma 7 4 2 6 9" xfId="21043" xr:uid="{00000000-0005-0000-0000-0000A54C0000}"/>
    <cellStyle name="Comma 7 4 2 7" xfId="23491" xr:uid="{00000000-0005-0000-0000-0000A64C0000}"/>
    <cellStyle name="Comma 7 4 2 7 2" xfId="3839" xr:uid="{00000000-0005-0000-0000-0000A74C0000}"/>
    <cellStyle name="Comma 7 4 2 7 3" xfId="6298" xr:uid="{00000000-0005-0000-0000-0000A84C0000}"/>
    <cellStyle name="Comma 7 4 2 7 4" xfId="8791" xr:uid="{00000000-0005-0000-0000-0000A94C0000}"/>
    <cellStyle name="Comma 7 4 2 7 5" xfId="11239" xr:uid="{00000000-0005-0000-0000-0000AA4C0000}"/>
    <cellStyle name="Comma 7 4 2 7 6" xfId="13691" xr:uid="{00000000-0005-0000-0000-0000AB4C0000}"/>
    <cellStyle name="Comma 7 4 2 7 7" xfId="16143" xr:uid="{00000000-0005-0000-0000-0000AC4C0000}"/>
    <cellStyle name="Comma 7 4 2 7 8" xfId="18596" xr:uid="{00000000-0005-0000-0000-0000AD4C0000}"/>
    <cellStyle name="Comma 7 4 2 7 9" xfId="21044" xr:uid="{00000000-0005-0000-0000-0000AE4C0000}"/>
    <cellStyle name="Comma 7 4 2 8" xfId="23492" xr:uid="{00000000-0005-0000-0000-0000AF4C0000}"/>
    <cellStyle name="Comma 7 4 2 8 2" xfId="3840" xr:uid="{00000000-0005-0000-0000-0000B04C0000}"/>
    <cellStyle name="Comma 7 4 2 8 3" xfId="6299" xr:uid="{00000000-0005-0000-0000-0000B14C0000}"/>
    <cellStyle name="Comma 7 4 2 8 4" xfId="8792" xr:uid="{00000000-0005-0000-0000-0000B24C0000}"/>
    <cellStyle name="Comma 7 4 2 8 5" xfId="11240" xr:uid="{00000000-0005-0000-0000-0000B34C0000}"/>
    <cellStyle name="Comma 7 4 2 8 6" xfId="13692" xr:uid="{00000000-0005-0000-0000-0000B44C0000}"/>
    <cellStyle name="Comma 7 4 2 8 7" xfId="16144" xr:uid="{00000000-0005-0000-0000-0000B54C0000}"/>
    <cellStyle name="Comma 7 4 2 8 8" xfId="18597" xr:uid="{00000000-0005-0000-0000-0000B64C0000}"/>
    <cellStyle name="Comma 7 4 2 8 9" xfId="21045" xr:uid="{00000000-0005-0000-0000-0000B74C0000}"/>
    <cellStyle name="Comma 7 4 2 9" xfId="3832" xr:uid="{00000000-0005-0000-0000-0000B84C0000}"/>
    <cellStyle name="Comma 7 4 3" xfId="23493" xr:uid="{00000000-0005-0000-0000-0000B94C0000}"/>
    <cellStyle name="Comma 7 4 3 10" xfId="21046" xr:uid="{00000000-0005-0000-0000-0000BA4C0000}"/>
    <cellStyle name="Comma 7 4 3 2" xfId="23494" xr:uid="{00000000-0005-0000-0000-0000BB4C0000}"/>
    <cellStyle name="Comma 7 4 3 2 2" xfId="3842" xr:uid="{00000000-0005-0000-0000-0000BC4C0000}"/>
    <cellStyle name="Comma 7 4 3 2 3" xfId="6301" xr:uid="{00000000-0005-0000-0000-0000BD4C0000}"/>
    <cellStyle name="Comma 7 4 3 2 4" xfId="8794" xr:uid="{00000000-0005-0000-0000-0000BE4C0000}"/>
    <cellStyle name="Comma 7 4 3 2 5" xfId="11242" xr:uid="{00000000-0005-0000-0000-0000BF4C0000}"/>
    <cellStyle name="Comma 7 4 3 2 6" xfId="13694" xr:uid="{00000000-0005-0000-0000-0000C04C0000}"/>
    <cellStyle name="Comma 7 4 3 2 7" xfId="16146" xr:uid="{00000000-0005-0000-0000-0000C14C0000}"/>
    <cellStyle name="Comma 7 4 3 2 8" xfId="18599" xr:uid="{00000000-0005-0000-0000-0000C24C0000}"/>
    <cellStyle name="Comma 7 4 3 2 9" xfId="21047" xr:uid="{00000000-0005-0000-0000-0000C34C0000}"/>
    <cellStyle name="Comma 7 4 3 3" xfId="3841" xr:uid="{00000000-0005-0000-0000-0000C44C0000}"/>
    <cellStyle name="Comma 7 4 3 4" xfId="6300" xr:uid="{00000000-0005-0000-0000-0000C54C0000}"/>
    <cellStyle name="Comma 7 4 3 5" xfId="8793" xr:uid="{00000000-0005-0000-0000-0000C64C0000}"/>
    <cellStyle name="Comma 7 4 3 6" xfId="11241" xr:uid="{00000000-0005-0000-0000-0000C74C0000}"/>
    <cellStyle name="Comma 7 4 3 7" xfId="13693" xr:uid="{00000000-0005-0000-0000-0000C84C0000}"/>
    <cellStyle name="Comma 7 4 3 8" xfId="16145" xr:uid="{00000000-0005-0000-0000-0000C94C0000}"/>
    <cellStyle name="Comma 7 4 3 9" xfId="18598" xr:uid="{00000000-0005-0000-0000-0000CA4C0000}"/>
    <cellStyle name="Comma 7 4 4" xfId="23495" xr:uid="{00000000-0005-0000-0000-0000CB4C0000}"/>
    <cellStyle name="Comma 7 4 4 2" xfId="3843" xr:uid="{00000000-0005-0000-0000-0000CC4C0000}"/>
    <cellStyle name="Comma 7 4 4 3" xfId="6302" xr:uid="{00000000-0005-0000-0000-0000CD4C0000}"/>
    <cellStyle name="Comma 7 4 4 4" xfId="8795" xr:uid="{00000000-0005-0000-0000-0000CE4C0000}"/>
    <cellStyle name="Comma 7 4 4 5" xfId="11243" xr:uid="{00000000-0005-0000-0000-0000CF4C0000}"/>
    <cellStyle name="Comma 7 4 4 6" xfId="13695" xr:uid="{00000000-0005-0000-0000-0000D04C0000}"/>
    <cellStyle name="Comma 7 4 4 7" xfId="16147" xr:uid="{00000000-0005-0000-0000-0000D14C0000}"/>
    <cellStyle name="Comma 7 4 4 8" xfId="18600" xr:uid="{00000000-0005-0000-0000-0000D24C0000}"/>
    <cellStyle name="Comma 7 4 4 9" xfId="21048" xr:uid="{00000000-0005-0000-0000-0000D34C0000}"/>
    <cellStyle name="Comma 7 4 5" xfId="23496" xr:uid="{00000000-0005-0000-0000-0000D44C0000}"/>
    <cellStyle name="Comma 7 4 5 2" xfId="3844" xr:uid="{00000000-0005-0000-0000-0000D54C0000}"/>
    <cellStyle name="Comma 7 4 5 3" xfId="6303" xr:uid="{00000000-0005-0000-0000-0000D64C0000}"/>
    <cellStyle name="Comma 7 4 5 4" xfId="8796" xr:uid="{00000000-0005-0000-0000-0000D74C0000}"/>
    <cellStyle name="Comma 7 4 5 5" xfId="11244" xr:uid="{00000000-0005-0000-0000-0000D84C0000}"/>
    <cellStyle name="Comma 7 4 5 6" xfId="13696" xr:uid="{00000000-0005-0000-0000-0000D94C0000}"/>
    <cellStyle name="Comma 7 4 5 7" xfId="16148" xr:uid="{00000000-0005-0000-0000-0000DA4C0000}"/>
    <cellStyle name="Comma 7 4 5 8" xfId="18601" xr:uid="{00000000-0005-0000-0000-0000DB4C0000}"/>
    <cellStyle name="Comma 7 4 5 9" xfId="21049" xr:uid="{00000000-0005-0000-0000-0000DC4C0000}"/>
    <cellStyle name="Comma 7 4 6" xfId="23497" xr:uid="{00000000-0005-0000-0000-0000DD4C0000}"/>
    <cellStyle name="Comma 7 4 6 2" xfId="3845" xr:uid="{00000000-0005-0000-0000-0000DE4C0000}"/>
    <cellStyle name="Comma 7 4 6 3" xfId="6304" xr:uid="{00000000-0005-0000-0000-0000DF4C0000}"/>
    <cellStyle name="Comma 7 4 6 4" xfId="8797" xr:uid="{00000000-0005-0000-0000-0000E04C0000}"/>
    <cellStyle name="Comma 7 4 6 5" xfId="11245" xr:uid="{00000000-0005-0000-0000-0000E14C0000}"/>
    <cellStyle name="Comma 7 4 6 6" xfId="13697" xr:uid="{00000000-0005-0000-0000-0000E24C0000}"/>
    <cellStyle name="Comma 7 4 6 7" xfId="16149" xr:uid="{00000000-0005-0000-0000-0000E34C0000}"/>
    <cellStyle name="Comma 7 4 6 8" xfId="18602" xr:uid="{00000000-0005-0000-0000-0000E44C0000}"/>
    <cellStyle name="Comma 7 4 6 9" xfId="21050" xr:uid="{00000000-0005-0000-0000-0000E54C0000}"/>
    <cellStyle name="Comma 7 4 7" xfId="23498" xr:uid="{00000000-0005-0000-0000-0000E64C0000}"/>
    <cellStyle name="Comma 7 4 7 2" xfId="3846" xr:uid="{00000000-0005-0000-0000-0000E74C0000}"/>
    <cellStyle name="Comma 7 4 7 3" xfId="6305" xr:uid="{00000000-0005-0000-0000-0000E84C0000}"/>
    <cellStyle name="Comma 7 4 7 4" xfId="8798" xr:uid="{00000000-0005-0000-0000-0000E94C0000}"/>
    <cellStyle name="Comma 7 4 7 5" xfId="11246" xr:uid="{00000000-0005-0000-0000-0000EA4C0000}"/>
    <cellStyle name="Comma 7 4 7 6" xfId="13698" xr:uid="{00000000-0005-0000-0000-0000EB4C0000}"/>
    <cellStyle name="Comma 7 4 7 7" xfId="16150" xr:uid="{00000000-0005-0000-0000-0000EC4C0000}"/>
    <cellStyle name="Comma 7 4 7 8" xfId="18603" xr:uid="{00000000-0005-0000-0000-0000ED4C0000}"/>
    <cellStyle name="Comma 7 4 7 9" xfId="21051" xr:uid="{00000000-0005-0000-0000-0000EE4C0000}"/>
    <cellStyle name="Comma 7 4 8" xfId="23499" xr:uid="{00000000-0005-0000-0000-0000EF4C0000}"/>
    <cellStyle name="Comma 7 4 8 2" xfId="3847" xr:uid="{00000000-0005-0000-0000-0000F04C0000}"/>
    <cellStyle name="Comma 7 4 8 3" xfId="6306" xr:uid="{00000000-0005-0000-0000-0000F14C0000}"/>
    <cellStyle name="Comma 7 4 8 4" xfId="8799" xr:uid="{00000000-0005-0000-0000-0000F24C0000}"/>
    <cellStyle name="Comma 7 4 8 5" xfId="11247" xr:uid="{00000000-0005-0000-0000-0000F34C0000}"/>
    <cellStyle name="Comma 7 4 8 6" xfId="13699" xr:uid="{00000000-0005-0000-0000-0000F44C0000}"/>
    <cellStyle name="Comma 7 4 8 7" xfId="16151" xr:uid="{00000000-0005-0000-0000-0000F54C0000}"/>
    <cellStyle name="Comma 7 4 8 8" xfId="18604" xr:uid="{00000000-0005-0000-0000-0000F64C0000}"/>
    <cellStyle name="Comma 7 4 8 9" xfId="21052" xr:uid="{00000000-0005-0000-0000-0000F74C0000}"/>
    <cellStyle name="Comma 7 4 9" xfId="23500" xr:uid="{00000000-0005-0000-0000-0000F84C0000}"/>
    <cellStyle name="Comma 7 4 9 2" xfId="3848" xr:uid="{00000000-0005-0000-0000-0000F94C0000}"/>
    <cellStyle name="Comma 7 4 9 3" xfId="6307" xr:uid="{00000000-0005-0000-0000-0000FA4C0000}"/>
    <cellStyle name="Comma 7 4 9 4" xfId="8800" xr:uid="{00000000-0005-0000-0000-0000FB4C0000}"/>
    <cellStyle name="Comma 7 4 9 5" xfId="11248" xr:uid="{00000000-0005-0000-0000-0000FC4C0000}"/>
    <cellStyle name="Comma 7 4 9 6" xfId="13700" xr:uid="{00000000-0005-0000-0000-0000FD4C0000}"/>
    <cellStyle name="Comma 7 4 9 7" xfId="16152" xr:uid="{00000000-0005-0000-0000-0000FE4C0000}"/>
    <cellStyle name="Comma 7 4 9 8" xfId="18605" xr:uid="{00000000-0005-0000-0000-0000FF4C0000}"/>
    <cellStyle name="Comma 7 4 9 9" xfId="21053" xr:uid="{00000000-0005-0000-0000-0000004D0000}"/>
    <cellStyle name="Comma 7 5" xfId="23501" xr:uid="{00000000-0005-0000-0000-0000014D0000}"/>
    <cellStyle name="Comma 7 5 10" xfId="6308" xr:uid="{00000000-0005-0000-0000-0000024D0000}"/>
    <cellStyle name="Comma 7 5 11" xfId="8801" xr:uid="{00000000-0005-0000-0000-0000034D0000}"/>
    <cellStyle name="Comma 7 5 12" xfId="11249" xr:uid="{00000000-0005-0000-0000-0000044D0000}"/>
    <cellStyle name="Comma 7 5 13" xfId="13701" xr:uid="{00000000-0005-0000-0000-0000054D0000}"/>
    <cellStyle name="Comma 7 5 14" xfId="16153" xr:uid="{00000000-0005-0000-0000-0000064D0000}"/>
    <cellStyle name="Comma 7 5 15" xfId="18606" xr:uid="{00000000-0005-0000-0000-0000074D0000}"/>
    <cellStyle name="Comma 7 5 16" xfId="21054" xr:uid="{00000000-0005-0000-0000-0000084D0000}"/>
    <cellStyle name="Comma 7 5 2" xfId="23502" xr:uid="{00000000-0005-0000-0000-0000094D0000}"/>
    <cellStyle name="Comma 7 5 2 10" xfId="21055" xr:uid="{00000000-0005-0000-0000-00000A4D0000}"/>
    <cellStyle name="Comma 7 5 2 2" xfId="23503" xr:uid="{00000000-0005-0000-0000-00000B4D0000}"/>
    <cellStyle name="Comma 7 5 2 2 2" xfId="3851" xr:uid="{00000000-0005-0000-0000-00000C4D0000}"/>
    <cellStyle name="Comma 7 5 2 2 3" xfId="6310" xr:uid="{00000000-0005-0000-0000-00000D4D0000}"/>
    <cellStyle name="Comma 7 5 2 2 4" xfId="8803" xr:uid="{00000000-0005-0000-0000-00000E4D0000}"/>
    <cellStyle name="Comma 7 5 2 2 5" xfId="11251" xr:uid="{00000000-0005-0000-0000-00000F4D0000}"/>
    <cellStyle name="Comma 7 5 2 2 6" xfId="13703" xr:uid="{00000000-0005-0000-0000-0000104D0000}"/>
    <cellStyle name="Comma 7 5 2 2 7" xfId="16155" xr:uid="{00000000-0005-0000-0000-0000114D0000}"/>
    <cellStyle name="Comma 7 5 2 2 8" xfId="18608" xr:uid="{00000000-0005-0000-0000-0000124D0000}"/>
    <cellStyle name="Comma 7 5 2 2 9" xfId="21056" xr:uid="{00000000-0005-0000-0000-0000134D0000}"/>
    <cellStyle name="Comma 7 5 2 3" xfId="3850" xr:uid="{00000000-0005-0000-0000-0000144D0000}"/>
    <cellStyle name="Comma 7 5 2 4" xfId="6309" xr:uid="{00000000-0005-0000-0000-0000154D0000}"/>
    <cellStyle name="Comma 7 5 2 5" xfId="8802" xr:uid="{00000000-0005-0000-0000-0000164D0000}"/>
    <cellStyle name="Comma 7 5 2 6" xfId="11250" xr:uid="{00000000-0005-0000-0000-0000174D0000}"/>
    <cellStyle name="Comma 7 5 2 7" xfId="13702" xr:uid="{00000000-0005-0000-0000-0000184D0000}"/>
    <cellStyle name="Comma 7 5 2 8" xfId="16154" xr:uid="{00000000-0005-0000-0000-0000194D0000}"/>
    <cellStyle name="Comma 7 5 2 9" xfId="18607" xr:uid="{00000000-0005-0000-0000-00001A4D0000}"/>
    <cellStyle name="Comma 7 5 3" xfId="23504" xr:uid="{00000000-0005-0000-0000-00001B4D0000}"/>
    <cellStyle name="Comma 7 5 3 2" xfId="3852" xr:uid="{00000000-0005-0000-0000-00001C4D0000}"/>
    <cellStyle name="Comma 7 5 3 3" xfId="6311" xr:uid="{00000000-0005-0000-0000-00001D4D0000}"/>
    <cellStyle name="Comma 7 5 3 4" xfId="8804" xr:uid="{00000000-0005-0000-0000-00001E4D0000}"/>
    <cellStyle name="Comma 7 5 3 5" xfId="11252" xr:uid="{00000000-0005-0000-0000-00001F4D0000}"/>
    <cellStyle name="Comma 7 5 3 6" xfId="13704" xr:uid="{00000000-0005-0000-0000-0000204D0000}"/>
    <cellStyle name="Comma 7 5 3 7" xfId="16156" xr:uid="{00000000-0005-0000-0000-0000214D0000}"/>
    <cellStyle name="Comma 7 5 3 8" xfId="18609" xr:uid="{00000000-0005-0000-0000-0000224D0000}"/>
    <cellStyle name="Comma 7 5 3 9" xfId="21057" xr:uid="{00000000-0005-0000-0000-0000234D0000}"/>
    <cellStyle name="Comma 7 5 4" xfId="23505" xr:uid="{00000000-0005-0000-0000-0000244D0000}"/>
    <cellStyle name="Comma 7 5 4 2" xfId="3853" xr:uid="{00000000-0005-0000-0000-0000254D0000}"/>
    <cellStyle name="Comma 7 5 4 3" xfId="6312" xr:uid="{00000000-0005-0000-0000-0000264D0000}"/>
    <cellStyle name="Comma 7 5 4 4" xfId="8805" xr:uid="{00000000-0005-0000-0000-0000274D0000}"/>
    <cellStyle name="Comma 7 5 4 5" xfId="11253" xr:uid="{00000000-0005-0000-0000-0000284D0000}"/>
    <cellStyle name="Comma 7 5 4 6" xfId="13705" xr:uid="{00000000-0005-0000-0000-0000294D0000}"/>
    <cellStyle name="Comma 7 5 4 7" xfId="16157" xr:uid="{00000000-0005-0000-0000-00002A4D0000}"/>
    <cellStyle name="Comma 7 5 4 8" xfId="18610" xr:uid="{00000000-0005-0000-0000-00002B4D0000}"/>
    <cellStyle name="Comma 7 5 4 9" xfId="21058" xr:uid="{00000000-0005-0000-0000-00002C4D0000}"/>
    <cellStyle name="Comma 7 5 5" xfId="23506" xr:uid="{00000000-0005-0000-0000-00002D4D0000}"/>
    <cellStyle name="Comma 7 5 5 2" xfId="3854" xr:uid="{00000000-0005-0000-0000-00002E4D0000}"/>
    <cellStyle name="Comma 7 5 5 3" xfId="6313" xr:uid="{00000000-0005-0000-0000-00002F4D0000}"/>
    <cellStyle name="Comma 7 5 5 4" xfId="8806" xr:uid="{00000000-0005-0000-0000-0000304D0000}"/>
    <cellStyle name="Comma 7 5 5 5" xfId="11254" xr:uid="{00000000-0005-0000-0000-0000314D0000}"/>
    <cellStyle name="Comma 7 5 5 6" xfId="13706" xr:uid="{00000000-0005-0000-0000-0000324D0000}"/>
    <cellStyle name="Comma 7 5 5 7" xfId="16158" xr:uid="{00000000-0005-0000-0000-0000334D0000}"/>
    <cellStyle name="Comma 7 5 5 8" xfId="18611" xr:uid="{00000000-0005-0000-0000-0000344D0000}"/>
    <cellStyle name="Comma 7 5 5 9" xfId="21059" xr:uid="{00000000-0005-0000-0000-0000354D0000}"/>
    <cellStyle name="Comma 7 5 6" xfId="23507" xr:uid="{00000000-0005-0000-0000-0000364D0000}"/>
    <cellStyle name="Comma 7 5 6 2" xfId="3855" xr:uid="{00000000-0005-0000-0000-0000374D0000}"/>
    <cellStyle name="Comma 7 5 6 3" xfId="6314" xr:uid="{00000000-0005-0000-0000-0000384D0000}"/>
    <cellStyle name="Comma 7 5 6 4" xfId="8807" xr:uid="{00000000-0005-0000-0000-0000394D0000}"/>
    <cellStyle name="Comma 7 5 6 5" xfId="11255" xr:uid="{00000000-0005-0000-0000-00003A4D0000}"/>
    <cellStyle name="Comma 7 5 6 6" xfId="13707" xr:uid="{00000000-0005-0000-0000-00003B4D0000}"/>
    <cellStyle name="Comma 7 5 6 7" xfId="16159" xr:uid="{00000000-0005-0000-0000-00003C4D0000}"/>
    <cellStyle name="Comma 7 5 6 8" xfId="18612" xr:uid="{00000000-0005-0000-0000-00003D4D0000}"/>
    <cellStyle name="Comma 7 5 6 9" xfId="21060" xr:uid="{00000000-0005-0000-0000-00003E4D0000}"/>
    <cellStyle name="Comma 7 5 7" xfId="23508" xr:uid="{00000000-0005-0000-0000-00003F4D0000}"/>
    <cellStyle name="Comma 7 5 7 2" xfId="3856" xr:uid="{00000000-0005-0000-0000-0000404D0000}"/>
    <cellStyle name="Comma 7 5 7 3" xfId="6315" xr:uid="{00000000-0005-0000-0000-0000414D0000}"/>
    <cellStyle name="Comma 7 5 7 4" xfId="8808" xr:uid="{00000000-0005-0000-0000-0000424D0000}"/>
    <cellStyle name="Comma 7 5 7 5" xfId="11256" xr:uid="{00000000-0005-0000-0000-0000434D0000}"/>
    <cellStyle name="Comma 7 5 7 6" xfId="13708" xr:uid="{00000000-0005-0000-0000-0000444D0000}"/>
    <cellStyle name="Comma 7 5 7 7" xfId="16160" xr:uid="{00000000-0005-0000-0000-0000454D0000}"/>
    <cellStyle name="Comma 7 5 7 8" xfId="18613" xr:uid="{00000000-0005-0000-0000-0000464D0000}"/>
    <cellStyle name="Comma 7 5 7 9" xfId="21061" xr:uid="{00000000-0005-0000-0000-0000474D0000}"/>
    <cellStyle name="Comma 7 5 8" xfId="23509" xr:uid="{00000000-0005-0000-0000-0000484D0000}"/>
    <cellStyle name="Comma 7 5 8 2" xfId="3857" xr:uid="{00000000-0005-0000-0000-0000494D0000}"/>
    <cellStyle name="Comma 7 5 8 3" xfId="6316" xr:uid="{00000000-0005-0000-0000-00004A4D0000}"/>
    <cellStyle name="Comma 7 5 8 4" xfId="8809" xr:uid="{00000000-0005-0000-0000-00004B4D0000}"/>
    <cellStyle name="Comma 7 5 8 5" xfId="11257" xr:uid="{00000000-0005-0000-0000-00004C4D0000}"/>
    <cellStyle name="Comma 7 5 8 6" xfId="13709" xr:uid="{00000000-0005-0000-0000-00004D4D0000}"/>
    <cellStyle name="Comma 7 5 8 7" xfId="16161" xr:uid="{00000000-0005-0000-0000-00004E4D0000}"/>
    <cellStyle name="Comma 7 5 8 8" xfId="18614" xr:uid="{00000000-0005-0000-0000-00004F4D0000}"/>
    <cellStyle name="Comma 7 5 8 9" xfId="21062" xr:uid="{00000000-0005-0000-0000-0000504D0000}"/>
    <cellStyle name="Comma 7 5 9" xfId="3849" xr:uid="{00000000-0005-0000-0000-0000514D0000}"/>
    <cellStyle name="Comma 7 6" xfId="373" xr:uid="{00000000-0005-0000-0000-0000524D0000}"/>
    <cellStyle name="Comma 7 6 10" xfId="21063" xr:uid="{00000000-0005-0000-0000-0000534D0000}"/>
    <cellStyle name="Comma 7 6 2" xfId="23510" xr:uid="{00000000-0005-0000-0000-0000544D0000}"/>
    <cellStyle name="Comma 7 6 2 2" xfId="3859" xr:uid="{00000000-0005-0000-0000-0000554D0000}"/>
    <cellStyle name="Comma 7 6 2 3" xfId="6318" xr:uid="{00000000-0005-0000-0000-0000564D0000}"/>
    <cellStyle name="Comma 7 6 2 4" xfId="8811" xr:uid="{00000000-0005-0000-0000-0000574D0000}"/>
    <cellStyle name="Comma 7 6 2 5" xfId="11259" xr:uid="{00000000-0005-0000-0000-0000584D0000}"/>
    <cellStyle name="Comma 7 6 2 6" xfId="13711" xr:uid="{00000000-0005-0000-0000-0000594D0000}"/>
    <cellStyle name="Comma 7 6 2 7" xfId="16163" xr:uid="{00000000-0005-0000-0000-00005A4D0000}"/>
    <cellStyle name="Comma 7 6 2 8" xfId="18616" xr:uid="{00000000-0005-0000-0000-00005B4D0000}"/>
    <cellStyle name="Comma 7 6 2 9" xfId="21064" xr:uid="{00000000-0005-0000-0000-00005C4D0000}"/>
    <cellStyle name="Comma 7 6 3" xfId="3858" xr:uid="{00000000-0005-0000-0000-00005D4D0000}"/>
    <cellStyle name="Comma 7 6 4" xfId="6317" xr:uid="{00000000-0005-0000-0000-00005E4D0000}"/>
    <cellStyle name="Comma 7 6 5" xfId="8810" xr:uid="{00000000-0005-0000-0000-00005F4D0000}"/>
    <cellStyle name="Comma 7 6 6" xfId="11258" xr:uid="{00000000-0005-0000-0000-0000604D0000}"/>
    <cellStyle name="Comma 7 6 7" xfId="13710" xr:uid="{00000000-0005-0000-0000-0000614D0000}"/>
    <cellStyle name="Comma 7 6 8" xfId="16162" xr:uid="{00000000-0005-0000-0000-0000624D0000}"/>
    <cellStyle name="Comma 7 6 9" xfId="18615" xr:uid="{00000000-0005-0000-0000-0000634D0000}"/>
    <cellStyle name="Comma 7 7" xfId="374" xr:uid="{00000000-0005-0000-0000-0000644D0000}"/>
    <cellStyle name="Comma 7 7 2" xfId="3860" xr:uid="{00000000-0005-0000-0000-0000654D0000}"/>
    <cellStyle name="Comma 7 7 3" xfId="6319" xr:uid="{00000000-0005-0000-0000-0000664D0000}"/>
    <cellStyle name="Comma 7 7 4" xfId="8812" xr:uid="{00000000-0005-0000-0000-0000674D0000}"/>
    <cellStyle name="Comma 7 7 5" xfId="11260" xr:uid="{00000000-0005-0000-0000-0000684D0000}"/>
    <cellStyle name="Comma 7 7 6" xfId="13712" xr:uid="{00000000-0005-0000-0000-0000694D0000}"/>
    <cellStyle name="Comma 7 7 7" xfId="16164" xr:uid="{00000000-0005-0000-0000-00006A4D0000}"/>
    <cellStyle name="Comma 7 7 8" xfId="18617" xr:uid="{00000000-0005-0000-0000-00006B4D0000}"/>
    <cellStyle name="Comma 7 7 9" xfId="21065" xr:uid="{00000000-0005-0000-0000-00006C4D0000}"/>
    <cellStyle name="Comma 7 8" xfId="375" xr:uid="{00000000-0005-0000-0000-00006D4D0000}"/>
    <cellStyle name="Comma 7 8 2" xfId="3861" xr:uid="{00000000-0005-0000-0000-00006E4D0000}"/>
    <cellStyle name="Comma 7 8 3" xfId="6320" xr:uid="{00000000-0005-0000-0000-00006F4D0000}"/>
    <cellStyle name="Comma 7 8 4" xfId="8813" xr:uid="{00000000-0005-0000-0000-0000704D0000}"/>
    <cellStyle name="Comma 7 8 5" xfId="11261" xr:uid="{00000000-0005-0000-0000-0000714D0000}"/>
    <cellStyle name="Comma 7 8 6" xfId="13713" xr:uid="{00000000-0005-0000-0000-0000724D0000}"/>
    <cellStyle name="Comma 7 8 7" xfId="16165" xr:uid="{00000000-0005-0000-0000-0000734D0000}"/>
    <cellStyle name="Comma 7 8 8" xfId="18618" xr:uid="{00000000-0005-0000-0000-0000744D0000}"/>
    <cellStyle name="Comma 7 8 9" xfId="21066" xr:uid="{00000000-0005-0000-0000-0000754D0000}"/>
    <cellStyle name="Comma 7 9" xfId="376" xr:uid="{00000000-0005-0000-0000-0000764D0000}"/>
    <cellStyle name="Comma 7 9 2" xfId="3862" xr:uid="{00000000-0005-0000-0000-0000774D0000}"/>
    <cellStyle name="Comma 7 9 3" xfId="6321" xr:uid="{00000000-0005-0000-0000-0000784D0000}"/>
    <cellStyle name="Comma 7 9 4" xfId="8814" xr:uid="{00000000-0005-0000-0000-0000794D0000}"/>
    <cellStyle name="Comma 7 9 5" xfId="11262" xr:uid="{00000000-0005-0000-0000-00007A4D0000}"/>
    <cellStyle name="Comma 7 9 6" xfId="13714" xr:uid="{00000000-0005-0000-0000-00007B4D0000}"/>
    <cellStyle name="Comma 7 9 7" xfId="16166" xr:uid="{00000000-0005-0000-0000-00007C4D0000}"/>
    <cellStyle name="Comma 7 9 8" xfId="18619" xr:uid="{00000000-0005-0000-0000-00007D4D0000}"/>
    <cellStyle name="Comma 7 9 9" xfId="21067" xr:uid="{00000000-0005-0000-0000-00007E4D0000}"/>
    <cellStyle name="Comma 8" xfId="23511" xr:uid="{00000000-0005-0000-0000-00007F4D0000}"/>
    <cellStyle name="Comma 8 10" xfId="377" xr:uid="{00000000-0005-0000-0000-0000804D0000}"/>
    <cellStyle name="Comma 8 10 2" xfId="3864" xr:uid="{00000000-0005-0000-0000-0000814D0000}"/>
    <cellStyle name="Comma 8 10 3" xfId="6323" xr:uid="{00000000-0005-0000-0000-0000824D0000}"/>
    <cellStyle name="Comma 8 10 4" xfId="8816" xr:uid="{00000000-0005-0000-0000-0000834D0000}"/>
    <cellStyle name="Comma 8 10 5" xfId="11264" xr:uid="{00000000-0005-0000-0000-0000844D0000}"/>
    <cellStyle name="Comma 8 10 6" xfId="13716" xr:uid="{00000000-0005-0000-0000-0000854D0000}"/>
    <cellStyle name="Comma 8 10 7" xfId="16168" xr:uid="{00000000-0005-0000-0000-0000864D0000}"/>
    <cellStyle name="Comma 8 10 8" xfId="18621" xr:uid="{00000000-0005-0000-0000-0000874D0000}"/>
    <cellStyle name="Comma 8 10 9" xfId="21069" xr:uid="{00000000-0005-0000-0000-0000884D0000}"/>
    <cellStyle name="Comma 8 11" xfId="378" xr:uid="{00000000-0005-0000-0000-0000894D0000}"/>
    <cellStyle name="Comma 8 11 2" xfId="3865" xr:uid="{00000000-0005-0000-0000-00008A4D0000}"/>
    <cellStyle name="Comma 8 11 3" xfId="6324" xr:uid="{00000000-0005-0000-0000-00008B4D0000}"/>
    <cellStyle name="Comma 8 11 4" xfId="8817" xr:uid="{00000000-0005-0000-0000-00008C4D0000}"/>
    <cellStyle name="Comma 8 11 5" xfId="11265" xr:uid="{00000000-0005-0000-0000-00008D4D0000}"/>
    <cellStyle name="Comma 8 11 6" xfId="13717" xr:uid="{00000000-0005-0000-0000-00008E4D0000}"/>
    <cellStyle name="Comma 8 11 7" xfId="16169" xr:uid="{00000000-0005-0000-0000-00008F4D0000}"/>
    <cellStyle name="Comma 8 11 8" xfId="18622" xr:uid="{00000000-0005-0000-0000-0000904D0000}"/>
    <cellStyle name="Comma 8 11 9" xfId="21070" xr:uid="{00000000-0005-0000-0000-0000914D0000}"/>
    <cellStyle name="Comma 8 12" xfId="379" xr:uid="{00000000-0005-0000-0000-0000924D0000}"/>
    <cellStyle name="Comma 8 12 2" xfId="3866" xr:uid="{00000000-0005-0000-0000-0000934D0000}"/>
    <cellStyle name="Comma 8 12 3" xfId="6325" xr:uid="{00000000-0005-0000-0000-0000944D0000}"/>
    <cellStyle name="Comma 8 12 4" xfId="8818" xr:uid="{00000000-0005-0000-0000-0000954D0000}"/>
    <cellStyle name="Comma 8 12 5" xfId="11266" xr:uid="{00000000-0005-0000-0000-0000964D0000}"/>
    <cellStyle name="Comma 8 12 6" xfId="13718" xr:uid="{00000000-0005-0000-0000-0000974D0000}"/>
    <cellStyle name="Comma 8 12 7" xfId="16170" xr:uid="{00000000-0005-0000-0000-0000984D0000}"/>
    <cellStyle name="Comma 8 12 8" xfId="18623" xr:uid="{00000000-0005-0000-0000-0000994D0000}"/>
    <cellStyle name="Comma 8 12 9" xfId="21071" xr:uid="{00000000-0005-0000-0000-00009A4D0000}"/>
    <cellStyle name="Comma 8 13" xfId="380" xr:uid="{00000000-0005-0000-0000-00009B4D0000}"/>
    <cellStyle name="Comma 8 14" xfId="381" xr:uid="{00000000-0005-0000-0000-00009C4D0000}"/>
    <cellStyle name="Comma 8 15" xfId="382" xr:uid="{00000000-0005-0000-0000-00009D4D0000}"/>
    <cellStyle name="Comma 8 16" xfId="383" xr:uid="{00000000-0005-0000-0000-00009E4D0000}"/>
    <cellStyle name="Comma 8 17" xfId="384" xr:uid="{00000000-0005-0000-0000-00009F4D0000}"/>
    <cellStyle name="Comma 8 18" xfId="385" xr:uid="{00000000-0005-0000-0000-0000A04D0000}"/>
    <cellStyle name="Comma 8 19" xfId="386" xr:uid="{00000000-0005-0000-0000-0000A14D0000}"/>
    <cellStyle name="Comma 8 2" xfId="23512" xr:uid="{00000000-0005-0000-0000-0000A24D0000}"/>
    <cellStyle name="Comma 8 2 10" xfId="23513" xr:uid="{00000000-0005-0000-0000-0000A34D0000}"/>
    <cellStyle name="Comma 8 2 10 2" xfId="3868" xr:uid="{00000000-0005-0000-0000-0000A44D0000}"/>
    <cellStyle name="Comma 8 2 10 3" xfId="6327" xr:uid="{00000000-0005-0000-0000-0000A54D0000}"/>
    <cellStyle name="Comma 8 2 10 4" xfId="8820" xr:uid="{00000000-0005-0000-0000-0000A64D0000}"/>
    <cellStyle name="Comma 8 2 10 5" xfId="11268" xr:uid="{00000000-0005-0000-0000-0000A74D0000}"/>
    <cellStyle name="Comma 8 2 10 6" xfId="13720" xr:uid="{00000000-0005-0000-0000-0000A84D0000}"/>
    <cellStyle name="Comma 8 2 10 7" xfId="16172" xr:uid="{00000000-0005-0000-0000-0000A94D0000}"/>
    <cellStyle name="Comma 8 2 10 8" xfId="18625" xr:uid="{00000000-0005-0000-0000-0000AA4D0000}"/>
    <cellStyle name="Comma 8 2 10 9" xfId="21073" xr:uid="{00000000-0005-0000-0000-0000AB4D0000}"/>
    <cellStyle name="Comma 8 2 11" xfId="23514" xr:uid="{00000000-0005-0000-0000-0000AC4D0000}"/>
    <cellStyle name="Comma 8 2 11 2" xfId="3869" xr:uid="{00000000-0005-0000-0000-0000AD4D0000}"/>
    <cellStyle name="Comma 8 2 11 3" xfId="6328" xr:uid="{00000000-0005-0000-0000-0000AE4D0000}"/>
    <cellStyle name="Comma 8 2 11 4" xfId="8821" xr:uid="{00000000-0005-0000-0000-0000AF4D0000}"/>
    <cellStyle name="Comma 8 2 11 5" xfId="11269" xr:uid="{00000000-0005-0000-0000-0000B04D0000}"/>
    <cellStyle name="Comma 8 2 11 6" xfId="13721" xr:uid="{00000000-0005-0000-0000-0000B14D0000}"/>
    <cellStyle name="Comma 8 2 11 7" xfId="16173" xr:uid="{00000000-0005-0000-0000-0000B24D0000}"/>
    <cellStyle name="Comma 8 2 11 8" xfId="18626" xr:uid="{00000000-0005-0000-0000-0000B34D0000}"/>
    <cellStyle name="Comma 8 2 11 9" xfId="21074" xr:uid="{00000000-0005-0000-0000-0000B44D0000}"/>
    <cellStyle name="Comma 8 2 12" xfId="3867" xr:uid="{00000000-0005-0000-0000-0000B54D0000}"/>
    <cellStyle name="Comma 8 2 13" xfId="6326" xr:uid="{00000000-0005-0000-0000-0000B64D0000}"/>
    <cellStyle name="Comma 8 2 14" xfId="8819" xr:uid="{00000000-0005-0000-0000-0000B74D0000}"/>
    <cellStyle name="Comma 8 2 15" xfId="11267" xr:uid="{00000000-0005-0000-0000-0000B84D0000}"/>
    <cellStyle name="Comma 8 2 16" xfId="13719" xr:uid="{00000000-0005-0000-0000-0000B94D0000}"/>
    <cellStyle name="Comma 8 2 17" xfId="16171" xr:uid="{00000000-0005-0000-0000-0000BA4D0000}"/>
    <cellStyle name="Comma 8 2 18" xfId="18624" xr:uid="{00000000-0005-0000-0000-0000BB4D0000}"/>
    <cellStyle name="Comma 8 2 19" xfId="21072" xr:uid="{00000000-0005-0000-0000-0000BC4D0000}"/>
    <cellStyle name="Comma 8 2 2" xfId="23515" xr:uid="{00000000-0005-0000-0000-0000BD4D0000}"/>
    <cellStyle name="Comma 8 2 2 10" xfId="23516" xr:uid="{00000000-0005-0000-0000-0000BE4D0000}"/>
    <cellStyle name="Comma 8 2 2 10 2" xfId="3871" xr:uid="{00000000-0005-0000-0000-0000BF4D0000}"/>
    <cellStyle name="Comma 8 2 2 10 3" xfId="6330" xr:uid="{00000000-0005-0000-0000-0000C04D0000}"/>
    <cellStyle name="Comma 8 2 2 10 4" xfId="8823" xr:uid="{00000000-0005-0000-0000-0000C14D0000}"/>
    <cellStyle name="Comma 8 2 2 10 5" xfId="11271" xr:uid="{00000000-0005-0000-0000-0000C24D0000}"/>
    <cellStyle name="Comma 8 2 2 10 6" xfId="13723" xr:uid="{00000000-0005-0000-0000-0000C34D0000}"/>
    <cellStyle name="Comma 8 2 2 10 7" xfId="16175" xr:uid="{00000000-0005-0000-0000-0000C44D0000}"/>
    <cellStyle name="Comma 8 2 2 10 8" xfId="18628" xr:uid="{00000000-0005-0000-0000-0000C54D0000}"/>
    <cellStyle name="Comma 8 2 2 10 9" xfId="21076" xr:uid="{00000000-0005-0000-0000-0000C64D0000}"/>
    <cellStyle name="Comma 8 2 2 11" xfId="3870" xr:uid="{00000000-0005-0000-0000-0000C74D0000}"/>
    <cellStyle name="Comma 8 2 2 12" xfId="6329" xr:uid="{00000000-0005-0000-0000-0000C84D0000}"/>
    <cellStyle name="Comma 8 2 2 13" xfId="8822" xr:uid="{00000000-0005-0000-0000-0000C94D0000}"/>
    <cellStyle name="Comma 8 2 2 14" xfId="11270" xr:uid="{00000000-0005-0000-0000-0000CA4D0000}"/>
    <cellStyle name="Comma 8 2 2 15" xfId="13722" xr:uid="{00000000-0005-0000-0000-0000CB4D0000}"/>
    <cellStyle name="Comma 8 2 2 16" xfId="16174" xr:uid="{00000000-0005-0000-0000-0000CC4D0000}"/>
    <cellStyle name="Comma 8 2 2 17" xfId="18627" xr:uid="{00000000-0005-0000-0000-0000CD4D0000}"/>
    <cellStyle name="Comma 8 2 2 18" xfId="21075" xr:uid="{00000000-0005-0000-0000-0000CE4D0000}"/>
    <cellStyle name="Comma 8 2 2 2" xfId="23517" xr:uid="{00000000-0005-0000-0000-0000CF4D0000}"/>
    <cellStyle name="Comma 8 2 2 2 10" xfId="3872" xr:uid="{00000000-0005-0000-0000-0000D04D0000}"/>
    <cellStyle name="Comma 8 2 2 2 11" xfId="6331" xr:uid="{00000000-0005-0000-0000-0000D14D0000}"/>
    <cellStyle name="Comma 8 2 2 2 12" xfId="8824" xr:uid="{00000000-0005-0000-0000-0000D24D0000}"/>
    <cellStyle name="Comma 8 2 2 2 13" xfId="11272" xr:uid="{00000000-0005-0000-0000-0000D34D0000}"/>
    <cellStyle name="Comma 8 2 2 2 14" xfId="13724" xr:uid="{00000000-0005-0000-0000-0000D44D0000}"/>
    <cellStyle name="Comma 8 2 2 2 15" xfId="16176" xr:uid="{00000000-0005-0000-0000-0000D54D0000}"/>
    <cellStyle name="Comma 8 2 2 2 16" xfId="18629" xr:uid="{00000000-0005-0000-0000-0000D64D0000}"/>
    <cellStyle name="Comma 8 2 2 2 17" xfId="21077" xr:uid="{00000000-0005-0000-0000-0000D74D0000}"/>
    <cellStyle name="Comma 8 2 2 2 2" xfId="23518" xr:uid="{00000000-0005-0000-0000-0000D84D0000}"/>
    <cellStyle name="Comma 8 2 2 2 2 10" xfId="6332" xr:uid="{00000000-0005-0000-0000-0000D94D0000}"/>
    <cellStyle name="Comma 8 2 2 2 2 11" xfId="8825" xr:uid="{00000000-0005-0000-0000-0000DA4D0000}"/>
    <cellStyle name="Comma 8 2 2 2 2 12" xfId="11273" xr:uid="{00000000-0005-0000-0000-0000DB4D0000}"/>
    <cellStyle name="Comma 8 2 2 2 2 13" xfId="13725" xr:uid="{00000000-0005-0000-0000-0000DC4D0000}"/>
    <cellStyle name="Comma 8 2 2 2 2 14" xfId="16177" xr:uid="{00000000-0005-0000-0000-0000DD4D0000}"/>
    <cellStyle name="Comma 8 2 2 2 2 15" xfId="18630" xr:uid="{00000000-0005-0000-0000-0000DE4D0000}"/>
    <cellStyle name="Comma 8 2 2 2 2 16" xfId="21078" xr:uid="{00000000-0005-0000-0000-0000DF4D0000}"/>
    <cellStyle name="Comma 8 2 2 2 2 2" xfId="23519" xr:uid="{00000000-0005-0000-0000-0000E04D0000}"/>
    <cellStyle name="Comma 8 2 2 2 2 2 10" xfId="21079" xr:uid="{00000000-0005-0000-0000-0000E14D0000}"/>
    <cellStyle name="Comma 8 2 2 2 2 2 2" xfId="23520" xr:uid="{00000000-0005-0000-0000-0000E24D0000}"/>
    <cellStyle name="Comma 8 2 2 2 2 2 2 2" xfId="3875" xr:uid="{00000000-0005-0000-0000-0000E34D0000}"/>
    <cellStyle name="Comma 8 2 2 2 2 2 2 3" xfId="6334" xr:uid="{00000000-0005-0000-0000-0000E44D0000}"/>
    <cellStyle name="Comma 8 2 2 2 2 2 2 4" xfId="8827" xr:uid="{00000000-0005-0000-0000-0000E54D0000}"/>
    <cellStyle name="Comma 8 2 2 2 2 2 2 5" xfId="11275" xr:uid="{00000000-0005-0000-0000-0000E64D0000}"/>
    <cellStyle name="Comma 8 2 2 2 2 2 2 6" xfId="13727" xr:uid="{00000000-0005-0000-0000-0000E74D0000}"/>
    <cellStyle name="Comma 8 2 2 2 2 2 2 7" xfId="16179" xr:uid="{00000000-0005-0000-0000-0000E84D0000}"/>
    <cellStyle name="Comma 8 2 2 2 2 2 2 8" xfId="18632" xr:uid="{00000000-0005-0000-0000-0000E94D0000}"/>
    <cellStyle name="Comma 8 2 2 2 2 2 2 9" xfId="21080" xr:uid="{00000000-0005-0000-0000-0000EA4D0000}"/>
    <cellStyle name="Comma 8 2 2 2 2 2 3" xfId="3874" xr:uid="{00000000-0005-0000-0000-0000EB4D0000}"/>
    <cellStyle name="Comma 8 2 2 2 2 2 4" xfId="6333" xr:uid="{00000000-0005-0000-0000-0000EC4D0000}"/>
    <cellStyle name="Comma 8 2 2 2 2 2 5" xfId="8826" xr:uid="{00000000-0005-0000-0000-0000ED4D0000}"/>
    <cellStyle name="Comma 8 2 2 2 2 2 6" xfId="11274" xr:uid="{00000000-0005-0000-0000-0000EE4D0000}"/>
    <cellStyle name="Comma 8 2 2 2 2 2 7" xfId="13726" xr:uid="{00000000-0005-0000-0000-0000EF4D0000}"/>
    <cellStyle name="Comma 8 2 2 2 2 2 8" xfId="16178" xr:uid="{00000000-0005-0000-0000-0000F04D0000}"/>
    <cellStyle name="Comma 8 2 2 2 2 2 9" xfId="18631" xr:uid="{00000000-0005-0000-0000-0000F14D0000}"/>
    <cellStyle name="Comma 8 2 2 2 2 3" xfId="23521" xr:uid="{00000000-0005-0000-0000-0000F24D0000}"/>
    <cellStyle name="Comma 8 2 2 2 2 3 2" xfId="3876" xr:uid="{00000000-0005-0000-0000-0000F34D0000}"/>
    <cellStyle name="Comma 8 2 2 2 2 3 3" xfId="6335" xr:uid="{00000000-0005-0000-0000-0000F44D0000}"/>
    <cellStyle name="Comma 8 2 2 2 2 3 4" xfId="8828" xr:uid="{00000000-0005-0000-0000-0000F54D0000}"/>
    <cellStyle name="Comma 8 2 2 2 2 3 5" xfId="11276" xr:uid="{00000000-0005-0000-0000-0000F64D0000}"/>
    <cellStyle name="Comma 8 2 2 2 2 3 6" xfId="13728" xr:uid="{00000000-0005-0000-0000-0000F74D0000}"/>
    <cellStyle name="Comma 8 2 2 2 2 3 7" xfId="16180" xr:uid="{00000000-0005-0000-0000-0000F84D0000}"/>
    <cellStyle name="Comma 8 2 2 2 2 3 8" xfId="18633" xr:uid="{00000000-0005-0000-0000-0000F94D0000}"/>
    <cellStyle name="Comma 8 2 2 2 2 3 9" xfId="21081" xr:uid="{00000000-0005-0000-0000-0000FA4D0000}"/>
    <cellStyle name="Comma 8 2 2 2 2 4" xfId="23522" xr:uid="{00000000-0005-0000-0000-0000FB4D0000}"/>
    <cellStyle name="Comma 8 2 2 2 2 4 2" xfId="3877" xr:uid="{00000000-0005-0000-0000-0000FC4D0000}"/>
    <cellStyle name="Comma 8 2 2 2 2 4 3" xfId="6336" xr:uid="{00000000-0005-0000-0000-0000FD4D0000}"/>
    <cellStyle name="Comma 8 2 2 2 2 4 4" xfId="8829" xr:uid="{00000000-0005-0000-0000-0000FE4D0000}"/>
    <cellStyle name="Comma 8 2 2 2 2 4 5" xfId="11277" xr:uid="{00000000-0005-0000-0000-0000FF4D0000}"/>
    <cellStyle name="Comma 8 2 2 2 2 4 6" xfId="13729" xr:uid="{00000000-0005-0000-0000-0000004E0000}"/>
    <cellStyle name="Comma 8 2 2 2 2 4 7" xfId="16181" xr:uid="{00000000-0005-0000-0000-0000014E0000}"/>
    <cellStyle name="Comma 8 2 2 2 2 4 8" xfId="18634" xr:uid="{00000000-0005-0000-0000-0000024E0000}"/>
    <cellStyle name="Comma 8 2 2 2 2 4 9" xfId="21082" xr:uid="{00000000-0005-0000-0000-0000034E0000}"/>
    <cellStyle name="Comma 8 2 2 2 2 5" xfId="23523" xr:uid="{00000000-0005-0000-0000-0000044E0000}"/>
    <cellStyle name="Comma 8 2 2 2 2 5 2" xfId="3878" xr:uid="{00000000-0005-0000-0000-0000054E0000}"/>
    <cellStyle name="Comma 8 2 2 2 2 5 3" xfId="6337" xr:uid="{00000000-0005-0000-0000-0000064E0000}"/>
    <cellStyle name="Comma 8 2 2 2 2 5 4" xfId="8830" xr:uid="{00000000-0005-0000-0000-0000074E0000}"/>
    <cellStyle name="Comma 8 2 2 2 2 5 5" xfId="11278" xr:uid="{00000000-0005-0000-0000-0000084E0000}"/>
    <cellStyle name="Comma 8 2 2 2 2 5 6" xfId="13730" xr:uid="{00000000-0005-0000-0000-0000094E0000}"/>
    <cellStyle name="Comma 8 2 2 2 2 5 7" xfId="16182" xr:uid="{00000000-0005-0000-0000-00000A4E0000}"/>
    <cellStyle name="Comma 8 2 2 2 2 5 8" xfId="18635" xr:uid="{00000000-0005-0000-0000-00000B4E0000}"/>
    <cellStyle name="Comma 8 2 2 2 2 5 9" xfId="21083" xr:uid="{00000000-0005-0000-0000-00000C4E0000}"/>
    <cellStyle name="Comma 8 2 2 2 2 6" xfId="23524" xr:uid="{00000000-0005-0000-0000-00000D4E0000}"/>
    <cellStyle name="Comma 8 2 2 2 2 6 2" xfId="3879" xr:uid="{00000000-0005-0000-0000-00000E4E0000}"/>
    <cellStyle name="Comma 8 2 2 2 2 6 3" xfId="6338" xr:uid="{00000000-0005-0000-0000-00000F4E0000}"/>
    <cellStyle name="Comma 8 2 2 2 2 6 4" xfId="8831" xr:uid="{00000000-0005-0000-0000-0000104E0000}"/>
    <cellStyle name="Comma 8 2 2 2 2 6 5" xfId="11279" xr:uid="{00000000-0005-0000-0000-0000114E0000}"/>
    <cellStyle name="Comma 8 2 2 2 2 6 6" xfId="13731" xr:uid="{00000000-0005-0000-0000-0000124E0000}"/>
    <cellStyle name="Comma 8 2 2 2 2 6 7" xfId="16183" xr:uid="{00000000-0005-0000-0000-0000134E0000}"/>
    <cellStyle name="Comma 8 2 2 2 2 6 8" xfId="18636" xr:uid="{00000000-0005-0000-0000-0000144E0000}"/>
    <cellStyle name="Comma 8 2 2 2 2 6 9" xfId="21084" xr:uid="{00000000-0005-0000-0000-0000154E0000}"/>
    <cellStyle name="Comma 8 2 2 2 2 7" xfId="23525" xr:uid="{00000000-0005-0000-0000-0000164E0000}"/>
    <cellStyle name="Comma 8 2 2 2 2 7 2" xfId="3880" xr:uid="{00000000-0005-0000-0000-0000174E0000}"/>
    <cellStyle name="Comma 8 2 2 2 2 7 3" xfId="6339" xr:uid="{00000000-0005-0000-0000-0000184E0000}"/>
    <cellStyle name="Comma 8 2 2 2 2 7 4" xfId="8832" xr:uid="{00000000-0005-0000-0000-0000194E0000}"/>
    <cellStyle name="Comma 8 2 2 2 2 7 5" xfId="11280" xr:uid="{00000000-0005-0000-0000-00001A4E0000}"/>
    <cellStyle name="Comma 8 2 2 2 2 7 6" xfId="13732" xr:uid="{00000000-0005-0000-0000-00001B4E0000}"/>
    <cellStyle name="Comma 8 2 2 2 2 7 7" xfId="16184" xr:uid="{00000000-0005-0000-0000-00001C4E0000}"/>
    <cellStyle name="Comma 8 2 2 2 2 7 8" xfId="18637" xr:uid="{00000000-0005-0000-0000-00001D4E0000}"/>
    <cellStyle name="Comma 8 2 2 2 2 7 9" xfId="21085" xr:uid="{00000000-0005-0000-0000-00001E4E0000}"/>
    <cellStyle name="Comma 8 2 2 2 2 8" xfId="23526" xr:uid="{00000000-0005-0000-0000-00001F4E0000}"/>
    <cellStyle name="Comma 8 2 2 2 2 8 2" xfId="3881" xr:uid="{00000000-0005-0000-0000-0000204E0000}"/>
    <cellStyle name="Comma 8 2 2 2 2 8 3" xfId="6340" xr:uid="{00000000-0005-0000-0000-0000214E0000}"/>
    <cellStyle name="Comma 8 2 2 2 2 8 4" xfId="8833" xr:uid="{00000000-0005-0000-0000-0000224E0000}"/>
    <cellStyle name="Comma 8 2 2 2 2 8 5" xfId="11281" xr:uid="{00000000-0005-0000-0000-0000234E0000}"/>
    <cellStyle name="Comma 8 2 2 2 2 8 6" xfId="13733" xr:uid="{00000000-0005-0000-0000-0000244E0000}"/>
    <cellStyle name="Comma 8 2 2 2 2 8 7" xfId="16185" xr:uid="{00000000-0005-0000-0000-0000254E0000}"/>
    <cellStyle name="Comma 8 2 2 2 2 8 8" xfId="18638" xr:uid="{00000000-0005-0000-0000-0000264E0000}"/>
    <cellStyle name="Comma 8 2 2 2 2 8 9" xfId="21086" xr:uid="{00000000-0005-0000-0000-0000274E0000}"/>
    <cellStyle name="Comma 8 2 2 2 2 9" xfId="3873" xr:uid="{00000000-0005-0000-0000-0000284E0000}"/>
    <cellStyle name="Comma 8 2 2 2 3" xfId="23527" xr:uid="{00000000-0005-0000-0000-0000294E0000}"/>
    <cellStyle name="Comma 8 2 2 2 3 10" xfId="21087" xr:uid="{00000000-0005-0000-0000-00002A4E0000}"/>
    <cellStyle name="Comma 8 2 2 2 3 2" xfId="23528" xr:uid="{00000000-0005-0000-0000-00002B4E0000}"/>
    <cellStyle name="Comma 8 2 2 2 3 2 2" xfId="3883" xr:uid="{00000000-0005-0000-0000-00002C4E0000}"/>
    <cellStyle name="Comma 8 2 2 2 3 2 3" xfId="6342" xr:uid="{00000000-0005-0000-0000-00002D4E0000}"/>
    <cellStyle name="Comma 8 2 2 2 3 2 4" xfId="8835" xr:uid="{00000000-0005-0000-0000-00002E4E0000}"/>
    <cellStyle name="Comma 8 2 2 2 3 2 5" xfId="11283" xr:uid="{00000000-0005-0000-0000-00002F4E0000}"/>
    <cellStyle name="Comma 8 2 2 2 3 2 6" xfId="13735" xr:uid="{00000000-0005-0000-0000-0000304E0000}"/>
    <cellStyle name="Comma 8 2 2 2 3 2 7" xfId="16187" xr:uid="{00000000-0005-0000-0000-0000314E0000}"/>
    <cellStyle name="Comma 8 2 2 2 3 2 8" xfId="18640" xr:uid="{00000000-0005-0000-0000-0000324E0000}"/>
    <cellStyle name="Comma 8 2 2 2 3 2 9" xfId="21088" xr:uid="{00000000-0005-0000-0000-0000334E0000}"/>
    <cellStyle name="Comma 8 2 2 2 3 3" xfId="3882" xr:uid="{00000000-0005-0000-0000-0000344E0000}"/>
    <cellStyle name="Comma 8 2 2 2 3 4" xfId="6341" xr:uid="{00000000-0005-0000-0000-0000354E0000}"/>
    <cellStyle name="Comma 8 2 2 2 3 5" xfId="8834" xr:uid="{00000000-0005-0000-0000-0000364E0000}"/>
    <cellStyle name="Comma 8 2 2 2 3 6" xfId="11282" xr:uid="{00000000-0005-0000-0000-0000374E0000}"/>
    <cellStyle name="Comma 8 2 2 2 3 7" xfId="13734" xr:uid="{00000000-0005-0000-0000-0000384E0000}"/>
    <cellStyle name="Comma 8 2 2 2 3 8" xfId="16186" xr:uid="{00000000-0005-0000-0000-0000394E0000}"/>
    <cellStyle name="Comma 8 2 2 2 3 9" xfId="18639" xr:uid="{00000000-0005-0000-0000-00003A4E0000}"/>
    <cellStyle name="Comma 8 2 2 2 4" xfId="23529" xr:uid="{00000000-0005-0000-0000-00003B4E0000}"/>
    <cellStyle name="Comma 8 2 2 2 4 2" xfId="3884" xr:uid="{00000000-0005-0000-0000-00003C4E0000}"/>
    <cellStyle name="Comma 8 2 2 2 4 3" xfId="6343" xr:uid="{00000000-0005-0000-0000-00003D4E0000}"/>
    <cellStyle name="Comma 8 2 2 2 4 4" xfId="8836" xr:uid="{00000000-0005-0000-0000-00003E4E0000}"/>
    <cellStyle name="Comma 8 2 2 2 4 5" xfId="11284" xr:uid="{00000000-0005-0000-0000-00003F4E0000}"/>
    <cellStyle name="Comma 8 2 2 2 4 6" xfId="13736" xr:uid="{00000000-0005-0000-0000-0000404E0000}"/>
    <cellStyle name="Comma 8 2 2 2 4 7" xfId="16188" xr:uid="{00000000-0005-0000-0000-0000414E0000}"/>
    <cellStyle name="Comma 8 2 2 2 4 8" xfId="18641" xr:uid="{00000000-0005-0000-0000-0000424E0000}"/>
    <cellStyle name="Comma 8 2 2 2 4 9" xfId="21089" xr:uid="{00000000-0005-0000-0000-0000434E0000}"/>
    <cellStyle name="Comma 8 2 2 2 5" xfId="23530" xr:uid="{00000000-0005-0000-0000-0000444E0000}"/>
    <cellStyle name="Comma 8 2 2 2 5 2" xfId="3885" xr:uid="{00000000-0005-0000-0000-0000454E0000}"/>
    <cellStyle name="Comma 8 2 2 2 5 3" xfId="6344" xr:uid="{00000000-0005-0000-0000-0000464E0000}"/>
    <cellStyle name="Comma 8 2 2 2 5 4" xfId="8837" xr:uid="{00000000-0005-0000-0000-0000474E0000}"/>
    <cellStyle name="Comma 8 2 2 2 5 5" xfId="11285" xr:uid="{00000000-0005-0000-0000-0000484E0000}"/>
    <cellStyle name="Comma 8 2 2 2 5 6" xfId="13737" xr:uid="{00000000-0005-0000-0000-0000494E0000}"/>
    <cellStyle name="Comma 8 2 2 2 5 7" xfId="16189" xr:uid="{00000000-0005-0000-0000-00004A4E0000}"/>
    <cellStyle name="Comma 8 2 2 2 5 8" xfId="18642" xr:uid="{00000000-0005-0000-0000-00004B4E0000}"/>
    <cellStyle name="Comma 8 2 2 2 5 9" xfId="21090" xr:uid="{00000000-0005-0000-0000-00004C4E0000}"/>
    <cellStyle name="Comma 8 2 2 2 6" xfId="23531" xr:uid="{00000000-0005-0000-0000-00004D4E0000}"/>
    <cellStyle name="Comma 8 2 2 2 6 2" xfId="3886" xr:uid="{00000000-0005-0000-0000-00004E4E0000}"/>
    <cellStyle name="Comma 8 2 2 2 6 3" xfId="6345" xr:uid="{00000000-0005-0000-0000-00004F4E0000}"/>
    <cellStyle name="Comma 8 2 2 2 6 4" xfId="8838" xr:uid="{00000000-0005-0000-0000-0000504E0000}"/>
    <cellStyle name="Comma 8 2 2 2 6 5" xfId="11286" xr:uid="{00000000-0005-0000-0000-0000514E0000}"/>
    <cellStyle name="Comma 8 2 2 2 6 6" xfId="13738" xr:uid="{00000000-0005-0000-0000-0000524E0000}"/>
    <cellStyle name="Comma 8 2 2 2 6 7" xfId="16190" xr:uid="{00000000-0005-0000-0000-0000534E0000}"/>
    <cellStyle name="Comma 8 2 2 2 6 8" xfId="18643" xr:uid="{00000000-0005-0000-0000-0000544E0000}"/>
    <cellStyle name="Comma 8 2 2 2 6 9" xfId="21091" xr:uid="{00000000-0005-0000-0000-0000554E0000}"/>
    <cellStyle name="Comma 8 2 2 2 7" xfId="23532" xr:uid="{00000000-0005-0000-0000-0000564E0000}"/>
    <cellStyle name="Comma 8 2 2 2 7 2" xfId="3887" xr:uid="{00000000-0005-0000-0000-0000574E0000}"/>
    <cellStyle name="Comma 8 2 2 2 7 3" xfId="6346" xr:uid="{00000000-0005-0000-0000-0000584E0000}"/>
    <cellStyle name="Comma 8 2 2 2 7 4" xfId="8839" xr:uid="{00000000-0005-0000-0000-0000594E0000}"/>
    <cellStyle name="Comma 8 2 2 2 7 5" xfId="11287" xr:uid="{00000000-0005-0000-0000-00005A4E0000}"/>
    <cellStyle name="Comma 8 2 2 2 7 6" xfId="13739" xr:uid="{00000000-0005-0000-0000-00005B4E0000}"/>
    <cellStyle name="Comma 8 2 2 2 7 7" xfId="16191" xr:uid="{00000000-0005-0000-0000-00005C4E0000}"/>
    <cellStyle name="Comma 8 2 2 2 7 8" xfId="18644" xr:uid="{00000000-0005-0000-0000-00005D4E0000}"/>
    <cellStyle name="Comma 8 2 2 2 7 9" xfId="21092" xr:uid="{00000000-0005-0000-0000-00005E4E0000}"/>
    <cellStyle name="Comma 8 2 2 2 8" xfId="23533" xr:uid="{00000000-0005-0000-0000-00005F4E0000}"/>
    <cellStyle name="Comma 8 2 2 2 8 2" xfId="3888" xr:uid="{00000000-0005-0000-0000-0000604E0000}"/>
    <cellStyle name="Comma 8 2 2 2 8 3" xfId="6347" xr:uid="{00000000-0005-0000-0000-0000614E0000}"/>
    <cellStyle name="Comma 8 2 2 2 8 4" xfId="8840" xr:uid="{00000000-0005-0000-0000-0000624E0000}"/>
    <cellStyle name="Comma 8 2 2 2 8 5" xfId="11288" xr:uid="{00000000-0005-0000-0000-0000634E0000}"/>
    <cellStyle name="Comma 8 2 2 2 8 6" xfId="13740" xr:uid="{00000000-0005-0000-0000-0000644E0000}"/>
    <cellStyle name="Comma 8 2 2 2 8 7" xfId="16192" xr:uid="{00000000-0005-0000-0000-0000654E0000}"/>
    <cellStyle name="Comma 8 2 2 2 8 8" xfId="18645" xr:uid="{00000000-0005-0000-0000-0000664E0000}"/>
    <cellStyle name="Comma 8 2 2 2 8 9" xfId="21093" xr:uid="{00000000-0005-0000-0000-0000674E0000}"/>
    <cellStyle name="Comma 8 2 2 2 9" xfId="23534" xr:uid="{00000000-0005-0000-0000-0000684E0000}"/>
    <cellStyle name="Comma 8 2 2 2 9 2" xfId="3889" xr:uid="{00000000-0005-0000-0000-0000694E0000}"/>
    <cellStyle name="Comma 8 2 2 2 9 3" xfId="6348" xr:uid="{00000000-0005-0000-0000-00006A4E0000}"/>
    <cellStyle name="Comma 8 2 2 2 9 4" xfId="8841" xr:uid="{00000000-0005-0000-0000-00006B4E0000}"/>
    <cellStyle name="Comma 8 2 2 2 9 5" xfId="11289" xr:uid="{00000000-0005-0000-0000-00006C4E0000}"/>
    <cellStyle name="Comma 8 2 2 2 9 6" xfId="13741" xr:uid="{00000000-0005-0000-0000-00006D4E0000}"/>
    <cellStyle name="Comma 8 2 2 2 9 7" xfId="16193" xr:uid="{00000000-0005-0000-0000-00006E4E0000}"/>
    <cellStyle name="Comma 8 2 2 2 9 8" xfId="18646" xr:uid="{00000000-0005-0000-0000-00006F4E0000}"/>
    <cellStyle name="Comma 8 2 2 2 9 9" xfId="21094" xr:uid="{00000000-0005-0000-0000-0000704E0000}"/>
    <cellStyle name="Comma 8 2 2 3" xfId="23535" xr:uid="{00000000-0005-0000-0000-0000714E0000}"/>
    <cellStyle name="Comma 8 2 2 3 10" xfId="6349" xr:uid="{00000000-0005-0000-0000-0000724E0000}"/>
    <cellStyle name="Comma 8 2 2 3 11" xfId="8842" xr:uid="{00000000-0005-0000-0000-0000734E0000}"/>
    <cellStyle name="Comma 8 2 2 3 12" xfId="11290" xr:uid="{00000000-0005-0000-0000-0000744E0000}"/>
    <cellStyle name="Comma 8 2 2 3 13" xfId="13742" xr:uid="{00000000-0005-0000-0000-0000754E0000}"/>
    <cellStyle name="Comma 8 2 2 3 14" xfId="16194" xr:uid="{00000000-0005-0000-0000-0000764E0000}"/>
    <cellStyle name="Comma 8 2 2 3 15" xfId="18647" xr:uid="{00000000-0005-0000-0000-0000774E0000}"/>
    <cellStyle name="Comma 8 2 2 3 16" xfId="21095" xr:uid="{00000000-0005-0000-0000-0000784E0000}"/>
    <cellStyle name="Comma 8 2 2 3 2" xfId="23536" xr:uid="{00000000-0005-0000-0000-0000794E0000}"/>
    <cellStyle name="Comma 8 2 2 3 2 10" xfId="21096" xr:uid="{00000000-0005-0000-0000-00007A4E0000}"/>
    <cellStyle name="Comma 8 2 2 3 2 2" xfId="23537" xr:uid="{00000000-0005-0000-0000-00007B4E0000}"/>
    <cellStyle name="Comma 8 2 2 3 2 2 2" xfId="3892" xr:uid="{00000000-0005-0000-0000-00007C4E0000}"/>
    <cellStyle name="Comma 8 2 2 3 2 2 3" xfId="6351" xr:uid="{00000000-0005-0000-0000-00007D4E0000}"/>
    <cellStyle name="Comma 8 2 2 3 2 2 4" xfId="8844" xr:uid="{00000000-0005-0000-0000-00007E4E0000}"/>
    <cellStyle name="Comma 8 2 2 3 2 2 5" xfId="11292" xr:uid="{00000000-0005-0000-0000-00007F4E0000}"/>
    <cellStyle name="Comma 8 2 2 3 2 2 6" xfId="13744" xr:uid="{00000000-0005-0000-0000-0000804E0000}"/>
    <cellStyle name="Comma 8 2 2 3 2 2 7" xfId="16196" xr:uid="{00000000-0005-0000-0000-0000814E0000}"/>
    <cellStyle name="Comma 8 2 2 3 2 2 8" xfId="18649" xr:uid="{00000000-0005-0000-0000-0000824E0000}"/>
    <cellStyle name="Comma 8 2 2 3 2 2 9" xfId="21097" xr:uid="{00000000-0005-0000-0000-0000834E0000}"/>
    <cellStyle name="Comma 8 2 2 3 2 3" xfId="3891" xr:uid="{00000000-0005-0000-0000-0000844E0000}"/>
    <cellStyle name="Comma 8 2 2 3 2 4" xfId="6350" xr:uid="{00000000-0005-0000-0000-0000854E0000}"/>
    <cellStyle name="Comma 8 2 2 3 2 5" xfId="8843" xr:uid="{00000000-0005-0000-0000-0000864E0000}"/>
    <cellStyle name="Comma 8 2 2 3 2 6" xfId="11291" xr:uid="{00000000-0005-0000-0000-0000874E0000}"/>
    <cellStyle name="Comma 8 2 2 3 2 7" xfId="13743" xr:uid="{00000000-0005-0000-0000-0000884E0000}"/>
    <cellStyle name="Comma 8 2 2 3 2 8" xfId="16195" xr:uid="{00000000-0005-0000-0000-0000894E0000}"/>
    <cellStyle name="Comma 8 2 2 3 2 9" xfId="18648" xr:uid="{00000000-0005-0000-0000-00008A4E0000}"/>
    <cellStyle name="Comma 8 2 2 3 3" xfId="23538" xr:uid="{00000000-0005-0000-0000-00008B4E0000}"/>
    <cellStyle name="Comma 8 2 2 3 3 2" xfId="3893" xr:uid="{00000000-0005-0000-0000-00008C4E0000}"/>
    <cellStyle name="Comma 8 2 2 3 3 3" xfId="6352" xr:uid="{00000000-0005-0000-0000-00008D4E0000}"/>
    <cellStyle name="Comma 8 2 2 3 3 4" xfId="8845" xr:uid="{00000000-0005-0000-0000-00008E4E0000}"/>
    <cellStyle name="Comma 8 2 2 3 3 5" xfId="11293" xr:uid="{00000000-0005-0000-0000-00008F4E0000}"/>
    <cellStyle name="Comma 8 2 2 3 3 6" xfId="13745" xr:uid="{00000000-0005-0000-0000-0000904E0000}"/>
    <cellStyle name="Comma 8 2 2 3 3 7" xfId="16197" xr:uid="{00000000-0005-0000-0000-0000914E0000}"/>
    <cellStyle name="Comma 8 2 2 3 3 8" xfId="18650" xr:uid="{00000000-0005-0000-0000-0000924E0000}"/>
    <cellStyle name="Comma 8 2 2 3 3 9" xfId="21098" xr:uid="{00000000-0005-0000-0000-0000934E0000}"/>
    <cellStyle name="Comma 8 2 2 3 4" xfId="23539" xr:uid="{00000000-0005-0000-0000-0000944E0000}"/>
    <cellStyle name="Comma 8 2 2 3 4 2" xfId="3894" xr:uid="{00000000-0005-0000-0000-0000954E0000}"/>
    <cellStyle name="Comma 8 2 2 3 4 3" xfId="6353" xr:uid="{00000000-0005-0000-0000-0000964E0000}"/>
    <cellStyle name="Comma 8 2 2 3 4 4" xfId="8846" xr:uid="{00000000-0005-0000-0000-0000974E0000}"/>
    <cellStyle name="Comma 8 2 2 3 4 5" xfId="11294" xr:uid="{00000000-0005-0000-0000-0000984E0000}"/>
    <cellStyle name="Comma 8 2 2 3 4 6" xfId="13746" xr:uid="{00000000-0005-0000-0000-0000994E0000}"/>
    <cellStyle name="Comma 8 2 2 3 4 7" xfId="16198" xr:uid="{00000000-0005-0000-0000-00009A4E0000}"/>
    <cellStyle name="Comma 8 2 2 3 4 8" xfId="18651" xr:uid="{00000000-0005-0000-0000-00009B4E0000}"/>
    <cellStyle name="Comma 8 2 2 3 4 9" xfId="21099" xr:uid="{00000000-0005-0000-0000-00009C4E0000}"/>
    <cellStyle name="Comma 8 2 2 3 5" xfId="23540" xr:uid="{00000000-0005-0000-0000-00009D4E0000}"/>
    <cellStyle name="Comma 8 2 2 3 5 2" xfId="3895" xr:uid="{00000000-0005-0000-0000-00009E4E0000}"/>
    <cellStyle name="Comma 8 2 2 3 5 3" xfId="6354" xr:uid="{00000000-0005-0000-0000-00009F4E0000}"/>
    <cellStyle name="Comma 8 2 2 3 5 4" xfId="8847" xr:uid="{00000000-0005-0000-0000-0000A04E0000}"/>
    <cellStyle name="Comma 8 2 2 3 5 5" xfId="11295" xr:uid="{00000000-0005-0000-0000-0000A14E0000}"/>
    <cellStyle name="Comma 8 2 2 3 5 6" xfId="13747" xr:uid="{00000000-0005-0000-0000-0000A24E0000}"/>
    <cellStyle name="Comma 8 2 2 3 5 7" xfId="16199" xr:uid="{00000000-0005-0000-0000-0000A34E0000}"/>
    <cellStyle name="Comma 8 2 2 3 5 8" xfId="18652" xr:uid="{00000000-0005-0000-0000-0000A44E0000}"/>
    <cellStyle name="Comma 8 2 2 3 5 9" xfId="21100" xr:uid="{00000000-0005-0000-0000-0000A54E0000}"/>
    <cellStyle name="Comma 8 2 2 3 6" xfId="23541" xr:uid="{00000000-0005-0000-0000-0000A64E0000}"/>
    <cellStyle name="Comma 8 2 2 3 6 2" xfId="3896" xr:uid="{00000000-0005-0000-0000-0000A74E0000}"/>
    <cellStyle name="Comma 8 2 2 3 6 3" xfId="6355" xr:uid="{00000000-0005-0000-0000-0000A84E0000}"/>
    <cellStyle name="Comma 8 2 2 3 6 4" xfId="8848" xr:uid="{00000000-0005-0000-0000-0000A94E0000}"/>
    <cellStyle name="Comma 8 2 2 3 6 5" xfId="11296" xr:uid="{00000000-0005-0000-0000-0000AA4E0000}"/>
    <cellStyle name="Comma 8 2 2 3 6 6" xfId="13748" xr:uid="{00000000-0005-0000-0000-0000AB4E0000}"/>
    <cellStyle name="Comma 8 2 2 3 6 7" xfId="16200" xr:uid="{00000000-0005-0000-0000-0000AC4E0000}"/>
    <cellStyle name="Comma 8 2 2 3 6 8" xfId="18653" xr:uid="{00000000-0005-0000-0000-0000AD4E0000}"/>
    <cellStyle name="Comma 8 2 2 3 6 9" xfId="21101" xr:uid="{00000000-0005-0000-0000-0000AE4E0000}"/>
    <cellStyle name="Comma 8 2 2 3 7" xfId="23542" xr:uid="{00000000-0005-0000-0000-0000AF4E0000}"/>
    <cellStyle name="Comma 8 2 2 3 7 2" xfId="3897" xr:uid="{00000000-0005-0000-0000-0000B04E0000}"/>
    <cellStyle name="Comma 8 2 2 3 7 3" xfId="6356" xr:uid="{00000000-0005-0000-0000-0000B14E0000}"/>
    <cellStyle name="Comma 8 2 2 3 7 4" xfId="8849" xr:uid="{00000000-0005-0000-0000-0000B24E0000}"/>
    <cellStyle name="Comma 8 2 2 3 7 5" xfId="11297" xr:uid="{00000000-0005-0000-0000-0000B34E0000}"/>
    <cellStyle name="Comma 8 2 2 3 7 6" xfId="13749" xr:uid="{00000000-0005-0000-0000-0000B44E0000}"/>
    <cellStyle name="Comma 8 2 2 3 7 7" xfId="16201" xr:uid="{00000000-0005-0000-0000-0000B54E0000}"/>
    <cellStyle name="Comma 8 2 2 3 7 8" xfId="18654" xr:uid="{00000000-0005-0000-0000-0000B64E0000}"/>
    <cellStyle name="Comma 8 2 2 3 7 9" xfId="21102" xr:uid="{00000000-0005-0000-0000-0000B74E0000}"/>
    <cellStyle name="Comma 8 2 2 3 8" xfId="23543" xr:uid="{00000000-0005-0000-0000-0000B84E0000}"/>
    <cellStyle name="Comma 8 2 2 3 8 2" xfId="3898" xr:uid="{00000000-0005-0000-0000-0000B94E0000}"/>
    <cellStyle name="Comma 8 2 2 3 8 3" xfId="6357" xr:uid="{00000000-0005-0000-0000-0000BA4E0000}"/>
    <cellStyle name="Comma 8 2 2 3 8 4" xfId="8850" xr:uid="{00000000-0005-0000-0000-0000BB4E0000}"/>
    <cellStyle name="Comma 8 2 2 3 8 5" xfId="11298" xr:uid="{00000000-0005-0000-0000-0000BC4E0000}"/>
    <cellStyle name="Comma 8 2 2 3 8 6" xfId="13750" xr:uid="{00000000-0005-0000-0000-0000BD4E0000}"/>
    <cellStyle name="Comma 8 2 2 3 8 7" xfId="16202" xr:uid="{00000000-0005-0000-0000-0000BE4E0000}"/>
    <cellStyle name="Comma 8 2 2 3 8 8" xfId="18655" xr:uid="{00000000-0005-0000-0000-0000BF4E0000}"/>
    <cellStyle name="Comma 8 2 2 3 8 9" xfId="21103" xr:uid="{00000000-0005-0000-0000-0000C04E0000}"/>
    <cellStyle name="Comma 8 2 2 3 9" xfId="3890" xr:uid="{00000000-0005-0000-0000-0000C14E0000}"/>
    <cellStyle name="Comma 8 2 2 4" xfId="23544" xr:uid="{00000000-0005-0000-0000-0000C24E0000}"/>
    <cellStyle name="Comma 8 2 2 4 10" xfId="21104" xr:uid="{00000000-0005-0000-0000-0000C34E0000}"/>
    <cellStyle name="Comma 8 2 2 4 2" xfId="23545" xr:uid="{00000000-0005-0000-0000-0000C44E0000}"/>
    <cellStyle name="Comma 8 2 2 4 2 2" xfId="3900" xr:uid="{00000000-0005-0000-0000-0000C54E0000}"/>
    <cellStyle name="Comma 8 2 2 4 2 3" xfId="6359" xr:uid="{00000000-0005-0000-0000-0000C64E0000}"/>
    <cellStyle name="Comma 8 2 2 4 2 4" xfId="8852" xr:uid="{00000000-0005-0000-0000-0000C74E0000}"/>
    <cellStyle name="Comma 8 2 2 4 2 5" xfId="11300" xr:uid="{00000000-0005-0000-0000-0000C84E0000}"/>
    <cellStyle name="Comma 8 2 2 4 2 6" xfId="13752" xr:uid="{00000000-0005-0000-0000-0000C94E0000}"/>
    <cellStyle name="Comma 8 2 2 4 2 7" xfId="16204" xr:uid="{00000000-0005-0000-0000-0000CA4E0000}"/>
    <cellStyle name="Comma 8 2 2 4 2 8" xfId="18657" xr:uid="{00000000-0005-0000-0000-0000CB4E0000}"/>
    <cellStyle name="Comma 8 2 2 4 2 9" xfId="21105" xr:uid="{00000000-0005-0000-0000-0000CC4E0000}"/>
    <cellStyle name="Comma 8 2 2 4 3" xfId="3899" xr:uid="{00000000-0005-0000-0000-0000CD4E0000}"/>
    <cellStyle name="Comma 8 2 2 4 4" xfId="6358" xr:uid="{00000000-0005-0000-0000-0000CE4E0000}"/>
    <cellStyle name="Comma 8 2 2 4 5" xfId="8851" xr:uid="{00000000-0005-0000-0000-0000CF4E0000}"/>
    <cellStyle name="Comma 8 2 2 4 6" xfId="11299" xr:uid="{00000000-0005-0000-0000-0000D04E0000}"/>
    <cellStyle name="Comma 8 2 2 4 7" xfId="13751" xr:uid="{00000000-0005-0000-0000-0000D14E0000}"/>
    <cellStyle name="Comma 8 2 2 4 8" xfId="16203" xr:uid="{00000000-0005-0000-0000-0000D24E0000}"/>
    <cellStyle name="Comma 8 2 2 4 9" xfId="18656" xr:uid="{00000000-0005-0000-0000-0000D34E0000}"/>
    <cellStyle name="Comma 8 2 2 5" xfId="23546" xr:uid="{00000000-0005-0000-0000-0000D44E0000}"/>
    <cellStyle name="Comma 8 2 2 5 2" xfId="3901" xr:uid="{00000000-0005-0000-0000-0000D54E0000}"/>
    <cellStyle name="Comma 8 2 2 5 3" xfId="6360" xr:uid="{00000000-0005-0000-0000-0000D64E0000}"/>
    <cellStyle name="Comma 8 2 2 5 4" xfId="8853" xr:uid="{00000000-0005-0000-0000-0000D74E0000}"/>
    <cellStyle name="Comma 8 2 2 5 5" xfId="11301" xr:uid="{00000000-0005-0000-0000-0000D84E0000}"/>
    <cellStyle name="Comma 8 2 2 5 6" xfId="13753" xr:uid="{00000000-0005-0000-0000-0000D94E0000}"/>
    <cellStyle name="Comma 8 2 2 5 7" xfId="16205" xr:uid="{00000000-0005-0000-0000-0000DA4E0000}"/>
    <cellStyle name="Comma 8 2 2 5 8" xfId="18658" xr:uid="{00000000-0005-0000-0000-0000DB4E0000}"/>
    <cellStyle name="Comma 8 2 2 5 9" xfId="21106" xr:uid="{00000000-0005-0000-0000-0000DC4E0000}"/>
    <cellStyle name="Comma 8 2 2 6" xfId="23547" xr:uid="{00000000-0005-0000-0000-0000DD4E0000}"/>
    <cellStyle name="Comma 8 2 2 6 2" xfId="3902" xr:uid="{00000000-0005-0000-0000-0000DE4E0000}"/>
    <cellStyle name="Comma 8 2 2 6 3" xfId="6361" xr:uid="{00000000-0005-0000-0000-0000DF4E0000}"/>
    <cellStyle name="Comma 8 2 2 6 4" xfId="8854" xr:uid="{00000000-0005-0000-0000-0000E04E0000}"/>
    <cellStyle name="Comma 8 2 2 6 5" xfId="11302" xr:uid="{00000000-0005-0000-0000-0000E14E0000}"/>
    <cellStyle name="Comma 8 2 2 6 6" xfId="13754" xr:uid="{00000000-0005-0000-0000-0000E24E0000}"/>
    <cellStyle name="Comma 8 2 2 6 7" xfId="16206" xr:uid="{00000000-0005-0000-0000-0000E34E0000}"/>
    <cellStyle name="Comma 8 2 2 6 8" xfId="18659" xr:uid="{00000000-0005-0000-0000-0000E44E0000}"/>
    <cellStyle name="Comma 8 2 2 6 9" xfId="21107" xr:uid="{00000000-0005-0000-0000-0000E54E0000}"/>
    <cellStyle name="Comma 8 2 2 7" xfId="23548" xr:uid="{00000000-0005-0000-0000-0000E64E0000}"/>
    <cellStyle name="Comma 8 2 2 7 2" xfId="3903" xr:uid="{00000000-0005-0000-0000-0000E74E0000}"/>
    <cellStyle name="Comma 8 2 2 7 3" xfId="6362" xr:uid="{00000000-0005-0000-0000-0000E84E0000}"/>
    <cellStyle name="Comma 8 2 2 7 4" xfId="8855" xr:uid="{00000000-0005-0000-0000-0000E94E0000}"/>
    <cellStyle name="Comma 8 2 2 7 5" xfId="11303" xr:uid="{00000000-0005-0000-0000-0000EA4E0000}"/>
    <cellStyle name="Comma 8 2 2 7 6" xfId="13755" xr:uid="{00000000-0005-0000-0000-0000EB4E0000}"/>
    <cellStyle name="Comma 8 2 2 7 7" xfId="16207" xr:uid="{00000000-0005-0000-0000-0000EC4E0000}"/>
    <cellStyle name="Comma 8 2 2 7 8" xfId="18660" xr:uid="{00000000-0005-0000-0000-0000ED4E0000}"/>
    <cellStyle name="Comma 8 2 2 7 9" xfId="21108" xr:uid="{00000000-0005-0000-0000-0000EE4E0000}"/>
    <cellStyle name="Comma 8 2 2 8" xfId="23549" xr:uid="{00000000-0005-0000-0000-0000EF4E0000}"/>
    <cellStyle name="Comma 8 2 2 8 2" xfId="3904" xr:uid="{00000000-0005-0000-0000-0000F04E0000}"/>
    <cellStyle name="Comma 8 2 2 8 3" xfId="6363" xr:uid="{00000000-0005-0000-0000-0000F14E0000}"/>
    <cellStyle name="Comma 8 2 2 8 4" xfId="8856" xr:uid="{00000000-0005-0000-0000-0000F24E0000}"/>
    <cellStyle name="Comma 8 2 2 8 5" xfId="11304" xr:uid="{00000000-0005-0000-0000-0000F34E0000}"/>
    <cellStyle name="Comma 8 2 2 8 6" xfId="13756" xr:uid="{00000000-0005-0000-0000-0000F44E0000}"/>
    <cellStyle name="Comma 8 2 2 8 7" xfId="16208" xr:uid="{00000000-0005-0000-0000-0000F54E0000}"/>
    <cellStyle name="Comma 8 2 2 8 8" xfId="18661" xr:uid="{00000000-0005-0000-0000-0000F64E0000}"/>
    <cellStyle name="Comma 8 2 2 8 9" xfId="21109" xr:uid="{00000000-0005-0000-0000-0000F74E0000}"/>
    <cellStyle name="Comma 8 2 2 9" xfId="23550" xr:uid="{00000000-0005-0000-0000-0000F84E0000}"/>
    <cellStyle name="Comma 8 2 2 9 2" xfId="3905" xr:uid="{00000000-0005-0000-0000-0000F94E0000}"/>
    <cellStyle name="Comma 8 2 2 9 3" xfId="6364" xr:uid="{00000000-0005-0000-0000-0000FA4E0000}"/>
    <cellStyle name="Comma 8 2 2 9 4" xfId="8857" xr:uid="{00000000-0005-0000-0000-0000FB4E0000}"/>
    <cellStyle name="Comma 8 2 2 9 5" xfId="11305" xr:uid="{00000000-0005-0000-0000-0000FC4E0000}"/>
    <cellStyle name="Comma 8 2 2 9 6" xfId="13757" xr:uid="{00000000-0005-0000-0000-0000FD4E0000}"/>
    <cellStyle name="Comma 8 2 2 9 7" xfId="16209" xr:uid="{00000000-0005-0000-0000-0000FE4E0000}"/>
    <cellStyle name="Comma 8 2 2 9 8" xfId="18662" xr:uid="{00000000-0005-0000-0000-0000FF4E0000}"/>
    <cellStyle name="Comma 8 2 2 9 9" xfId="21110" xr:uid="{00000000-0005-0000-0000-0000004F0000}"/>
    <cellStyle name="Comma 8 2 3" xfId="23551" xr:uid="{00000000-0005-0000-0000-0000014F0000}"/>
    <cellStyle name="Comma 8 2 3 10" xfId="3906" xr:uid="{00000000-0005-0000-0000-0000024F0000}"/>
    <cellStyle name="Comma 8 2 3 11" xfId="6365" xr:uid="{00000000-0005-0000-0000-0000034F0000}"/>
    <cellStyle name="Comma 8 2 3 12" xfId="8858" xr:uid="{00000000-0005-0000-0000-0000044F0000}"/>
    <cellStyle name="Comma 8 2 3 13" xfId="11306" xr:uid="{00000000-0005-0000-0000-0000054F0000}"/>
    <cellStyle name="Comma 8 2 3 14" xfId="13758" xr:uid="{00000000-0005-0000-0000-0000064F0000}"/>
    <cellStyle name="Comma 8 2 3 15" xfId="16210" xr:uid="{00000000-0005-0000-0000-0000074F0000}"/>
    <cellStyle name="Comma 8 2 3 16" xfId="18663" xr:uid="{00000000-0005-0000-0000-0000084F0000}"/>
    <cellStyle name="Comma 8 2 3 17" xfId="21111" xr:uid="{00000000-0005-0000-0000-0000094F0000}"/>
    <cellStyle name="Comma 8 2 3 2" xfId="23552" xr:uid="{00000000-0005-0000-0000-00000A4F0000}"/>
    <cellStyle name="Comma 8 2 3 2 10" xfId="6366" xr:uid="{00000000-0005-0000-0000-00000B4F0000}"/>
    <cellStyle name="Comma 8 2 3 2 11" xfId="8859" xr:uid="{00000000-0005-0000-0000-00000C4F0000}"/>
    <cellStyle name="Comma 8 2 3 2 12" xfId="11307" xr:uid="{00000000-0005-0000-0000-00000D4F0000}"/>
    <cellStyle name="Comma 8 2 3 2 13" xfId="13759" xr:uid="{00000000-0005-0000-0000-00000E4F0000}"/>
    <cellStyle name="Comma 8 2 3 2 14" xfId="16211" xr:uid="{00000000-0005-0000-0000-00000F4F0000}"/>
    <cellStyle name="Comma 8 2 3 2 15" xfId="18664" xr:uid="{00000000-0005-0000-0000-0000104F0000}"/>
    <cellStyle name="Comma 8 2 3 2 16" xfId="21112" xr:uid="{00000000-0005-0000-0000-0000114F0000}"/>
    <cellStyle name="Comma 8 2 3 2 2" xfId="23553" xr:uid="{00000000-0005-0000-0000-0000124F0000}"/>
    <cellStyle name="Comma 8 2 3 2 2 10" xfId="21113" xr:uid="{00000000-0005-0000-0000-0000134F0000}"/>
    <cellStyle name="Comma 8 2 3 2 2 2" xfId="23554" xr:uid="{00000000-0005-0000-0000-0000144F0000}"/>
    <cellStyle name="Comma 8 2 3 2 2 2 2" xfId="3909" xr:uid="{00000000-0005-0000-0000-0000154F0000}"/>
    <cellStyle name="Comma 8 2 3 2 2 2 3" xfId="6368" xr:uid="{00000000-0005-0000-0000-0000164F0000}"/>
    <cellStyle name="Comma 8 2 3 2 2 2 4" xfId="8861" xr:uid="{00000000-0005-0000-0000-0000174F0000}"/>
    <cellStyle name="Comma 8 2 3 2 2 2 5" xfId="11309" xr:uid="{00000000-0005-0000-0000-0000184F0000}"/>
    <cellStyle name="Comma 8 2 3 2 2 2 6" xfId="13761" xr:uid="{00000000-0005-0000-0000-0000194F0000}"/>
    <cellStyle name="Comma 8 2 3 2 2 2 7" xfId="16213" xr:uid="{00000000-0005-0000-0000-00001A4F0000}"/>
    <cellStyle name="Comma 8 2 3 2 2 2 8" xfId="18666" xr:uid="{00000000-0005-0000-0000-00001B4F0000}"/>
    <cellStyle name="Comma 8 2 3 2 2 2 9" xfId="21114" xr:uid="{00000000-0005-0000-0000-00001C4F0000}"/>
    <cellStyle name="Comma 8 2 3 2 2 3" xfId="3908" xr:uid="{00000000-0005-0000-0000-00001D4F0000}"/>
    <cellStyle name="Comma 8 2 3 2 2 4" xfId="6367" xr:uid="{00000000-0005-0000-0000-00001E4F0000}"/>
    <cellStyle name="Comma 8 2 3 2 2 5" xfId="8860" xr:uid="{00000000-0005-0000-0000-00001F4F0000}"/>
    <cellStyle name="Comma 8 2 3 2 2 6" xfId="11308" xr:uid="{00000000-0005-0000-0000-0000204F0000}"/>
    <cellStyle name="Comma 8 2 3 2 2 7" xfId="13760" xr:uid="{00000000-0005-0000-0000-0000214F0000}"/>
    <cellStyle name="Comma 8 2 3 2 2 8" xfId="16212" xr:uid="{00000000-0005-0000-0000-0000224F0000}"/>
    <cellStyle name="Comma 8 2 3 2 2 9" xfId="18665" xr:uid="{00000000-0005-0000-0000-0000234F0000}"/>
    <cellStyle name="Comma 8 2 3 2 3" xfId="23555" xr:uid="{00000000-0005-0000-0000-0000244F0000}"/>
    <cellStyle name="Comma 8 2 3 2 3 2" xfId="3910" xr:uid="{00000000-0005-0000-0000-0000254F0000}"/>
    <cellStyle name="Comma 8 2 3 2 3 3" xfId="6369" xr:uid="{00000000-0005-0000-0000-0000264F0000}"/>
    <cellStyle name="Comma 8 2 3 2 3 4" xfId="8862" xr:uid="{00000000-0005-0000-0000-0000274F0000}"/>
    <cellStyle name="Comma 8 2 3 2 3 5" xfId="11310" xr:uid="{00000000-0005-0000-0000-0000284F0000}"/>
    <cellStyle name="Comma 8 2 3 2 3 6" xfId="13762" xr:uid="{00000000-0005-0000-0000-0000294F0000}"/>
    <cellStyle name="Comma 8 2 3 2 3 7" xfId="16214" xr:uid="{00000000-0005-0000-0000-00002A4F0000}"/>
    <cellStyle name="Comma 8 2 3 2 3 8" xfId="18667" xr:uid="{00000000-0005-0000-0000-00002B4F0000}"/>
    <cellStyle name="Comma 8 2 3 2 3 9" xfId="21115" xr:uid="{00000000-0005-0000-0000-00002C4F0000}"/>
    <cellStyle name="Comma 8 2 3 2 4" xfId="23556" xr:uid="{00000000-0005-0000-0000-00002D4F0000}"/>
    <cellStyle name="Comma 8 2 3 2 4 2" xfId="3911" xr:uid="{00000000-0005-0000-0000-00002E4F0000}"/>
    <cellStyle name="Comma 8 2 3 2 4 3" xfId="6370" xr:uid="{00000000-0005-0000-0000-00002F4F0000}"/>
    <cellStyle name="Comma 8 2 3 2 4 4" xfId="8863" xr:uid="{00000000-0005-0000-0000-0000304F0000}"/>
    <cellStyle name="Comma 8 2 3 2 4 5" xfId="11311" xr:uid="{00000000-0005-0000-0000-0000314F0000}"/>
    <cellStyle name="Comma 8 2 3 2 4 6" xfId="13763" xr:uid="{00000000-0005-0000-0000-0000324F0000}"/>
    <cellStyle name="Comma 8 2 3 2 4 7" xfId="16215" xr:uid="{00000000-0005-0000-0000-0000334F0000}"/>
    <cellStyle name="Comma 8 2 3 2 4 8" xfId="18668" xr:uid="{00000000-0005-0000-0000-0000344F0000}"/>
    <cellStyle name="Comma 8 2 3 2 4 9" xfId="21116" xr:uid="{00000000-0005-0000-0000-0000354F0000}"/>
    <cellStyle name="Comma 8 2 3 2 5" xfId="23557" xr:uid="{00000000-0005-0000-0000-0000364F0000}"/>
    <cellStyle name="Comma 8 2 3 2 5 2" xfId="3912" xr:uid="{00000000-0005-0000-0000-0000374F0000}"/>
    <cellStyle name="Comma 8 2 3 2 5 3" xfId="6371" xr:uid="{00000000-0005-0000-0000-0000384F0000}"/>
    <cellStyle name="Comma 8 2 3 2 5 4" xfId="8864" xr:uid="{00000000-0005-0000-0000-0000394F0000}"/>
    <cellStyle name="Comma 8 2 3 2 5 5" xfId="11312" xr:uid="{00000000-0005-0000-0000-00003A4F0000}"/>
    <cellStyle name="Comma 8 2 3 2 5 6" xfId="13764" xr:uid="{00000000-0005-0000-0000-00003B4F0000}"/>
    <cellStyle name="Comma 8 2 3 2 5 7" xfId="16216" xr:uid="{00000000-0005-0000-0000-00003C4F0000}"/>
    <cellStyle name="Comma 8 2 3 2 5 8" xfId="18669" xr:uid="{00000000-0005-0000-0000-00003D4F0000}"/>
    <cellStyle name="Comma 8 2 3 2 5 9" xfId="21117" xr:uid="{00000000-0005-0000-0000-00003E4F0000}"/>
    <cellStyle name="Comma 8 2 3 2 6" xfId="23558" xr:uid="{00000000-0005-0000-0000-00003F4F0000}"/>
    <cellStyle name="Comma 8 2 3 2 6 2" xfId="3913" xr:uid="{00000000-0005-0000-0000-0000404F0000}"/>
    <cellStyle name="Comma 8 2 3 2 6 3" xfId="6372" xr:uid="{00000000-0005-0000-0000-0000414F0000}"/>
    <cellStyle name="Comma 8 2 3 2 6 4" xfId="8865" xr:uid="{00000000-0005-0000-0000-0000424F0000}"/>
    <cellStyle name="Comma 8 2 3 2 6 5" xfId="11313" xr:uid="{00000000-0005-0000-0000-0000434F0000}"/>
    <cellStyle name="Comma 8 2 3 2 6 6" xfId="13765" xr:uid="{00000000-0005-0000-0000-0000444F0000}"/>
    <cellStyle name="Comma 8 2 3 2 6 7" xfId="16217" xr:uid="{00000000-0005-0000-0000-0000454F0000}"/>
    <cellStyle name="Comma 8 2 3 2 6 8" xfId="18670" xr:uid="{00000000-0005-0000-0000-0000464F0000}"/>
    <cellStyle name="Comma 8 2 3 2 6 9" xfId="21118" xr:uid="{00000000-0005-0000-0000-0000474F0000}"/>
    <cellStyle name="Comma 8 2 3 2 7" xfId="23559" xr:uid="{00000000-0005-0000-0000-0000484F0000}"/>
    <cellStyle name="Comma 8 2 3 2 7 2" xfId="3914" xr:uid="{00000000-0005-0000-0000-0000494F0000}"/>
    <cellStyle name="Comma 8 2 3 2 7 3" xfId="6373" xr:uid="{00000000-0005-0000-0000-00004A4F0000}"/>
    <cellStyle name="Comma 8 2 3 2 7 4" xfId="8866" xr:uid="{00000000-0005-0000-0000-00004B4F0000}"/>
    <cellStyle name="Comma 8 2 3 2 7 5" xfId="11314" xr:uid="{00000000-0005-0000-0000-00004C4F0000}"/>
    <cellStyle name="Comma 8 2 3 2 7 6" xfId="13766" xr:uid="{00000000-0005-0000-0000-00004D4F0000}"/>
    <cellStyle name="Comma 8 2 3 2 7 7" xfId="16218" xr:uid="{00000000-0005-0000-0000-00004E4F0000}"/>
    <cellStyle name="Comma 8 2 3 2 7 8" xfId="18671" xr:uid="{00000000-0005-0000-0000-00004F4F0000}"/>
    <cellStyle name="Comma 8 2 3 2 7 9" xfId="21119" xr:uid="{00000000-0005-0000-0000-0000504F0000}"/>
    <cellStyle name="Comma 8 2 3 2 8" xfId="23560" xr:uid="{00000000-0005-0000-0000-0000514F0000}"/>
    <cellStyle name="Comma 8 2 3 2 8 2" xfId="3915" xr:uid="{00000000-0005-0000-0000-0000524F0000}"/>
    <cellStyle name="Comma 8 2 3 2 8 3" xfId="6374" xr:uid="{00000000-0005-0000-0000-0000534F0000}"/>
    <cellStyle name="Comma 8 2 3 2 8 4" xfId="8867" xr:uid="{00000000-0005-0000-0000-0000544F0000}"/>
    <cellStyle name="Comma 8 2 3 2 8 5" xfId="11315" xr:uid="{00000000-0005-0000-0000-0000554F0000}"/>
    <cellStyle name="Comma 8 2 3 2 8 6" xfId="13767" xr:uid="{00000000-0005-0000-0000-0000564F0000}"/>
    <cellStyle name="Comma 8 2 3 2 8 7" xfId="16219" xr:uid="{00000000-0005-0000-0000-0000574F0000}"/>
    <cellStyle name="Comma 8 2 3 2 8 8" xfId="18672" xr:uid="{00000000-0005-0000-0000-0000584F0000}"/>
    <cellStyle name="Comma 8 2 3 2 8 9" xfId="21120" xr:uid="{00000000-0005-0000-0000-0000594F0000}"/>
    <cellStyle name="Comma 8 2 3 2 9" xfId="3907" xr:uid="{00000000-0005-0000-0000-00005A4F0000}"/>
    <cellStyle name="Comma 8 2 3 3" xfId="23561" xr:uid="{00000000-0005-0000-0000-00005B4F0000}"/>
    <cellStyle name="Comma 8 2 3 3 10" xfId="21121" xr:uid="{00000000-0005-0000-0000-00005C4F0000}"/>
    <cellStyle name="Comma 8 2 3 3 2" xfId="23562" xr:uid="{00000000-0005-0000-0000-00005D4F0000}"/>
    <cellStyle name="Comma 8 2 3 3 2 2" xfId="3917" xr:uid="{00000000-0005-0000-0000-00005E4F0000}"/>
    <cellStyle name="Comma 8 2 3 3 2 3" xfId="6376" xr:uid="{00000000-0005-0000-0000-00005F4F0000}"/>
    <cellStyle name="Comma 8 2 3 3 2 4" xfId="8869" xr:uid="{00000000-0005-0000-0000-0000604F0000}"/>
    <cellStyle name="Comma 8 2 3 3 2 5" xfId="11317" xr:uid="{00000000-0005-0000-0000-0000614F0000}"/>
    <cellStyle name="Comma 8 2 3 3 2 6" xfId="13769" xr:uid="{00000000-0005-0000-0000-0000624F0000}"/>
    <cellStyle name="Comma 8 2 3 3 2 7" xfId="16221" xr:uid="{00000000-0005-0000-0000-0000634F0000}"/>
    <cellStyle name="Comma 8 2 3 3 2 8" xfId="18674" xr:uid="{00000000-0005-0000-0000-0000644F0000}"/>
    <cellStyle name="Comma 8 2 3 3 2 9" xfId="21122" xr:uid="{00000000-0005-0000-0000-0000654F0000}"/>
    <cellStyle name="Comma 8 2 3 3 3" xfId="3916" xr:uid="{00000000-0005-0000-0000-0000664F0000}"/>
    <cellStyle name="Comma 8 2 3 3 4" xfId="6375" xr:uid="{00000000-0005-0000-0000-0000674F0000}"/>
    <cellStyle name="Comma 8 2 3 3 5" xfId="8868" xr:uid="{00000000-0005-0000-0000-0000684F0000}"/>
    <cellStyle name="Comma 8 2 3 3 6" xfId="11316" xr:uid="{00000000-0005-0000-0000-0000694F0000}"/>
    <cellStyle name="Comma 8 2 3 3 7" xfId="13768" xr:uid="{00000000-0005-0000-0000-00006A4F0000}"/>
    <cellStyle name="Comma 8 2 3 3 8" xfId="16220" xr:uid="{00000000-0005-0000-0000-00006B4F0000}"/>
    <cellStyle name="Comma 8 2 3 3 9" xfId="18673" xr:uid="{00000000-0005-0000-0000-00006C4F0000}"/>
    <cellStyle name="Comma 8 2 3 4" xfId="23563" xr:uid="{00000000-0005-0000-0000-00006D4F0000}"/>
    <cellStyle name="Comma 8 2 3 4 2" xfId="3918" xr:uid="{00000000-0005-0000-0000-00006E4F0000}"/>
    <cellStyle name="Comma 8 2 3 4 3" xfId="6377" xr:uid="{00000000-0005-0000-0000-00006F4F0000}"/>
    <cellStyle name="Comma 8 2 3 4 4" xfId="8870" xr:uid="{00000000-0005-0000-0000-0000704F0000}"/>
    <cellStyle name="Comma 8 2 3 4 5" xfId="11318" xr:uid="{00000000-0005-0000-0000-0000714F0000}"/>
    <cellStyle name="Comma 8 2 3 4 6" xfId="13770" xr:uid="{00000000-0005-0000-0000-0000724F0000}"/>
    <cellStyle name="Comma 8 2 3 4 7" xfId="16222" xr:uid="{00000000-0005-0000-0000-0000734F0000}"/>
    <cellStyle name="Comma 8 2 3 4 8" xfId="18675" xr:uid="{00000000-0005-0000-0000-0000744F0000}"/>
    <cellStyle name="Comma 8 2 3 4 9" xfId="21123" xr:uid="{00000000-0005-0000-0000-0000754F0000}"/>
    <cellStyle name="Comma 8 2 3 5" xfId="23564" xr:uid="{00000000-0005-0000-0000-0000764F0000}"/>
    <cellStyle name="Comma 8 2 3 5 2" xfId="3919" xr:uid="{00000000-0005-0000-0000-0000774F0000}"/>
    <cellStyle name="Comma 8 2 3 5 3" xfId="6378" xr:uid="{00000000-0005-0000-0000-0000784F0000}"/>
    <cellStyle name="Comma 8 2 3 5 4" xfId="8871" xr:uid="{00000000-0005-0000-0000-0000794F0000}"/>
    <cellStyle name="Comma 8 2 3 5 5" xfId="11319" xr:uid="{00000000-0005-0000-0000-00007A4F0000}"/>
    <cellStyle name="Comma 8 2 3 5 6" xfId="13771" xr:uid="{00000000-0005-0000-0000-00007B4F0000}"/>
    <cellStyle name="Comma 8 2 3 5 7" xfId="16223" xr:uid="{00000000-0005-0000-0000-00007C4F0000}"/>
    <cellStyle name="Comma 8 2 3 5 8" xfId="18676" xr:uid="{00000000-0005-0000-0000-00007D4F0000}"/>
    <cellStyle name="Comma 8 2 3 5 9" xfId="21124" xr:uid="{00000000-0005-0000-0000-00007E4F0000}"/>
    <cellStyle name="Comma 8 2 3 6" xfId="23565" xr:uid="{00000000-0005-0000-0000-00007F4F0000}"/>
    <cellStyle name="Comma 8 2 3 6 2" xfId="3920" xr:uid="{00000000-0005-0000-0000-0000804F0000}"/>
    <cellStyle name="Comma 8 2 3 6 3" xfId="6379" xr:uid="{00000000-0005-0000-0000-0000814F0000}"/>
    <cellStyle name="Comma 8 2 3 6 4" xfId="8872" xr:uid="{00000000-0005-0000-0000-0000824F0000}"/>
    <cellStyle name="Comma 8 2 3 6 5" xfId="11320" xr:uid="{00000000-0005-0000-0000-0000834F0000}"/>
    <cellStyle name="Comma 8 2 3 6 6" xfId="13772" xr:uid="{00000000-0005-0000-0000-0000844F0000}"/>
    <cellStyle name="Comma 8 2 3 6 7" xfId="16224" xr:uid="{00000000-0005-0000-0000-0000854F0000}"/>
    <cellStyle name="Comma 8 2 3 6 8" xfId="18677" xr:uid="{00000000-0005-0000-0000-0000864F0000}"/>
    <cellStyle name="Comma 8 2 3 6 9" xfId="21125" xr:uid="{00000000-0005-0000-0000-0000874F0000}"/>
    <cellStyle name="Comma 8 2 3 7" xfId="23566" xr:uid="{00000000-0005-0000-0000-0000884F0000}"/>
    <cellStyle name="Comma 8 2 3 7 2" xfId="3921" xr:uid="{00000000-0005-0000-0000-0000894F0000}"/>
    <cellStyle name="Comma 8 2 3 7 3" xfId="6380" xr:uid="{00000000-0005-0000-0000-00008A4F0000}"/>
    <cellStyle name="Comma 8 2 3 7 4" xfId="8873" xr:uid="{00000000-0005-0000-0000-00008B4F0000}"/>
    <cellStyle name="Comma 8 2 3 7 5" xfId="11321" xr:uid="{00000000-0005-0000-0000-00008C4F0000}"/>
    <cellStyle name="Comma 8 2 3 7 6" xfId="13773" xr:uid="{00000000-0005-0000-0000-00008D4F0000}"/>
    <cellStyle name="Comma 8 2 3 7 7" xfId="16225" xr:uid="{00000000-0005-0000-0000-00008E4F0000}"/>
    <cellStyle name="Comma 8 2 3 7 8" xfId="18678" xr:uid="{00000000-0005-0000-0000-00008F4F0000}"/>
    <cellStyle name="Comma 8 2 3 7 9" xfId="21126" xr:uid="{00000000-0005-0000-0000-0000904F0000}"/>
    <cellStyle name="Comma 8 2 3 8" xfId="23567" xr:uid="{00000000-0005-0000-0000-0000914F0000}"/>
    <cellStyle name="Comma 8 2 3 8 2" xfId="3922" xr:uid="{00000000-0005-0000-0000-0000924F0000}"/>
    <cellStyle name="Comma 8 2 3 8 3" xfId="6381" xr:uid="{00000000-0005-0000-0000-0000934F0000}"/>
    <cellStyle name="Comma 8 2 3 8 4" xfId="8874" xr:uid="{00000000-0005-0000-0000-0000944F0000}"/>
    <cellStyle name="Comma 8 2 3 8 5" xfId="11322" xr:uid="{00000000-0005-0000-0000-0000954F0000}"/>
    <cellStyle name="Comma 8 2 3 8 6" xfId="13774" xr:uid="{00000000-0005-0000-0000-0000964F0000}"/>
    <cellStyle name="Comma 8 2 3 8 7" xfId="16226" xr:uid="{00000000-0005-0000-0000-0000974F0000}"/>
    <cellStyle name="Comma 8 2 3 8 8" xfId="18679" xr:uid="{00000000-0005-0000-0000-0000984F0000}"/>
    <cellStyle name="Comma 8 2 3 8 9" xfId="21127" xr:uid="{00000000-0005-0000-0000-0000994F0000}"/>
    <cellStyle name="Comma 8 2 3 9" xfId="23568" xr:uid="{00000000-0005-0000-0000-00009A4F0000}"/>
    <cellStyle name="Comma 8 2 3 9 2" xfId="3923" xr:uid="{00000000-0005-0000-0000-00009B4F0000}"/>
    <cellStyle name="Comma 8 2 3 9 3" xfId="6382" xr:uid="{00000000-0005-0000-0000-00009C4F0000}"/>
    <cellStyle name="Comma 8 2 3 9 4" xfId="8875" xr:uid="{00000000-0005-0000-0000-00009D4F0000}"/>
    <cellStyle name="Comma 8 2 3 9 5" xfId="11323" xr:uid="{00000000-0005-0000-0000-00009E4F0000}"/>
    <cellStyle name="Comma 8 2 3 9 6" xfId="13775" xr:uid="{00000000-0005-0000-0000-00009F4F0000}"/>
    <cellStyle name="Comma 8 2 3 9 7" xfId="16227" xr:uid="{00000000-0005-0000-0000-0000A04F0000}"/>
    <cellStyle name="Comma 8 2 3 9 8" xfId="18680" xr:uid="{00000000-0005-0000-0000-0000A14F0000}"/>
    <cellStyle name="Comma 8 2 3 9 9" xfId="21128" xr:uid="{00000000-0005-0000-0000-0000A24F0000}"/>
    <cellStyle name="Comma 8 2 4" xfId="23569" xr:uid="{00000000-0005-0000-0000-0000A34F0000}"/>
    <cellStyle name="Comma 8 2 4 10" xfId="6383" xr:uid="{00000000-0005-0000-0000-0000A44F0000}"/>
    <cellStyle name="Comma 8 2 4 11" xfId="8876" xr:uid="{00000000-0005-0000-0000-0000A54F0000}"/>
    <cellStyle name="Comma 8 2 4 12" xfId="11324" xr:uid="{00000000-0005-0000-0000-0000A64F0000}"/>
    <cellStyle name="Comma 8 2 4 13" xfId="13776" xr:uid="{00000000-0005-0000-0000-0000A74F0000}"/>
    <cellStyle name="Comma 8 2 4 14" xfId="16228" xr:uid="{00000000-0005-0000-0000-0000A84F0000}"/>
    <cellStyle name="Comma 8 2 4 15" xfId="18681" xr:uid="{00000000-0005-0000-0000-0000A94F0000}"/>
    <cellStyle name="Comma 8 2 4 16" xfId="21129" xr:uid="{00000000-0005-0000-0000-0000AA4F0000}"/>
    <cellStyle name="Comma 8 2 4 2" xfId="23570" xr:uid="{00000000-0005-0000-0000-0000AB4F0000}"/>
    <cellStyle name="Comma 8 2 4 2 10" xfId="21130" xr:uid="{00000000-0005-0000-0000-0000AC4F0000}"/>
    <cellStyle name="Comma 8 2 4 2 2" xfId="23571" xr:uid="{00000000-0005-0000-0000-0000AD4F0000}"/>
    <cellStyle name="Comma 8 2 4 2 2 2" xfId="3926" xr:uid="{00000000-0005-0000-0000-0000AE4F0000}"/>
    <cellStyle name="Comma 8 2 4 2 2 3" xfId="6385" xr:uid="{00000000-0005-0000-0000-0000AF4F0000}"/>
    <cellStyle name="Comma 8 2 4 2 2 4" xfId="8878" xr:uid="{00000000-0005-0000-0000-0000B04F0000}"/>
    <cellStyle name="Comma 8 2 4 2 2 5" xfId="11326" xr:uid="{00000000-0005-0000-0000-0000B14F0000}"/>
    <cellStyle name="Comma 8 2 4 2 2 6" xfId="13778" xr:uid="{00000000-0005-0000-0000-0000B24F0000}"/>
    <cellStyle name="Comma 8 2 4 2 2 7" xfId="16230" xr:uid="{00000000-0005-0000-0000-0000B34F0000}"/>
    <cellStyle name="Comma 8 2 4 2 2 8" xfId="18683" xr:uid="{00000000-0005-0000-0000-0000B44F0000}"/>
    <cellStyle name="Comma 8 2 4 2 2 9" xfId="21131" xr:uid="{00000000-0005-0000-0000-0000B54F0000}"/>
    <cellStyle name="Comma 8 2 4 2 3" xfId="3925" xr:uid="{00000000-0005-0000-0000-0000B64F0000}"/>
    <cellStyle name="Comma 8 2 4 2 4" xfId="6384" xr:uid="{00000000-0005-0000-0000-0000B74F0000}"/>
    <cellStyle name="Comma 8 2 4 2 5" xfId="8877" xr:uid="{00000000-0005-0000-0000-0000B84F0000}"/>
    <cellStyle name="Comma 8 2 4 2 6" xfId="11325" xr:uid="{00000000-0005-0000-0000-0000B94F0000}"/>
    <cellStyle name="Comma 8 2 4 2 7" xfId="13777" xr:uid="{00000000-0005-0000-0000-0000BA4F0000}"/>
    <cellStyle name="Comma 8 2 4 2 8" xfId="16229" xr:uid="{00000000-0005-0000-0000-0000BB4F0000}"/>
    <cellStyle name="Comma 8 2 4 2 9" xfId="18682" xr:uid="{00000000-0005-0000-0000-0000BC4F0000}"/>
    <cellStyle name="Comma 8 2 4 3" xfId="23572" xr:uid="{00000000-0005-0000-0000-0000BD4F0000}"/>
    <cellStyle name="Comma 8 2 4 3 2" xfId="3927" xr:uid="{00000000-0005-0000-0000-0000BE4F0000}"/>
    <cellStyle name="Comma 8 2 4 3 3" xfId="6386" xr:uid="{00000000-0005-0000-0000-0000BF4F0000}"/>
    <cellStyle name="Comma 8 2 4 3 4" xfId="8879" xr:uid="{00000000-0005-0000-0000-0000C04F0000}"/>
    <cellStyle name="Comma 8 2 4 3 5" xfId="11327" xr:uid="{00000000-0005-0000-0000-0000C14F0000}"/>
    <cellStyle name="Comma 8 2 4 3 6" xfId="13779" xr:uid="{00000000-0005-0000-0000-0000C24F0000}"/>
    <cellStyle name="Comma 8 2 4 3 7" xfId="16231" xr:uid="{00000000-0005-0000-0000-0000C34F0000}"/>
    <cellStyle name="Comma 8 2 4 3 8" xfId="18684" xr:uid="{00000000-0005-0000-0000-0000C44F0000}"/>
    <cellStyle name="Comma 8 2 4 3 9" xfId="21132" xr:uid="{00000000-0005-0000-0000-0000C54F0000}"/>
    <cellStyle name="Comma 8 2 4 4" xfId="23573" xr:uid="{00000000-0005-0000-0000-0000C64F0000}"/>
    <cellStyle name="Comma 8 2 4 4 2" xfId="3928" xr:uid="{00000000-0005-0000-0000-0000C74F0000}"/>
    <cellStyle name="Comma 8 2 4 4 3" xfId="6387" xr:uid="{00000000-0005-0000-0000-0000C84F0000}"/>
    <cellStyle name="Comma 8 2 4 4 4" xfId="8880" xr:uid="{00000000-0005-0000-0000-0000C94F0000}"/>
    <cellStyle name="Comma 8 2 4 4 5" xfId="11328" xr:uid="{00000000-0005-0000-0000-0000CA4F0000}"/>
    <cellStyle name="Comma 8 2 4 4 6" xfId="13780" xr:uid="{00000000-0005-0000-0000-0000CB4F0000}"/>
    <cellStyle name="Comma 8 2 4 4 7" xfId="16232" xr:uid="{00000000-0005-0000-0000-0000CC4F0000}"/>
    <cellStyle name="Comma 8 2 4 4 8" xfId="18685" xr:uid="{00000000-0005-0000-0000-0000CD4F0000}"/>
    <cellStyle name="Comma 8 2 4 4 9" xfId="21133" xr:uid="{00000000-0005-0000-0000-0000CE4F0000}"/>
    <cellStyle name="Comma 8 2 4 5" xfId="23574" xr:uid="{00000000-0005-0000-0000-0000CF4F0000}"/>
    <cellStyle name="Comma 8 2 4 5 2" xfId="3929" xr:uid="{00000000-0005-0000-0000-0000D04F0000}"/>
    <cellStyle name="Comma 8 2 4 5 3" xfId="6388" xr:uid="{00000000-0005-0000-0000-0000D14F0000}"/>
    <cellStyle name="Comma 8 2 4 5 4" xfId="8881" xr:uid="{00000000-0005-0000-0000-0000D24F0000}"/>
    <cellStyle name="Comma 8 2 4 5 5" xfId="11329" xr:uid="{00000000-0005-0000-0000-0000D34F0000}"/>
    <cellStyle name="Comma 8 2 4 5 6" xfId="13781" xr:uid="{00000000-0005-0000-0000-0000D44F0000}"/>
    <cellStyle name="Comma 8 2 4 5 7" xfId="16233" xr:uid="{00000000-0005-0000-0000-0000D54F0000}"/>
    <cellStyle name="Comma 8 2 4 5 8" xfId="18686" xr:uid="{00000000-0005-0000-0000-0000D64F0000}"/>
    <cellStyle name="Comma 8 2 4 5 9" xfId="21134" xr:uid="{00000000-0005-0000-0000-0000D74F0000}"/>
    <cellStyle name="Comma 8 2 4 6" xfId="23575" xr:uid="{00000000-0005-0000-0000-0000D84F0000}"/>
    <cellStyle name="Comma 8 2 4 6 2" xfId="3930" xr:uid="{00000000-0005-0000-0000-0000D94F0000}"/>
    <cellStyle name="Comma 8 2 4 6 3" xfId="6389" xr:uid="{00000000-0005-0000-0000-0000DA4F0000}"/>
    <cellStyle name="Comma 8 2 4 6 4" xfId="8882" xr:uid="{00000000-0005-0000-0000-0000DB4F0000}"/>
    <cellStyle name="Comma 8 2 4 6 5" xfId="11330" xr:uid="{00000000-0005-0000-0000-0000DC4F0000}"/>
    <cellStyle name="Comma 8 2 4 6 6" xfId="13782" xr:uid="{00000000-0005-0000-0000-0000DD4F0000}"/>
    <cellStyle name="Comma 8 2 4 6 7" xfId="16234" xr:uid="{00000000-0005-0000-0000-0000DE4F0000}"/>
    <cellStyle name="Comma 8 2 4 6 8" xfId="18687" xr:uid="{00000000-0005-0000-0000-0000DF4F0000}"/>
    <cellStyle name="Comma 8 2 4 6 9" xfId="21135" xr:uid="{00000000-0005-0000-0000-0000E04F0000}"/>
    <cellStyle name="Comma 8 2 4 7" xfId="23576" xr:uid="{00000000-0005-0000-0000-0000E14F0000}"/>
    <cellStyle name="Comma 8 2 4 7 2" xfId="3931" xr:uid="{00000000-0005-0000-0000-0000E24F0000}"/>
    <cellStyle name="Comma 8 2 4 7 3" xfId="6390" xr:uid="{00000000-0005-0000-0000-0000E34F0000}"/>
    <cellStyle name="Comma 8 2 4 7 4" xfId="8883" xr:uid="{00000000-0005-0000-0000-0000E44F0000}"/>
    <cellStyle name="Comma 8 2 4 7 5" xfId="11331" xr:uid="{00000000-0005-0000-0000-0000E54F0000}"/>
    <cellStyle name="Comma 8 2 4 7 6" xfId="13783" xr:uid="{00000000-0005-0000-0000-0000E64F0000}"/>
    <cellStyle name="Comma 8 2 4 7 7" xfId="16235" xr:uid="{00000000-0005-0000-0000-0000E74F0000}"/>
    <cellStyle name="Comma 8 2 4 7 8" xfId="18688" xr:uid="{00000000-0005-0000-0000-0000E84F0000}"/>
    <cellStyle name="Comma 8 2 4 7 9" xfId="21136" xr:uid="{00000000-0005-0000-0000-0000E94F0000}"/>
    <cellStyle name="Comma 8 2 4 8" xfId="23577" xr:uid="{00000000-0005-0000-0000-0000EA4F0000}"/>
    <cellStyle name="Comma 8 2 4 8 2" xfId="3932" xr:uid="{00000000-0005-0000-0000-0000EB4F0000}"/>
    <cellStyle name="Comma 8 2 4 8 3" xfId="6391" xr:uid="{00000000-0005-0000-0000-0000EC4F0000}"/>
    <cellStyle name="Comma 8 2 4 8 4" xfId="8884" xr:uid="{00000000-0005-0000-0000-0000ED4F0000}"/>
    <cellStyle name="Comma 8 2 4 8 5" xfId="11332" xr:uid="{00000000-0005-0000-0000-0000EE4F0000}"/>
    <cellStyle name="Comma 8 2 4 8 6" xfId="13784" xr:uid="{00000000-0005-0000-0000-0000EF4F0000}"/>
    <cellStyle name="Comma 8 2 4 8 7" xfId="16236" xr:uid="{00000000-0005-0000-0000-0000F04F0000}"/>
    <cellStyle name="Comma 8 2 4 8 8" xfId="18689" xr:uid="{00000000-0005-0000-0000-0000F14F0000}"/>
    <cellStyle name="Comma 8 2 4 8 9" xfId="21137" xr:uid="{00000000-0005-0000-0000-0000F24F0000}"/>
    <cellStyle name="Comma 8 2 4 9" xfId="3924" xr:uid="{00000000-0005-0000-0000-0000F34F0000}"/>
    <cellStyle name="Comma 8 2 5" xfId="23578" xr:uid="{00000000-0005-0000-0000-0000F44F0000}"/>
    <cellStyle name="Comma 8 2 5 10" xfId="21138" xr:uid="{00000000-0005-0000-0000-0000F54F0000}"/>
    <cellStyle name="Comma 8 2 5 2" xfId="23579" xr:uid="{00000000-0005-0000-0000-0000F64F0000}"/>
    <cellStyle name="Comma 8 2 5 2 2" xfId="3934" xr:uid="{00000000-0005-0000-0000-0000F74F0000}"/>
    <cellStyle name="Comma 8 2 5 2 3" xfId="6393" xr:uid="{00000000-0005-0000-0000-0000F84F0000}"/>
    <cellStyle name="Comma 8 2 5 2 4" xfId="8886" xr:uid="{00000000-0005-0000-0000-0000F94F0000}"/>
    <cellStyle name="Comma 8 2 5 2 5" xfId="11334" xr:uid="{00000000-0005-0000-0000-0000FA4F0000}"/>
    <cellStyle name="Comma 8 2 5 2 6" xfId="13786" xr:uid="{00000000-0005-0000-0000-0000FB4F0000}"/>
    <cellStyle name="Comma 8 2 5 2 7" xfId="16238" xr:uid="{00000000-0005-0000-0000-0000FC4F0000}"/>
    <cellStyle name="Comma 8 2 5 2 8" xfId="18691" xr:uid="{00000000-0005-0000-0000-0000FD4F0000}"/>
    <cellStyle name="Comma 8 2 5 2 9" xfId="21139" xr:uid="{00000000-0005-0000-0000-0000FE4F0000}"/>
    <cellStyle name="Comma 8 2 5 3" xfId="3933" xr:uid="{00000000-0005-0000-0000-0000FF4F0000}"/>
    <cellStyle name="Comma 8 2 5 4" xfId="6392" xr:uid="{00000000-0005-0000-0000-000000500000}"/>
    <cellStyle name="Comma 8 2 5 5" xfId="8885" xr:uid="{00000000-0005-0000-0000-000001500000}"/>
    <cellStyle name="Comma 8 2 5 6" xfId="11333" xr:uid="{00000000-0005-0000-0000-000002500000}"/>
    <cellStyle name="Comma 8 2 5 7" xfId="13785" xr:uid="{00000000-0005-0000-0000-000003500000}"/>
    <cellStyle name="Comma 8 2 5 8" xfId="16237" xr:uid="{00000000-0005-0000-0000-000004500000}"/>
    <cellStyle name="Comma 8 2 5 9" xfId="18690" xr:uid="{00000000-0005-0000-0000-000005500000}"/>
    <cellStyle name="Comma 8 2 6" xfId="23580" xr:uid="{00000000-0005-0000-0000-000006500000}"/>
    <cellStyle name="Comma 8 2 6 2" xfId="3935" xr:uid="{00000000-0005-0000-0000-000007500000}"/>
    <cellStyle name="Comma 8 2 6 3" xfId="6394" xr:uid="{00000000-0005-0000-0000-000008500000}"/>
    <cellStyle name="Comma 8 2 6 4" xfId="8887" xr:uid="{00000000-0005-0000-0000-000009500000}"/>
    <cellStyle name="Comma 8 2 6 5" xfId="11335" xr:uid="{00000000-0005-0000-0000-00000A500000}"/>
    <cellStyle name="Comma 8 2 6 6" xfId="13787" xr:uid="{00000000-0005-0000-0000-00000B500000}"/>
    <cellStyle name="Comma 8 2 6 7" xfId="16239" xr:uid="{00000000-0005-0000-0000-00000C500000}"/>
    <cellStyle name="Comma 8 2 6 8" xfId="18692" xr:uid="{00000000-0005-0000-0000-00000D500000}"/>
    <cellStyle name="Comma 8 2 6 9" xfId="21140" xr:uid="{00000000-0005-0000-0000-00000E500000}"/>
    <cellStyle name="Comma 8 2 7" xfId="23581" xr:uid="{00000000-0005-0000-0000-00000F500000}"/>
    <cellStyle name="Comma 8 2 7 2" xfId="3936" xr:uid="{00000000-0005-0000-0000-000010500000}"/>
    <cellStyle name="Comma 8 2 7 3" xfId="6395" xr:uid="{00000000-0005-0000-0000-000011500000}"/>
    <cellStyle name="Comma 8 2 7 4" xfId="8888" xr:uid="{00000000-0005-0000-0000-000012500000}"/>
    <cellStyle name="Comma 8 2 7 5" xfId="11336" xr:uid="{00000000-0005-0000-0000-000013500000}"/>
    <cellStyle name="Comma 8 2 7 6" xfId="13788" xr:uid="{00000000-0005-0000-0000-000014500000}"/>
    <cellStyle name="Comma 8 2 7 7" xfId="16240" xr:uid="{00000000-0005-0000-0000-000015500000}"/>
    <cellStyle name="Comma 8 2 7 8" xfId="18693" xr:uid="{00000000-0005-0000-0000-000016500000}"/>
    <cellStyle name="Comma 8 2 7 9" xfId="21141" xr:uid="{00000000-0005-0000-0000-000017500000}"/>
    <cellStyle name="Comma 8 2 8" xfId="23582" xr:uid="{00000000-0005-0000-0000-000018500000}"/>
    <cellStyle name="Comma 8 2 8 2" xfId="3937" xr:uid="{00000000-0005-0000-0000-000019500000}"/>
    <cellStyle name="Comma 8 2 8 3" xfId="6396" xr:uid="{00000000-0005-0000-0000-00001A500000}"/>
    <cellStyle name="Comma 8 2 8 4" xfId="8889" xr:uid="{00000000-0005-0000-0000-00001B500000}"/>
    <cellStyle name="Comma 8 2 8 5" xfId="11337" xr:uid="{00000000-0005-0000-0000-00001C500000}"/>
    <cellStyle name="Comma 8 2 8 6" xfId="13789" xr:uid="{00000000-0005-0000-0000-00001D500000}"/>
    <cellStyle name="Comma 8 2 8 7" xfId="16241" xr:uid="{00000000-0005-0000-0000-00001E500000}"/>
    <cellStyle name="Comma 8 2 8 8" xfId="18694" xr:uid="{00000000-0005-0000-0000-00001F500000}"/>
    <cellStyle name="Comma 8 2 8 9" xfId="21142" xr:uid="{00000000-0005-0000-0000-000020500000}"/>
    <cellStyle name="Comma 8 2 9" xfId="23583" xr:uid="{00000000-0005-0000-0000-000021500000}"/>
    <cellStyle name="Comma 8 2 9 2" xfId="3938" xr:uid="{00000000-0005-0000-0000-000022500000}"/>
    <cellStyle name="Comma 8 2 9 3" xfId="6397" xr:uid="{00000000-0005-0000-0000-000023500000}"/>
    <cellStyle name="Comma 8 2 9 4" xfId="8890" xr:uid="{00000000-0005-0000-0000-000024500000}"/>
    <cellStyle name="Comma 8 2 9 5" xfId="11338" xr:uid="{00000000-0005-0000-0000-000025500000}"/>
    <cellStyle name="Comma 8 2 9 6" xfId="13790" xr:uid="{00000000-0005-0000-0000-000026500000}"/>
    <cellStyle name="Comma 8 2 9 7" xfId="16242" xr:uid="{00000000-0005-0000-0000-000027500000}"/>
    <cellStyle name="Comma 8 2 9 8" xfId="18695" xr:uid="{00000000-0005-0000-0000-000028500000}"/>
    <cellStyle name="Comma 8 2 9 9" xfId="21143" xr:uid="{00000000-0005-0000-0000-000029500000}"/>
    <cellStyle name="Comma 8 20" xfId="387" xr:uid="{00000000-0005-0000-0000-00002A500000}"/>
    <cellStyle name="Comma 8 21" xfId="388" xr:uid="{00000000-0005-0000-0000-00002B500000}"/>
    <cellStyle name="Comma 8 22" xfId="389" xr:uid="{00000000-0005-0000-0000-00002C500000}"/>
    <cellStyle name="Comma 8 23" xfId="390" xr:uid="{00000000-0005-0000-0000-00002D500000}"/>
    <cellStyle name="Comma 8 24" xfId="391" xr:uid="{00000000-0005-0000-0000-00002E500000}"/>
    <cellStyle name="Comma 8 25" xfId="392" xr:uid="{00000000-0005-0000-0000-00002F500000}"/>
    <cellStyle name="Comma 8 26" xfId="393" xr:uid="{00000000-0005-0000-0000-000030500000}"/>
    <cellStyle name="Comma 8 27" xfId="394" xr:uid="{00000000-0005-0000-0000-000031500000}"/>
    <cellStyle name="Comma 8 28" xfId="3863" xr:uid="{00000000-0005-0000-0000-000032500000}"/>
    <cellStyle name="Comma 8 29" xfId="6322" xr:uid="{00000000-0005-0000-0000-000033500000}"/>
    <cellStyle name="Comma 8 3" xfId="23584" xr:uid="{00000000-0005-0000-0000-000034500000}"/>
    <cellStyle name="Comma 8 3 10" xfId="23585" xr:uid="{00000000-0005-0000-0000-000035500000}"/>
    <cellStyle name="Comma 8 3 10 2" xfId="3940" xr:uid="{00000000-0005-0000-0000-000036500000}"/>
    <cellStyle name="Comma 8 3 10 3" xfId="6399" xr:uid="{00000000-0005-0000-0000-000037500000}"/>
    <cellStyle name="Comma 8 3 10 4" xfId="8892" xr:uid="{00000000-0005-0000-0000-000038500000}"/>
    <cellStyle name="Comma 8 3 10 5" xfId="11340" xr:uid="{00000000-0005-0000-0000-000039500000}"/>
    <cellStyle name="Comma 8 3 10 6" xfId="13792" xr:uid="{00000000-0005-0000-0000-00003A500000}"/>
    <cellStyle name="Comma 8 3 10 7" xfId="16244" xr:uid="{00000000-0005-0000-0000-00003B500000}"/>
    <cellStyle name="Comma 8 3 10 8" xfId="18697" xr:uid="{00000000-0005-0000-0000-00003C500000}"/>
    <cellStyle name="Comma 8 3 10 9" xfId="21145" xr:uid="{00000000-0005-0000-0000-00003D500000}"/>
    <cellStyle name="Comma 8 3 11" xfId="3939" xr:uid="{00000000-0005-0000-0000-00003E500000}"/>
    <cellStyle name="Comma 8 3 12" xfId="6398" xr:uid="{00000000-0005-0000-0000-00003F500000}"/>
    <cellStyle name="Comma 8 3 13" xfId="8891" xr:uid="{00000000-0005-0000-0000-000040500000}"/>
    <cellStyle name="Comma 8 3 14" xfId="11339" xr:uid="{00000000-0005-0000-0000-000041500000}"/>
    <cellStyle name="Comma 8 3 15" xfId="13791" xr:uid="{00000000-0005-0000-0000-000042500000}"/>
    <cellStyle name="Comma 8 3 16" xfId="16243" xr:uid="{00000000-0005-0000-0000-000043500000}"/>
    <cellStyle name="Comma 8 3 17" xfId="18696" xr:uid="{00000000-0005-0000-0000-000044500000}"/>
    <cellStyle name="Comma 8 3 18" xfId="21144" xr:uid="{00000000-0005-0000-0000-000045500000}"/>
    <cellStyle name="Comma 8 3 2" xfId="23586" xr:uid="{00000000-0005-0000-0000-000046500000}"/>
    <cellStyle name="Comma 8 3 2 10" xfId="3941" xr:uid="{00000000-0005-0000-0000-000047500000}"/>
    <cellStyle name="Comma 8 3 2 11" xfId="6400" xr:uid="{00000000-0005-0000-0000-000048500000}"/>
    <cellStyle name="Comma 8 3 2 12" xfId="8893" xr:uid="{00000000-0005-0000-0000-000049500000}"/>
    <cellStyle name="Comma 8 3 2 13" xfId="11341" xr:uid="{00000000-0005-0000-0000-00004A500000}"/>
    <cellStyle name="Comma 8 3 2 14" xfId="13793" xr:uid="{00000000-0005-0000-0000-00004B500000}"/>
    <cellStyle name="Comma 8 3 2 15" xfId="16245" xr:uid="{00000000-0005-0000-0000-00004C500000}"/>
    <cellStyle name="Comma 8 3 2 16" xfId="18698" xr:uid="{00000000-0005-0000-0000-00004D500000}"/>
    <cellStyle name="Comma 8 3 2 17" xfId="21146" xr:uid="{00000000-0005-0000-0000-00004E500000}"/>
    <cellStyle name="Comma 8 3 2 2" xfId="23587" xr:uid="{00000000-0005-0000-0000-00004F500000}"/>
    <cellStyle name="Comma 8 3 2 2 10" xfId="6401" xr:uid="{00000000-0005-0000-0000-000050500000}"/>
    <cellStyle name="Comma 8 3 2 2 11" xfId="8894" xr:uid="{00000000-0005-0000-0000-000051500000}"/>
    <cellStyle name="Comma 8 3 2 2 12" xfId="11342" xr:uid="{00000000-0005-0000-0000-000052500000}"/>
    <cellStyle name="Comma 8 3 2 2 13" xfId="13794" xr:uid="{00000000-0005-0000-0000-000053500000}"/>
    <cellStyle name="Comma 8 3 2 2 14" xfId="16246" xr:uid="{00000000-0005-0000-0000-000054500000}"/>
    <cellStyle name="Comma 8 3 2 2 15" xfId="18699" xr:uid="{00000000-0005-0000-0000-000055500000}"/>
    <cellStyle name="Comma 8 3 2 2 16" xfId="21147" xr:uid="{00000000-0005-0000-0000-000056500000}"/>
    <cellStyle name="Comma 8 3 2 2 2" xfId="23588" xr:uid="{00000000-0005-0000-0000-000057500000}"/>
    <cellStyle name="Comma 8 3 2 2 2 10" xfId="21148" xr:uid="{00000000-0005-0000-0000-000058500000}"/>
    <cellStyle name="Comma 8 3 2 2 2 2" xfId="23589" xr:uid="{00000000-0005-0000-0000-000059500000}"/>
    <cellStyle name="Comma 8 3 2 2 2 2 2" xfId="3944" xr:uid="{00000000-0005-0000-0000-00005A500000}"/>
    <cellStyle name="Comma 8 3 2 2 2 2 3" xfId="6403" xr:uid="{00000000-0005-0000-0000-00005B500000}"/>
    <cellStyle name="Comma 8 3 2 2 2 2 4" xfId="8896" xr:uid="{00000000-0005-0000-0000-00005C500000}"/>
    <cellStyle name="Comma 8 3 2 2 2 2 5" xfId="11344" xr:uid="{00000000-0005-0000-0000-00005D500000}"/>
    <cellStyle name="Comma 8 3 2 2 2 2 6" xfId="13796" xr:uid="{00000000-0005-0000-0000-00005E500000}"/>
    <cellStyle name="Comma 8 3 2 2 2 2 7" xfId="16248" xr:uid="{00000000-0005-0000-0000-00005F500000}"/>
    <cellStyle name="Comma 8 3 2 2 2 2 8" xfId="18701" xr:uid="{00000000-0005-0000-0000-000060500000}"/>
    <cellStyle name="Comma 8 3 2 2 2 2 9" xfId="21149" xr:uid="{00000000-0005-0000-0000-000061500000}"/>
    <cellStyle name="Comma 8 3 2 2 2 3" xfId="3943" xr:uid="{00000000-0005-0000-0000-000062500000}"/>
    <cellStyle name="Comma 8 3 2 2 2 4" xfId="6402" xr:uid="{00000000-0005-0000-0000-000063500000}"/>
    <cellStyle name="Comma 8 3 2 2 2 5" xfId="8895" xr:uid="{00000000-0005-0000-0000-000064500000}"/>
    <cellStyle name="Comma 8 3 2 2 2 6" xfId="11343" xr:uid="{00000000-0005-0000-0000-000065500000}"/>
    <cellStyle name="Comma 8 3 2 2 2 7" xfId="13795" xr:uid="{00000000-0005-0000-0000-000066500000}"/>
    <cellStyle name="Comma 8 3 2 2 2 8" xfId="16247" xr:uid="{00000000-0005-0000-0000-000067500000}"/>
    <cellStyle name="Comma 8 3 2 2 2 9" xfId="18700" xr:uid="{00000000-0005-0000-0000-000068500000}"/>
    <cellStyle name="Comma 8 3 2 2 3" xfId="23590" xr:uid="{00000000-0005-0000-0000-000069500000}"/>
    <cellStyle name="Comma 8 3 2 2 3 2" xfId="3945" xr:uid="{00000000-0005-0000-0000-00006A500000}"/>
    <cellStyle name="Comma 8 3 2 2 3 3" xfId="6404" xr:uid="{00000000-0005-0000-0000-00006B500000}"/>
    <cellStyle name="Comma 8 3 2 2 3 4" xfId="8897" xr:uid="{00000000-0005-0000-0000-00006C500000}"/>
    <cellStyle name="Comma 8 3 2 2 3 5" xfId="11345" xr:uid="{00000000-0005-0000-0000-00006D500000}"/>
    <cellStyle name="Comma 8 3 2 2 3 6" xfId="13797" xr:uid="{00000000-0005-0000-0000-00006E500000}"/>
    <cellStyle name="Comma 8 3 2 2 3 7" xfId="16249" xr:uid="{00000000-0005-0000-0000-00006F500000}"/>
    <cellStyle name="Comma 8 3 2 2 3 8" xfId="18702" xr:uid="{00000000-0005-0000-0000-000070500000}"/>
    <cellStyle name="Comma 8 3 2 2 3 9" xfId="21150" xr:uid="{00000000-0005-0000-0000-000071500000}"/>
    <cellStyle name="Comma 8 3 2 2 4" xfId="23591" xr:uid="{00000000-0005-0000-0000-000072500000}"/>
    <cellStyle name="Comma 8 3 2 2 4 2" xfId="3946" xr:uid="{00000000-0005-0000-0000-000073500000}"/>
    <cellStyle name="Comma 8 3 2 2 4 3" xfId="6405" xr:uid="{00000000-0005-0000-0000-000074500000}"/>
    <cellStyle name="Comma 8 3 2 2 4 4" xfId="8898" xr:uid="{00000000-0005-0000-0000-000075500000}"/>
    <cellStyle name="Comma 8 3 2 2 4 5" xfId="11346" xr:uid="{00000000-0005-0000-0000-000076500000}"/>
    <cellStyle name="Comma 8 3 2 2 4 6" xfId="13798" xr:uid="{00000000-0005-0000-0000-000077500000}"/>
    <cellStyle name="Comma 8 3 2 2 4 7" xfId="16250" xr:uid="{00000000-0005-0000-0000-000078500000}"/>
    <cellStyle name="Comma 8 3 2 2 4 8" xfId="18703" xr:uid="{00000000-0005-0000-0000-000079500000}"/>
    <cellStyle name="Comma 8 3 2 2 4 9" xfId="21151" xr:uid="{00000000-0005-0000-0000-00007A500000}"/>
    <cellStyle name="Comma 8 3 2 2 5" xfId="23592" xr:uid="{00000000-0005-0000-0000-00007B500000}"/>
    <cellStyle name="Comma 8 3 2 2 5 2" xfId="3947" xr:uid="{00000000-0005-0000-0000-00007C500000}"/>
    <cellStyle name="Comma 8 3 2 2 5 3" xfId="6406" xr:uid="{00000000-0005-0000-0000-00007D500000}"/>
    <cellStyle name="Comma 8 3 2 2 5 4" xfId="8899" xr:uid="{00000000-0005-0000-0000-00007E500000}"/>
    <cellStyle name="Comma 8 3 2 2 5 5" xfId="11347" xr:uid="{00000000-0005-0000-0000-00007F500000}"/>
    <cellStyle name="Comma 8 3 2 2 5 6" xfId="13799" xr:uid="{00000000-0005-0000-0000-000080500000}"/>
    <cellStyle name="Comma 8 3 2 2 5 7" xfId="16251" xr:uid="{00000000-0005-0000-0000-000081500000}"/>
    <cellStyle name="Comma 8 3 2 2 5 8" xfId="18704" xr:uid="{00000000-0005-0000-0000-000082500000}"/>
    <cellStyle name="Comma 8 3 2 2 5 9" xfId="21152" xr:uid="{00000000-0005-0000-0000-000083500000}"/>
    <cellStyle name="Comma 8 3 2 2 6" xfId="23593" xr:uid="{00000000-0005-0000-0000-000084500000}"/>
    <cellStyle name="Comma 8 3 2 2 6 2" xfId="3948" xr:uid="{00000000-0005-0000-0000-000085500000}"/>
    <cellStyle name="Comma 8 3 2 2 6 3" xfId="6407" xr:uid="{00000000-0005-0000-0000-000086500000}"/>
    <cellStyle name="Comma 8 3 2 2 6 4" xfId="8900" xr:uid="{00000000-0005-0000-0000-000087500000}"/>
    <cellStyle name="Comma 8 3 2 2 6 5" xfId="11348" xr:uid="{00000000-0005-0000-0000-000088500000}"/>
    <cellStyle name="Comma 8 3 2 2 6 6" xfId="13800" xr:uid="{00000000-0005-0000-0000-000089500000}"/>
    <cellStyle name="Comma 8 3 2 2 6 7" xfId="16252" xr:uid="{00000000-0005-0000-0000-00008A500000}"/>
    <cellStyle name="Comma 8 3 2 2 6 8" xfId="18705" xr:uid="{00000000-0005-0000-0000-00008B500000}"/>
    <cellStyle name="Comma 8 3 2 2 6 9" xfId="21153" xr:uid="{00000000-0005-0000-0000-00008C500000}"/>
    <cellStyle name="Comma 8 3 2 2 7" xfId="23594" xr:uid="{00000000-0005-0000-0000-00008D500000}"/>
    <cellStyle name="Comma 8 3 2 2 7 2" xfId="3949" xr:uid="{00000000-0005-0000-0000-00008E500000}"/>
    <cellStyle name="Comma 8 3 2 2 7 3" xfId="6408" xr:uid="{00000000-0005-0000-0000-00008F500000}"/>
    <cellStyle name="Comma 8 3 2 2 7 4" xfId="8901" xr:uid="{00000000-0005-0000-0000-000090500000}"/>
    <cellStyle name="Comma 8 3 2 2 7 5" xfId="11349" xr:uid="{00000000-0005-0000-0000-000091500000}"/>
    <cellStyle name="Comma 8 3 2 2 7 6" xfId="13801" xr:uid="{00000000-0005-0000-0000-000092500000}"/>
    <cellStyle name="Comma 8 3 2 2 7 7" xfId="16253" xr:uid="{00000000-0005-0000-0000-000093500000}"/>
    <cellStyle name="Comma 8 3 2 2 7 8" xfId="18706" xr:uid="{00000000-0005-0000-0000-000094500000}"/>
    <cellStyle name="Comma 8 3 2 2 7 9" xfId="21154" xr:uid="{00000000-0005-0000-0000-000095500000}"/>
    <cellStyle name="Comma 8 3 2 2 8" xfId="23595" xr:uid="{00000000-0005-0000-0000-000096500000}"/>
    <cellStyle name="Comma 8 3 2 2 8 2" xfId="3950" xr:uid="{00000000-0005-0000-0000-000097500000}"/>
    <cellStyle name="Comma 8 3 2 2 8 3" xfId="6409" xr:uid="{00000000-0005-0000-0000-000098500000}"/>
    <cellStyle name="Comma 8 3 2 2 8 4" xfId="8902" xr:uid="{00000000-0005-0000-0000-000099500000}"/>
    <cellStyle name="Comma 8 3 2 2 8 5" xfId="11350" xr:uid="{00000000-0005-0000-0000-00009A500000}"/>
    <cellStyle name="Comma 8 3 2 2 8 6" xfId="13802" xr:uid="{00000000-0005-0000-0000-00009B500000}"/>
    <cellStyle name="Comma 8 3 2 2 8 7" xfId="16254" xr:uid="{00000000-0005-0000-0000-00009C500000}"/>
    <cellStyle name="Comma 8 3 2 2 8 8" xfId="18707" xr:uid="{00000000-0005-0000-0000-00009D500000}"/>
    <cellStyle name="Comma 8 3 2 2 8 9" xfId="21155" xr:uid="{00000000-0005-0000-0000-00009E500000}"/>
    <cellStyle name="Comma 8 3 2 2 9" xfId="3942" xr:uid="{00000000-0005-0000-0000-00009F500000}"/>
    <cellStyle name="Comma 8 3 2 3" xfId="23596" xr:uid="{00000000-0005-0000-0000-0000A0500000}"/>
    <cellStyle name="Comma 8 3 2 3 10" xfId="21156" xr:uid="{00000000-0005-0000-0000-0000A1500000}"/>
    <cellStyle name="Comma 8 3 2 3 2" xfId="23597" xr:uid="{00000000-0005-0000-0000-0000A2500000}"/>
    <cellStyle name="Comma 8 3 2 3 2 2" xfId="3952" xr:uid="{00000000-0005-0000-0000-0000A3500000}"/>
    <cellStyle name="Comma 8 3 2 3 2 3" xfId="6411" xr:uid="{00000000-0005-0000-0000-0000A4500000}"/>
    <cellStyle name="Comma 8 3 2 3 2 4" xfId="8904" xr:uid="{00000000-0005-0000-0000-0000A5500000}"/>
    <cellStyle name="Comma 8 3 2 3 2 5" xfId="11352" xr:uid="{00000000-0005-0000-0000-0000A6500000}"/>
    <cellStyle name="Comma 8 3 2 3 2 6" xfId="13804" xr:uid="{00000000-0005-0000-0000-0000A7500000}"/>
    <cellStyle name="Comma 8 3 2 3 2 7" xfId="16256" xr:uid="{00000000-0005-0000-0000-0000A8500000}"/>
    <cellStyle name="Comma 8 3 2 3 2 8" xfId="18709" xr:uid="{00000000-0005-0000-0000-0000A9500000}"/>
    <cellStyle name="Comma 8 3 2 3 2 9" xfId="21157" xr:uid="{00000000-0005-0000-0000-0000AA500000}"/>
    <cellStyle name="Comma 8 3 2 3 3" xfId="3951" xr:uid="{00000000-0005-0000-0000-0000AB500000}"/>
    <cellStyle name="Comma 8 3 2 3 4" xfId="6410" xr:uid="{00000000-0005-0000-0000-0000AC500000}"/>
    <cellStyle name="Comma 8 3 2 3 5" xfId="8903" xr:uid="{00000000-0005-0000-0000-0000AD500000}"/>
    <cellStyle name="Comma 8 3 2 3 6" xfId="11351" xr:uid="{00000000-0005-0000-0000-0000AE500000}"/>
    <cellStyle name="Comma 8 3 2 3 7" xfId="13803" xr:uid="{00000000-0005-0000-0000-0000AF500000}"/>
    <cellStyle name="Comma 8 3 2 3 8" xfId="16255" xr:uid="{00000000-0005-0000-0000-0000B0500000}"/>
    <cellStyle name="Comma 8 3 2 3 9" xfId="18708" xr:uid="{00000000-0005-0000-0000-0000B1500000}"/>
    <cellStyle name="Comma 8 3 2 4" xfId="23598" xr:uid="{00000000-0005-0000-0000-0000B2500000}"/>
    <cellStyle name="Comma 8 3 2 4 2" xfId="3953" xr:uid="{00000000-0005-0000-0000-0000B3500000}"/>
    <cellStyle name="Comma 8 3 2 4 3" xfId="6412" xr:uid="{00000000-0005-0000-0000-0000B4500000}"/>
    <cellStyle name="Comma 8 3 2 4 4" xfId="8905" xr:uid="{00000000-0005-0000-0000-0000B5500000}"/>
    <cellStyle name="Comma 8 3 2 4 5" xfId="11353" xr:uid="{00000000-0005-0000-0000-0000B6500000}"/>
    <cellStyle name="Comma 8 3 2 4 6" xfId="13805" xr:uid="{00000000-0005-0000-0000-0000B7500000}"/>
    <cellStyle name="Comma 8 3 2 4 7" xfId="16257" xr:uid="{00000000-0005-0000-0000-0000B8500000}"/>
    <cellStyle name="Comma 8 3 2 4 8" xfId="18710" xr:uid="{00000000-0005-0000-0000-0000B9500000}"/>
    <cellStyle name="Comma 8 3 2 4 9" xfId="21158" xr:uid="{00000000-0005-0000-0000-0000BA500000}"/>
    <cellStyle name="Comma 8 3 2 5" xfId="23599" xr:uid="{00000000-0005-0000-0000-0000BB500000}"/>
    <cellStyle name="Comma 8 3 2 5 2" xfId="3954" xr:uid="{00000000-0005-0000-0000-0000BC500000}"/>
    <cellStyle name="Comma 8 3 2 5 3" xfId="6413" xr:uid="{00000000-0005-0000-0000-0000BD500000}"/>
    <cellStyle name="Comma 8 3 2 5 4" xfId="8906" xr:uid="{00000000-0005-0000-0000-0000BE500000}"/>
    <cellStyle name="Comma 8 3 2 5 5" xfId="11354" xr:uid="{00000000-0005-0000-0000-0000BF500000}"/>
    <cellStyle name="Comma 8 3 2 5 6" xfId="13806" xr:uid="{00000000-0005-0000-0000-0000C0500000}"/>
    <cellStyle name="Comma 8 3 2 5 7" xfId="16258" xr:uid="{00000000-0005-0000-0000-0000C1500000}"/>
    <cellStyle name="Comma 8 3 2 5 8" xfId="18711" xr:uid="{00000000-0005-0000-0000-0000C2500000}"/>
    <cellStyle name="Comma 8 3 2 5 9" xfId="21159" xr:uid="{00000000-0005-0000-0000-0000C3500000}"/>
    <cellStyle name="Comma 8 3 2 6" xfId="23600" xr:uid="{00000000-0005-0000-0000-0000C4500000}"/>
    <cellStyle name="Comma 8 3 2 6 2" xfId="3955" xr:uid="{00000000-0005-0000-0000-0000C5500000}"/>
    <cellStyle name="Comma 8 3 2 6 3" xfId="6414" xr:uid="{00000000-0005-0000-0000-0000C6500000}"/>
    <cellStyle name="Comma 8 3 2 6 4" xfId="8907" xr:uid="{00000000-0005-0000-0000-0000C7500000}"/>
    <cellStyle name="Comma 8 3 2 6 5" xfId="11355" xr:uid="{00000000-0005-0000-0000-0000C8500000}"/>
    <cellStyle name="Comma 8 3 2 6 6" xfId="13807" xr:uid="{00000000-0005-0000-0000-0000C9500000}"/>
    <cellStyle name="Comma 8 3 2 6 7" xfId="16259" xr:uid="{00000000-0005-0000-0000-0000CA500000}"/>
    <cellStyle name="Comma 8 3 2 6 8" xfId="18712" xr:uid="{00000000-0005-0000-0000-0000CB500000}"/>
    <cellStyle name="Comma 8 3 2 6 9" xfId="21160" xr:uid="{00000000-0005-0000-0000-0000CC500000}"/>
    <cellStyle name="Comma 8 3 2 7" xfId="23601" xr:uid="{00000000-0005-0000-0000-0000CD500000}"/>
    <cellStyle name="Comma 8 3 2 7 2" xfId="3956" xr:uid="{00000000-0005-0000-0000-0000CE500000}"/>
    <cellStyle name="Comma 8 3 2 7 3" xfId="6415" xr:uid="{00000000-0005-0000-0000-0000CF500000}"/>
    <cellStyle name="Comma 8 3 2 7 4" xfId="8908" xr:uid="{00000000-0005-0000-0000-0000D0500000}"/>
    <cellStyle name="Comma 8 3 2 7 5" xfId="11356" xr:uid="{00000000-0005-0000-0000-0000D1500000}"/>
    <cellStyle name="Comma 8 3 2 7 6" xfId="13808" xr:uid="{00000000-0005-0000-0000-0000D2500000}"/>
    <cellStyle name="Comma 8 3 2 7 7" xfId="16260" xr:uid="{00000000-0005-0000-0000-0000D3500000}"/>
    <cellStyle name="Comma 8 3 2 7 8" xfId="18713" xr:uid="{00000000-0005-0000-0000-0000D4500000}"/>
    <cellStyle name="Comma 8 3 2 7 9" xfId="21161" xr:uid="{00000000-0005-0000-0000-0000D5500000}"/>
    <cellStyle name="Comma 8 3 2 8" xfId="23602" xr:uid="{00000000-0005-0000-0000-0000D6500000}"/>
    <cellStyle name="Comma 8 3 2 8 2" xfId="3957" xr:uid="{00000000-0005-0000-0000-0000D7500000}"/>
    <cellStyle name="Comma 8 3 2 8 3" xfId="6416" xr:uid="{00000000-0005-0000-0000-0000D8500000}"/>
    <cellStyle name="Comma 8 3 2 8 4" xfId="8909" xr:uid="{00000000-0005-0000-0000-0000D9500000}"/>
    <cellStyle name="Comma 8 3 2 8 5" xfId="11357" xr:uid="{00000000-0005-0000-0000-0000DA500000}"/>
    <cellStyle name="Comma 8 3 2 8 6" xfId="13809" xr:uid="{00000000-0005-0000-0000-0000DB500000}"/>
    <cellStyle name="Comma 8 3 2 8 7" xfId="16261" xr:uid="{00000000-0005-0000-0000-0000DC500000}"/>
    <cellStyle name="Comma 8 3 2 8 8" xfId="18714" xr:uid="{00000000-0005-0000-0000-0000DD500000}"/>
    <cellStyle name="Comma 8 3 2 8 9" xfId="21162" xr:uid="{00000000-0005-0000-0000-0000DE500000}"/>
    <cellStyle name="Comma 8 3 2 9" xfId="23603" xr:uid="{00000000-0005-0000-0000-0000DF500000}"/>
    <cellStyle name="Comma 8 3 2 9 2" xfId="3958" xr:uid="{00000000-0005-0000-0000-0000E0500000}"/>
    <cellStyle name="Comma 8 3 2 9 3" xfId="6417" xr:uid="{00000000-0005-0000-0000-0000E1500000}"/>
    <cellStyle name="Comma 8 3 2 9 4" xfId="8910" xr:uid="{00000000-0005-0000-0000-0000E2500000}"/>
    <cellStyle name="Comma 8 3 2 9 5" xfId="11358" xr:uid="{00000000-0005-0000-0000-0000E3500000}"/>
    <cellStyle name="Comma 8 3 2 9 6" xfId="13810" xr:uid="{00000000-0005-0000-0000-0000E4500000}"/>
    <cellStyle name="Comma 8 3 2 9 7" xfId="16262" xr:uid="{00000000-0005-0000-0000-0000E5500000}"/>
    <cellStyle name="Comma 8 3 2 9 8" xfId="18715" xr:uid="{00000000-0005-0000-0000-0000E6500000}"/>
    <cellStyle name="Comma 8 3 2 9 9" xfId="21163" xr:uid="{00000000-0005-0000-0000-0000E7500000}"/>
    <cellStyle name="Comma 8 3 3" xfId="23604" xr:uid="{00000000-0005-0000-0000-0000E8500000}"/>
    <cellStyle name="Comma 8 3 3 10" xfId="6418" xr:uid="{00000000-0005-0000-0000-0000E9500000}"/>
    <cellStyle name="Comma 8 3 3 11" xfId="8911" xr:uid="{00000000-0005-0000-0000-0000EA500000}"/>
    <cellStyle name="Comma 8 3 3 12" xfId="11359" xr:uid="{00000000-0005-0000-0000-0000EB500000}"/>
    <cellStyle name="Comma 8 3 3 13" xfId="13811" xr:uid="{00000000-0005-0000-0000-0000EC500000}"/>
    <cellStyle name="Comma 8 3 3 14" xfId="16263" xr:uid="{00000000-0005-0000-0000-0000ED500000}"/>
    <cellStyle name="Comma 8 3 3 15" xfId="18716" xr:uid="{00000000-0005-0000-0000-0000EE500000}"/>
    <cellStyle name="Comma 8 3 3 16" xfId="21164" xr:uid="{00000000-0005-0000-0000-0000EF500000}"/>
    <cellStyle name="Comma 8 3 3 2" xfId="23605" xr:uid="{00000000-0005-0000-0000-0000F0500000}"/>
    <cellStyle name="Comma 8 3 3 2 10" xfId="21165" xr:uid="{00000000-0005-0000-0000-0000F1500000}"/>
    <cellStyle name="Comma 8 3 3 2 2" xfId="23606" xr:uid="{00000000-0005-0000-0000-0000F2500000}"/>
    <cellStyle name="Comma 8 3 3 2 2 2" xfId="3961" xr:uid="{00000000-0005-0000-0000-0000F3500000}"/>
    <cellStyle name="Comma 8 3 3 2 2 3" xfId="6420" xr:uid="{00000000-0005-0000-0000-0000F4500000}"/>
    <cellStyle name="Comma 8 3 3 2 2 4" xfId="8913" xr:uid="{00000000-0005-0000-0000-0000F5500000}"/>
    <cellStyle name="Comma 8 3 3 2 2 5" xfId="11361" xr:uid="{00000000-0005-0000-0000-0000F6500000}"/>
    <cellStyle name="Comma 8 3 3 2 2 6" xfId="13813" xr:uid="{00000000-0005-0000-0000-0000F7500000}"/>
    <cellStyle name="Comma 8 3 3 2 2 7" xfId="16265" xr:uid="{00000000-0005-0000-0000-0000F8500000}"/>
    <cellStyle name="Comma 8 3 3 2 2 8" xfId="18718" xr:uid="{00000000-0005-0000-0000-0000F9500000}"/>
    <cellStyle name="Comma 8 3 3 2 2 9" xfId="21166" xr:uid="{00000000-0005-0000-0000-0000FA500000}"/>
    <cellStyle name="Comma 8 3 3 2 3" xfId="3960" xr:uid="{00000000-0005-0000-0000-0000FB500000}"/>
    <cellStyle name="Comma 8 3 3 2 4" xfId="6419" xr:uid="{00000000-0005-0000-0000-0000FC500000}"/>
    <cellStyle name="Comma 8 3 3 2 5" xfId="8912" xr:uid="{00000000-0005-0000-0000-0000FD500000}"/>
    <cellStyle name="Comma 8 3 3 2 6" xfId="11360" xr:uid="{00000000-0005-0000-0000-0000FE500000}"/>
    <cellStyle name="Comma 8 3 3 2 7" xfId="13812" xr:uid="{00000000-0005-0000-0000-0000FF500000}"/>
    <cellStyle name="Comma 8 3 3 2 8" xfId="16264" xr:uid="{00000000-0005-0000-0000-000000510000}"/>
    <cellStyle name="Comma 8 3 3 2 9" xfId="18717" xr:uid="{00000000-0005-0000-0000-000001510000}"/>
    <cellStyle name="Comma 8 3 3 3" xfId="23607" xr:uid="{00000000-0005-0000-0000-000002510000}"/>
    <cellStyle name="Comma 8 3 3 3 2" xfId="3962" xr:uid="{00000000-0005-0000-0000-000003510000}"/>
    <cellStyle name="Comma 8 3 3 3 3" xfId="6421" xr:uid="{00000000-0005-0000-0000-000004510000}"/>
    <cellStyle name="Comma 8 3 3 3 4" xfId="8914" xr:uid="{00000000-0005-0000-0000-000005510000}"/>
    <cellStyle name="Comma 8 3 3 3 5" xfId="11362" xr:uid="{00000000-0005-0000-0000-000006510000}"/>
    <cellStyle name="Comma 8 3 3 3 6" xfId="13814" xr:uid="{00000000-0005-0000-0000-000007510000}"/>
    <cellStyle name="Comma 8 3 3 3 7" xfId="16266" xr:uid="{00000000-0005-0000-0000-000008510000}"/>
    <cellStyle name="Comma 8 3 3 3 8" xfId="18719" xr:uid="{00000000-0005-0000-0000-000009510000}"/>
    <cellStyle name="Comma 8 3 3 3 9" xfId="21167" xr:uid="{00000000-0005-0000-0000-00000A510000}"/>
    <cellStyle name="Comma 8 3 3 4" xfId="23608" xr:uid="{00000000-0005-0000-0000-00000B510000}"/>
    <cellStyle name="Comma 8 3 3 4 2" xfId="3963" xr:uid="{00000000-0005-0000-0000-00000C510000}"/>
    <cellStyle name="Comma 8 3 3 4 3" xfId="6422" xr:uid="{00000000-0005-0000-0000-00000D510000}"/>
    <cellStyle name="Comma 8 3 3 4 4" xfId="8915" xr:uid="{00000000-0005-0000-0000-00000E510000}"/>
    <cellStyle name="Comma 8 3 3 4 5" xfId="11363" xr:uid="{00000000-0005-0000-0000-00000F510000}"/>
    <cellStyle name="Comma 8 3 3 4 6" xfId="13815" xr:uid="{00000000-0005-0000-0000-000010510000}"/>
    <cellStyle name="Comma 8 3 3 4 7" xfId="16267" xr:uid="{00000000-0005-0000-0000-000011510000}"/>
    <cellStyle name="Comma 8 3 3 4 8" xfId="18720" xr:uid="{00000000-0005-0000-0000-000012510000}"/>
    <cellStyle name="Comma 8 3 3 4 9" xfId="21168" xr:uid="{00000000-0005-0000-0000-000013510000}"/>
    <cellStyle name="Comma 8 3 3 5" xfId="23609" xr:uid="{00000000-0005-0000-0000-000014510000}"/>
    <cellStyle name="Comma 8 3 3 5 2" xfId="3964" xr:uid="{00000000-0005-0000-0000-000015510000}"/>
    <cellStyle name="Comma 8 3 3 5 3" xfId="6423" xr:uid="{00000000-0005-0000-0000-000016510000}"/>
    <cellStyle name="Comma 8 3 3 5 4" xfId="8916" xr:uid="{00000000-0005-0000-0000-000017510000}"/>
    <cellStyle name="Comma 8 3 3 5 5" xfId="11364" xr:uid="{00000000-0005-0000-0000-000018510000}"/>
    <cellStyle name="Comma 8 3 3 5 6" xfId="13816" xr:uid="{00000000-0005-0000-0000-000019510000}"/>
    <cellStyle name="Comma 8 3 3 5 7" xfId="16268" xr:uid="{00000000-0005-0000-0000-00001A510000}"/>
    <cellStyle name="Comma 8 3 3 5 8" xfId="18721" xr:uid="{00000000-0005-0000-0000-00001B510000}"/>
    <cellStyle name="Comma 8 3 3 5 9" xfId="21169" xr:uid="{00000000-0005-0000-0000-00001C510000}"/>
    <cellStyle name="Comma 8 3 3 6" xfId="23610" xr:uid="{00000000-0005-0000-0000-00001D510000}"/>
    <cellStyle name="Comma 8 3 3 6 2" xfId="3965" xr:uid="{00000000-0005-0000-0000-00001E510000}"/>
    <cellStyle name="Comma 8 3 3 6 3" xfId="6424" xr:uid="{00000000-0005-0000-0000-00001F510000}"/>
    <cellStyle name="Comma 8 3 3 6 4" xfId="8917" xr:uid="{00000000-0005-0000-0000-000020510000}"/>
    <cellStyle name="Comma 8 3 3 6 5" xfId="11365" xr:uid="{00000000-0005-0000-0000-000021510000}"/>
    <cellStyle name="Comma 8 3 3 6 6" xfId="13817" xr:uid="{00000000-0005-0000-0000-000022510000}"/>
    <cellStyle name="Comma 8 3 3 6 7" xfId="16269" xr:uid="{00000000-0005-0000-0000-000023510000}"/>
    <cellStyle name="Comma 8 3 3 6 8" xfId="18722" xr:uid="{00000000-0005-0000-0000-000024510000}"/>
    <cellStyle name="Comma 8 3 3 6 9" xfId="21170" xr:uid="{00000000-0005-0000-0000-000025510000}"/>
    <cellStyle name="Comma 8 3 3 7" xfId="23611" xr:uid="{00000000-0005-0000-0000-000026510000}"/>
    <cellStyle name="Comma 8 3 3 7 2" xfId="3966" xr:uid="{00000000-0005-0000-0000-000027510000}"/>
    <cellStyle name="Comma 8 3 3 7 3" xfId="6425" xr:uid="{00000000-0005-0000-0000-000028510000}"/>
    <cellStyle name="Comma 8 3 3 7 4" xfId="8918" xr:uid="{00000000-0005-0000-0000-000029510000}"/>
    <cellStyle name="Comma 8 3 3 7 5" xfId="11366" xr:uid="{00000000-0005-0000-0000-00002A510000}"/>
    <cellStyle name="Comma 8 3 3 7 6" xfId="13818" xr:uid="{00000000-0005-0000-0000-00002B510000}"/>
    <cellStyle name="Comma 8 3 3 7 7" xfId="16270" xr:uid="{00000000-0005-0000-0000-00002C510000}"/>
    <cellStyle name="Comma 8 3 3 7 8" xfId="18723" xr:uid="{00000000-0005-0000-0000-00002D510000}"/>
    <cellStyle name="Comma 8 3 3 7 9" xfId="21171" xr:uid="{00000000-0005-0000-0000-00002E510000}"/>
    <cellStyle name="Comma 8 3 3 8" xfId="23612" xr:uid="{00000000-0005-0000-0000-00002F510000}"/>
    <cellStyle name="Comma 8 3 3 8 2" xfId="3967" xr:uid="{00000000-0005-0000-0000-000030510000}"/>
    <cellStyle name="Comma 8 3 3 8 3" xfId="6426" xr:uid="{00000000-0005-0000-0000-000031510000}"/>
    <cellStyle name="Comma 8 3 3 8 4" xfId="8919" xr:uid="{00000000-0005-0000-0000-000032510000}"/>
    <cellStyle name="Comma 8 3 3 8 5" xfId="11367" xr:uid="{00000000-0005-0000-0000-000033510000}"/>
    <cellStyle name="Comma 8 3 3 8 6" xfId="13819" xr:uid="{00000000-0005-0000-0000-000034510000}"/>
    <cellStyle name="Comma 8 3 3 8 7" xfId="16271" xr:uid="{00000000-0005-0000-0000-000035510000}"/>
    <cellStyle name="Comma 8 3 3 8 8" xfId="18724" xr:uid="{00000000-0005-0000-0000-000036510000}"/>
    <cellStyle name="Comma 8 3 3 8 9" xfId="21172" xr:uid="{00000000-0005-0000-0000-000037510000}"/>
    <cellStyle name="Comma 8 3 3 9" xfId="3959" xr:uid="{00000000-0005-0000-0000-000038510000}"/>
    <cellStyle name="Comma 8 3 4" xfId="23613" xr:uid="{00000000-0005-0000-0000-000039510000}"/>
    <cellStyle name="Comma 8 3 4 10" xfId="21173" xr:uid="{00000000-0005-0000-0000-00003A510000}"/>
    <cellStyle name="Comma 8 3 4 2" xfId="23614" xr:uid="{00000000-0005-0000-0000-00003B510000}"/>
    <cellStyle name="Comma 8 3 4 2 2" xfId="3969" xr:uid="{00000000-0005-0000-0000-00003C510000}"/>
    <cellStyle name="Comma 8 3 4 2 3" xfId="6428" xr:uid="{00000000-0005-0000-0000-00003D510000}"/>
    <cellStyle name="Comma 8 3 4 2 4" xfId="8921" xr:uid="{00000000-0005-0000-0000-00003E510000}"/>
    <cellStyle name="Comma 8 3 4 2 5" xfId="11369" xr:uid="{00000000-0005-0000-0000-00003F510000}"/>
    <cellStyle name="Comma 8 3 4 2 6" xfId="13821" xr:uid="{00000000-0005-0000-0000-000040510000}"/>
    <cellStyle name="Comma 8 3 4 2 7" xfId="16273" xr:uid="{00000000-0005-0000-0000-000041510000}"/>
    <cellStyle name="Comma 8 3 4 2 8" xfId="18726" xr:uid="{00000000-0005-0000-0000-000042510000}"/>
    <cellStyle name="Comma 8 3 4 2 9" xfId="21174" xr:uid="{00000000-0005-0000-0000-000043510000}"/>
    <cellStyle name="Comma 8 3 4 3" xfId="3968" xr:uid="{00000000-0005-0000-0000-000044510000}"/>
    <cellStyle name="Comma 8 3 4 4" xfId="6427" xr:uid="{00000000-0005-0000-0000-000045510000}"/>
    <cellStyle name="Comma 8 3 4 5" xfId="8920" xr:uid="{00000000-0005-0000-0000-000046510000}"/>
    <cellStyle name="Comma 8 3 4 6" xfId="11368" xr:uid="{00000000-0005-0000-0000-000047510000}"/>
    <cellStyle name="Comma 8 3 4 7" xfId="13820" xr:uid="{00000000-0005-0000-0000-000048510000}"/>
    <cellStyle name="Comma 8 3 4 8" xfId="16272" xr:uid="{00000000-0005-0000-0000-000049510000}"/>
    <cellStyle name="Comma 8 3 4 9" xfId="18725" xr:uid="{00000000-0005-0000-0000-00004A510000}"/>
    <cellStyle name="Comma 8 3 5" xfId="23615" xr:uid="{00000000-0005-0000-0000-00004B510000}"/>
    <cellStyle name="Comma 8 3 5 2" xfId="3970" xr:uid="{00000000-0005-0000-0000-00004C510000}"/>
    <cellStyle name="Comma 8 3 5 3" xfId="6429" xr:uid="{00000000-0005-0000-0000-00004D510000}"/>
    <cellStyle name="Comma 8 3 5 4" xfId="8922" xr:uid="{00000000-0005-0000-0000-00004E510000}"/>
    <cellStyle name="Comma 8 3 5 5" xfId="11370" xr:uid="{00000000-0005-0000-0000-00004F510000}"/>
    <cellStyle name="Comma 8 3 5 6" xfId="13822" xr:uid="{00000000-0005-0000-0000-000050510000}"/>
    <cellStyle name="Comma 8 3 5 7" xfId="16274" xr:uid="{00000000-0005-0000-0000-000051510000}"/>
    <cellStyle name="Comma 8 3 5 8" xfId="18727" xr:uid="{00000000-0005-0000-0000-000052510000}"/>
    <cellStyle name="Comma 8 3 5 9" xfId="21175" xr:uid="{00000000-0005-0000-0000-000053510000}"/>
    <cellStyle name="Comma 8 3 6" xfId="23616" xr:uid="{00000000-0005-0000-0000-000054510000}"/>
    <cellStyle name="Comma 8 3 6 2" xfId="3971" xr:uid="{00000000-0005-0000-0000-000055510000}"/>
    <cellStyle name="Comma 8 3 6 3" xfId="6430" xr:uid="{00000000-0005-0000-0000-000056510000}"/>
    <cellStyle name="Comma 8 3 6 4" xfId="8923" xr:uid="{00000000-0005-0000-0000-000057510000}"/>
    <cellStyle name="Comma 8 3 6 5" xfId="11371" xr:uid="{00000000-0005-0000-0000-000058510000}"/>
    <cellStyle name="Comma 8 3 6 6" xfId="13823" xr:uid="{00000000-0005-0000-0000-000059510000}"/>
    <cellStyle name="Comma 8 3 6 7" xfId="16275" xr:uid="{00000000-0005-0000-0000-00005A510000}"/>
    <cellStyle name="Comma 8 3 6 8" xfId="18728" xr:uid="{00000000-0005-0000-0000-00005B510000}"/>
    <cellStyle name="Comma 8 3 6 9" xfId="21176" xr:uid="{00000000-0005-0000-0000-00005C510000}"/>
    <cellStyle name="Comma 8 3 7" xfId="23617" xr:uid="{00000000-0005-0000-0000-00005D510000}"/>
    <cellStyle name="Comma 8 3 7 2" xfId="3972" xr:uid="{00000000-0005-0000-0000-00005E510000}"/>
    <cellStyle name="Comma 8 3 7 3" xfId="6431" xr:uid="{00000000-0005-0000-0000-00005F510000}"/>
    <cellStyle name="Comma 8 3 7 4" xfId="8924" xr:uid="{00000000-0005-0000-0000-000060510000}"/>
    <cellStyle name="Comma 8 3 7 5" xfId="11372" xr:uid="{00000000-0005-0000-0000-000061510000}"/>
    <cellStyle name="Comma 8 3 7 6" xfId="13824" xr:uid="{00000000-0005-0000-0000-000062510000}"/>
    <cellStyle name="Comma 8 3 7 7" xfId="16276" xr:uid="{00000000-0005-0000-0000-000063510000}"/>
    <cellStyle name="Comma 8 3 7 8" xfId="18729" xr:uid="{00000000-0005-0000-0000-000064510000}"/>
    <cellStyle name="Comma 8 3 7 9" xfId="21177" xr:uid="{00000000-0005-0000-0000-000065510000}"/>
    <cellStyle name="Comma 8 3 8" xfId="23618" xr:uid="{00000000-0005-0000-0000-000066510000}"/>
    <cellStyle name="Comma 8 3 8 2" xfId="3973" xr:uid="{00000000-0005-0000-0000-000067510000}"/>
    <cellStyle name="Comma 8 3 8 3" xfId="6432" xr:uid="{00000000-0005-0000-0000-000068510000}"/>
    <cellStyle name="Comma 8 3 8 4" xfId="8925" xr:uid="{00000000-0005-0000-0000-000069510000}"/>
    <cellStyle name="Comma 8 3 8 5" xfId="11373" xr:uid="{00000000-0005-0000-0000-00006A510000}"/>
    <cellStyle name="Comma 8 3 8 6" xfId="13825" xr:uid="{00000000-0005-0000-0000-00006B510000}"/>
    <cellStyle name="Comma 8 3 8 7" xfId="16277" xr:uid="{00000000-0005-0000-0000-00006C510000}"/>
    <cellStyle name="Comma 8 3 8 8" xfId="18730" xr:uid="{00000000-0005-0000-0000-00006D510000}"/>
    <cellStyle name="Comma 8 3 8 9" xfId="21178" xr:uid="{00000000-0005-0000-0000-00006E510000}"/>
    <cellStyle name="Comma 8 3 9" xfId="23619" xr:uid="{00000000-0005-0000-0000-00006F510000}"/>
    <cellStyle name="Comma 8 3 9 2" xfId="3974" xr:uid="{00000000-0005-0000-0000-000070510000}"/>
    <cellStyle name="Comma 8 3 9 3" xfId="6433" xr:uid="{00000000-0005-0000-0000-000071510000}"/>
    <cellStyle name="Comma 8 3 9 4" xfId="8926" xr:uid="{00000000-0005-0000-0000-000072510000}"/>
    <cellStyle name="Comma 8 3 9 5" xfId="11374" xr:uid="{00000000-0005-0000-0000-000073510000}"/>
    <cellStyle name="Comma 8 3 9 6" xfId="13826" xr:uid="{00000000-0005-0000-0000-000074510000}"/>
    <cellStyle name="Comma 8 3 9 7" xfId="16278" xr:uid="{00000000-0005-0000-0000-000075510000}"/>
    <cellStyle name="Comma 8 3 9 8" xfId="18731" xr:uid="{00000000-0005-0000-0000-000076510000}"/>
    <cellStyle name="Comma 8 3 9 9" xfId="21179" xr:uid="{00000000-0005-0000-0000-000077510000}"/>
    <cellStyle name="Comma 8 30" xfId="8815" xr:uid="{00000000-0005-0000-0000-000078510000}"/>
    <cellStyle name="Comma 8 31" xfId="11263" xr:uid="{00000000-0005-0000-0000-000079510000}"/>
    <cellStyle name="Comma 8 32" xfId="13715" xr:uid="{00000000-0005-0000-0000-00007A510000}"/>
    <cellStyle name="Comma 8 33" xfId="16167" xr:uid="{00000000-0005-0000-0000-00007B510000}"/>
    <cellStyle name="Comma 8 34" xfId="18620" xr:uid="{00000000-0005-0000-0000-00007C510000}"/>
    <cellStyle name="Comma 8 35" xfId="21068" xr:uid="{00000000-0005-0000-0000-00007D510000}"/>
    <cellStyle name="Comma 8 4" xfId="23620" xr:uid="{00000000-0005-0000-0000-00007E510000}"/>
    <cellStyle name="Comma 8 4 10" xfId="3975" xr:uid="{00000000-0005-0000-0000-00007F510000}"/>
    <cellStyle name="Comma 8 4 11" xfId="6434" xr:uid="{00000000-0005-0000-0000-000080510000}"/>
    <cellStyle name="Comma 8 4 12" xfId="8927" xr:uid="{00000000-0005-0000-0000-000081510000}"/>
    <cellStyle name="Comma 8 4 13" xfId="11375" xr:uid="{00000000-0005-0000-0000-000082510000}"/>
    <cellStyle name="Comma 8 4 14" xfId="13827" xr:uid="{00000000-0005-0000-0000-000083510000}"/>
    <cellStyle name="Comma 8 4 15" xfId="16279" xr:uid="{00000000-0005-0000-0000-000084510000}"/>
    <cellStyle name="Comma 8 4 16" xfId="18732" xr:uid="{00000000-0005-0000-0000-000085510000}"/>
    <cellStyle name="Comma 8 4 17" xfId="21180" xr:uid="{00000000-0005-0000-0000-000086510000}"/>
    <cellStyle name="Comma 8 4 2" xfId="23621" xr:uid="{00000000-0005-0000-0000-000087510000}"/>
    <cellStyle name="Comma 8 4 2 10" xfId="6435" xr:uid="{00000000-0005-0000-0000-000088510000}"/>
    <cellStyle name="Comma 8 4 2 11" xfId="8928" xr:uid="{00000000-0005-0000-0000-000089510000}"/>
    <cellStyle name="Comma 8 4 2 12" xfId="11376" xr:uid="{00000000-0005-0000-0000-00008A510000}"/>
    <cellStyle name="Comma 8 4 2 13" xfId="13828" xr:uid="{00000000-0005-0000-0000-00008B510000}"/>
    <cellStyle name="Comma 8 4 2 14" xfId="16280" xr:uid="{00000000-0005-0000-0000-00008C510000}"/>
    <cellStyle name="Comma 8 4 2 15" xfId="18733" xr:uid="{00000000-0005-0000-0000-00008D510000}"/>
    <cellStyle name="Comma 8 4 2 16" xfId="21181" xr:uid="{00000000-0005-0000-0000-00008E510000}"/>
    <cellStyle name="Comma 8 4 2 2" xfId="23622" xr:uid="{00000000-0005-0000-0000-00008F510000}"/>
    <cellStyle name="Comma 8 4 2 2 10" xfId="21182" xr:uid="{00000000-0005-0000-0000-000090510000}"/>
    <cellStyle name="Comma 8 4 2 2 2" xfId="23623" xr:uid="{00000000-0005-0000-0000-000091510000}"/>
    <cellStyle name="Comma 8 4 2 2 2 2" xfId="3978" xr:uid="{00000000-0005-0000-0000-000092510000}"/>
    <cellStyle name="Comma 8 4 2 2 2 3" xfId="6437" xr:uid="{00000000-0005-0000-0000-000093510000}"/>
    <cellStyle name="Comma 8 4 2 2 2 4" xfId="8930" xr:uid="{00000000-0005-0000-0000-000094510000}"/>
    <cellStyle name="Comma 8 4 2 2 2 5" xfId="11378" xr:uid="{00000000-0005-0000-0000-000095510000}"/>
    <cellStyle name="Comma 8 4 2 2 2 6" xfId="13830" xr:uid="{00000000-0005-0000-0000-000096510000}"/>
    <cellStyle name="Comma 8 4 2 2 2 7" xfId="16282" xr:uid="{00000000-0005-0000-0000-000097510000}"/>
    <cellStyle name="Comma 8 4 2 2 2 8" xfId="18735" xr:uid="{00000000-0005-0000-0000-000098510000}"/>
    <cellStyle name="Comma 8 4 2 2 2 9" xfId="21183" xr:uid="{00000000-0005-0000-0000-000099510000}"/>
    <cellStyle name="Comma 8 4 2 2 3" xfId="3977" xr:uid="{00000000-0005-0000-0000-00009A510000}"/>
    <cellStyle name="Comma 8 4 2 2 4" xfId="6436" xr:uid="{00000000-0005-0000-0000-00009B510000}"/>
    <cellStyle name="Comma 8 4 2 2 5" xfId="8929" xr:uid="{00000000-0005-0000-0000-00009C510000}"/>
    <cellStyle name="Comma 8 4 2 2 6" xfId="11377" xr:uid="{00000000-0005-0000-0000-00009D510000}"/>
    <cellStyle name="Comma 8 4 2 2 7" xfId="13829" xr:uid="{00000000-0005-0000-0000-00009E510000}"/>
    <cellStyle name="Comma 8 4 2 2 8" xfId="16281" xr:uid="{00000000-0005-0000-0000-00009F510000}"/>
    <cellStyle name="Comma 8 4 2 2 9" xfId="18734" xr:uid="{00000000-0005-0000-0000-0000A0510000}"/>
    <cellStyle name="Comma 8 4 2 3" xfId="23624" xr:uid="{00000000-0005-0000-0000-0000A1510000}"/>
    <cellStyle name="Comma 8 4 2 3 2" xfId="3979" xr:uid="{00000000-0005-0000-0000-0000A2510000}"/>
    <cellStyle name="Comma 8 4 2 3 3" xfId="6438" xr:uid="{00000000-0005-0000-0000-0000A3510000}"/>
    <cellStyle name="Comma 8 4 2 3 4" xfId="8931" xr:uid="{00000000-0005-0000-0000-0000A4510000}"/>
    <cellStyle name="Comma 8 4 2 3 5" xfId="11379" xr:uid="{00000000-0005-0000-0000-0000A5510000}"/>
    <cellStyle name="Comma 8 4 2 3 6" xfId="13831" xr:uid="{00000000-0005-0000-0000-0000A6510000}"/>
    <cellStyle name="Comma 8 4 2 3 7" xfId="16283" xr:uid="{00000000-0005-0000-0000-0000A7510000}"/>
    <cellStyle name="Comma 8 4 2 3 8" xfId="18736" xr:uid="{00000000-0005-0000-0000-0000A8510000}"/>
    <cellStyle name="Comma 8 4 2 3 9" xfId="21184" xr:uid="{00000000-0005-0000-0000-0000A9510000}"/>
    <cellStyle name="Comma 8 4 2 4" xfId="23625" xr:uid="{00000000-0005-0000-0000-0000AA510000}"/>
    <cellStyle name="Comma 8 4 2 4 2" xfId="3980" xr:uid="{00000000-0005-0000-0000-0000AB510000}"/>
    <cellStyle name="Comma 8 4 2 4 3" xfId="6439" xr:uid="{00000000-0005-0000-0000-0000AC510000}"/>
    <cellStyle name="Comma 8 4 2 4 4" xfId="8932" xr:uid="{00000000-0005-0000-0000-0000AD510000}"/>
    <cellStyle name="Comma 8 4 2 4 5" xfId="11380" xr:uid="{00000000-0005-0000-0000-0000AE510000}"/>
    <cellStyle name="Comma 8 4 2 4 6" xfId="13832" xr:uid="{00000000-0005-0000-0000-0000AF510000}"/>
    <cellStyle name="Comma 8 4 2 4 7" xfId="16284" xr:uid="{00000000-0005-0000-0000-0000B0510000}"/>
    <cellStyle name="Comma 8 4 2 4 8" xfId="18737" xr:uid="{00000000-0005-0000-0000-0000B1510000}"/>
    <cellStyle name="Comma 8 4 2 4 9" xfId="21185" xr:uid="{00000000-0005-0000-0000-0000B2510000}"/>
    <cellStyle name="Comma 8 4 2 5" xfId="23626" xr:uid="{00000000-0005-0000-0000-0000B3510000}"/>
    <cellStyle name="Comma 8 4 2 5 2" xfId="3981" xr:uid="{00000000-0005-0000-0000-0000B4510000}"/>
    <cellStyle name="Comma 8 4 2 5 3" xfId="6440" xr:uid="{00000000-0005-0000-0000-0000B5510000}"/>
    <cellStyle name="Comma 8 4 2 5 4" xfId="8933" xr:uid="{00000000-0005-0000-0000-0000B6510000}"/>
    <cellStyle name="Comma 8 4 2 5 5" xfId="11381" xr:uid="{00000000-0005-0000-0000-0000B7510000}"/>
    <cellStyle name="Comma 8 4 2 5 6" xfId="13833" xr:uid="{00000000-0005-0000-0000-0000B8510000}"/>
    <cellStyle name="Comma 8 4 2 5 7" xfId="16285" xr:uid="{00000000-0005-0000-0000-0000B9510000}"/>
    <cellStyle name="Comma 8 4 2 5 8" xfId="18738" xr:uid="{00000000-0005-0000-0000-0000BA510000}"/>
    <cellStyle name="Comma 8 4 2 5 9" xfId="21186" xr:uid="{00000000-0005-0000-0000-0000BB510000}"/>
    <cellStyle name="Comma 8 4 2 6" xfId="23627" xr:uid="{00000000-0005-0000-0000-0000BC510000}"/>
    <cellStyle name="Comma 8 4 2 6 2" xfId="3982" xr:uid="{00000000-0005-0000-0000-0000BD510000}"/>
    <cellStyle name="Comma 8 4 2 6 3" xfId="6441" xr:uid="{00000000-0005-0000-0000-0000BE510000}"/>
    <cellStyle name="Comma 8 4 2 6 4" xfId="8934" xr:uid="{00000000-0005-0000-0000-0000BF510000}"/>
    <cellStyle name="Comma 8 4 2 6 5" xfId="11382" xr:uid="{00000000-0005-0000-0000-0000C0510000}"/>
    <cellStyle name="Comma 8 4 2 6 6" xfId="13834" xr:uid="{00000000-0005-0000-0000-0000C1510000}"/>
    <cellStyle name="Comma 8 4 2 6 7" xfId="16286" xr:uid="{00000000-0005-0000-0000-0000C2510000}"/>
    <cellStyle name="Comma 8 4 2 6 8" xfId="18739" xr:uid="{00000000-0005-0000-0000-0000C3510000}"/>
    <cellStyle name="Comma 8 4 2 6 9" xfId="21187" xr:uid="{00000000-0005-0000-0000-0000C4510000}"/>
    <cellStyle name="Comma 8 4 2 7" xfId="23628" xr:uid="{00000000-0005-0000-0000-0000C5510000}"/>
    <cellStyle name="Comma 8 4 2 7 2" xfId="3983" xr:uid="{00000000-0005-0000-0000-0000C6510000}"/>
    <cellStyle name="Comma 8 4 2 7 3" xfId="6442" xr:uid="{00000000-0005-0000-0000-0000C7510000}"/>
    <cellStyle name="Comma 8 4 2 7 4" xfId="8935" xr:uid="{00000000-0005-0000-0000-0000C8510000}"/>
    <cellStyle name="Comma 8 4 2 7 5" xfId="11383" xr:uid="{00000000-0005-0000-0000-0000C9510000}"/>
    <cellStyle name="Comma 8 4 2 7 6" xfId="13835" xr:uid="{00000000-0005-0000-0000-0000CA510000}"/>
    <cellStyle name="Comma 8 4 2 7 7" xfId="16287" xr:uid="{00000000-0005-0000-0000-0000CB510000}"/>
    <cellStyle name="Comma 8 4 2 7 8" xfId="18740" xr:uid="{00000000-0005-0000-0000-0000CC510000}"/>
    <cellStyle name="Comma 8 4 2 7 9" xfId="21188" xr:uid="{00000000-0005-0000-0000-0000CD510000}"/>
    <cellStyle name="Comma 8 4 2 8" xfId="23629" xr:uid="{00000000-0005-0000-0000-0000CE510000}"/>
    <cellStyle name="Comma 8 4 2 8 2" xfId="3984" xr:uid="{00000000-0005-0000-0000-0000CF510000}"/>
    <cellStyle name="Comma 8 4 2 8 3" xfId="6443" xr:uid="{00000000-0005-0000-0000-0000D0510000}"/>
    <cellStyle name="Comma 8 4 2 8 4" xfId="8936" xr:uid="{00000000-0005-0000-0000-0000D1510000}"/>
    <cellStyle name="Comma 8 4 2 8 5" xfId="11384" xr:uid="{00000000-0005-0000-0000-0000D2510000}"/>
    <cellStyle name="Comma 8 4 2 8 6" xfId="13836" xr:uid="{00000000-0005-0000-0000-0000D3510000}"/>
    <cellStyle name="Comma 8 4 2 8 7" xfId="16288" xr:uid="{00000000-0005-0000-0000-0000D4510000}"/>
    <cellStyle name="Comma 8 4 2 8 8" xfId="18741" xr:uid="{00000000-0005-0000-0000-0000D5510000}"/>
    <cellStyle name="Comma 8 4 2 8 9" xfId="21189" xr:uid="{00000000-0005-0000-0000-0000D6510000}"/>
    <cellStyle name="Comma 8 4 2 9" xfId="3976" xr:uid="{00000000-0005-0000-0000-0000D7510000}"/>
    <cellStyle name="Comma 8 4 3" xfId="23630" xr:uid="{00000000-0005-0000-0000-0000D8510000}"/>
    <cellStyle name="Comma 8 4 3 10" xfId="21190" xr:uid="{00000000-0005-0000-0000-0000D9510000}"/>
    <cellStyle name="Comma 8 4 3 2" xfId="23631" xr:uid="{00000000-0005-0000-0000-0000DA510000}"/>
    <cellStyle name="Comma 8 4 3 2 2" xfId="3986" xr:uid="{00000000-0005-0000-0000-0000DB510000}"/>
    <cellStyle name="Comma 8 4 3 2 3" xfId="6445" xr:uid="{00000000-0005-0000-0000-0000DC510000}"/>
    <cellStyle name="Comma 8 4 3 2 4" xfId="8938" xr:uid="{00000000-0005-0000-0000-0000DD510000}"/>
    <cellStyle name="Comma 8 4 3 2 5" xfId="11386" xr:uid="{00000000-0005-0000-0000-0000DE510000}"/>
    <cellStyle name="Comma 8 4 3 2 6" xfId="13838" xr:uid="{00000000-0005-0000-0000-0000DF510000}"/>
    <cellStyle name="Comma 8 4 3 2 7" xfId="16290" xr:uid="{00000000-0005-0000-0000-0000E0510000}"/>
    <cellStyle name="Comma 8 4 3 2 8" xfId="18743" xr:uid="{00000000-0005-0000-0000-0000E1510000}"/>
    <cellStyle name="Comma 8 4 3 2 9" xfId="21191" xr:uid="{00000000-0005-0000-0000-0000E2510000}"/>
    <cellStyle name="Comma 8 4 3 3" xfId="3985" xr:uid="{00000000-0005-0000-0000-0000E3510000}"/>
    <cellStyle name="Comma 8 4 3 4" xfId="6444" xr:uid="{00000000-0005-0000-0000-0000E4510000}"/>
    <cellStyle name="Comma 8 4 3 5" xfId="8937" xr:uid="{00000000-0005-0000-0000-0000E5510000}"/>
    <cellStyle name="Comma 8 4 3 6" xfId="11385" xr:uid="{00000000-0005-0000-0000-0000E6510000}"/>
    <cellStyle name="Comma 8 4 3 7" xfId="13837" xr:uid="{00000000-0005-0000-0000-0000E7510000}"/>
    <cellStyle name="Comma 8 4 3 8" xfId="16289" xr:uid="{00000000-0005-0000-0000-0000E8510000}"/>
    <cellStyle name="Comma 8 4 3 9" xfId="18742" xr:uid="{00000000-0005-0000-0000-0000E9510000}"/>
    <cellStyle name="Comma 8 4 4" xfId="23632" xr:uid="{00000000-0005-0000-0000-0000EA510000}"/>
    <cellStyle name="Comma 8 4 4 2" xfId="3987" xr:uid="{00000000-0005-0000-0000-0000EB510000}"/>
    <cellStyle name="Comma 8 4 4 3" xfId="6446" xr:uid="{00000000-0005-0000-0000-0000EC510000}"/>
    <cellStyle name="Comma 8 4 4 4" xfId="8939" xr:uid="{00000000-0005-0000-0000-0000ED510000}"/>
    <cellStyle name="Comma 8 4 4 5" xfId="11387" xr:uid="{00000000-0005-0000-0000-0000EE510000}"/>
    <cellStyle name="Comma 8 4 4 6" xfId="13839" xr:uid="{00000000-0005-0000-0000-0000EF510000}"/>
    <cellStyle name="Comma 8 4 4 7" xfId="16291" xr:uid="{00000000-0005-0000-0000-0000F0510000}"/>
    <cellStyle name="Comma 8 4 4 8" xfId="18744" xr:uid="{00000000-0005-0000-0000-0000F1510000}"/>
    <cellStyle name="Comma 8 4 4 9" xfId="21192" xr:uid="{00000000-0005-0000-0000-0000F2510000}"/>
    <cellStyle name="Comma 8 4 5" xfId="23633" xr:uid="{00000000-0005-0000-0000-0000F3510000}"/>
    <cellStyle name="Comma 8 4 5 2" xfId="3988" xr:uid="{00000000-0005-0000-0000-0000F4510000}"/>
    <cellStyle name="Comma 8 4 5 3" xfId="6447" xr:uid="{00000000-0005-0000-0000-0000F5510000}"/>
    <cellStyle name="Comma 8 4 5 4" xfId="8940" xr:uid="{00000000-0005-0000-0000-0000F6510000}"/>
    <cellStyle name="Comma 8 4 5 5" xfId="11388" xr:uid="{00000000-0005-0000-0000-0000F7510000}"/>
    <cellStyle name="Comma 8 4 5 6" xfId="13840" xr:uid="{00000000-0005-0000-0000-0000F8510000}"/>
    <cellStyle name="Comma 8 4 5 7" xfId="16292" xr:uid="{00000000-0005-0000-0000-0000F9510000}"/>
    <cellStyle name="Comma 8 4 5 8" xfId="18745" xr:uid="{00000000-0005-0000-0000-0000FA510000}"/>
    <cellStyle name="Comma 8 4 5 9" xfId="21193" xr:uid="{00000000-0005-0000-0000-0000FB510000}"/>
    <cellStyle name="Comma 8 4 6" xfId="23634" xr:uid="{00000000-0005-0000-0000-0000FC510000}"/>
    <cellStyle name="Comma 8 4 6 2" xfId="3989" xr:uid="{00000000-0005-0000-0000-0000FD510000}"/>
    <cellStyle name="Comma 8 4 6 3" xfId="6448" xr:uid="{00000000-0005-0000-0000-0000FE510000}"/>
    <cellStyle name="Comma 8 4 6 4" xfId="8941" xr:uid="{00000000-0005-0000-0000-0000FF510000}"/>
    <cellStyle name="Comma 8 4 6 5" xfId="11389" xr:uid="{00000000-0005-0000-0000-000000520000}"/>
    <cellStyle name="Comma 8 4 6 6" xfId="13841" xr:uid="{00000000-0005-0000-0000-000001520000}"/>
    <cellStyle name="Comma 8 4 6 7" xfId="16293" xr:uid="{00000000-0005-0000-0000-000002520000}"/>
    <cellStyle name="Comma 8 4 6 8" xfId="18746" xr:uid="{00000000-0005-0000-0000-000003520000}"/>
    <cellStyle name="Comma 8 4 6 9" xfId="21194" xr:uid="{00000000-0005-0000-0000-000004520000}"/>
    <cellStyle name="Comma 8 4 7" xfId="23635" xr:uid="{00000000-0005-0000-0000-000005520000}"/>
    <cellStyle name="Comma 8 4 7 2" xfId="3990" xr:uid="{00000000-0005-0000-0000-000006520000}"/>
    <cellStyle name="Comma 8 4 7 3" xfId="6449" xr:uid="{00000000-0005-0000-0000-000007520000}"/>
    <cellStyle name="Comma 8 4 7 4" xfId="8942" xr:uid="{00000000-0005-0000-0000-000008520000}"/>
    <cellStyle name="Comma 8 4 7 5" xfId="11390" xr:uid="{00000000-0005-0000-0000-000009520000}"/>
    <cellStyle name="Comma 8 4 7 6" xfId="13842" xr:uid="{00000000-0005-0000-0000-00000A520000}"/>
    <cellStyle name="Comma 8 4 7 7" xfId="16294" xr:uid="{00000000-0005-0000-0000-00000B520000}"/>
    <cellStyle name="Comma 8 4 7 8" xfId="18747" xr:uid="{00000000-0005-0000-0000-00000C520000}"/>
    <cellStyle name="Comma 8 4 7 9" xfId="21195" xr:uid="{00000000-0005-0000-0000-00000D520000}"/>
    <cellStyle name="Comma 8 4 8" xfId="23636" xr:uid="{00000000-0005-0000-0000-00000E520000}"/>
    <cellStyle name="Comma 8 4 8 2" xfId="3991" xr:uid="{00000000-0005-0000-0000-00000F520000}"/>
    <cellStyle name="Comma 8 4 8 3" xfId="6450" xr:uid="{00000000-0005-0000-0000-000010520000}"/>
    <cellStyle name="Comma 8 4 8 4" xfId="8943" xr:uid="{00000000-0005-0000-0000-000011520000}"/>
    <cellStyle name="Comma 8 4 8 5" xfId="11391" xr:uid="{00000000-0005-0000-0000-000012520000}"/>
    <cellStyle name="Comma 8 4 8 6" xfId="13843" xr:uid="{00000000-0005-0000-0000-000013520000}"/>
    <cellStyle name="Comma 8 4 8 7" xfId="16295" xr:uid="{00000000-0005-0000-0000-000014520000}"/>
    <cellStyle name="Comma 8 4 8 8" xfId="18748" xr:uid="{00000000-0005-0000-0000-000015520000}"/>
    <cellStyle name="Comma 8 4 8 9" xfId="21196" xr:uid="{00000000-0005-0000-0000-000016520000}"/>
    <cellStyle name="Comma 8 4 9" xfId="23637" xr:uid="{00000000-0005-0000-0000-000017520000}"/>
    <cellStyle name="Comma 8 4 9 2" xfId="3992" xr:uid="{00000000-0005-0000-0000-000018520000}"/>
    <cellStyle name="Comma 8 4 9 3" xfId="6451" xr:uid="{00000000-0005-0000-0000-000019520000}"/>
    <cellStyle name="Comma 8 4 9 4" xfId="8944" xr:uid="{00000000-0005-0000-0000-00001A520000}"/>
    <cellStyle name="Comma 8 4 9 5" xfId="11392" xr:uid="{00000000-0005-0000-0000-00001B520000}"/>
    <cellStyle name="Comma 8 4 9 6" xfId="13844" xr:uid="{00000000-0005-0000-0000-00001C520000}"/>
    <cellStyle name="Comma 8 4 9 7" xfId="16296" xr:uid="{00000000-0005-0000-0000-00001D520000}"/>
    <cellStyle name="Comma 8 4 9 8" xfId="18749" xr:uid="{00000000-0005-0000-0000-00001E520000}"/>
    <cellStyle name="Comma 8 4 9 9" xfId="21197" xr:uid="{00000000-0005-0000-0000-00001F520000}"/>
    <cellStyle name="Comma 8 5" xfId="23638" xr:uid="{00000000-0005-0000-0000-000020520000}"/>
    <cellStyle name="Comma 8 5 10" xfId="6452" xr:uid="{00000000-0005-0000-0000-000021520000}"/>
    <cellStyle name="Comma 8 5 11" xfId="8945" xr:uid="{00000000-0005-0000-0000-000022520000}"/>
    <cellStyle name="Comma 8 5 12" xfId="11393" xr:uid="{00000000-0005-0000-0000-000023520000}"/>
    <cellStyle name="Comma 8 5 13" xfId="13845" xr:uid="{00000000-0005-0000-0000-000024520000}"/>
    <cellStyle name="Comma 8 5 14" xfId="16297" xr:uid="{00000000-0005-0000-0000-000025520000}"/>
    <cellStyle name="Comma 8 5 15" xfId="18750" xr:uid="{00000000-0005-0000-0000-000026520000}"/>
    <cellStyle name="Comma 8 5 16" xfId="21198" xr:uid="{00000000-0005-0000-0000-000027520000}"/>
    <cellStyle name="Comma 8 5 2" xfId="23639" xr:uid="{00000000-0005-0000-0000-000028520000}"/>
    <cellStyle name="Comma 8 5 2 10" xfId="21199" xr:uid="{00000000-0005-0000-0000-000029520000}"/>
    <cellStyle name="Comma 8 5 2 2" xfId="23640" xr:uid="{00000000-0005-0000-0000-00002A520000}"/>
    <cellStyle name="Comma 8 5 2 2 2" xfId="3995" xr:uid="{00000000-0005-0000-0000-00002B520000}"/>
    <cellStyle name="Comma 8 5 2 2 3" xfId="6454" xr:uid="{00000000-0005-0000-0000-00002C520000}"/>
    <cellStyle name="Comma 8 5 2 2 4" xfId="8947" xr:uid="{00000000-0005-0000-0000-00002D520000}"/>
    <cellStyle name="Comma 8 5 2 2 5" xfId="11395" xr:uid="{00000000-0005-0000-0000-00002E520000}"/>
    <cellStyle name="Comma 8 5 2 2 6" xfId="13847" xr:uid="{00000000-0005-0000-0000-00002F520000}"/>
    <cellStyle name="Comma 8 5 2 2 7" xfId="16299" xr:uid="{00000000-0005-0000-0000-000030520000}"/>
    <cellStyle name="Comma 8 5 2 2 8" xfId="18752" xr:uid="{00000000-0005-0000-0000-000031520000}"/>
    <cellStyle name="Comma 8 5 2 2 9" xfId="21200" xr:uid="{00000000-0005-0000-0000-000032520000}"/>
    <cellStyle name="Comma 8 5 2 3" xfId="3994" xr:uid="{00000000-0005-0000-0000-000033520000}"/>
    <cellStyle name="Comma 8 5 2 4" xfId="6453" xr:uid="{00000000-0005-0000-0000-000034520000}"/>
    <cellStyle name="Comma 8 5 2 5" xfId="8946" xr:uid="{00000000-0005-0000-0000-000035520000}"/>
    <cellStyle name="Comma 8 5 2 6" xfId="11394" xr:uid="{00000000-0005-0000-0000-000036520000}"/>
    <cellStyle name="Comma 8 5 2 7" xfId="13846" xr:uid="{00000000-0005-0000-0000-000037520000}"/>
    <cellStyle name="Comma 8 5 2 8" xfId="16298" xr:uid="{00000000-0005-0000-0000-000038520000}"/>
    <cellStyle name="Comma 8 5 2 9" xfId="18751" xr:uid="{00000000-0005-0000-0000-000039520000}"/>
    <cellStyle name="Comma 8 5 3" xfId="23641" xr:uid="{00000000-0005-0000-0000-00003A520000}"/>
    <cellStyle name="Comma 8 5 3 2" xfId="3996" xr:uid="{00000000-0005-0000-0000-00003B520000}"/>
    <cellStyle name="Comma 8 5 3 3" xfId="6455" xr:uid="{00000000-0005-0000-0000-00003C520000}"/>
    <cellStyle name="Comma 8 5 3 4" xfId="8948" xr:uid="{00000000-0005-0000-0000-00003D520000}"/>
    <cellStyle name="Comma 8 5 3 5" xfId="11396" xr:uid="{00000000-0005-0000-0000-00003E520000}"/>
    <cellStyle name="Comma 8 5 3 6" xfId="13848" xr:uid="{00000000-0005-0000-0000-00003F520000}"/>
    <cellStyle name="Comma 8 5 3 7" xfId="16300" xr:uid="{00000000-0005-0000-0000-000040520000}"/>
    <cellStyle name="Comma 8 5 3 8" xfId="18753" xr:uid="{00000000-0005-0000-0000-000041520000}"/>
    <cellStyle name="Comma 8 5 3 9" xfId="21201" xr:uid="{00000000-0005-0000-0000-000042520000}"/>
    <cellStyle name="Comma 8 5 4" xfId="23642" xr:uid="{00000000-0005-0000-0000-000043520000}"/>
    <cellStyle name="Comma 8 5 4 2" xfId="3997" xr:uid="{00000000-0005-0000-0000-000044520000}"/>
    <cellStyle name="Comma 8 5 4 3" xfId="6456" xr:uid="{00000000-0005-0000-0000-000045520000}"/>
    <cellStyle name="Comma 8 5 4 4" xfId="8949" xr:uid="{00000000-0005-0000-0000-000046520000}"/>
    <cellStyle name="Comma 8 5 4 5" xfId="11397" xr:uid="{00000000-0005-0000-0000-000047520000}"/>
    <cellStyle name="Comma 8 5 4 6" xfId="13849" xr:uid="{00000000-0005-0000-0000-000048520000}"/>
    <cellStyle name="Comma 8 5 4 7" xfId="16301" xr:uid="{00000000-0005-0000-0000-000049520000}"/>
    <cellStyle name="Comma 8 5 4 8" xfId="18754" xr:uid="{00000000-0005-0000-0000-00004A520000}"/>
    <cellStyle name="Comma 8 5 4 9" xfId="21202" xr:uid="{00000000-0005-0000-0000-00004B520000}"/>
    <cellStyle name="Comma 8 5 5" xfId="23643" xr:uid="{00000000-0005-0000-0000-00004C520000}"/>
    <cellStyle name="Comma 8 5 5 2" xfId="3998" xr:uid="{00000000-0005-0000-0000-00004D520000}"/>
    <cellStyle name="Comma 8 5 5 3" xfId="6457" xr:uid="{00000000-0005-0000-0000-00004E520000}"/>
    <cellStyle name="Comma 8 5 5 4" xfId="8950" xr:uid="{00000000-0005-0000-0000-00004F520000}"/>
    <cellStyle name="Comma 8 5 5 5" xfId="11398" xr:uid="{00000000-0005-0000-0000-000050520000}"/>
    <cellStyle name="Comma 8 5 5 6" xfId="13850" xr:uid="{00000000-0005-0000-0000-000051520000}"/>
    <cellStyle name="Comma 8 5 5 7" xfId="16302" xr:uid="{00000000-0005-0000-0000-000052520000}"/>
    <cellStyle name="Comma 8 5 5 8" xfId="18755" xr:uid="{00000000-0005-0000-0000-000053520000}"/>
    <cellStyle name="Comma 8 5 5 9" xfId="21203" xr:uid="{00000000-0005-0000-0000-000054520000}"/>
    <cellStyle name="Comma 8 5 6" xfId="23644" xr:uid="{00000000-0005-0000-0000-000055520000}"/>
    <cellStyle name="Comma 8 5 6 2" xfId="3999" xr:uid="{00000000-0005-0000-0000-000056520000}"/>
    <cellStyle name="Comma 8 5 6 3" xfId="6458" xr:uid="{00000000-0005-0000-0000-000057520000}"/>
    <cellStyle name="Comma 8 5 6 4" xfId="8951" xr:uid="{00000000-0005-0000-0000-000058520000}"/>
    <cellStyle name="Comma 8 5 6 5" xfId="11399" xr:uid="{00000000-0005-0000-0000-000059520000}"/>
    <cellStyle name="Comma 8 5 6 6" xfId="13851" xr:uid="{00000000-0005-0000-0000-00005A520000}"/>
    <cellStyle name="Comma 8 5 6 7" xfId="16303" xr:uid="{00000000-0005-0000-0000-00005B520000}"/>
    <cellStyle name="Comma 8 5 6 8" xfId="18756" xr:uid="{00000000-0005-0000-0000-00005C520000}"/>
    <cellStyle name="Comma 8 5 6 9" xfId="21204" xr:uid="{00000000-0005-0000-0000-00005D520000}"/>
    <cellStyle name="Comma 8 5 7" xfId="23645" xr:uid="{00000000-0005-0000-0000-00005E520000}"/>
    <cellStyle name="Comma 8 5 7 2" xfId="4000" xr:uid="{00000000-0005-0000-0000-00005F520000}"/>
    <cellStyle name="Comma 8 5 7 3" xfId="6459" xr:uid="{00000000-0005-0000-0000-000060520000}"/>
    <cellStyle name="Comma 8 5 7 4" xfId="8952" xr:uid="{00000000-0005-0000-0000-000061520000}"/>
    <cellStyle name="Comma 8 5 7 5" xfId="11400" xr:uid="{00000000-0005-0000-0000-000062520000}"/>
    <cellStyle name="Comma 8 5 7 6" xfId="13852" xr:uid="{00000000-0005-0000-0000-000063520000}"/>
    <cellStyle name="Comma 8 5 7 7" xfId="16304" xr:uid="{00000000-0005-0000-0000-000064520000}"/>
    <cellStyle name="Comma 8 5 7 8" xfId="18757" xr:uid="{00000000-0005-0000-0000-000065520000}"/>
    <cellStyle name="Comma 8 5 7 9" xfId="21205" xr:uid="{00000000-0005-0000-0000-000066520000}"/>
    <cellStyle name="Comma 8 5 8" xfId="23646" xr:uid="{00000000-0005-0000-0000-000067520000}"/>
    <cellStyle name="Comma 8 5 8 2" xfId="4001" xr:uid="{00000000-0005-0000-0000-000068520000}"/>
    <cellStyle name="Comma 8 5 8 3" xfId="6460" xr:uid="{00000000-0005-0000-0000-000069520000}"/>
    <cellStyle name="Comma 8 5 8 4" xfId="8953" xr:uid="{00000000-0005-0000-0000-00006A520000}"/>
    <cellStyle name="Comma 8 5 8 5" xfId="11401" xr:uid="{00000000-0005-0000-0000-00006B520000}"/>
    <cellStyle name="Comma 8 5 8 6" xfId="13853" xr:uid="{00000000-0005-0000-0000-00006C520000}"/>
    <cellStyle name="Comma 8 5 8 7" xfId="16305" xr:uid="{00000000-0005-0000-0000-00006D520000}"/>
    <cellStyle name="Comma 8 5 8 8" xfId="18758" xr:uid="{00000000-0005-0000-0000-00006E520000}"/>
    <cellStyle name="Comma 8 5 8 9" xfId="21206" xr:uid="{00000000-0005-0000-0000-00006F520000}"/>
    <cellStyle name="Comma 8 5 9" xfId="3993" xr:uid="{00000000-0005-0000-0000-000070520000}"/>
    <cellStyle name="Comma 8 6" xfId="395" xr:uid="{00000000-0005-0000-0000-000071520000}"/>
    <cellStyle name="Comma 8 6 10" xfId="21207" xr:uid="{00000000-0005-0000-0000-000072520000}"/>
    <cellStyle name="Comma 8 6 2" xfId="23647" xr:uid="{00000000-0005-0000-0000-000073520000}"/>
    <cellStyle name="Comma 8 6 2 2" xfId="4003" xr:uid="{00000000-0005-0000-0000-000074520000}"/>
    <cellStyle name="Comma 8 6 2 3" xfId="6462" xr:uid="{00000000-0005-0000-0000-000075520000}"/>
    <cellStyle name="Comma 8 6 2 4" xfId="8955" xr:uid="{00000000-0005-0000-0000-000076520000}"/>
    <cellStyle name="Comma 8 6 2 5" xfId="11403" xr:uid="{00000000-0005-0000-0000-000077520000}"/>
    <cellStyle name="Comma 8 6 2 6" xfId="13855" xr:uid="{00000000-0005-0000-0000-000078520000}"/>
    <cellStyle name="Comma 8 6 2 7" xfId="16307" xr:uid="{00000000-0005-0000-0000-000079520000}"/>
    <cellStyle name="Comma 8 6 2 8" xfId="18760" xr:uid="{00000000-0005-0000-0000-00007A520000}"/>
    <cellStyle name="Comma 8 6 2 9" xfId="21208" xr:uid="{00000000-0005-0000-0000-00007B520000}"/>
    <cellStyle name="Comma 8 6 3" xfId="4002" xr:uid="{00000000-0005-0000-0000-00007C520000}"/>
    <cellStyle name="Comma 8 6 4" xfId="6461" xr:uid="{00000000-0005-0000-0000-00007D520000}"/>
    <cellStyle name="Comma 8 6 5" xfId="8954" xr:uid="{00000000-0005-0000-0000-00007E520000}"/>
    <cellStyle name="Comma 8 6 6" xfId="11402" xr:uid="{00000000-0005-0000-0000-00007F520000}"/>
    <cellStyle name="Comma 8 6 7" xfId="13854" xr:uid="{00000000-0005-0000-0000-000080520000}"/>
    <cellStyle name="Comma 8 6 8" xfId="16306" xr:uid="{00000000-0005-0000-0000-000081520000}"/>
    <cellStyle name="Comma 8 6 9" xfId="18759" xr:uid="{00000000-0005-0000-0000-000082520000}"/>
    <cellStyle name="Comma 8 7" xfId="396" xr:uid="{00000000-0005-0000-0000-000083520000}"/>
    <cellStyle name="Comma 8 7 2" xfId="4004" xr:uid="{00000000-0005-0000-0000-000084520000}"/>
    <cellStyle name="Comma 8 7 3" xfId="6463" xr:uid="{00000000-0005-0000-0000-000085520000}"/>
    <cellStyle name="Comma 8 7 4" xfId="8956" xr:uid="{00000000-0005-0000-0000-000086520000}"/>
    <cellStyle name="Comma 8 7 5" xfId="11404" xr:uid="{00000000-0005-0000-0000-000087520000}"/>
    <cellStyle name="Comma 8 7 6" xfId="13856" xr:uid="{00000000-0005-0000-0000-000088520000}"/>
    <cellStyle name="Comma 8 7 7" xfId="16308" xr:uid="{00000000-0005-0000-0000-000089520000}"/>
    <cellStyle name="Comma 8 7 8" xfId="18761" xr:uid="{00000000-0005-0000-0000-00008A520000}"/>
    <cellStyle name="Comma 8 7 9" xfId="21209" xr:uid="{00000000-0005-0000-0000-00008B520000}"/>
    <cellStyle name="Comma 8 8" xfId="397" xr:uid="{00000000-0005-0000-0000-00008C520000}"/>
    <cellStyle name="Comma 8 8 2" xfId="4005" xr:uid="{00000000-0005-0000-0000-00008D520000}"/>
    <cellStyle name="Comma 8 8 3" xfId="6464" xr:uid="{00000000-0005-0000-0000-00008E520000}"/>
    <cellStyle name="Comma 8 8 4" xfId="8957" xr:uid="{00000000-0005-0000-0000-00008F520000}"/>
    <cellStyle name="Comma 8 8 5" xfId="11405" xr:uid="{00000000-0005-0000-0000-000090520000}"/>
    <cellStyle name="Comma 8 8 6" xfId="13857" xr:uid="{00000000-0005-0000-0000-000091520000}"/>
    <cellStyle name="Comma 8 8 7" xfId="16309" xr:uid="{00000000-0005-0000-0000-000092520000}"/>
    <cellStyle name="Comma 8 8 8" xfId="18762" xr:uid="{00000000-0005-0000-0000-000093520000}"/>
    <cellStyle name="Comma 8 8 9" xfId="21210" xr:uid="{00000000-0005-0000-0000-000094520000}"/>
    <cellStyle name="Comma 8 9" xfId="398" xr:uid="{00000000-0005-0000-0000-000095520000}"/>
    <cellStyle name="Comma 8 9 2" xfId="4006" xr:uid="{00000000-0005-0000-0000-000096520000}"/>
    <cellStyle name="Comma 8 9 3" xfId="6465" xr:uid="{00000000-0005-0000-0000-000097520000}"/>
    <cellStyle name="Comma 8 9 4" xfId="8958" xr:uid="{00000000-0005-0000-0000-000098520000}"/>
    <cellStyle name="Comma 8 9 5" xfId="11406" xr:uid="{00000000-0005-0000-0000-000099520000}"/>
    <cellStyle name="Comma 8 9 6" xfId="13858" xr:uid="{00000000-0005-0000-0000-00009A520000}"/>
    <cellStyle name="Comma 8 9 7" xfId="16310" xr:uid="{00000000-0005-0000-0000-00009B520000}"/>
    <cellStyle name="Comma 8 9 8" xfId="18763" xr:uid="{00000000-0005-0000-0000-00009C520000}"/>
    <cellStyle name="Comma 8 9 9" xfId="21211" xr:uid="{00000000-0005-0000-0000-00009D520000}"/>
    <cellStyle name="Comma 9" xfId="23648" xr:uid="{00000000-0005-0000-0000-00009E520000}"/>
    <cellStyle name="Comma 9 10" xfId="399" xr:uid="{00000000-0005-0000-0000-00009F520000}"/>
    <cellStyle name="Comma 9 10 2" xfId="4008" xr:uid="{00000000-0005-0000-0000-0000A0520000}"/>
    <cellStyle name="Comma 9 10 3" xfId="6467" xr:uid="{00000000-0005-0000-0000-0000A1520000}"/>
    <cellStyle name="Comma 9 10 4" xfId="8960" xr:uid="{00000000-0005-0000-0000-0000A2520000}"/>
    <cellStyle name="Comma 9 10 5" xfId="11408" xr:uid="{00000000-0005-0000-0000-0000A3520000}"/>
    <cellStyle name="Comma 9 10 6" xfId="13860" xr:uid="{00000000-0005-0000-0000-0000A4520000}"/>
    <cellStyle name="Comma 9 10 7" xfId="16312" xr:uid="{00000000-0005-0000-0000-0000A5520000}"/>
    <cellStyle name="Comma 9 10 8" xfId="18765" xr:uid="{00000000-0005-0000-0000-0000A6520000}"/>
    <cellStyle name="Comma 9 10 9" xfId="21213" xr:uid="{00000000-0005-0000-0000-0000A7520000}"/>
    <cellStyle name="Comma 9 11" xfId="400" xr:uid="{00000000-0005-0000-0000-0000A8520000}"/>
    <cellStyle name="Comma 9 11 2" xfId="4009" xr:uid="{00000000-0005-0000-0000-0000A9520000}"/>
    <cellStyle name="Comma 9 11 3" xfId="6468" xr:uid="{00000000-0005-0000-0000-0000AA520000}"/>
    <cellStyle name="Comma 9 11 4" xfId="8961" xr:uid="{00000000-0005-0000-0000-0000AB520000}"/>
    <cellStyle name="Comma 9 11 5" xfId="11409" xr:uid="{00000000-0005-0000-0000-0000AC520000}"/>
    <cellStyle name="Comma 9 11 6" xfId="13861" xr:uid="{00000000-0005-0000-0000-0000AD520000}"/>
    <cellStyle name="Comma 9 11 7" xfId="16313" xr:uid="{00000000-0005-0000-0000-0000AE520000}"/>
    <cellStyle name="Comma 9 11 8" xfId="18766" xr:uid="{00000000-0005-0000-0000-0000AF520000}"/>
    <cellStyle name="Comma 9 11 9" xfId="21214" xr:uid="{00000000-0005-0000-0000-0000B0520000}"/>
    <cellStyle name="Comma 9 12" xfId="401" xr:uid="{00000000-0005-0000-0000-0000B1520000}"/>
    <cellStyle name="Comma 9 12 2" xfId="4010" xr:uid="{00000000-0005-0000-0000-0000B2520000}"/>
    <cellStyle name="Comma 9 12 3" xfId="6469" xr:uid="{00000000-0005-0000-0000-0000B3520000}"/>
    <cellStyle name="Comma 9 12 4" xfId="8962" xr:uid="{00000000-0005-0000-0000-0000B4520000}"/>
    <cellStyle name="Comma 9 12 5" xfId="11410" xr:uid="{00000000-0005-0000-0000-0000B5520000}"/>
    <cellStyle name="Comma 9 12 6" xfId="13862" xr:uid="{00000000-0005-0000-0000-0000B6520000}"/>
    <cellStyle name="Comma 9 12 7" xfId="16314" xr:uid="{00000000-0005-0000-0000-0000B7520000}"/>
    <cellStyle name="Comma 9 12 8" xfId="18767" xr:uid="{00000000-0005-0000-0000-0000B8520000}"/>
    <cellStyle name="Comma 9 12 9" xfId="21215" xr:uid="{00000000-0005-0000-0000-0000B9520000}"/>
    <cellStyle name="Comma 9 13" xfId="402" xr:uid="{00000000-0005-0000-0000-0000BA520000}"/>
    <cellStyle name="Comma 9 14" xfId="403" xr:uid="{00000000-0005-0000-0000-0000BB520000}"/>
    <cellStyle name="Comma 9 15" xfId="404" xr:uid="{00000000-0005-0000-0000-0000BC520000}"/>
    <cellStyle name="Comma 9 16" xfId="405" xr:uid="{00000000-0005-0000-0000-0000BD520000}"/>
    <cellStyle name="Comma 9 17" xfId="406" xr:uid="{00000000-0005-0000-0000-0000BE520000}"/>
    <cellStyle name="Comma 9 18" xfId="407" xr:uid="{00000000-0005-0000-0000-0000BF520000}"/>
    <cellStyle name="Comma 9 19" xfId="408" xr:uid="{00000000-0005-0000-0000-0000C0520000}"/>
    <cellStyle name="Comma 9 2" xfId="23649" xr:uid="{00000000-0005-0000-0000-0000C1520000}"/>
    <cellStyle name="Comma 9 2 10" xfId="23650" xr:uid="{00000000-0005-0000-0000-0000C2520000}"/>
    <cellStyle name="Comma 9 2 10 2" xfId="4012" xr:uid="{00000000-0005-0000-0000-0000C3520000}"/>
    <cellStyle name="Comma 9 2 10 3" xfId="6471" xr:uid="{00000000-0005-0000-0000-0000C4520000}"/>
    <cellStyle name="Comma 9 2 10 4" xfId="8964" xr:uid="{00000000-0005-0000-0000-0000C5520000}"/>
    <cellStyle name="Comma 9 2 10 5" xfId="11412" xr:uid="{00000000-0005-0000-0000-0000C6520000}"/>
    <cellStyle name="Comma 9 2 10 6" xfId="13864" xr:uid="{00000000-0005-0000-0000-0000C7520000}"/>
    <cellStyle name="Comma 9 2 10 7" xfId="16316" xr:uid="{00000000-0005-0000-0000-0000C8520000}"/>
    <cellStyle name="Comma 9 2 10 8" xfId="18769" xr:uid="{00000000-0005-0000-0000-0000C9520000}"/>
    <cellStyle name="Comma 9 2 10 9" xfId="21217" xr:uid="{00000000-0005-0000-0000-0000CA520000}"/>
    <cellStyle name="Comma 9 2 11" xfId="23651" xr:uid="{00000000-0005-0000-0000-0000CB520000}"/>
    <cellStyle name="Comma 9 2 11 2" xfId="4013" xr:uid="{00000000-0005-0000-0000-0000CC520000}"/>
    <cellStyle name="Comma 9 2 11 3" xfId="6472" xr:uid="{00000000-0005-0000-0000-0000CD520000}"/>
    <cellStyle name="Comma 9 2 11 4" xfId="8965" xr:uid="{00000000-0005-0000-0000-0000CE520000}"/>
    <cellStyle name="Comma 9 2 11 5" xfId="11413" xr:uid="{00000000-0005-0000-0000-0000CF520000}"/>
    <cellStyle name="Comma 9 2 11 6" xfId="13865" xr:uid="{00000000-0005-0000-0000-0000D0520000}"/>
    <cellStyle name="Comma 9 2 11 7" xfId="16317" xr:uid="{00000000-0005-0000-0000-0000D1520000}"/>
    <cellStyle name="Comma 9 2 11 8" xfId="18770" xr:uid="{00000000-0005-0000-0000-0000D2520000}"/>
    <cellStyle name="Comma 9 2 11 9" xfId="21218" xr:uid="{00000000-0005-0000-0000-0000D3520000}"/>
    <cellStyle name="Comma 9 2 12" xfId="4011" xr:uid="{00000000-0005-0000-0000-0000D4520000}"/>
    <cellStyle name="Comma 9 2 13" xfId="6470" xr:uid="{00000000-0005-0000-0000-0000D5520000}"/>
    <cellStyle name="Comma 9 2 14" xfId="8963" xr:uid="{00000000-0005-0000-0000-0000D6520000}"/>
    <cellStyle name="Comma 9 2 15" xfId="11411" xr:uid="{00000000-0005-0000-0000-0000D7520000}"/>
    <cellStyle name="Comma 9 2 16" xfId="13863" xr:uid="{00000000-0005-0000-0000-0000D8520000}"/>
    <cellStyle name="Comma 9 2 17" xfId="16315" xr:uid="{00000000-0005-0000-0000-0000D9520000}"/>
    <cellStyle name="Comma 9 2 18" xfId="18768" xr:uid="{00000000-0005-0000-0000-0000DA520000}"/>
    <cellStyle name="Comma 9 2 19" xfId="21216" xr:uid="{00000000-0005-0000-0000-0000DB520000}"/>
    <cellStyle name="Comma 9 2 2" xfId="23652" xr:uid="{00000000-0005-0000-0000-0000DC520000}"/>
    <cellStyle name="Comma 9 2 2 10" xfId="23653" xr:uid="{00000000-0005-0000-0000-0000DD520000}"/>
    <cellStyle name="Comma 9 2 2 10 2" xfId="4015" xr:uid="{00000000-0005-0000-0000-0000DE520000}"/>
    <cellStyle name="Comma 9 2 2 10 3" xfId="6474" xr:uid="{00000000-0005-0000-0000-0000DF520000}"/>
    <cellStyle name="Comma 9 2 2 10 4" xfId="8967" xr:uid="{00000000-0005-0000-0000-0000E0520000}"/>
    <cellStyle name="Comma 9 2 2 10 5" xfId="11415" xr:uid="{00000000-0005-0000-0000-0000E1520000}"/>
    <cellStyle name="Comma 9 2 2 10 6" xfId="13867" xr:uid="{00000000-0005-0000-0000-0000E2520000}"/>
    <cellStyle name="Comma 9 2 2 10 7" xfId="16319" xr:uid="{00000000-0005-0000-0000-0000E3520000}"/>
    <cellStyle name="Comma 9 2 2 10 8" xfId="18772" xr:uid="{00000000-0005-0000-0000-0000E4520000}"/>
    <cellStyle name="Comma 9 2 2 10 9" xfId="21220" xr:uid="{00000000-0005-0000-0000-0000E5520000}"/>
    <cellStyle name="Comma 9 2 2 11" xfId="4014" xr:uid="{00000000-0005-0000-0000-0000E6520000}"/>
    <cellStyle name="Comma 9 2 2 12" xfId="6473" xr:uid="{00000000-0005-0000-0000-0000E7520000}"/>
    <cellStyle name="Comma 9 2 2 13" xfId="8966" xr:uid="{00000000-0005-0000-0000-0000E8520000}"/>
    <cellStyle name="Comma 9 2 2 14" xfId="11414" xr:uid="{00000000-0005-0000-0000-0000E9520000}"/>
    <cellStyle name="Comma 9 2 2 15" xfId="13866" xr:uid="{00000000-0005-0000-0000-0000EA520000}"/>
    <cellStyle name="Comma 9 2 2 16" xfId="16318" xr:uid="{00000000-0005-0000-0000-0000EB520000}"/>
    <cellStyle name="Comma 9 2 2 17" xfId="18771" xr:uid="{00000000-0005-0000-0000-0000EC520000}"/>
    <cellStyle name="Comma 9 2 2 18" xfId="21219" xr:uid="{00000000-0005-0000-0000-0000ED520000}"/>
    <cellStyle name="Comma 9 2 2 2" xfId="23654" xr:uid="{00000000-0005-0000-0000-0000EE520000}"/>
    <cellStyle name="Comma 9 2 2 2 10" xfId="4016" xr:uid="{00000000-0005-0000-0000-0000EF520000}"/>
    <cellStyle name="Comma 9 2 2 2 11" xfId="6475" xr:uid="{00000000-0005-0000-0000-0000F0520000}"/>
    <cellStyle name="Comma 9 2 2 2 12" xfId="8968" xr:uid="{00000000-0005-0000-0000-0000F1520000}"/>
    <cellStyle name="Comma 9 2 2 2 13" xfId="11416" xr:uid="{00000000-0005-0000-0000-0000F2520000}"/>
    <cellStyle name="Comma 9 2 2 2 14" xfId="13868" xr:uid="{00000000-0005-0000-0000-0000F3520000}"/>
    <cellStyle name="Comma 9 2 2 2 15" xfId="16320" xr:uid="{00000000-0005-0000-0000-0000F4520000}"/>
    <cellStyle name="Comma 9 2 2 2 16" xfId="18773" xr:uid="{00000000-0005-0000-0000-0000F5520000}"/>
    <cellStyle name="Comma 9 2 2 2 17" xfId="21221" xr:uid="{00000000-0005-0000-0000-0000F6520000}"/>
    <cellStyle name="Comma 9 2 2 2 2" xfId="23655" xr:uid="{00000000-0005-0000-0000-0000F7520000}"/>
    <cellStyle name="Comma 9 2 2 2 2 10" xfId="6476" xr:uid="{00000000-0005-0000-0000-0000F8520000}"/>
    <cellStyle name="Comma 9 2 2 2 2 11" xfId="8969" xr:uid="{00000000-0005-0000-0000-0000F9520000}"/>
    <cellStyle name="Comma 9 2 2 2 2 12" xfId="11417" xr:uid="{00000000-0005-0000-0000-0000FA520000}"/>
    <cellStyle name="Comma 9 2 2 2 2 13" xfId="13869" xr:uid="{00000000-0005-0000-0000-0000FB520000}"/>
    <cellStyle name="Comma 9 2 2 2 2 14" xfId="16321" xr:uid="{00000000-0005-0000-0000-0000FC520000}"/>
    <cellStyle name="Comma 9 2 2 2 2 15" xfId="18774" xr:uid="{00000000-0005-0000-0000-0000FD520000}"/>
    <cellStyle name="Comma 9 2 2 2 2 16" xfId="21222" xr:uid="{00000000-0005-0000-0000-0000FE520000}"/>
    <cellStyle name="Comma 9 2 2 2 2 2" xfId="23656" xr:uid="{00000000-0005-0000-0000-0000FF520000}"/>
    <cellStyle name="Comma 9 2 2 2 2 2 10" xfId="21223" xr:uid="{00000000-0005-0000-0000-000000530000}"/>
    <cellStyle name="Comma 9 2 2 2 2 2 2" xfId="23657" xr:uid="{00000000-0005-0000-0000-000001530000}"/>
    <cellStyle name="Comma 9 2 2 2 2 2 2 2" xfId="4019" xr:uid="{00000000-0005-0000-0000-000002530000}"/>
    <cellStyle name="Comma 9 2 2 2 2 2 2 3" xfId="6478" xr:uid="{00000000-0005-0000-0000-000003530000}"/>
    <cellStyle name="Comma 9 2 2 2 2 2 2 4" xfId="8971" xr:uid="{00000000-0005-0000-0000-000004530000}"/>
    <cellStyle name="Comma 9 2 2 2 2 2 2 5" xfId="11419" xr:uid="{00000000-0005-0000-0000-000005530000}"/>
    <cellStyle name="Comma 9 2 2 2 2 2 2 6" xfId="13871" xr:uid="{00000000-0005-0000-0000-000006530000}"/>
    <cellStyle name="Comma 9 2 2 2 2 2 2 7" xfId="16323" xr:uid="{00000000-0005-0000-0000-000007530000}"/>
    <cellStyle name="Comma 9 2 2 2 2 2 2 8" xfId="18776" xr:uid="{00000000-0005-0000-0000-000008530000}"/>
    <cellStyle name="Comma 9 2 2 2 2 2 2 9" xfId="21224" xr:uid="{00000000-0005-0000-0000-000009530000}"/>
    <cellStyle name="Comma 9 2 2 2 2 2 3" xfId="4018" xr:uid="{00000000-0005-0000-0000-00000A530000}"/>
    <cellStyle name="Comma 9 2 2 2 2 2 4" xfId="6477" xr:uid="{00000000-0005-0000-0000-00000B530000}"/>
    <cellStyle name="Comma 9 2 2 2 2 2 5" xfId="8970" xr:uid="{00000000-0005-0000-0000-00000C530000}"/>
    <cellStyle name="Comma 9 2 2 2 2 2 6" xfId="11418" xr:uid="{00000000-0005-0000-0000-00000D530000}"/>
    <cellStyle name="Comma 9 2 2 2 2 2 7" xfId="13870" xr:uid="{00000000-0005-0000-0000-00000E530000}"/>
    <cellStyle name="Comma 9 2 2 2 2 2 8" xfId="16322" xr:uid="{00000000-0005-0000-0000-00000F530000}"/>
    <cellStyle name="Comma 9 2 2 2 2 2 9" xfId="18775" xr:uid="{00000000-0005-0000-0000-000010530000}"/>
    <cellStyle name="Comma 9 2 2 2 2 3" xfId="23658" xr:uid="{00000000-0005-0000-0000-000011530000}"/>
    <cellStyle name="Comma 9 2 2 2 2 3 2" xfId="4020" xr:uid="{00000000-0005-0000-0000-000012530000}"/>
    <cellStyle name="Comma 9 2 2 2 2 3 3" xfId="6479" xr:uid="{00000000-0005-0000-0000-000013530000}"/>
    <cellStyle name="Comma 9 2 2 2 2 3 4" xfId="8972" xr:uid="{00000000-0005-0000-0000-000014530000}"/>
    <cellStyle name="Comma 9 2 2 2 2 3 5" xfId="11420" xr:uid="{00000000-0005-0000-0000-000015530000}"/>
    <cellStyle name="Comma 9 2 2 2 2 3 6" xfId="13872" xr:uid="{00000000-0005-0000-0000-000016530000}"/>
    <cellStyle name="Comma 9 2 2 2 2 3 7" xfId="16324" xr:uid="{00000000-0005-0000-0000-000017530000}"/>
    <cellStyle name="Comma 9 2 2 2 2 3 8" xfId="18777" xr:uid="{00000000-0005-0000-0000-000018530000}"/>
    <cellStyle name="Comma 9 2 2 2 2 3 9" xfId="21225" xr:uid="{00000000-0005-0000-0000-000019530000}"/>
    <cellStyle name="Comma 9 2 2 2 2 4" xfId="23659" xr:uid="{00000000-0005-0000-0000-00001A530000}"/>
    <cellStyle name="Comma 9 2 2 2 2 4 2" xfId="4021" xr:uid="{00000000-0005-0000-0000-00001B530000}"/>
    <cellStyle name="Comma 9 2 2 2 2 4 3" xfId="6480" xr:uid="{00000000-0005-0000-0000-00001C530000}"/>
    <cellStyle name="Comma 9 2 2 2 2 4 4" xfId="8973" xr:uid="{00000000-0005-0000-0000-00001D530000}"/>
    <cellStyle name="Comma 9 2 2 2 2 4 5" xfId="11421" xr:uid="{00000000-0005-0000-0000-00001E530000}"/>
    <cellStyle name="Comma 9 2 2 2 2 4 6" xfId="13873" xr:uid="{00000000-0005-0000-0000-00001F530000}"/>
    <cellStyle name="Comma 9 2 2 2 2 4 7" xfId="16325" xr:uid="{00000000-0005-0000-0000-000020530000}"/>
    <cellStyle name="Comma 9 2 2 2 2 4 8" xfId="18778" xr:uid="{00000000-0005-0000-0000-000021530000}"/>
    <cellStyle name="Comma 9 2 2 2 2 4 9" xfId="21226" xr:uid="{00000000-0005-0000-0000-000022530000}"/>
    <cellStyle name="Comma 9 2 2 2 2 5" xfId="23660" xr:uid="{00000000-0005-0000-0000-000023530000}"/>
    <cellStyle name="Comma 9 2 2 2 2 5 2" xfId="4022" xr:uid="{00000000-0005-0000-0000-000024530000}"/>
    <cellStyle name="Comma 9 2 2 2 2 5 3" xfId="6481" xr:uid="{00000000-0005-0000-0000-000025530000}"/>
    <cellStyle name="Comma 9 2 2 2 2 5 4" xfId="8974" xr:uid="{00000000-0005-0000-0000-000026530000}"/>
    <cellStyle name="Comma 9 2 2 2 2 5 5" xfId="11422" xr:uid="{00000000-0005-0000-0000-000027530000}"/>
    <cellStyle name="Comma 9 2 2 2 2 5 6" xfId="13874" xr:uid="{00000000-0005-0000-0000-000028530000}"/>
    <cellStyle name="Comma 9 2 2 2 2 5 7" xfId="16326" xr:uid="{00000000-0005-0000-0000-000029530000}"/>
    <cellStyle name="Comma 9 2 2 2 2 5 8" xfId="18779" xr:uid="{00000000-0005-0000-0000-00002A530000}"/>
    <cellStyle name="Comma 9 2 2 2 2 5 9" xfId="21227" xr:uid="{00000000-0005-0000-0000-00002B530000}"/>
    <cellStyle name="Comma 9 2 2 2 2 6" xfId="23661" xr:uid="{00000000-0005-0000-0000-00002C530000}"/>
    <cellStyle name="Comma 9 2 2 2 2 6 2" xfId="4023" xr:uid="{00000000-0005-0000-0000-00002D530000}"/>
    <cellStyle name="Comma 9 2 2 2 2 6 3" xfId="6482" xr:uid="{00000000-0005-0000-0000-00002E530000}"/>
    <cellStyle name="Comma 9 2 2 2 2 6 4" xfId="8975" xr:uid="{00000000-0005-0000-0000-00002F530000}"/>
    <cellStyle name="Comma 9 2 2 2 2 6 5" xfId="11423" xr:uid="{00000000-0005-0000-0000-000030530000}"/>
    <cellStyle name="Comma 9 2 2 2 2 6 6" xfId="13875" xr:uid="{00000000-0005-0000-0000-000031530000}"/>
    <cellStyle name="Comma 9 2 2 2 2 6 7" xfId="16327" xr:uid="{00000000-0005-0000-0000-000032530000}"/>
    <cellStyle name="Comma 9 2 2 2 2 6 8" xfId="18780" xr:uid="{00000000-0005-0000-0000-000033530000}"/>
    <cellStyle name="Comma 9 2 2 2 2 6 9" xfId="21228" xr:uid="{00000000-0005-0000-0000-000034530000}"/>
    <cellStyle name="Comma 9 2 2 2 2 7" xfId="23662" xr:uid="{00000000-0005-0000-0000-000035530000}"/>
    <cellStyle name="Comma 9 2 2 2 2 7 2" xfId="4024" xr:uid="{00000000-0005-0000-0000-000036530000}"/>
    <cellStyle name="Comma 9 2 2 2 2 7 3" xfId="6483" xr:uid="{00000000-0005-0000-0000-000037530000}"/>
    <cellStyle name="Comma 9 2 2 2 2 7 4" xfId="8976" xr:uid="{00000000-0005-0000-0000-000038530000}"/>
    <cellStyle name="Comma 9 2 2 2 2 7 5" xfId="11424" xr:uid="{00000000-0005-0000-0000-000039530000}"/>
    <cellStyle name="Comma 9 2 2 2 2 7 6" xfId="13876" xr:uid="{00000000-0005-0000-0000-00003A530000}"/>
    <cellStyle name="Comma 9 2 2 2 2 7 7" xfId="16328" xr:uid="{00000000-0005-0000-0000-00003B530000}"/>
    <cellStyle name="Comma 9 2 2 2 2 7 8" xfId="18781" xr:uid="{00000000-0005-0000-0000-00003C530000}"/>
    <cellStyle name="Comma 9 2 2 2 2 7 9" xfId="21229" xr:uid="{00000000-0005-0000-0000-00003D530000}"/>
    <cellStyle name="Comma 9 2 2 2 2 8" xfId="23663" xr:uid="{00000000-0005-0000-0000-00003E530000}"/>
    <cellStyle name="Comma 9 2 2 2 2 8 2" xfId="4025" xr:uid="{00000000-0005-0000-0000-00003F530000}"/>
    <cellStyle name="Comma 9 2 2 2 2 8 3" xfId="6484" xr:uid="{00000000-0005-0000-0000-000040530000}"/>
    <cellStyle name="Comma 9 2 2 2 2 8 4" xfId="8977" xr:uid="{00000000-0005-0000-0000-000041530000}"/>
    <cellStyle name="Comma 9 2 2 2 2 8 5" xfId="11425" xr:uid="{00000000-0005-0000-0000-000042530000}"/>
    <cellStyle name="Comma 9 2 2 2 2 8 6" xfId="13877" xr:uid="{00000000-0005-0000-0000-000043530000}"/>
    <cellStyle name="Comma 9 2 2 2 2 8 7" xfId="16329" xr:uid="{00000000-0005-0000-0000-000044530000}"/>
    <cellStyle name="Comma 9 2 2 2 2 8 8" xfId="18782" xr:uid="{00000000-0005-0000-0000-000045530000}"/>
    <cellStyle name="Comma 9 2 2 2 2 8 9" xfId="21230" xr:uid="{00000000-0005-0000-0000-000046530000}"/>
    <cellStyle name="Comma 9 2 2 2 2 9" xfId="4017" xr:uid="{00000000-0005-0000-0000-000047530000}"/>
    <cellStyle name="Comma 9 2 2 2 3" xfId="23664" xr:uid="{00000000-0005-0000-0000-000048530000}"/>
    <cellStyle name="Comma 9 2 2 2 3 10" xfId="21231" xr:uid="{00000000-0005-0000-0000-000049530000}"/>
    <cellStyle name="Comma 9 2 2 2 3 2" xfId="23665" xr:uid="{00000000-0005-0000-0000-00004A530000}"/>
    <cellStyle name="Comma 9 2 2 2 3 2 2" xfId="4027" xr:uid="{00000000-0005-0000-0000-00004B530000}"/>
    <cellStyle name="Comma 9 2 2 2 3 2 3" xfId="6486" xr:uid="{00000000-0005-0000-0000-00004C530000}"/>
    <cellStyle name="Comma 9 2 2 2 3 2 4" xfId="8979" xr:uid="{00000000-0005-0000-0000-00004D530000}"/>
    <cellStyle name="Comma 9 2 2 2 3 2 5" xfId="11427" xr:uid="{00000000-0005-0000-0000-00004E530000}"/>
    <cellStyle name="Comma 9 2 2 2 3 2 6" xfId="13879" xr:uid="{00000000-0005-0000-0000-00004F530000}"/>
    <cellStyle name="Comma 9 2 2 2 3 2 7" xfId="16331" xr:uid="{00000000-0005-0000-0000-000050530000}"/>
    <cellStyle name="Comma 9 2 2 2 3 2 8" xfId="18784" xr:uid="{00000000-0005-0000-0000-000051530000}"/>
    <cellStyle name="Comma 9 2 2 2 3 2 9" xfId="21232" xr:uid="{00000000-0005-0000-0000-000052530000}"/>
    <cellStyle name="Comma 9 2 2 2 3 3" xfId="4026" xr:uid="{00000000-0005-0000-0000-000053530000}"/>
    <cellStyle name="Comma 9 2 2 2 3 4" xfId="6485" xr:uid="{00000000-0005-0000-0000-000054530000}"/>
    <cellStyle name="Comma 9 2 2 2 3 5" xfId="8978" xr:uid="{00000000-0005-0000-0000-000055530000}"/>
    <cellStyle name="Comma 9 2 2 2 3 6" xfId="11426" xr:uid="{00000000-0005-0000-0000-000056530000}"/>
    <cellStyle name="Comma 9 2 2 2 3 7" xfId="13878" xr:uid="{00000000-0005-0000-0000-000057530000}"/>
    <cellStyle name="Comma 9 2 2 2 3 8" xfId="16330" xr:uid="{00000000-0005-0000-0000-000058530000}"/>
    <cellStyle name="Comma 9 2 2 2 3 9" xfId="18783" xr:uid="{00000000-0005-0000-0000-000059530000}"/>
    <cellStyle name="Comma 9 2 2 2 4" xfId="23666" xr:uid="{00000000-0005-0000-0000-00005A530000}"/>
    <cellStyle name="Comma 9 2 2 2 4 2" xfId="4028" xr:uid="{00000000-0005-0000-0000-00005B530000}"/>
    <cellStyle name="Comma 9 2 2 2 4 3" xfId="6487" xr:uid="{00000000-0005-0000-0000-00005C530000}"/>
    <cellStyle name="Comma 9 2 2 2 4 4" xfId="8980" xr:uid="{00000000-0005-0000-0000-00005D530000}"/>
    <cellStyle name="Comma 9 2 2 2 4 5" xfId="11428" xr:uid="{00000000-0005-0000-0000-00005E530000}"/>
    <cellStyle name="Comma 9 2 2 2 4 6" xfId="13880" xr:uid="{00000000-0005-0000-0000-00005F530000}"/>
    <cellStyle name="Comma 9 2 2 2 4 7" xfId="16332" xr:uid="{00000000-0005-0000-0000-000060530000}"/>
    <cellStyle name="Comma 9 2 2 2 4 8" xfId="18785" xr:uid="{00000000-0005-0000-0000-000061530000}"/>
    <cellStyle name="Comma 9 2 2 2 4 9" xfId="21233" xr:uid="{00000000-0005-0000-0000-000062530000}"/>
    <cellStyle name="Comma 9 2 2 2 5" xfId="23667" xr:uid="{00000000-0005-0000-0000-000063530000}"/>
    <cellStyle name="Comma 9 2 2 2 5 2" xfId="4029" xr:uid="{00000000-0005-0000-0000-000064530000}"/>
    <cellStyle name="Comma 9 2 2 2 5 3" xfId="6488" xr:uid="{00000000-0005-0000-0000-000065530000}"/>
    <cellStyle name="Comma 9 2 2 2 5 4" xfId="8981" xr:uid="{00000000-0005-0000-0000-000066530000}"/>
    <cellStyle name="Comma 9 2 2 2 5 5" xfId="11429" xr:uid="{00000000-0005-0000-0000-000067530000}"/>
    <cellStyle name="Comma 9 2 2 2 5 6" xfId="13881" xr:uid="{00000000-0005-0000-0000-000068530000}"/>
    <cellStyle name="Comma 9 2 2 2 5 7" xfId="16333" xr:uid="{00000000-0005-0000-0000-000069530000}"/>
    <cellStyle name="Comma 9 2 2 2 5 8" xfId="18786" xr:uid="{00000000-0005-0000-0000-00006A530000}"/>
    <cellStyle name="Comma 9 2 2 2 5 9" xfId="21234" xr:uid="{00000000-0005-0000-0000-00006B530000}"/>
    <cellStyle name="Comma 9 2 2 2 6" xfId="23668" xr:uid="{00000000-0005-0000-0000-00006C530000}"/>
    <cellStyle name="Comma 9 2 2 2 6 2" xfId="4030" xr:uid="{00000000-0005-0000-0000-00006D530000}"/>
    <cellStyle name="Comma 9 2 2 2 6 3" xfId="6489" xr:uid="{00000000-0005-0000-0000-00006E530000}"/>
    <cellStyle name="Comma 9 2 2 2 6 4" xfId="8982" xr:uid="{00000000-0005-0000-0000-00006F530000}"/>
    <cellStyle name="Comma 9 2 2 2 6 5" xfId="11430" xr:uid="{00000000-0005-0000-0000-000070530000}"/>
    <cellStyle name="Comma 9 2 2 2 6 6" xfId="13882" xr:uid="{00000000-0005-0000-0000-000071530000}"/>
    <cellStyle name="Comma 9 2 2 2 6 7" xfId="16334" xr:uid="{00000000-0005-0000-0000-000072530000}"/>
    <cellStyle name="Comma 9 2 2 2 6 8" xfId="18787" xr:uid="{00000000-0005-0000-0000-000073530000}"/>
    <cellStyle name="Comma 9 2 2 2 6 9" xfId="21235" xr:uid="{00000000-0005-0000-0000-000074530000}"/>
    <cellStyle name="Comma 9 2 2 2 7" xfId="23669" xr:uid="{00000000-0005-0000-0000-000075530000}"/>
    <cellStyle name="Comma 9 2 2 2 7 2" xfId="4031" xr:uid="{00000000-0005-0000-0000-000076530000}"/>
    <cellStyle name="Comma 9 2 2 2 7 3" xfId="6490" xr:uid="{00000000-0005-0000-0000-000077530000}"/>
    <cellStyle name="Comma 9 2 2 2 7 4" xfId="8983" xr:uid="{00000000-0005-0000-0000-000078530000}"/>
    <cellStyle name="Comma 9 2 2 2 7 5" xfId="11431" xr:uid="{00000000-0005-0000-0000-000079530000}"/>
    <cellStyle name="Comma 9 2 2 2 7 6" xfId="13883" xr:uid="{00000000-0005-0000-0000-00007A530000}"/>
    <cellStyle name="Comma 9 2 2 2 7 7" xfId="16335" xr:uid="{00000000-0005-0000-0000-00007B530000}"/>
    <cellStyle name="Comma 9 2 2 2 7 8" xfId="18788" xr:uid="{00000000-0005-0000-0000-00007C530000}"/>
    <cellStyle name="Comma 9 2 2 2 7 9" xfId="21236" xr:uid="{00000000-0005-0000-0000-00007D530000}"/>
    <cellStyle name="Comma 9 2 2 2 8" xfId="23670" xr:uid="{00000000-0005-0000-0000-00007E530000}"/>
    <cellStyle name="Comma 9 2 2 2 8 2" xfId="4032" xr:uid="{00000000-0005-0000-0000-00007F530000}"/>
    <cellStyle name="Comma 9 2 2 2 8 3" xfId="6491" xr:uid="{00000000-0005-0000-0000-000080530000}"/>
    <cellStyle name="Comma 9 2 2 2 8 4" xfId="8984" xr:uid="{00000000-0005-0000-0000-000081530000}"/>
    <cellStyle name="Comma 9 2 2 2 8 5" xfId="11432" xr:uid="{00000000-0005-0000-0000-000082530000}"/>
    <cellStyle name="Comma 9 2 2 2 8 6" xfId="13884" xr:uid="{00000000-0005-0000-0000-000083530000}"/>
    <cellStyle name="Comma 9 2 2 2 8 7" xfId="16336" xr:uid="{00000000-0005-0000-0000-000084530000}"/>
    <cellStyle name="Comma 9 2 2 2 8 8" xfId="18789" xr:uid="{00000000-0005-0000-0000-000085530000}"/>
    <cellStyle name="Comma 9 2 2 2 8 9" xfId="21237" xr:uid="{00000000-0005-0000-0000-000086530000}"/>
    <cellStyle name="Comma 9 2 2 2 9" xfId="23671" xr:uid="{00000000-0005-0000-0000-000087530000}"/>
    <cellStyle name="Comma 9 2 2 2 9 2" xfId="4033" xr:uid="{00000000-0005-0000-0000-000088530000}"/>
    <cellStyle name="Comma 9 2 2 2 9 3" xfId="6492" xr:uid="{00000000-0005-0000-0000-000089530000}"/>
    <cellStyle name="Comma 9 2 2 2 9 4" xfId="8985" xr:uid="{00000000-0005-0000-0000-00008A530000}"/>
    <cellStyle name="Comma 9 2 2 2 9 5" xfId="11433" xr:uid="{00000000-0005-0000-0000-00008B530000}"/>
    <cellStyle name="Comma 9 2 2 2 9 6" xfId="13885" xr:uid="{00000000-0005-0000-0000-00008C530000}"/>
    <cellStyle name="Comma 9 2 2 2 9 7" xfId="16337" xr:uid="{00000000-0005-0000-0000-00008D530000}"/>
    <cellStyle name="Comma 9 2 2 2 9 8" xfId="18790" xr:uid="{00000000-0005-0000-0000-00008E530000}"/>
    <cellStyle name="Comma 9 2 2 2 9 9" xfId="21238" xr:uid="{00000000-0005-0000-0000-00008F530000}"/>
    <cellStyle name="Comma 9 2 2 3" xfId="23672" xr:uid="{00000000-0005-0000-0000-000090530000}"/>
    <cellStyle name="Comma 9 2 2 3 10" xfId="6493" xr:uid="{00000000-0005-0000-0000-000091530000}"/>
    <cellStyle name="Comma 9 2 2 3 11" xfId="8986" xr:uid="{00000000-0005-0000-0000-000092530000}"/>
    <cellStyle name="Comma 9 2 2 3 12" xfId="11434" xr:uid="{00000000-0005-0000-0000-000093530000}"/>
    <cellStyle name="Comma 9 2 2 3 13" xfId="13886" xr:uid="{00000000-0005-0000-0000-000094530000}"/>
    <cellStyle name="Comma 9 2 2 3 14" xfId="16338" xr:uid="{00000000-0005-0000-0000-000095530000}"/>
    <cellStyle name="Comma 9 2 2 3 15" xfId="18791" xr:uid="{00000000-0005-0000-0000-000096530000}"/>
    <cellStyle name="Comma 9 2 2 3 16" xfId="21239" xr:uid="{00000000-0005-0000-0000-000097530000}"/>
    <cellStyle name="Comma 9 2 2 3 2" xfId="23673" xr:uid="{00000000-0005-0000-0000-000098530000}"/>
    <cellStyle name="Comma 9 2 2 3 2 10" xfId="21240" xr:uid="{00000000-0005-0000-0000-000099530000}"/>
    <cellStyle name="Comma 9 2 2 3 2 2" xfId="23674" xr:uid="{00000000-0005-0000-0000-00009A530000}"/>
    <cellStyle name="Comma 9 2 2 3 2 2 2" xfId="4036" xr:uid="{00000000-0005-0000-0000-00009B530000}"/>
    <cellStyle name="Comma 9 2 2 3 2 2 3" xfId="6495" xr:uid="{00000000-0005-0000-0000-00009C530000}"/>
    <cellStyle name="Comma 9 2 2 3 2 2 4" xfId="8988" xr:uid="{00000000-0005-0000-0000-00009D530000}"/>
    <cellStyle name="Comma 9 2 2 3 2 2 5" xfId="11436" xr:uid="{00000000-0005-0000-0000-00009E530000}"/>
    <cellStyle name="Comma 9 2 2 3 2 2 6" xfId="13888" xr:uid="{00000000-0005-0000-0000-00009F530000}"/>
    <cellStyle name="Comma 9 2 2 3 2 2 7" xfId="16340" xr:uid="{00000000-0005-0000-0000-0000A0530000}"/>
    <cellStyle name="Comma 9 2 2 3 2 2 8" xfId="18793" xr:uid="{00000000-0005-0000-0000-0000A1530000}"/>
    <cellStyle name="Comma 9 2 2 3 2 2 9" xfId="21241" xr:uid="{00000000-0005-0000-0000-0000A2530000}"/>
    <cellStyle name="Comma 9 2 2 3 2 3" xfId="4035" xr:uid="{00000000-0005-0000-0000-0000A3530000}"/>
    <cellStyle name="Comma 9 2 2 3 2 4" xfId="6494" xr:uid="{00000000-0005-0000-0000-0000A4530000}"/>
    <cellStyle name="Comma 9 2 2 3 2 5" xfId="8987" xr:uid="{00000000-0005-0000-0000-0000A5530000}"/>
    <cellStyle name="Comma 9 2 2 3 2 6" xfId="11435" xr:uid="{00000000-0005-0000-0000-0000A6530000}"/>
    <cellStyle name="Comma 9 2 2 3 2 7" xfId="13887" xr:uid="{00000000-0005-0000-0000-0000A7530000}"/>
    <cellStyle name="Comma 9 2 2 3 2 8" xfId="16339" xr:uid="{00000000-0005-0000-0000-0000A8530000}"/>
    <cellStyle name="Comma 9 2 2 3 2 9" xfId="18792" xr:uid="{00000000-0005-0000-0000-0000A9530000}"/>
    <cellStyle name="Comma 9 2 2 3 3" xfId="23675" xr:uid="{00000000-0005-0000-0000-0000AA530000}"/>
    <cellStyle name="Comma 9 2 2 3 3 2" xfId="4037" xr:uid="{00000000-0005-0000-0000-0000AB530000}"/>
    <cellStyle name="Comma 9 2 2 3 3 3" xfId="6496" xr:uid="{00000000-0005-0000-0000-0000AC530000}"/>
    <cellStyle name="Comma 9 2 2 3 3 4" xfId="8989" xr:uid="{00000000-0005-0000-0000-0000AD530000}"/>
    <cellStyle name="Comma 9 2 2 3 3 5" xfId="11437" xr:uid="{00000000-0005-0000-0000-0000AE530000}"/>
    <cellStyle name="Comma 9 2 2 3 3 6" xfId="13889" xr:uid="{00000000-0005-0000-0000-0000AF530000}"/>
    <cellStyle name="Comma 9 2 2 3 3 7" xfId="16341" xr:uid="{00000000-0005-0000-0000-0000B0530000}"/>
    <cellStyle name="Comma 9 2 2 3 3 8" xfId="18794" xr:uid="{00000000-0005-0000-0000-0000B1530000}"/>
    <cellStyle name="Comma 9 2 2 3 3 9" xfId="21242" xr:uid="{00000000-0005-0000-0000-0000B2530000}"/>
    <cellStyle name="Comma 9 2 2 3 4" xfId="23676" xr:uid="{00000000-0005-0000-0000-0000B3530000}"/>
    <cellStyle name="Comma 9 2 2 3 4 2" xfId="4038" xr:uid="{00000000-0005-0000-0000-0000B4530000}"/>
    <cellStyle name="Comma 9 2 2 3 4 3" xfId="6497" xr:uid="{00000000-0005-0000-0000-0000B5530000}"/>
    <cellStyle name="Comma 9 2 2 3 4 4" xfId="8990" xr:uid="{00000000-0005-0000-0000-0000B6530000}"/>
    <cellStyle name="Comma 9 2 2 3 4 5" xfId="11438" xr:uid="{00000000-0005-0000-0000-0000B7530000}"/>
    <cellStyle name="Comma 9 2 2 3 4 6" xfId="13890" xr:uid="{00000000-0005-0000-0000-0000B8530000}"/>
    <cellStyle name="Comma 9 2 2 3 4 7" xfId="16342" xr:uid="{00000000-0005-0000-0000-0000B9530000}"/>
    <cellStyle name="Comma 9 2 2 3 4 8" xfId="18795" xr:uid="{00000000-0005-0000-0000-0000BA530000}"/>
    <cellStyle name="Comma 9 2 2 3 4 9" xfId="21243" xr:uid="{00000000-0005-0000-0000-0000BB530000}"/>
    <cellStyle name="Comma 9 2 2 3 5" xfId="23677" xr:uid="{00000000-0005-0000-0000-0000BC530000}"/>
    <cellStyle name="Comma 9 2 2 3 5 2" xfId="4039" xr:uid="{00000000-0005-0000-0000-0000BD530000}"/>
    <cellStyle name="Comma 9 2 2 3 5 3" xfId="6498" xr:uid="{00000000-0005-0000-0000-0000BE530000}"/>
    <cellStyle name="Comma 9 2 2 3 5 4" xfId="8991" xr:uid="{00000000-0005-0000-0000-0000BF530000}"/>
    <cellStyle name="Comma 9 2 2 3 5 5" xfId="11439" xr:uid="{00000000-0005-0000-0000-0000C0530000}"/>
    <cellStyle name="Comma 9 2 2 3 5 6" xfId="13891" xr:uid="{00000000-0005-0000-0000-0000C1530000}"/>
    <cellStyle name="Comma 9 2 2 3 5 7" xfId="16343" xr:uid="{00000000-0005-0000-0000-0000C2530000}"/>
    <cellStyle name="Comma 9 2 2 3 5 8" xfId="18796" xr:uid="{00000000-0005-0000-0000-0000C3530000}"/>
    <cellStyle name="Comma 9 2 2 3 5 9" xfId="21244" xr:uid="{00000000-0005-0000-0000-0000C4530000}"/>
    <cellStyle name="Comma 9 2 2 3 6" xfId="23678" xr:uid="{00000000-0005-0000-0000-0000C5530000}"/>
    <cellStyle name="Comma 9 2 2 3 6 2" xfId="4040" xr:uid="{00000000-0005-0000-0000-0000C6530000}"/>
    <cellStyle name="Comma 9 2 2 3 6 3" xfId="6499" xr:uid="{00000000-0005-0000-0000-0000C7530000}"/>
    <cellStyle name="Comma 9 2 2 3 6 4" xfId="8992" xr:uid="{00000000-0005-0000-0000-0000C8530000}"/>
    <cellStyle name="Comma 9 2 2 3 6 5" xfId="11440" xr:uid="{00000000-0005-0000-0000-0000C9530000}"/>
    <cellStyle name="Comma 9 2 2 3 6 6" xfId="13892" xr:uid="{00000000-0005-0000-0000-0000CA530000}"/>
    <cellStyle name="Comma 9 2 2 3 6 7" xfId="16344" xr:uid="{00000000-0005-0000-0000-0000CB530000}"/>
    <cellStyle name="Comma 9 2 2 3 6 8" xfId="18797" xr:uid="{00000000-0005-0000-0000-0000CC530000}"/>
    <cellStyle name="Comma 9 2 2 3 6 9" xfId="21245" xr:uid="{00000000-0005-0000-0000-0000CD530000}"/>
    <cellStyle name="Comma 9 2 2 3 7" xfId="23679" xr:uid="{00000000-0005-0000-0000-0000CE530000}"/>
    <cellStyle name="Comma 9 2 2 3 7 2" xfId="4041" xr:uid="{00000000-0005-0000-0000-0000CF530000}"/>
    <cellStyle name="Comma 9 2 2 3 7 3" xfId="6500" xr:uid="{00000000-0005-0000-0000-0000D0530000}"/>
    <cellStyle name="Comma 9 2 2 3 7 4" xfId="8993" xr:uid="{00000000-0005-0000-0000-0000D1530000}"/>
    <cellStyle name="Comma 9 2 2 3 7 5" xfId="11441" xr:uid="{00000000-0005-0000-0000-0000D2530000}"/>
    <cellStyle name="Comma 9 2 2 3 7 6" xfId="13893" xr:uid="{00000000-0005-0000-0000-0000D3530000}"/>
    <cellStyle name="Comma 9 2 2 3 7 7" xfId="16345" xr:uid="{00000000-0005-0000-0000-0000D4530000}"/>
    <cellStyle name="Comma 9 2 2 3 7 8" xfId="18798" xr:uid="{00000000-0005-0000-0000-0000D5530000}"/>
    <cellStyle name="Comma 9 2 2 3 7 9" xfId="21246" xr:uid="{00000000-0005-0000-0000-0000D6530000}"/>
    <cellStyle name="Comma 9 2 2 3 8" xfId="23680" xr:uid="{00000000-0005-0000-0000-0000D7530000}"/>
    <cellStyle name="Comma 9 2 2 3 8 2" xfId="4042" xr:uid="{00000000-0005-0000-0000-0000D8530000}"/>
    <cellStyle name="Comma 9 2 2 3 8 3" xfId="6501" xr:uid="{00000000-0005-0000-0000-0000D9530000}"/>
    <cellStyle name="Comma 9 2 2 3 8 4" xfId="8994" xr:uid="{00000000-0005-0000-0000-0000DA530000}"/>
    <cellStyle name="Comma 9 2 2 3 8 5" xfId="11442" xr:uid="{00000000-0005-0000-0000-0000DB530000}"/>
    <cellStyle name="Comma 9 2 2 3 8 6" xfId="13894" xr:uid="{00000000-0005-0000-0000-0000DC530000}"/>
    <cellStyle name="Comma 9 2 2 3 8 7" xfId="16346" xr:uid="{00000000-0005-0000-0000-0000DD530000}"/>
    <cellStyle name="Comma 9 2 2 3 8 8" xfId="18799" xr:uid="{00000000-0005-0000-0000-0000DE530000}"/>
    <cellStyle name="Comma 9 2 2 3 8 9" xfId="21247" xr:uid="{00000000-0005-0000-0000-0000DF530000}"/>
    <cellStyle name="Comma 9 2 2 3 9" xfId="4034" xr:uid="{00000000-0005-0000-0000-0000E0530000}"/>
    <cellStyle name="Comma 9 2 2 4" xfId="23681" xr:uid="{00000000-0005-0000-0000-0000E1530000}"/>
    <cellStyle name="Comma 9 2 2 4 10" xfId="21248" xr:uid="{00000000-0005-0000-0000-0000E2530000}"/>
    <cellStyle name="Comma 9 2 2 4 2" xfId="23682" xr:uid="{00000000-0005-0000-0000-0000E3530000}"/>
    <cellStyle name="Comma 9 2 2 4 2 2" xfId="4044" xr:uid="{00000000-0005-0000-0000-0000E4530000}"/>
    <cellStyle name="Comma 9 2 2 4 2 3" xfId="6503" xr:uid="{00000000-0005-0000-0000-0000E5530000}"/>
    <cellStyle name="Comma 9 2 2 4 2 4" xfId="8996" xr:uid="{00000000-0005-0000-0000-0000E6530000}"/>
    <cellStyle name="Comma 9 2 2 4 2 5" xfId="11444" xr:uid="{00000000-0005-0000-0000-0000E7530000}"/>
    <cellStyle name="Comma 9 2 2 4 2 6" xfId="13896" xr:uid="{00000000-0005-0000-0000-0000E8530000}"/>
    <cellStyle name="Comma 9 2 2 4 2 7" xfId="16348" xr:uid="{00000000-0005-0000-0000-0000E9530000}"/>
    <cellStyle name="Comma 9 2 2 4 2 8" xfId="18801" xr:uid="{00000000-0005-0000-0000-0000EA530000}"/>
    <cellStyle name="Comma 9 2 2 4 2 9" xfId="21249" xr:uid="{00000000-0005-0000-0000-0000EB530000}"/>
    <cellStyle name="Comma 9 2 2 4 3" xfId="4043" xr:uid="{00000000-0005-0000-0000-0000EC530000}"/>
    <cellStyle name="Comma 9 2 2 4 4" xfId="6502" xr:uid="{00000000-0005-0000-0000-0000ED530000}"/>
    <cellStyle name="Comma 9 2 2 4 5" xfId="8995" xr:uid="{00000000-0005-0000-0000-0000EE530000}"/>
    <cellStyle name="Comma 9 2 2 4 6" xfId="11443" xr:uid="{00000000-0005-0000-0000-0000EF530000}"/>
    <cellStyle name="Comma 9 2 2 4 7" xfId="13895" xr:uid="{00000000-0005-0000-0000-0000F0530000}"/>
    <cellStyle name="Comma 9 2 2 4 8" xfId="16347" xr:uid="{00000000-0005-0000-0000-0000F1530000}"/>
    <cellStyle name="Comma 9 2 2 4 9" xfId="18800" xr:uid="{00000000-0005-0000-0000-0000F2530000}"/>
    <cellStyle name="Comma 9 2 2 5" xfId="23683" xr:uid="{00000000-0005-0000-0000-0000F3530000}"/>
    <cellStyle name="Comma 9 2 2 5 2" xfId="4045" xr:uid="{00000000-0005-0000-0000-0000F4530000}"/>
    <cellStyle name="Comma 9 2 2 5 3" xfId="6504" xr:uid="{00000000-0005-0000-0000-0000F5530000}"/>
    <cellStyle name="Comma 9 2 2 5 4" xfId="8997" xr:uid="{00000000-0005-0000-0000-0000F6530000}"/>
    <cellStyle name="Comma 9 2 2 5 5" xfId="11445" xr:uid="{00000000-0005-0000-0000-0000F7530000}"/>
    <cellStyle name="Comma 9 2 2 5 6" xfId="13897" xr:uid="{00000000-0005-0000-0000-0000F8530000}"/>
    <cellStyle name="Comma 9 2 2 5 7" xfId="16349" xr:uid="{00000000-0005-0000-0000-0000F9530000}"/>
    <cellStyle name="Comma 9 2 2 5 8" xfId="18802" xr:uid="{00000000-0005-0000-0000-0000FA530000}"/>
    <cellStyle name="Comma 9 2 2 5 9" xfId="21250" xr:uid="{00000000-0005-0000-0000-0000FB530000}"/>
    <cellStyle name="Comma 9 2 2 6" xfId="23684" xr:uid="{00000000-0005-0000-0000-0000FC530000}"/>
    <cellStyle name="Comma 9 2 2 6 2" xfId="4046" xr:uid="{00000000-0005-0000-0000-0000FD530000}"/>
    <cellStyle name="Comma 9 2 2 6 3" xfId="6505" xr:uid="{00000000-0005-0000-0000-0000FE530000}"/>
    <cellStyle name="Comma 9 2 2 6 4" xfId="8998" xr:uid="{00000000-0005-0000-0000-0000FF530000}"/>
    <cellStyle name="Comma 9 2 2 6 5" xfId="11446" xr:uid="{00000000-0005-0000-0000-000000540000}"/>
    <cellStyle name="Comma 9 2 2 6 6" xfId="13898" xr:uid="{00000000-0005-0000-0000-000001540000}"/>
    <cellStyle name="Comma 9 2 2 6 7" xfId="16350" xr:uid="{00000000-0005-0000-0000-000002540000}"/>
    <cellStyle name="Comma 9 2 2 6 8" xfId="18803" xr:uid="{00000000-0005-0000-0000-000003540000}"/>
    <cellStyle name="Comma 9 2 2 6 9" xfId="21251" xr:uid="{00000000-0005-0000-0000-000004540000}"/>
    <cellStyle name="Comma 9 2 2 7" xfId="23685" xr:uid="{00000000-0005-0000-0000-000005540000}"/>
    <cellStyle name="Comma 9 2 2 7 2" xfId="4047" xr:uid="{00000000-0005-0000-0000-000006540000}"/>
    <cellStyle name="Comma 9 2 2 7 3" xfId="6506" xr:uid="{00000000-0005-0000-0000-000007540000}"/>
    <cellStyle name="Comma 9 2 2 7 4" xfId="8999" xr:uid="{00000000-0005-0000-0000-000008540000}"/>
    <cellStyle name="Comma 9 2 2 7 5" xfId="11447" xr:uid="{00000000-0005-0000-0000-000009540000}"/>
    <cellStyle name="Comma 9 2 2 7 6" xfId="13899" xr:uid="{00000000-0005-0000-0000-00000A540000}"/>
    <cellStyle name="Comma 9 2 2 7 7" xfId="16351" xr:uid="{00000000-0005-0000-0000-00000B540000}"/>
    <cellStyle name="Comma 9 2 2 7 8" xfId="18804" xr:uid="{00000000-0005-0000-0000-00000C540000}"/>
    <cellStyle name="Comma 9 2 2 7 9" xfId="21252" xr:uid="{00000000-0005-0000-0000-00000D540000}"/>
    <cellStyle name="Comma 9 2 2 8" xfId="23686" xr:uid="{00000000-0005-0000-0000-00000E540000}"/>
    <cellStyle name="Comma 9 2 2 8 2" xfId="4048" xr:uid="{00000000-0005-0000-0000-00000F540000}"/>
    <cellStyle name="Comma 9 2 2 8 3" xfId="6507" xr:uid="{00000000-0005-0000-0000-000010540000}"/>
    <cellStyle name="Comma 9 2 2 8 4" xfId="9000" xr:uid="{00000000-0005-0000-0000-000011540000}"/>
    <cellStyle name="Comma 9 2 2 8 5" xfId="11448" xr:uid="{00000000-0005-0000-0000-000012540000}"/>
    <cellStyle name="Comma 9 2 2 8 6" xfId="13900" xr:uid="{00000000-0005-0000-0000-000013540000}"/>
    <cellStyle name="Comma 9 2 2 8 7" xfId="16352" xr:uid="{00000000-0005-0000-0000-000014540000}"/>
    <cellStyle name="Comma 9 2 2 8 8" xfId="18805" xr:uid="{00000000-0005-0000-0000-000015540000}"/>
    <cellStyle name="Comma 9 2 2 8 9" xfId="21253" xr:uid="{00000000-0005-0000-0000-000016540000}"/>
    <cellStyle name="Comma 9 2 2 9" xfId="23687" xr:uid="{00000000-0005-0000-0000-000017540000}"/>
    <cellStyle name="Comma 9 2 2 9 2" xfId="4049" xr:uid="{00000000-0005-0000-0000-000018540000}"/>
    <cellStyle name="Comma 9 2 2 9 3" xfId="6508" xr:uid="{00000000-0005-0000-0000-000019540000}"/>
    <cellStyle name="Comma 9 2 2 9 4" xfId="9001" xr:uid="{00000000-0005-0000-0000-00001A540000}"/>
    <cellStyle name="Comma 9 2 2 9 5" xfId="11449" xr:uid="{00000000-0005-0000-0000-00001B540000}"/>
    <cellStyle name="Comma 9 2 2 9 6" xfId="13901" xr:uid="{00000000-0005-0000-0000-00001C540000}"/>
    <cellStyle name="Comma 9 2 2 9 7" xfId="16353" xr:uid="{00000000-0005-0000-0000-00001D540000}"/>
    <cellStyle name="Comma 9 2 2 9 8" xfId="18806" xr:uid="{00000000-0005-0000-0000-00001E540000}"/>
    <cellStyle name="Comma 9 2 2 9 9" xfId="21254" xr:uid="{00000000-0005-0000-0000-00001F540000}"/>
    <cellStyle name="Comma 9 2 3" xfId="23688" xr:uid="{00000000-0005-0000-0000-000020540000}"/>
    <cellStyle name="Comma 9 2 3 10" xfId="4050" xr:uid="{00000000-0005-0000-0000-000021540000}"/>
    <cellStyle name="Comma 9 2 3 11" xfId="6509" xr:uid="{00000000-0005-0000-0000-000022540000}"/>
    <cellStyle name="Comma 9 2 3 12" xfId="9002" xr:uid="{00000000-0005-0000-0000-000023540000}"/>
    <cellStyle name="Comma 9 2 3 13" xfId="11450" xr:uid="{00000000-0005-0000-0000-000024540000}"/>
    <cellStyle name="Comma 9 2 3 14" xfId="13902" xr:uid="{00000000-0005-0000-0000-000025540000}"/>
    <cellStyle name="Comma 9 2 3 15" xfId="16354" xr:uid="{00000000-0005-0000-0000-000026540000}"/>
    <cellStyle name="Comma 9 2 3 16" xfId="18807" xr:uid="{00000000-0005-0000-0000-000027540000}"/>
    <cellStyle name="Comma 9 2 3 17" xfId="21255" xr:uid="{00000000-0005-0000-0000-000028540000}"/>
    <cellStyle name="Comma 9 2 3 2" xfId="23689" xr:uid="{00000000-0005-0000-0000-000029540000}"/>
    <cellStyle name="Comma 9 2 3 2 10" xfId="6510" xr:uid="{00000000-0005-0000-0000-00002A540000}"/>
    <cellStyle name="Comma 9 2 3 2 11" xfId="9003" xr:uid="{00000000-0005-0000-0000-00002B540000}"/>
    <cellStyle name="Comma 9 2 3 2 12" xfId="11451" xr:uid="{00000000-0005-0000-0000-00002C540000}"/>
    <cellStyle name="Comma 9 2 3 2 13" xfId="13903" xr:uid="{00000000-0005-0000-0000-00002D540000}"/>
    <cellStyle name="Comma 9 2 3 2 14" xfId="16355" xr:uid="{00000000-0005-0000-0000-00002E540000}"/>
    <cellStyle name="Comma 9 2 3 2 15" xfId="18808" xr:uid="{00000000-0005-0000-0000-00002F540000}"/>
    <cellStyle name="Comma 9 2 3 2 16" xfId="21256" xr:uid="{00000000-0005-0000-0000-000030540000}"/>
    <cellStyle name="Comma 9 2 3 2 2" xfId="23690" xr:uid="{00000000-0005-0000-0000-000031540000}"/>
    <cellStyle name="Comma 9 2 3 2 2 10" xfId="21257" xr:uid="{00000000-0005-0000-0000-000032540000}"/>
    <cellStyle name="Comma 9 2 3 2 2 2" xfId="23691" xr:uid="{00000000-0005-0000-0000-000033540000}"/>
    <cellStyle name="Comma 9 2 3 2 2 2 2" xfId="4053" xr:uid="{00000000-0005-0000-0000-000034540000}"/>
    <cellStyle name="Comma 9 2 3 2 2 2 3" xfId="6512" xr:uid="{00000000-0005-0000-0000-000035540000}"/>
    <cellStyle name="Comma 9 2 3 2 2 2 4" xfId="9005" xr:uid="{00000000-0005-0000-0000-000036540000}"/>
    <cellStyle name="Comma 9 2 3 2 2 2 5" xfId="11453" xr:uid="{00000000-0005-0000-0000-000037540000}"/>
    <cellStyle name="Comma 9 2 3 2 2 2 6" xfId="13905" xr:uid="{00000000-0005-0000-0000-000038540000}"/>
    <cellStyle name="Comma 9 2 3 2 2 2 7" xfId="16357" xr:uid="{00000000-0005-0000-0000-000039540000}"/>
    <cellStyle name="Comma 9 2 3 2 2 2 8" xfId="18810" xr:uid="{00000000-0005-0000-0000-00003A540000}"/>
    <cellStyle name="Comma 9 2 3 2 2 2 9" xfId="21258" xr:uid="{00000000-0005-0000-0000-00003B540000}"/>
    <cellStyle name="Comma 9 2 3 2 2 3" xfId="4052" xr:uid="{00000000-0005-0000-0000-00003C540000}"/>
    <cellStyle name="Comma 9 2 3 2 2 4" xfId="6511" xr:uid="{00000000-0005-0000-0000-00003D540000}"/>
    <cellStyle name="Comma 9 2 3 2 2 5" xfId="9004" xr:uid="{00000000-0005-0000-0000-00003E540000}"/>
    <cellStyle name="Comma 9 2 3 2 2 6" xfId="11452" xr:uid="{00000000-0005-0000-0000-00003F540000}"/>
    <cellStyle name="Comma 9 2 3 2 2 7" xfId="13904" xr:uid="{00000000-0005-0000-0000-000040540000}"/>
    <cellStyle name="Comma 9 2 3 2 2 8" xfId="16356" xr:uid="{00000000-0005-0000-0000-000041540000}"/>
    <cellStyle name="Comma 9 2 3 2 2 9" xfId="18809" xr:uid="{00000000-0005-0000-0000-000042540000}"/>
    <cellStyle name="Comma 9 2 3 2 3" xfId="23692" xr:uid="{00000000-0005-0000-0000-000043540000}"/>
    <cellStyle name="Comma 9 2 3 2 3 2" xfId="4054" xr:uid="{00000000-0005-0000-0000-000044540000}"/>
    <cellStyle name="Comma 9 2 3 2 3 3" xfId="6513" xr:uid="{00000000-0005-0000-0000-000045540000}"/>
    <cellStyle name="Comma 9 2 3 2 3 4" xfId="9006" xr:uid="{00000000-0005-0000-0000-000046540000}"/>
    <cellStyle name="Comma 9 2 3 2 3 5" xfId="11454" xr:uid="{00000000-0005-0000-0000-000047540000}"/>
    <cellStyle name="Comma 9 2 3 2 3 6" xfId="13906" xr:uid="{00000000-0005-0000-0000-000048540000}"/>
    <cellStyle name="Comma 9 2 3 2 3 7" xfId="16358" xr:uid="{00000000-0005-0000-0000-000049540000}"/>
    <cellStyle name="Comma 9 2 3 2 3 8" xfId="18811" xr:uid="{00000000-0005-0000-0000-00004A540000}"/>
    <cellStyle name="Comma 9 2 3 2 3 9" xfId="21259" xr:uid="{00000000-0005-0000-0000-00004B540000}"/>
    <cellStyle name="Comma 9 2 3 2 4" xfId="23693" xr:uid="{00000000-0005-0000-0000-00004C540000}"/>
    <cellStyle name="Comma 9 2 3 2 4 2" xfId="4055" xr:uid="{00000000-0005-0000-0000-00004D540000}"/>
    <cellStyle name="Comma 9 2 3 2 4 3" xfId="6514" xr:uid="{00000000-0005-0000-0000-00004E540000}"/>
    <cellStyle name="Comma 9 2 3 2 4 4" xfId="9007" xr:uid="{00000000-0005-0000-0000-00004F540000}"/>
    <cellStyle name="Comma 9 2 3 2 4 5" xfId="11455" xr:uid="{00000000-0005-0000-0000-000050540000}"/>
    <cellStyle name="Comma 9 2 3 2 4 6" xfId="13907" xr:uid="{00000000-0005-0000-0000-000051540000}"/>
    <cellStyle name="Comma 9 2 3 2 4 7" xfId="16359" xr:uid="{00000000-0005-0000-0000-000052540000}"/>
    <cellStyle name="Comma 9 2 3 2 4 8" xfId="18812" xr:uid="{00000000-0005-0000-0000-000053540000}"/>
    <cellStyle name="Comma 9 2 3 2 4 9" xfId="21260" xr:uid="{00000000-0005-0000-0000-000054540000}"/>
    <cellStyle name="Comma 9 2 3 2 5" xfId="23694" xr:uid="{00000000-0005-0000-0000-000055540000}"/>
    <cellStyle name="Comma 9 2 3 2 5 2" xfId="4056" xr:uid="{00000000-0005-0000-0000-000056540000}"/>
    <cellStyle name="Comma 9 2 3 2 5 3" xfId="6515" xr:uid="{00000000-0005-0000-0000-000057540000}"/>
    <cellStyle name="Comma 9 2 3 2 5 4" xfId="9008" xr:uid="{00000000-0005-0000-0000-000058540000}"/>
    <cellStyle name="Comma 9 2 3 2 5 5" xfId="11456" xr:uid="{00000000-0005-0000-0000-000059540000}"/>
    <cellStyle name="Comma 9 2 3 2 5 6" xfId="13908" xr:uid="{00000000-0005-0000-0000-00005A540000}"/>
    <cellStyle name="Comma 9 2 3 2 5 7" xfId="16360" xr:uid="{00000000-0005-0000-0000-00005B540000}"/>
    <cellStyle name="Comma 9 2 3 2 5 8" xfId="18813" xr:uid="{00000000-0005-0000-0000-00005C540000}"/>
    <cellStyle name="Comma 9 2 3 2 5 9" xfId="21261" xr:uid="{00000000-0005-0000-0000-00005D540000}"/>
    <cellStyle name="Comma 9 2 3 2 6" xfId="23695" xr:uid="{00000000-0005-0000-0000-00005E540000}"/>
    <cellStyle name="Comma 9 2 3 2 6 2" xfId="4057" xr:uid="{00000000-0005-0000-0000-00005F540000}"/>
    <cellStyle name="Comma 9 2 3 2 6 3" xfId="6516" xr:uid="{00000000-0005-0000-0000-000060540000}"/>
    <cellStyle name="Comma 9 2 3 2 6 4" xfId="9009" xr:uid="{00000000-0005-0000-0000-000061540000}"/>
    <cellStyle name="Comma 9 2 3 2 6 5" xfId="11457" xr:uid="{00000000-0005-0000-0000-000062540000}"/>
    <cellStyle name="Comma 9 2 3 2 6 6" xfId="13909" xr:uid="{00000000-0005-0000-0000-000063540000}"/>
    <cellStyle name="Comma 9 2 3 2 6 7" xfId="16361" xr:uid="{00000000-0005-0000-0000-000064540000}"/>
    <cellStyle name="Comma 9 2 3 2 6 8" xfId="18814" xr:uid="{00000000-0005-0000-0000-000065540000}"/>
    <cellStyle name="Comma 9 2 3 2 6 9" xfId="21262" xr:uid="{00000000-0005-0000-0000-000066540000}"/>
    <cellStyle name="Comma 9 2 3 2 7" xfId="23696" xr:uid="{00000000-0005-0000-0000-000067540000}"/>
    <cellStyle name="Comma 9 2 3 2 7 2" xfId="4058" xr:uid="{00000000-0005-0000-0000-000068540000}"/>
    <cellStyle name="Comma 9 2 3 2 7 3" xfId="6517" xr:uid="{00000000-0005-0000-0000-000069540000}"/>
    <cellStyle name="Comma 9 2 3 2 7 4" xfId="9010" xr:uid="{00000000-0005-0000-0000-00006A540000}"/>
    <cellStyle name="Comma 9 2 3 2 7 5" xfId="11458" xr:uid="{00000000-0005-0000-0000-00006B540000}"/>
    <cellStyle name="Comma 9 2 3 2 7 6" xfId="13910" xr:uid="{00000000-0005-0000-0000-00006C540000}"/>
    <cellStyle name="Comma 9 2 3 2 7 7" xfId="16362" xr:uid="{00000000-0005-0000-0000-00006D540000}"/>
    <cellStyle name="Comma 9 2 3 2 7 8" xfId="18815" xr:uid="{00000000-0005-0000-0000-00006E540000}"/>
    <cellStyle name="Comma 9 2 3 2 7 9" xfId="21263" xr:uid="{00000000-0005-0000-0000-00006F540000}"/>
    <cellStyle name="Comma 9 2 3 2 8" xfId="23697" xr:uid="{00000000-0005-0000-0000-000070540000}"/>
    <cellStyle name="Comma 9 2 3 2 8 2" xfId="4059" xr:uid="{00000000-0005-0000-0000-000071540000}"/>
    <cellStyle name="Comma 9 2 3 2 8 3" xfId="6518" xr:uid="{00000000-0005-0000-0000-000072540000}"/>
    <cellStyle name="Comma 9 2 3 2 8 4" xfId="9011" xr:uid="{00000000-0005-0000-0000-000073540000}"/>
    <cellStyle name="Comma 9 2 3 2 8 5" xfId="11459" xr:uid="{00000000-0005-0000-0000-000074540000}"/>
    <cellStyle name="Comma 9 2 3 2 8 6" xfId="13911" xr:uid="{00000000-0005-0000-0000-000075540000}"/>
    <cellStyle name="Comma 9 2 3 2 8 7" xfId="16363" xr:uid="{00000000-0005-0000-0000-000076540000}"/>
    <cellStyle name="Comma 9 2 3 2 8 8" xfId="18816" xr:uid="{00000000-0005-0000-0000-000077540000}"/>
    <cellStyle name="Comma 9 2 3 2 8 9" xfId="21264" xr:uid="{00000000-0005-0000-0000-000078540000}"/>
    <cellStyle name="Comma 9 2 3 2 9" xfId="4051" xr:uid="{00000000-0005-0000-0000-000079540000}"/>
    <cellStyle name="Comma 9 2 3 3" xfId="23698" xr:uid="{00000000-0005-0000-0000-00007A540000}"/>
    <cellStyle name="Comma 9 2 3 3 10" xfId="21265" xr:uid="{00000000-0005-0000-0000-00007B540000}"/>
    <cellStyle name="Comma 9 2 3 3 2" xfId="23699" xr:uid="{00000000-0005-0000-0000-00007C540000}"/>
    <cellStyle name="Comma 9 2 3 3 2 2" xfId="4061" xr:uid="{00000000-0005-0000-0000-00007D540000}"/>
    <cellStyle name="Comma 9 2 3 3 2 3" xfId="6520" xr:uid="{00000000-0005-0000-0000-00007E540000}"/>
    <cellStyle name="Comma 9 2 3 3 2 4" xfId="9013" xr:uid="{00000000-0005-0000-0000-00007F540000}"/>
    <cellStyle name="Comma 9 2 3 3 2 5" xfId="11461" xr:uid="{00000000-0005-0000-0000-000080540000}"/>
    <cellStyle name="Comma 9 2 3 3 2 6" xfId="13913" xr:uid="{00000000-0005-0000-0000-000081540000}"/>
    <cellStyle name="Comma 9 2 3 3 2 7" xfId="16365" xr:uid="{00000000-0005-0000-0000-000082540000}"/>
    <cellStyle name="Comma 9 2 3 3 2 8" xfId="18818" xr:uid="{00000000-0005-0000-0000-000083540000}"/>
    <cellStyle name="Comma 9 2 3 3 2 9" xfId="21266" xr:uid="{00000000-0005-0000-0000-000084540000}"/>
    <cellStyle name="Comma 9 2 3 3 3" xfId="4060" xr:uid="{00000000-0005-0000-0000-000085540000}"/>
    <cellStyle name="Comma 9 2 3 3 4" xfId="6519" xr:uid="{00000000-0005-0000-0000-000086540000}"/>
    <cellStyle name="Comma 9 2 3 3 5" xfId="9012" xr:uid="{00000000-0005-0000-0000-000087540000}"/>
    <cellStyle name="Comma 9 2 3 3 6" xfId="11460" xr:uid="{00000000-0005-0000-0000-000088540000}"/>
    <cellStyle name="Comma 9 2 3 3 7" xfId="13912" xr:uid="{00000000-0005-0000-0000-000089540000}"/>
    <cellStyle name="Comma 9 2 3 3 8" xfId="16364" xr:uid="{00000000-0005-0000-0000-00008A540000}"/>
    <cellStyle name="Comma 9 2 3 3 9" xfId="18817" xr:uid="{00000000-0005-0000-0000-00008B540000}"/>
    <cellStyle name="Comma 9 2 3 4" xfId="23700" xr:uid="{00000000-0005-0000-0000-00008C540000}"/>
    <cellStyle name="Comma 9 2 3 4 2" xfId="4062" xr:uid="{00000000-0005-0000-0000-00008D540000}"/>
    <cellStyle name="Comma 9 2 3 4 3" xfId="6521" xr:uid="{00000000-0005-0000-0000-00008E540000}"/>
    <cellStyle name="Comma 9 2 3 4 4" xfId="9014" xr:uid="{00000000-0005-0000-0000-00008F540000}"/>
    <cellStyle name="Comma 9 2 3 4 5" xfId="11462" xr:uid="{00000000-0005-0000-0000-000090540000}"/>
    <cellStyle name="Comma 9 2 3 4 6" xfId="13914" xr:uid="{00000000-0005-0000-0000-000091540000}"/>
    <cellStyle name="Comma 9 2 3 4 7" xfId="16366" xr:uid="{00000000-0005-0000-0000-000092540000}"/>
    <cellStyle name="Comma 9 2 3 4 8" xfId="18819" xr:uid="{00000000-0005-0000-0000-000093540000}"/>
    <cellStyle name="Comma 9 2 3 4 9" xfId="21267" xr:uid="{00000000-0005-0000-0000-000094540000}"/>
    <cellStyle name="Comma 9 2 3 5" xfId="23701" xr:uid="{00000000-0005-0000-0000-000095540000}"/>
    <cellStyle name="Comma 9 2 3 5 2" xfId="4063" xr:uid="{00000000-0005-0000-0000-000096540000}"/>
    <cellStyle name="Comma 9 2 3 5 3" xfId="6522" xr:uid="{00000000-0005-0000-0000-000097540000}"/>
    <cellStyle name="Comma 9 2 3 5 4" xfId="9015" xr:uid="{00000000-0005-0000-0000-000098540000}"/>
    <cellStyle name="Comma 9 2 3 5 5" xfId="11463" xr:uid="{00000000-0005-0000-0000-000099540000}"/>
    <cellStyle name="Comma 9 2 3 5 6" xfId="13915" xr:uid="{00000000-0005-0000-0000-00009A540000}"/>
    <cellStyle name="Comma 9 2 3 5 7" xfId="16367" xr:uid="{00000000-0005-0000-0000-00009B540000}"/>
    <cellStyle name="Comma 9 2 3 5 8" xfId="18820" xr:uid="{00000000-0005-0000-0000-00009C540000}"/>
    <cellStyle name="Comma 9 2 3 5 9" xfId="21268" xr:uid="{00000000-0005-0000-0000-00009D540000}"/>
    <cellStyle name="Comma 9 2 3 6" xfId="23702" xr:uid="{00000000-0005-0000-0000-00009E540000}"/>
    <cellStyle name="Comma 9 2 3 6 2" xfId="4064" xr:uid="{00000000-0005-0000-0000-00009F540000}"/>
    <cellStyle name="Comma 9 2 3 6 3" xfId="6523" xr:uid="{00000000-0005-0000-0000-0000A0540000}"/>
    <cellStyle name="Comma 9 2 3 6 4" xfId="9016" xr:uid="{00000000-0005-0000-0000-0000A1540000}"/>
    <cellStyle name="Comma 9 2 3 6 5" xfId="11464" xr:uid="{00000000-0005-0000-0000-0000A2540000}"/>
    <cellStyle name="Comma 9 2 3 6 6" xfId="13916" xr:uid="{00000000-0005-0000-0000-0000A3540000}"/>
    <cellStyle name="Comma 9 2 3 6 7" xfId="16368" xr:uid="{00000000-0005-0000-0000-0000A4540000}"/>
    <cellStyle name="Comma 9 2 3 6 8" xfId="18821" xr:uid="{00000000-0005-0000-0000-0000A5540000}"/>
    <cellStyle name="Comma 9 2 3 6 9" xfId="21269" xr:uid="{00000000-0005-0000-0000-0000A6540000}"/>
    <cellStyle name="Comma 9 2 3 7" xfId="23703" xr:uid="{00000000-0005-0000-0000-0000A7540000}"/>
    <cellStyle name="Comma 9 2 3 7 2" xfId="4065" xr:uid="{00000000-0005-0000-0000-0000A8540000}"/>
    <cellStyle name="Comma 9 2 3 7 3" xfId="6524" xr:uid="{00000000-0005-0000-0000-0000A9540000}"/>
    <cellStyle name="Comma 9 2 3 7 4" xfId="9017" xr:uid="{00000000-0005-0000-0000-0000AA540000}"/>
    <cellStyle name="Comma 9 2 3 7 5" xfId="11465" xr:uid="{00000000-0005-0000-0000-0000AB540000}"/>
    <cellStyle name="Comma 9 2 3 7 6" xfId="13917" xr:uid="{00000000-0005-0000-0000-0000AC540000}"/>
    <cellStyle name="Comma 9 2 3 7 7" xfId="16369" xr:uid="{00000000-0005-0000-0000-0000AD540000}"/>
    <cellStyle name="Comma 9 2 3 7 8" xfId="18822" xr:uid="{00000000-0005-0000-0000-0000AE540000}"/>
    <cellStyle name="Comma 9 2 3 7 9" xfId="21270" xr:uid="{00000000-0005-0000-0000-0000AF540000}"/>
    <cellStyle name="Comma 9 2 3 8" xfId="23704" xr:uid="{00000000-0005-0000-0000-0000B0540000}"/>
    <cellStyle name="Comma 9 2 3 8 2" xfId="4066" xr:uid="{00000000-0005-0000-0000-0000B1540000}"/>
    <cellStyle name="Comma 9 2 3 8 3" xfId="6525" xr:uid="{00000000-0005-0000-0000-0000B2540000}"/>
    <cellStyle name="Comma 9 2 3 8 4" xfId="9018" xr:uid="{00000000-0005-0000-0000-0000B3540000}"/>
    <cellStyle name="Comma 9 2 3 8 5" xfId="11466" xr:uid="{00000000-0005-0000-0000-0000B4540000}"/>
    <cellStyle name="Comma 9 2 3 8 6" xfId="13918" xr:uid="{00000000-0005-0000-0000-0000B5540000}"/>
    <cellStyle name="Comma 9 2 3 8 7" xfId="16370" xr:uid="{00000000-0005-0000-0000-0000B6540000}"/>
    <cellStyle name="Comma 9 2 3 8 8" xfId="18823" xr:uid="{00000000-0005-0000-0000-0000B7540000}"/>
    <cellStyle name="Comma 9 2 3 8 9" xfId="21271" xr:uid="{00000000-0005-0000-0000-0000B8540000}"/>
    <cellStyle name="Comma 9 2 3 9" xfId="23705" xr:uid="{00000000-0005-0000-0000-0000B9540000}"/>
    <cellStyle name="Comma 9 2 3 9 2" xfId="4067" xr:uid="{00000000-0005-0000-0000-0000BA540000}"/>
    <cellStyle name="Comma 9 2 3 9 3" xfId="6526" xr:uid="{00000000-0005-0000-0000-0000BB540000}"/>
    <cellStyle name="Comma 9 2 3 9 4" xfId="9019" xr:uid="{00000000-0005-0000-0000-0000BC540000}"/>
    <cellStyle name="Comma 9 2 3 9 5" xfId="11467" xr:uid="{00000000-0005-0000-0000-0000BD540000}"/>
    <cellStyle name="Comma 9 2 3 9 6" xfId="13919" xr:uid="{00000000-0005-0000-0000-0000BE540000}"/>
    <cellStyle name="Comma 9 2 3 9 7" xfId="16371" xr:uid="{00000000-0005-0000-0000-0000BF540000}"/>
    <cellStyle name="Comma 9 2 3 9 8" xfId="18824" xr:uid="{00000000-0005-0000-0000-0000C0540000}"/>
    <cellStyle name="Comma 9 2 3 9 9" xfId="21272" xr:uid="{00000000-0005-0000-0000-0000C1540000}"/>
    <cellStyle name="Comma 9 2 4" xfId="23706" xr:uid="{00000000-0005-0000-0000-0000C2540000}"/>
    <cellStyle name="Comma 9 2 4 10" xfId="6527" xr:uid="{00000000-0005-0000-0000-0000C3540000}"/>
    <cellStyle name="Comma 9 2 4 11" xfId="9020" xr:uid="{00000000-0005-0000-0000-0000C4540000}"/>
    <cellStyle name="Comma 9 2 4 12" xfId="11468" xr:uid="{00000000-0005-0000-0000-0000C5540000}"/>
    <cellStyle name="Comma 9 2 4 13" xfId="13920" xr:uid="{00000000-0005-0000-0000-0000C6540000}"/>
    <cellStyle name="Comma 9 2 4 14" xfId="16372" xr:uid="{00000000-0005-0000-0000-0000C7540000}"/>
    <cellStyle name="Comma 9 2 4 15" xfId="18825" xr:uid="{00000000-0005-0000-0000-0000C8540000}"/>
    <cellStyle name="Comma 9 2 4 16" xfId="21273" xr:uid="{00000000-0005-0000-0000-0000C9540000}"/>
    <cellStyle name="Comma 9 2 4 2" xfId="23707" xr:uid="{00000000-0005-0000-0000-0000CA540000}"/>
    <cellStyle name="Comma 9 2 4 2 10" xfId="21274" xr:uid="{00000000-0005-0000-0000-0000CB540000}"/>
    <cellStyle name="Comma 9 2 4 2 2" xfId="23708" xr:uid="{00000000-0005-0000-0000-0000CC540000}"/>
    <cellStyle name="Comma 9 2 4 2 2 2" xfId="4070" xr:uid="{00000000-0005-0000-0000-0000CD540000}"/>
    <cellStyle name="Comma 9 2 4 2 2 3" xfId="6529" xr:uid="{00000000-0005-0000-0000-0000CE540000}"/>
    <cellStyle name="Comma 9 2 4 2 2 4" xfId="9022" xr:uid="{00000000-0005-0000-0000-0000CF540000}"/>
    <cellStyle name="Comma 9 2 4 2 2 5" xfId="11470" xr:uid="{00000000-0005-0000-0000-0000D0540000}"/>
    <cellStyle name="Comma 9 2 4 2 2 6" xfId="13922" xr:uid="{00000000-0005-0000-0000-0000D1540000}"/>
    <cellStyle name="Comma 9 2 4 2 2 7" xfId="16374" xr:uid="{00000000-0005-0000-0000-0000D2540000}"/>
    <cellStyle name="Comma 9 2 4 2 2 8" xfId="18827" xr:uid="{00000000-0005-0000-0000-0000D3540000}"/>
    <cellStyle name="Comma 9 2 4 2 2 9" xfId="21275" xr:uid="{00000000-0005-0000-0000-0000D4540000}"/>
    <cellStyle name="Comma 9 2 4 2 3" xfId="4069" xr:uid="{00000000-0005-0000-0000-0000D5540000}"/>
    <cellStyle name="Comma 9 2 4 2 4" xfId="6528" xr:uid="{00000000-0005-0000-0000-0000D6540000}"/>
    <cellStyle name="Comma 9 2 4 2 5" xfId="9021" xr:uid="{00000000-0005-0000-0000-0000D7540000}"/>
    <cellStyle name="Comma 9 2 4 2 6" xfId="11469" xr:uid="{00000000-0005-0000-0000-0000D8540000}"/>
    <cellStyle name="Comma 9 2 4 2 7" xfId="13921" xr:uid="{00000000-0005-0000-0000-0000D9540000}"/>
    <cellStyle name="Comma 9 2 4 2 8" xfId="16373" xr:uid="{00000000-0005-0000-0000-0000DA540000}"/>
    <cellStyle name="Comma 9 2 4 2 9" xfId="18826" xr:uid="{00000000-0005-0000-0000-0000DB540000}"/>
    <cellStyle name="Comma 9 2 4 3" xfId="23709" xr:uid="{00000000-0005-0000-0000-0000DC540000}"/>
    <cellStyle name="Comma 9 2 4 3 2" xfId="4071" xr:uid="{00000000-0005-0000-0000-0000DD540000}"/>
    <cellStyle name="Comma 9 2 4 3 3" xfId="6530" xr:uid="{00000000-0005-0000-0000-0000DE540000}"/>
    <cellStyle name="Comma 9 2 4 3 4" xfId="9023" xr:uid="{00000000-0005-0000-0000-0000DF540000}"/>
    <cellStyle name="Comma 9 2 4 3 5" xfId="11471" xr:uid="{00000000-0005-0000-0000-0000E0540000}"/>
    <cellStyle name="Comma 9 2 4 3 6" xfId="13923" xr:uid="{00000000-0005-0000-0000-0000E1540000}"/>
    <cellStyle name="Comma 9 2 4 3 7" xfId="16375" xr:uid="{00000000-0005-0000-0000-0000E2540000}"/>
    <cellStyle name="Comma 9 2 4 3 8" xfId="18828" xr:uid="{00000000-0005-0000-0000-0000E3540000}"/>
    <cellStyle name="Comma 9 2 4 3 9" xfId="21276" xr:uid="{00000000-0005-0000-0000-0000E4540000}"/>
    <cellStyle name="Comma 9 2 4 4" xfId="23710" xr:uid="{00000000-0005-0000-0000-0000E5540000}"/>
    <cellStyle name="Comma 9 2 4 4 2" xfId="4072" xr:uid="{00000000-0005-0000-0000-0000E6540000}"/>
    <cellStyle name="Comma 9 2 4 4 3" xfId="6531" xr:uid="{00000000-0005-0000-0000-0000E7540000}"/>
    <cellStyle name="Comma 9 2 4 4 4" xfId="9024" xr:uid="{00000000-0005-0000-0000-0000E8540000}"/>
    <cellStyle name="Comma 9 2 4 4 5" xfId="11472" xr:uid="{00000000-0005-0000-0000-0000E9540000}"/>
    <cellStyle name="Comma 9 2 4 4 6" xfId="13924" xr:uid="{00000000-0005-0000-0000-0000EA540000}"/>
    <cellStyle name="Comma 9 2 4 4 7" xfId="16376" xr:uid="{00000000-0005-0000-0000-0000EB540000}"/>
    <cellStyle name="Comma 9 2 4 4 8" xfId="18829" xr:uid="{00000000-0005-0000-0000-0000EC540000}"/>
    <cellStyle name="Comma 9 2 4 4 9" xfId="21277" xr:uid="{00000000-0005-0000-0000-0000ED540000}"/>
    <cellStyle name="Comma 9 2 4 5" xfId="23711" xr:uid="{00000000-0005-0000-0000-0000EE540000}"/>
    <cellStyle name="Comma 9 2 4 5 2" xfId="4073" xr:uid="{00000000-0005-0000-0000-0000EF540000}"/>
    <cellStyle name="Comma 9 2 4 5 3" xfId="6532" xr:uid="{00000000-0005-0000-0000-0000F0540000}"/>
    <cellStyle name="Comma 9 2 4 5 4" xfId="9025" xr:uid="{00000000-0005-0000-0000-0000F1540000}"/>
    <cellStyle name="Comma 9 2 4 5 5" xfId="11473" xr:uid="{00000000-0005-0000-0000-0000F2540000}"/>
    <cellStyle name="Comma 9 2 4 5 6" xfId="13925" xr:uid="{00000000-0005-0000-0000-0000F3540000}"/>
    <cellStyle name="Comma 9 2 4 5 7" xfId="16377" xr:uid="{00000000-0005-0000-0000-0000F4540000}"/>
    <cellStyle name="Comma 9 2 4 5 8" xfId="18830" xr:uid="{00000000-0005-0000-0000-0000F5540000}"/>
    <cellStyle name="Comma 9 2 4 5 9" xfId="21278" xr:uid="{00000000-0005-0000-0000-0000F6540000}"/>
    <cellStyle name="Comma 9 2 4 6" xfId="23712" xr:uid="{00000000-0005-0000-0000-0000F7540000}"/>
    <cellStyle name="Comma 9 2 4 6 2" xfId="4074" xr:uid="{00000000-0005-0000-0000-0000F8540000}"/>
    <cellStyle name="Comma 9 2 4 6 3" xfId="6533" xr:uid="{00000000-0005-0000-0000-0000F9540000}"/>
    <cellStyle name="Comma 9 2 4 6 4" xfId="9026" xr:uid="{00000000-0005-0000-0000-0000FA540000}"/>
    <cellStyle name="Comma 9 2 4 6 5" xfId="11474" xr:uid="{00000000-0005-0000-0000-0000FB540000}"/>
    <cellStyle name="Comma 9 2 4 6 6" xfId="13926" xr:uid="{00000000-0005-0000-0000-0000FC540000}"/>
    <cellStyle name="Comma 9 2 4 6 7" xfId="16378" xr:uid="{00000000-0005-0000-0000-0000FD540000}"/>
    <cellStyle name="Comma 9 2 4 6 8" xfId="18831" xr:uid="{00000000-0005-0000-0000-0000FE540000}"/>
    <cellStyle name="Comma 9 2 4 6 9" xfId="21279" xr:uid="{00000000-0005-0000-0000-0000FF540000}"/>
    <cellStyle name="Comma 9 2 4 7" xfId="23713" xr:uid="{00000000-0005-0000-0000-000000550000}"/>
    <cellStyle name="Comma 9 2 4 7 2" xfId="4075" xr:uid="{00000000-0005-0000-0000-000001550000}"/>
    <cellStyle name="Comma 9 2 4 7 3" xfId="6534" xr:uid="{00000000-0005-0000-0000-000002550000}"/>
    <cellStyle name="Comma 9 2 4 7 4" xfId="9027" xr:uid="{00000000-0005-0000-0000-000003550000}"/>
    <cellStyle name="Comma 9 2 4 7 5" xfId="11475" xr:uid="{00000000-0005-0000-0000-000004550000}"/>
    <cellStyle name="Comma 9 2 4 7 6" xfId="13927" xr:uid="{00000000-0005-0000-0000-000005550000}"/>
    <cellStyle name="Comma 9 2 4 7 7" xfId="16379" xr:uid="{00000000-0005-0000-0000-000006550000}"/>
    <cellStyle name="Comma 9 2 4 7 8" xfId="18832" xr:uid="{00000000-0005-0000-0000-000007550000}"/>
    <cellStyle name="Comma 9 2 4 7 9" xfId="21280" xr:uid="{00000000-0005-0000-0000-000008550000}"/>
    <cellStyle name="Comma 9 2 4 8" xfId="23714" xr:uid="{00000000-0005-0000-0000-000009550000}"/>
    <cellStyle name="Comma 9 2 4 8 2" xfId="4076" xr:uid="{00000000-0005-0000-0000-00000A550000}"/>
    <cellStyle name="Comma 9 2 4 8 3" xfId="6535" xr:uid="{00000000-0005-0000-0000-00000B550000}"/>
    <cellStyle name="Comma 9 2 4 8 4" xfId="9028" xr:uid="{00000000-0005-0000-0000-00000C550000}"/>
    <cellStyle name="Comma 9 2 4 8 5" xfId="11476" xr:uid="{00000000-0005-0000-0000-00000D550000}"/>
    <cellStyle name="Comma 9 2 4 8 6" xfId="13928" xr:uid="{00000000-0005-0000-0000-00000E550000}"/>
    <cellStyle name="Comma 9 2 4 8 7" xfId="16380" xr:uid="{00000000-0005-0000-0000-00000F550000}"/>
    <cellStyle name="Comma 9 2 4 8 8" xfId="18833" xr:uid="{00000000-0005-0000-0000-000010550000}"/>
    <cellStyle name="Comma 9 2 4 8 9" xfId="21281" xr:uid="{00000000-0005-0000-0000-000011550000}"/>
    <cellStyle name="Comma 9 2 4 9" xfId="4068" xr:uid="{00000000-0005-0000-0000-000012550000}"/>
    <cellStyle name="Comma 9 2 5" xfId="23715" xr:uid="{00000000-0005-0000-0000-000013550000}"/>
    <cellStyle name="Comma 9 2 5 10" xfId="21282" xr:uid="{00000000-0005-0000-0000-000014550000}"/>
    <cellStyle name="Comma 9 2 5 2" xfId="23716" xr:uid="{00000000-0005-0000-0000-000015550000}"/>
    <cellStyle name="Comma 9 2 5 2 2" xfId="4078" xr:uid="{00000000-0005-0000-0000-000016550000}"/>
    <cellStyle name="Comma 9 2 5 2 3" xfId="6537" xr:uid="{00000000-0005-0000-0000-000017550000}"/>
    <cellStyle name="Comma 9 2 5 2 4" xfId="9030" xr:uid="{00000000-0005-0000-0000-000018550000}"/>
    <cellStyle name="Comma 9 2 5 2 5" xfId="11478" xr:uid="{00000000-0005-0000-0000-000019550000}"/>
    <cellStyle name="Comma 9 2 5 2 6" xfId="13930" xr:uid="{00000000-0005-0000-0000-00001A550000}"/>
    <cellStyle name="Comma 9 2 5 2 7" xfId="16382" xr:uid="{00000000-0005-0000-0000-00001B550000}"/>
    <cellStyle name="Comma 9 2 5 2 8" xfId="18835" xr:uid="{00000000-0005-0000-0000-00001C550000}"/>
    <cellStyle name="Comma 9 2 5 2 9" xfId="21283" xr:uid="{00000000-0005-0000-0000-00001D550000}"/>
    <cellStyle name="Comma 9 2 5 3" xfId="4077" xr:uid="{00000000-0005-0000-0000-00001E550000}"/>
    <cellStyle name="Comma 9 2 5 4" xfId="6536" xr:uid="{00000000-0005-0000-0000-00001F550000}"/>
    <cellStyle name="Comma 9 2 5 5" xfId="9029" xr:uid="{00000000-0005-0000-0000-000020550000}"/>
    <cellStyle name="Comma 9 2 5 6" xfId="11477" xr:uid="{00000000-0005-0000-0000-000021550000}"/>
    <cellStyle name="Comma 9 2 5 7" xfId="13929" xr:uid="{00000000-0005-0000-0000-000022550000}"/>
    <cellStyle name="Comma 9 2 5 8" xfId="16381" xr:uid="{00000000-0005-0000-0000-000023550000}"/>
    <cellStyle name="Comma 9 2 5 9" xfId="18834" xr:uid="{00000000-0005-0000-0000-000024550000}"/>
    <cellStyle name="Comma 9 2 6" xfId="23717" xr:uid="{00000000-0005-0000-0000-000025550000}"/>
    <cellStyle name="Comma 9 2 6 2" xfId="4079" xr:uid="{00000000-0005-0000-0000-000026550000}"/>
    <cellStyle name="Comma 9 2 6 3" xfId="6538" xr:uid="{00000000-0005-0000-0000-000027550000}"/>
    <cellStyle name="Comma 9 2 6 4" xfId="9031" xr:uid="{00000000-0005-0000-0000-000028550000}"/>
    <cellStyle name="Comma 9 2 6 5" xfId="11479" xr:uid="{00000000-0005-0000-0000-000029550000}"/>
    <cellStyle name="Comma 9 2 6 6" xfId="13931" xr:uid="{00000000-0005-0000-0000-00002A550000}"/>
    <cellStyle name="Comma 9 2 6 7" xfId="16383" xr:uid="{00000000-0005-0000-0000-00002B550000}"/>
    <cellStyle name="Comma 9 2 6 8" xfId="18836" xr:uid="{00000000-0005-0000-0000-00002C550000}"/>
    <cellStyle name="Comma 9 2 6 9" xfId="21284" xr:uid="{00000000-0005-0000-0000-00002D550000}"/>
    <cellStyle name="Comma 9 2 7" xfId="23718" xr:uid="{00000000-0005-0000-0000-00002E550000}"/>
    <cellStyle name="Comma 9 2 7 2" xfId="4080" xr:uid="{00000000-0005-0000-0000-00002F550000}"/>
    <cellStyle name="Comma 9 2 7 3" xfId="6539" xr:uid="{00000000-0005-0000-0000-000030550000}"/>
    <cellStyle name="Comma 9 2 7 4" xfId="9032" xr:uid="{00000000-0005-0000-0000-000031550000}"/>
    <cellStyle name="Comma 9 2 7 5" xfId="11480" xr:uid="{00000000-0005-0000-0000-000032550000}"/>
    <cellStyle name="Comma 9 2 7 6" xfId="13932" xr:uid="{00000000-0005-0000-0000-000033550000}"/>
    <cellStyle name="Comma 9 2 7 7" xfId="16384" xr:uid="{00000000-0005-0000-0000-000034550000}"/>
    <cellStyle name="Comma 9 2 7 8" xfId="18837" xr:uid="{00000000-0005-0000-0000-000035550000}"/>
    <cellStyle name="Comma 9 2 7 9" xfId="21285" xr:uid="{00000000-0005-0000-0000-000036550000}"/>
    <cellStyle name="Comma 9 2 8" xfId="23719" xr:uid="{00000000-0005-0000-0000-000037550000}"/>
    <cellStyle name="Comma 9 2 8 2" xfId="4081" xr:uid="{00000000-0005-0000-0000-000038550000}"/>
    <cellStyle name="Comma 9 2 8 3" xfId="6540" xr:uid="{00000000-0005-0000-0000-000039550000}"/>
    <cellStyle name="Comma 9 2 8 4" xfId="9033" xr:uid="{00000000-0005-0000-0000-00003A550000}"/>
    <cellStyle name="Comma 9 2 8 5" xfId="11481" xr:uid="{00000000-0005-0000-0000-00003B550000}"/>
    <cellStyle name="Comma 9 2 8 6" xfId="13933" xr:uid="{00000000-0005-0000-0000-00003C550000}"/>
    <cellStyle name="Comma 9 2 8 7" xfId="16385" xr:uid="{00000000-0005-0000-0000-00003D550000}"/>
    <cellStyle name="Comma 9 2 8 8" xfId="18838" xr:uid="{00000000-0005-0000-0000-00003E550000}"/>
    <cellStyle name="Comma 9 2 8 9" xfId="21286" xr:uid="{00000000-0005-0000-0000-00003F550000}"/>
    <cellStyle name="Comma 9 2 9" xfId="23720" xr:uid="{00000000-0005-0000-0000-000040550000}"/>
    <cellStyle name="Comma 9 2 9 2" xfId="4082" xr:uid="{00000000-0005-0000-0000-000041550000}"/>
    <cellStyle name="Comma 9 2 9 3" xfId="6541" xr:uid="{00000000-0005-0000-0000-000042550000}"/>
    <cellStyle name="Comma 9 2 9 4" xfId="9034" xr:uid="{00000000-0005-0000-0000-000043550000}"/>
    <cellStyle name="Comma 9 2 9 5" xfId="11482" xr:uid="{00000000-0005-0000-0000-000044550000}"/>
    <cellStyle name="Comma 9 2 9 6" xfId="13934" xr:uid="{00000000-0005-0000-0000-000045550000}"/>
    <cellStyle name="Comma 9 2 9 7" xfId="16386" xr:uid="{00000000-0005-0000-0000-000046550000}"/>
    <cellStyle name="Comma 9 2 9 8" xfId="18839" xr:uid="{00000000-0005-0000-0000-000047550000}"/>
    <cellStyle name="Comma 9 2 9 9" xfId="21287" xr:uid="{00000000-0005-0000-0000-000048550000}"/>
    <cellStyle name="Comma 9 20" xfId="409" xr:uid="{00000000-0005-0000-0000-000049550000}"/>
    <cellStyle name="Comma 9 21" xfId="410" xr:uid="{00000000-0005-0000-0000-00004A550000}"/>
    <cellStyle name="Comma 9 22" xfId="411" xr:uid="{00000000-0005-0000-0000-00004B550000}"/>
    <cellStyle name="Comma 9 23" xfId="412" xr:uid="{00000000-0005-0000-0000-00004C550000}"/>
    <cellStyle name="Comma 9 24" xfId="413" xr:uid="{00000000-0005-0000-0000-00004D550000}"/>
    <cellStyle name="Comma 9 25" xfId="414" xr:uid="{00000000-0005-0000-0000-00004E550000}"/>
    <cellStyle name="Comma 9 26" xfId="415" xr:uid="{00000000-0005-0000-0000-00004F550000}"/>
    <cellStyle name="Comma 9 27" xfId="416" xr:uid="{00000000-0005-0000-0000-000050550000}"/>
    <cellStyle name="Comma 9 28" xfId="4007" xr:uid="{00000000-0005-0000-0000-000051550000}"/>
    <cellStyle name="Comma 9 29" xfId="6466" xr:uid="{00000000-0005-0000-0000-000052550000}"/>
    <cellStyle name="Comma 9 3" xfId="23721" xr:uid="{00000000-0005-0000-0000-000053550000}"/>
    <cellStyle name="Comma 9 3 10" xfId="23722" xr:uid="{00000000-0005-0000-0000-000054550000}"/>
    <cellStyle name="Comma 9 3 10 2" xfId="4084" xr:uid="{00000000-0005-0000-0000-000055550000}"/>
    <cellStyle name="Comma 9 3 10 3" xfId="6543" xr:uid="{00000000-0005-0000-0000-000056550000}"/>
    <cellStyle name="Comma 9 3 10 4" xfId="9036" xr:uid="{00000000-0005-0000-0000-000057550000}"/>
    <cellStyle name="Comma 9 3 10 5" xfId="11484" xr:uid="{00000000-0005-0000-0000-000058550000}"/>
    <cellStyle name="Comma 9 3 10 6" xfId="13936" xr:uid="{00000000-0005-0000-0000-000059550000}"/>
    <cellStyle name="Comma 9 3 10 7" xfId="16388" xr:uid="{00000000-0005-0000-0000-00005A550000}"/>
    <cellStyle name="Comma 9 3 10 8" xfId="18841" xr:uid="{00000000-0005-0000-0000-00005B550000}"/>
    <cellStyle name="Comma 9 3 10 9" xfId="21289" xr:uid="{00000000-0005-0000-0000-00005C550000}"/>
    <cellStyle name="Comma 9 3 11" xfId="4083" xr:uid="{00000000-0005-0000-0000-00005D550000}"/>
    <cellStyle name="Comma 9 3 12" xfId="6542" xr:uid="{00000000-0005-0000-0000-00005E550000}"/>
    <cellStyle name="Comma 9 3 13" xfId="9035" xr:uid="{00000000-0005-0000-0000-00005F550000}"/>
    <cellStyle name="Comma 9 3 14" xfId="11483" xr:uid="{00000000-0005-0000-0000-000060550000}"/>
    <cellStyle name="Comma 9 3 15" xfId="13935" xr:uid="{00000000-0005-0000-0000-000061550000}"/>
    <cellStyle name="Comma 9 3 16" xfId="16387" xr:uid="{00000000-0005-0000-0000-000062550000}"/>
    <cellStyle name="Comma 9 3 17" xfId="18840" xr:uid="{00000000-0005-0000-0000-000063550000}"/>
    <cellStyle name="Comma 9 3 18" xfId="21288" xr:uid="{00000000-0005-0000-0000-000064550000}"/>
    <cellStyle name="Comma 9 3 2" xfId="23723" xr:uid="{00000000-0005-0000-0000-000065550000}"/>
    <cellStyle name="Comma 9 3 2 10" xfId="4085" xr:uid="{00000000-0005-0000-0000-000066550000}"/>
    <cellStyle name="Comma 9 3 2 11" xfId="6544" xr:uid="{00000000-0005-0000-0000-000067550000}"/>
    <cellStyle name="Comma 9 3 2 12" xfId="9037" xr:uid="{00000000-0005-0000-0000-000068550000}"/>
    <cellStyle name="Comma 9 3 2 13" xfId="11485" xr:uid="{00000000-0005-0000-0000-000069550000}"/>
    <cellStyle name="Comma 9 3 2 14" xfId="13937" xr:uid="{00000000-0005-0000-0000-00006A550000}"/>
    <cellStyle name="Comma 9 3 2 15" xfId="16389" xr:uid="{00000000-0005-0000-0000-00006B550000}"/>
    <cellStyle name="Comma 9 3 2 16" xfId="18842" xr:uid="{00000000-0005-0000-0000-00006C550000}"/>
    <cellStyle name="Comma 9 3 2 17" xfId="21290" xr:uid="{00000000-0005-0000-0000-00006D550000}"/>
    <cellStyle name="Comma 9 3 2 2" xfId="23724" xr:uid="{00000000-0005-0000-0000-00006E550000}"/>
    <cellStyle name="Comma 9 3 2 2 10" xfId="6545" xr:uid="{00000000-0005-0000-0000-00006F550000}"/>
    <cellStyle name="Comma 9 3 2 2 11" xfId="9038" xr:uid="{00000000-0005-0000-0000-000070550000}"/>
    <cellStyle name="Comma 9 3 2 2 12" xfId="11486" xr:uid="{00000000-0005-0000-0000-000071550000}"/>
    <cellStyle name="Comma 9 3 2 2 13" xfId="13938" xr:uid="{00000000-0005-0000-0000-000072550000}"/>
    <cellStyle name="Comma 9 3 2 2 14" xfId="16390" xr:uid="{00000000-0005-0000-0000-000073550000}"/>
    <cellStyle name="Comma 9 3 2 2 15" xfId="18843" xr:uid="{00000000-0005-0000-0000-000074550000}"/>
    <cellStyle name="Comma 9 3 2 2 16" xfId="21291" xr:uid="{00000000-0005-0000-0000-000075550000}"/>
    <cellStyle name="Comma 9 3 2 2 2" xfId="23725" xr:uid="{00000000-0005-0000-0000-000076550000}"/>
    <cellStyle name="Comma 9 3 2 2 2 10" xfId="21292" xr:uid="{00000000-0005-0000-0000-000077550000}"/>
    <cellStyle name="Comma 9 3 2 2 2 2" xfId="23726" xr:uid="{00000000-0005-0000-0000-000078550000}"/>
    <cellStyle name="Comma 9 3 2 2 2 2 2" xfId="4088" xr:uid="{00000000-0005-0000-0000-000079550000}"/>
    <cellStyle name="Comma 9 3 2 2 2 2 3" xfId="6547" xr:uid="{00000000-0005-0000-0000-00007A550000}"/>
    <cellStyle name="Comma 9 3 2 2 2 2 4" xfId="9040" xr:uid="{00000000-0005-0000-0000-00007B550000}"/>
    <cellStyle name="Comma 9 3 2 2 2 2 5" xfId="11488" xr:uid="{00000000-0005-0000-0000-00007C550000}"/>
    <cellStyle name="Comma 9 3 2 2 2 2 6" xfId="13940" xr:uid="{00000000-0005-0000-0000-00007D550000}"/>
    <cellStyle name="Comma 9 3 2 2 2 2 7" xfId="16392" xr:uid="{00000000-0005-0000-0000-00007E550000}"/>
    <cellStyle name="Comma 9 3 2 2 2 2 8" xfId="18845" xr:uid="{00000000-0005-0000-0000-00007F550000}"/>
    <cellStyle name="Comma 9 3 2 2 2 2 9" xfId="21293" xr:uid="{00000000-0005-0000-0000-000080550000}"/>
    <cellStyle name="Comma 9 3 2 2 2 3" xfId="4087" xr:uid="{00000000-0005-0000-0000-000081550000}"/>
    <cellStyle name="Comma 9 3 2 2 2 4" xfId="6546" xr:uid="{00000000-0005-0000-0000-000082550000}"/>
    <cellStyle name="Comma 9 3 2 2 2 5" xfId="9039" xr:uid="{00000000-0005-0000-0000-000083550000}"/>
    <cellStyle name="Comma 9 3 2 2 2 6" xfId="11487" xr:uid="{00000000-0005-0000-0000-000084550000}"/>
    <cellStyle name="Comma 9 3 2 2 2 7" xfId="13939" xr:uid="{00000000-0005-0000-0000-000085550000}"/>
    <cellStyle name="Comma 9 3 2 2 2 8" xfId="16391" xr:uid="{00000000-0005-0000-0000-000086550000}"/>
    <cellStyle name="Comma 9 3 2 2 2 9" xfId="18844" xr:uid="{00000000-0005-0000-0000-000087550000}"/>
    <cellStyle name="Comma 9 3 2 2 3" xfId="23727" xr:uid="{00000000-0005-0000-0000-000088550000}"/>
    <cellStyle name="Comma 9 3 2 2 3 2" xfId="4089" xr:uid="{00000000-0005-0000-0000-000089550000}"/>
    <cellStyle name="Comma 9 3 2 2 3 3" xfId="6548" xr:uid="{00000000-0005-0000-0000-00008A550000}"/>
    <cellStyle name="Comma 9 3 2 2 3 4" xfId="9041" xr:uid="{00000000-0005-0000-0000-00008B550000}"/>
    <cellStyle name="Comma 9 3 2 2 3 5" xfId="11489" xr:uid="{00000000-0005-0000-0000-00008C550000}"/>
    <cellStyle name="Comma 9 3 2 2 3 6" xfId="13941" xr:uid="{00000000-0005-0000-0000-00008D550000}"/>
    <cellStyle name="Comma 9 3 2 2 3 7" xfId="16393" xr:uid="{00000000-0005-0000-0000-00008E550000}"/>
    <cellStyle name="Comma 9 3 2 2 3 8" xfId="18846" xr:uid="{00000000-0005-0000-0000-00008F550000}"/>
    <cellStyle name="Comma 9 3 2 2 3 9" xfId="21294" xr:uid="{00000000-0005-0000-0000-000090550000}"/>
    <cellStyle name="Comma 9 3 2 2 4" xfId="23728" xr:uid="{00000000-0005-0000-0000-000091550000}"/>
    <cellStyle name="Comma 9 3 2 2 4 2" xfId="4090" xr:uid="{00000000-0005-0000-0000-000092550000}"/>
    <cellStyle name="Comma 9 3 2 2 4 3" xfId="6549" xr:uid="{00000000-0005-0000-0000-000093550000}"/>
    <cellStyle name="Comma 9 3 2 2 4 4" xfId="9042" xr:uid="{00000000-0005-0000-0000-000094550000}"/>
    <cellStyle name="Comma 9 3 2 2 4 5" xfId="11490" xr:uid="{00000000-0005-0000-0000-000095550000}"/>
    <cellStyle name="Comma 9 3 2 2 4 6" xfId="13942" xr:uid="{00000000-0005-0000-0000-000096550000}"/>
    <cellStyle name="Comma 9 3 2 2 4 7" xfId="16394" xr:uid="{00000000-0005-0000-0000-000097550000}"/>
    <cellStyle name="Comma 9 3 2 2 4 8" xfId="18847" xr:uid="{00000000-0005-0000-0000-000098550000}"/>
    <cellStyle name="Comma 9 3 2 2 4 9" xfId="21295" xr:uid="{00000000-0005-0000-0000-000099550000}"/>
    <cellStyle name="Comma 9 3 2 2 5" xfId="23729" xr:uid="{00000000-0005-0000-0000-00009A550000}"/>
    <cellStyle name="Comma 9 3 2 2 5 2" xfId="4091" xr:uid="{00000000-0005-0000-0000-00009B550000}"/>
    <cellStyle name="Comma 9 3 2 2 5 3" xfId="6550" xr:uid="{00000000-0005-0000-0000-00009C550000}"/>
    <cellStyle name="Comma 9 3 2 2 5 4" xfId="9043" xr:uid="{00000000-0005-0000-0000-00009D550000}"/>
    <cellStyle name="Comma 9 3 2 2 5 5" xfId="11491" xr:uid="{00000000-0005-0000-0000-00009E550000}"/>
    <cellStyle name="Comma 9 3 2 2 5 6" xfId="13943" xr:uid="{00000000-0005-0000-0000-00009F550000}"/>
    <cellStyle name="Comma 9 3 2 2 5 7" xfId="16395" xr:uid="{00000000-0005-0000-0000-0000A0550000}"/>
    <cellStyle name="Comma 9 3 2 2 5 8" xfId="18848" xr:uid="{00000000-0005-0000-0000-0000A1550000}"/>
    <cellStyle name="Comma 9 3 2 2 5 9" xfId="21296" xr:uid="{00000000-0005-0000-0000-0000A2550000}"/>
    <cellStyle name="Comma 9 3 2 2 6" xfId="23730" xr:uid="{00000000-0005-0000-0000-0000A3550000}"/>
    <cellStyle name="Comma 9 3 2 2 6 2" xfId="4092" xr:uid="{00000000-0005-0000-0000-0000A4550000}"/>
    <cellStyle name="Comma 9 3 2 2 6 3" xfId="6551" xr:uid="{00000000-0005-0000-0000-0000A5550000}"/>
    <cellStyle name="Comma 9 3 2 2 6 4" xfId="9044" xr:uid="{00000000-0005-0000-0000-0000A6550000}"/>
    <cellStyle name="Comma 9 3 2 2 6 5" xfId="11492" xr:uid="{00000000-0005-0000-0000-0000A7550000}"/>
    <cellStyle name="Comma 9 3 2 2 6 6" xfId="13944" xr:uid="{00000000-0005-0000-0000-0000A8550000}"/>
    <cellStyle name="Comma 9 3 2 2 6 7" xfId="16396" xr:uid="{00000000-0005-0000-0000-0000A9550000}"/>
    <cellStyle name="Comma 9 3 2 2 6 8" xfId="18849" xr:uid="{00000000-0005-0000-0000-0000AA550000}"/>
    <cellStyle name="Comma 9 3 2 2 6 9" xfId="21297" xr:uid="{00000000-0005-0000-0000-0000AB550000}"/>
    <cellStyle name="Comma 9 3 2 2 7" xfId="23731" xr:uid="{00000000-0005-0000-0000-0000AC550000}"/>
    <cellStyle name="Comma 9 3 2 2 7 2" xfId="4093" xr:uid="{00000000-0005-0000-0000-0000AD550000}"/>
    <cellStyle name="Comma 9 3 2 2 7 3" xfId="6552" xr:uid="{00000000-0005-0000-0000-0000AE550000}"/>
    <cellStyle name="Comma 9 3 2 2 7 4" xfId="9045" xr:uid="{00000000-0005-0000-0000-0000AF550000}"/>
    <cellStyle name="Comma 9 3 2 2 7 5" xfId="11493" xr:uid="{00000000-0005-0000-0000-0000B0550000}"/>
    <cellStyle name="Comma 9 3 2 2 7 6" xfId="13945" xr:uid="{00000000-0005-0000-0000-0000B1550000}"/>
    <cellStyle name="Comma 9 3 2 2 7 7" xfId="16397" xr:uid="{00000000-0005-0000-0000-0000B2550000}"/>
    <cellStyle name="Comma 9 3 2 2 7 8" xfId="18850" xr:uid="{00000000-0005-0000-0000-0000B3550000}"/>
    <cellStyle name="Comma 9 3 2 2 7 9" xfId="21298" xr:uid="{00000000-0005-0000-0000-0000B4550000}"/>
    <cellStyle name="Comma 9 3 2 2 8" xfId="23732" xr:uid="{00000000-0005-0000-0000-0000B5550000}"/>
    <cellStyle name="Comma 9 3 2 2 8 2" xfId="4094" xr:uid="{00000000-0005-0000-0000-0000B6550000}"/>
    <cellStyle name="Comma 9 3 2 2 8 3" xfId="6553" xr:uid="{00000000-0005-0000-0000-0000B7550000}"/>
    <cellStyle name="Comma 9 3 2 2 8 4" xfId="9046" xr:uid="{00000000-0005-0000-0000-0000B8550000}"/>
    <cellStyle name="Comma 9 3 2 2 8 5" xfId="11494" xr:uid="{00000000-0005-0000-0000-0000B9550000}"/>
    <cellStyle name="Comma 9 3 2 2 8 6" xfId="13946" xr:uid="{00000000-0005-0000-0000-0000BA550000}"/>
    <cellStyle name="Comma 9 3 2 2 8 7" xfId="16398" xr:uid="{00000000-0005-0000-0000-0000BB550000}"/>
    <cellStyle name="Comma 9 3 2 2 8 8" xfId="18851" xr:uid="{00000000-0005-0000-0000-0000BC550000}"/>
    <cellStyle name="Comma 9 3 2 2 8 9" xfId="21299" xr:uid="{00000000-0005-0000-0000-0000BD550000}"/>
    <cellStyle name="Comma 9 3 2 2 9" xfId="4086" xr:uid="{00000000-0005-0000-0000-0000BE550000}"/>
    <cellStyle name="Comma 9 3 2 3" xfId="23733" xr:uid="{00000000-0005-0000-0000-0000BF550000}"/>
    <cellStyle name="Comma 9 3 2 3 10" xfId="21300" xr:uid="{00000000-0005-0000-0000-0000C0550000}"/>
    <cellStyle name="Comma 9 3 2 3 2" xfId="23734" xr:uid="{00000000-0005-0000-0000-0000C1550000}"/>
    <cellStyle name="Comma 9 3 2 3 2 2" xfId="4096" xr:uid="{00000000-0005-0000-0000-0000C2550000}"/>
    <cellStyle name="Comma 9 3 2 3 2 3" xfId="6555" xr:uid="{00000000-0005-0000-0000-0000C3550000}"/>
    <cellStyle name="Comma 9 3 2 3 2 4" xfId="9048" xr:uid="{00000000-0005-0000-0000-0000C4550000}"/>
    <cellStyle name="Comma 9 3 2 3 2 5" xfId="11496" xr:uid="{00000000-0005-0000-0000-0000C5550000}"/>
    <cellStyle name="Comma 9 3 2 3 2 6" xfId="13948" xr:uid="{00000000-0005-0000-0000-0000C6550000}"/>
    <cellStyle name="Comma 9 3 2 3 2 7" xfId="16400" xr:uid="{00000000-0005-0000-0000-0000C7550000}"/>
    <cellStyle name="Comma 9 3 2 3 2 8" xfId="18853" xr:uid="{00000000-0005-0000-0000-0000C8550000}"/>
    <cellStyle name="Comma 9 3 2 3 2 9" xfId="21301" xr:uid="{00000000-0005-0000-0000-0000C9550000}"/>
    <cellStyle name="Comma 9 3 2 3 3" xfId="4095" xr:uid="{00000000-0005-0000-0000-0000CA550000}"/>
    <cellStyle name="Comma 9 3 2 3 4" xfId="6554" xr:uid="{00000000-0005-0000-0000-0000CB550000}"/>
    <cellStyle name="Comma 9 3 2 3 5" xfId="9047" xr:uid="{00000000-0005-0000-0000-0000CC550000}"/>
    <cellStyle name="Comma 9 3 2 3 6" xfId="11495" xr:uid="{00000000-0005-0000-0000-0000CD550000}"/>
    <cellStyle name="Comma 9 3 2 3 7" xfId="13947" xr:uid="{00000000-0005-0000-0000-0000CE550000}"/>
    <cellStyle name="Comma 9 3 2 3 8" xfId="16399" xr:uid="{00000000-0005-0000-0000-0000CF550000}"/>
    <cellStyle name="Comma 9 3 2 3 9" xfId="18852" xr:uid="{00000000-0005-0000-0000-0000D0550000}"/>
    <cellStyle name="Comma 9 3 2 4" xfId="23735" xr:uid="{00000000-0005-0000-0000-0000D1550000}"/>
    <cellStyle name="Comma 9 3 2 4 2" xfId="4097" xr:uid="{00000000-0005-0000-0000-0000D2550000}"/>
    <cellStyle name="Comma 9 3 2 4 3" xfId="6556" xr:uid="{00000000-0005-0000-0000-0000D3550000}"/>
    <cellStyle name="Comma 9 3 2 4 4" xfId="9049" xr:uid="{00000000-0005-0000-0000-0000D4550000}"/>
    <cellStyle name="Comma 9 3 2 4 5" xfId="11497" xr:uid="{00000000-0005-0000-0000-0000D5550000}"/>
    <cellStyle name="Comma 9 3 2 4 6" xfId="13949" xr:uid="{00000000-0005-0000-0000-0000D6550000}"/>
    <cellStyle name="Comma 9 3 2 4 7" xfId="16401" xr:uid="{00000000-0005-0000-0000-0000D7550000}"/>
    <cellStyle name="Comma 9 3 2 4 8" xfId="18854" xr:uid="{00000000-0005-0000-0000-0000D8550000}"/>
    <cellStyle name="Comma 9 3 2 4 9" xfId="21302" xr:uid="{00000000-0005-0000-0000-0000D9550000}"/>
    <cellStyle name="Comma 9 3 2 5" xfId="23736" xr:uid="{00000000-0005-0000-0000-0000DA550000}"/>
    <cellStyle name="Comma 9 3 2 5 2" xfId="4098" xr:uid="{00000000-0005-0000-0000-0000DB550000}"/>
    <cellStyle name="Comma 9 3 2 5 3" xfId="6557" xr:uid="{00000000-0005-0000-0000-0000DC550000}"/>
    <cellStyle name="Comma 9 3 2 5 4" xfId="9050" xr:uid="{00000000-0005-0000-0000-0000DD550000}"/>
    <cellStyle name="Comma 9 3 2 5 5" xfId="11498" xr:uid="{00000000-0005-0000-0000-0000DE550000}"/>
    <cellStyle name="Comma 9 3 2 5 6" xfId="13950" xr:uid="{00000000-0005-0000-0000-0000DF550000}"/>
    <cellStyle name="Comma 9 3 2 5 7" xfId="16402" xr:uid="{00000000-0005-0000-0000-0000E0550000}"/>
    <cellStyle name="Comma 9 3 2 5 8" xfId="18855" xr:uid="{00000000-0005-0000-0000-0000E1550000}"/>
    <cellStyle name="Comma 9 3 2 5 9" xfId="21303" xr:uid="{00000000-0005-0000-0000-0000E2550000}"/>
    <cellStyle name="Comma 9 3 2 6" xfId="23737" xr:uid="{00000000-0005-0000-0000-0000E3550000}"/>
    <cellStyle name="Comma 9 3 2 6 2" xfId="4099" xr:uid="{00000000-0005-0000-0000-0000E4550000}"/>
    <cellStyle name="Comma 9 3 2 6 3" xfId="6558" xr:uid="{00000000-0005-0000-0000-0000E5550000}"/>
    <cellStyle name="Comma 9 3 2 6 4" xfId="9051" xr:uid="{00000000-0005-0000-0000-0000E6550000}"/>
    <cellStyle name="Comma 9 3 2 6 5" xfId="11499" xr:uid="{00000000-0005-0000-0000-0000E7550000}"/>
    <cellStyle name="Comma 9 3 2 6 6" xfId="13951" xr:uid="{00000000-0005-0000-0000-0000E8550000}"/>
    <cellStyle name="Comma 9 3 2 6 7" xfId="16403" xr:uid="{00000000-0005-0000-0000-0000E9550000}"/>
    <cellStyle name="Comma 9 3 2 6 8" xfId="18856" xr:uid="{00000000-0005-0000-0000-0000EA550000}"/>
    <cellStyle name="Comma 9 3 2 6 9" xfId="21304" xr:uid="{00000000-0005-0000-0000-0000EB550000}"/>
    <cellStyle name="Comma 9 3 2 7" xfId="23738" xr:uid="{00000000-0005-0000-0000-0000EC550000}"/>
    <cellStyle name="Comma 9 3 2 7 2" xfId="4100" xr:uid="{00000000-0005-0000-0000-0000ED550000}"/>
    <cellStyle name="Comma 9 3 2 7 3" xfId="6559" xr:uid="{00000000-0005-0000-0000-0000EE550000}"/>
    <cellStyle name="Comma 9 3 2 7 4" xfId="9052" xr:uid="{00000000-0005-0000-0000-0000EF550000}"/>
    <cellStyle name="Comma 9 3 2 7 5" xfId="11500" xr:uid="{00000000-0005-0000-0000-0000F0550000}"/>
    <cellStyle name="Comma 9 3 2 7 6" xfId="13952" xr:uid="{00000000-0005-0000-0000-0000F1550000}"/>
    <cellStyle name="Comma 9 3 2 7 7" xfId="16404" xr:uid="{00000000-0005-0000-0000-0000F2550000}"/>
    <cellStyle name="Comma 9 3 2 7 8" xfId="18857" xr:uid="{00000000-0005-0000-0000-0000F3550000}"/>
    <cellStyle name="Comma 9 3 2 7 9" xfId="21305" xr:uid="{00000000-0005-0000-0000-0000F4550000}"/>
    <cellStyle name="Comma 9 3 2 8" xfId="23739" xr:uid="{00000000-0005-0000-0000-0000F5550000}"/>
    <cellStyle name="Comma 9 3 2 8 2" xfId="4101" xr:uid="{00000000-0005-0000-0000-0000F6550000}"/>
    <cellStyle name="Comma 9 3 2 8 3" xfId="6560" xr:uid="{00000000-0005-0000-0000-0000F7550000}"/>
    <cellStyle name="Comma 9 3 2 8 4" xfId="9053" xr:uid="{00000000-0005-0000-0000-0000F8550000}"/>
    <cellStyle name="Comma 9 3 2 8 5" xfId="11501" xr:uid="{00000000-0005-0000-0000-0000F9550000}"/>
    <cellStyle name="Comma 9 3 2 8 6" xfId="13953" xr:uid="{00000000-0005-0000-0000-0000FA550000}"/>
    <cellStyle name="Comma 9 3 2 8 7" xfId="16405" xr:uid="{00000000-0005-0000-0000-0000FB550000}"/>
    <cellStyle name="Comma 9 3 2 8 8" xfId="18858" xr:uid="{00000000-0005-0000-0000-0000FC550000}"/>
    <cellStyle name="Comma 9 3 2 8 9" xfId="21306" xr:uid="{00000000-0005-0000-0000-0000FD550000}"/>
    <cellStyle name="Comma 9 3 2 9" xfId="23740" xr:uid="{00000000-0005-0000-0000-0000FE550000}"/>
    <cellStyle name="Comma 9 3 2 9 2" xfId="4102" xr:uid="{00000000-0005-0000-0000-0000FF550000}"/>
    <cellStyle name="Comma 9 3 2 9 3" xfId="6561" xr:uid="{00000000-0005-0000-0000-000000560000}"/>
    <cellStyle name="Comma 9 3 2 9 4" xfId="9054" xr:uid="{00000000-0005-0000-0000-000001560000}"/>
    <cellStyle name="Comma 9 3 2 9 5" xfId="11502" xr:uid="{00000000-0005-0000-0000-000002560000}"/>
    <cellStyle name="Comma 9 3 2 9 6" xfId="13954" xr:uid="{00000000-0005-0000-0000-000003560000}"/>
    <cellStyle name="Comma 9 3 2 9 7" xfId="16406" xr:uid="{00000000-0005-0000-0000-000004560000}"/>
    <cellStyle name="Comma 9 3 2 9 8" xfId="18859" xr:uid="{00000000-0005-0000-0000-000005560000}"/>
    <cellStyle name="Comma 9 3 2 9 9" xfId="21307" xr:uid="{00000000-0005-0000-0000-000006560000}"/>
    <cellStyle name="Comma 9 3 3" xfId="23741" xr:uid="{00000000-0005-0000-0000-000007560000}"/>
    <cellStyle name="Comma 9 3 3 10" xfId="6562" xr:uid="{00000000-0005-0000-0000-000008560000}"/>
    <cellStyle name="Comma 9 3 3 11" xfId="9055" xr:uid="{00000000-0005-0000-0000-000009560000}"/>
    <cellStyle name="Comma 9 3 3 12" xfId="11503" xr:uid="{00000000-0005-0000-0000-00000A560000}"/>
    <cellStyle name="Comma 9 3 3 13" xfId="13955" xr:uid="{00000000-0005-0000-0000-00000B560000}"/>
    <cellStyle name="Comma 9 3 3 14" xfId="16407" xr:uid="{00000000-0005-0000-0000-00000C560000}"/>
    <cellStyle name="Comma 9 3 3 15" xfId="18860" xr:uid="{00000000-0005-0000-0000-00000D560000}"/>
    <cellStyle name="Comma 9 3 3 16" xfId="21308" xr:uid="{00000000-0005-0000-0000-00000E560000}"/>
    <cellStyle name="Comma 9 3 3 2" xfId="23742" xr:uid="{00000000-0005-0000-0000-00000F560000}"/>
    <cellStyle name="Comma 9 3 3 2 10" xfId="21309" xr:uid="{00000000-0005-0000-0000-000010560000}"/>
    <cellStyle name="Comma 9 3 3 2 2" xfId="23743" xr:uid="{00000000-0005-0000-0000-000011560000}"/>
    <cellStyle name="Comma 9 3 3 2 2 2" xfId="4105" xr:uid="{00000000-0005-0000-0000-000012560000}"/>
    <cellStyle name="Comma 9 3 3 2 2 3" xfId="6564" xr:uid="{00000000-0005-0000-0000-000013560000}"/>
    <cellStyle name="Comma 9 3 3 2 2 4" xfId="9057" xr:uid="{00000000-0005-0000-0000-000014560000}"/>
    <cellStyle name="Comma 9 3 3 2 2 5" xfId="11505" xr:uid="{00000000-0005-0000-0000-000015560000}"/>
    <cellStyle name="Comma 9 3 3 2 2 6" xfId="13957" xr:uid="{00000000-0005-0000-0000-000016560000}"/>
    <cellStyle name="Comma 9 3 3 2 2 7" xfId="16409" xr:uid="{00000000-0005-0000-0000-000017560000}"/>
    <cellStyle name="Comma 9 3 3 2 2 8" xfId="18862" xr:uid="{00000000-0005-0000-0000-000018560000}"/>
    <cellStyle name="Comma 9 3 3 2 2 9" xfId="21310" xr:uid="{00000000-0005-0000-0000-000019560000}"/>
    <cellStyle name="Comma 9 3 3 2 3" xfId="4104" xr:uid="{00000000-0005-0000-0000-00001A560000}"/>
    <cellStyle name="Comma 9 3 3 2 4" xfId="6563" xr:uid="{00000000-0005-0000-0000-00001B560000}"/>
    <cellStyle name="Comma 9 3 3 2 5" xfId="9056" xr:uid="{00000000-0005-0000-0000-00001C560000}"/>
    <cellStyle name="Comma 9 3 3 2 6" xfId="11504" xr:uid="{00000000-0005-0000-0000-00001D560000}"/>
    <cellStyle name="Comma 9 3 3 2 7" xfId="13956" xr:uid="{00000000-0005-0000-0000-00001E560000}"/>
    <cellStyle name="Comma 9 3 3 2 8" xfId="16408" xr:uid="{00000000-0005-0000-0000-00001F560000}"/>
    <cellStyle name="Comma 9 3 3 2 9" xfId="18861" xr:uid="{00000000-0005-0000-0000-000020560000}"/>
    <cellStyle name="Comma 9 3 3 3" xfId="23744" xr:uid="{00000000-0005-0000-0000-000021560000}"/>
    <cellStyle name="Comma 9 3 3 3 2" xfId="4106" xr:uid="{00000000-0005-0000-0000-000022560000}"/>
    <cellStyle name="Comma 9 3 3 3 3" xfId="6565" xr:uid="{00000000-0005-0000-0000-000023560000}"/>
    <cellStyle name="Comma 9 3 3 3 4" xfId="9058" xr:uid="{00000000-0005-0000-0000-000024560000}"/>
    <cellStyle name="Comma 9 3 3 3 5" xfId="11506" xr:uid="{00000000-0005-0000-0000-000025560000}"/>
    <cellStyle name="Comma 9 3 3 3 6" xfId="13958" xr:uid="{00000000-0005-0000-0000-000026560000}"/>
    <cellStyle name="Comma 9 3 3 3 7" xfId="16410" xr:uid="{00000000-0005-0000-0000-000027560000}"/>
    <cellStyle name="Comma 9 3 3 3 8" xfId="18863" xr:uid="{00000000-0005-0000-0000-000028560000}"/>
    <cellStyle name="Comma 9 3 3 3 9" xfId="21311" xr:uid="{00000000-0005-0000-0000-000029560000}"/>
    <cellStyle name="Comma 9 3 3 4" xfId="23745" xr:uid="{00000000-0005-0000-0000-00002A560000}"/>
    <cellStyle name="Comma 9 3 3 4 2" xfId="4107" xr:uid="{00000000-0005-0000-0000-00002B560000}"/>
    <cellStyle name="Comma 9 3 3 4 3" xfId="6566" xr:uid="{00000000-0005-0000-0000-00002C560000}"/>
    <cellStyle name="Comma 9 3 3 4 4" xfId="9059" xr:uid="{00000000-0005-0000-0000-00002D560000}"/>
    <cellStyle name="Comma 9 3 3 4 5" xfId="11507" xr:uid="{00000000-0005-0000-0000-00002E560000}"/>
    <cellStyle name="Comma 9 3 3 4 6" xfId="13959" xr:uid="{00000000-0005-0000-0000-00002F560000}"/>
    <cellStyle name="Comma 9 3 3 4 7" xfId="16411" xr:uid="{00000000-0005-0000-0000-000030560000}"/>
    <cellStyle name="Comma 9 3 3 4 8" xfId="18864" xr:uid="{00000000-0005-0000-0000-000031560000}"/>
    <cellStyle name="Comma 9 3 3 4 9" xfId="21312" xr:uid="{00000000-0005-0000-0000-000032560000}"/>
    <cellStyle name="Comma 9 3 3 5" xfId="23746" xr:uid="{00000000-0005-0000-0000-000033560000}"/>
    <cellStyle name="Comma 9 3 3 5 2" xfId="4108" xr:uid="{00000000-0005-0000-0000-000034560000}"/>
    <cellStyle name="Comma 9 3 3 5 3" xfId="6567" xr:uid="{00000000-0005-0000-0000-000035560000}"/>
    <cellStyle name="Comma 9 3 3 5 4" xfId="9060" xr:uid="{00000000-0005-0000-0000-000036560000}"/>
    <cellStyle name="Comma 9 3 3 5 5" xfId="11508" xr:uid="{00000000-0005-0000-0000-000037560000}"/>
    <cellStyle name="Comma 9 3 3 5 6" xfId="13960" xr:uid="{00000000-0005-0000-0000-000038560000}"/>
    <cellStyle name="Comma 9 3 3 5 7" xfId="16412" xr:uid="{00000000-0005-0000-0000-000039560000}"/>
    <cellStyle name="Comma 9 3 3 5 8" xfId="18865" xr:uid="{00000000-0005-0000-0000-00003A560000}"/>
    <cellStyle name="Comma 9 3 3 5 9" xfId="21313" xr:uid="{00000000-0005-0000-0000-00003B560000}"/>
    <cellStyle name="Comma 9 3 3 6" xfId="23747" xr:uid="{00000000-0005-0000-0000-00003C560000}"/>
    <cellStyle name="Comma 9 3 3 6 2" xfId="4109" xr:uid="{00000000-0005-0000-0000-00003D560000}"/>
    <cellStyle name="Comma 9 3 3 6 3" xfId="6568" xr:uid="{00000000-0005-0000-0000-00003E560000}"/>
    <cellStyle name="Comma 9 3 3 6 4" xfId="9061" xr:uid="{00000000-0005-0000-0000-00003F560000}"/>
    <cellStyle name="Comma 9 3 3 6 5" xfId="11509" xr:uid="{00000000-0005-0000-0000-000040560000}"/>
    <cellStyle name="Comma 9 3 3 6 6" xfId="13961" xr:uid="{00000000-0005-0000-0000-000041560000}"/>
    <cellStyle name="Comma 9 3 3 6 7" xfId="16413" xr:uid="{00000000-0005-0000-0000-000042560000}"/>
    <cellStyle name="Comma 9 3 3 6 8" xfId="18866" xr:uid="{00000000-0005-0000-0000-000043560000}"/>
    <cellStyle name="Comma 9 3 3 6 9" xfId="21314" xr:uid="{00000000-0005-0000-0000-000044560000}"/>
    <cellStyle name="Comma 9 3 3 7" xfId="23748" xr:uid="{00000000-0005-0000-0000-000045560000}"/>
    <cellStyle name="Comma 9 3 3 7 2" xfId="4110" xr:uid="{00000000-0005-0000-0000-000046560000}"/>
    <cellStyle name="Comma 9 3 3 7 3" xfId="6569" xr:uid="{00000000-0005-0000-0000-000047560000}"/>
    <cellStyle name="Comma 9 3 3 7 4" xfId="9062" xr:uid="{00000000-0005-0000-0000-000048560000}"/>
    <cellStyle name="Comma 9 3 3 7 5" xfId="11510" xr:uid="{00000000-0005-0000-0000-000049560000}"/>
    <cellStyle name="Comma 9 3 3 7 6" xfId="13962" xr:uid="{00000000-0005-0000-0000-00004A560000}"/>
    <cellStyle name="Comma 9 3 3 7 7" xfId="16414" xr:uid="{00000000-0005-0000-0000-00004B560000}"/>
    <cellStyle name="Comma 9 3 3 7 8" xfId="18867" xr:uid="{00000000-0005-0000-0000-00004C560000}"/>
    <cellStyle name="Comma 9 3 3 7 9" xfId="21315" xr:uid="{00000000-0005-0000-0000-00004D560000}"/>
    <cellStyle name="Comma 9 3 3 8" xfId="23749" xr:uid="{00000000-0005-0000-0000-00004E560000}"/>
    <cellStyle name="Comma 9 3 3 8 2" xfId="4111" xr:uid="{00000000-0005-0000-0000-00004F560000}"/>
    <cellStyle name="Comma 9 3 3 8 3" xfId="6570" xr:uid="{00000000-0005-0000-0000-000050560000}"/>
    <cellStyle name="Comma 9 3 3 8 4" xfId="9063" xr:uid="{00000000-0005-0000-0000-000051560000}"/>
    <cellStyle name="Comma 9 3 3 8 5" xfId="11511" xr:uid="{00000000-0005-0000-0000-000052560000}"/>
    <cellStyle name="Comma 9 3 3 8 6" xfId="13963" xr:uid="{00000000-0005-0000-0000-000053560000}"/>
    <cellStyle name="Comma 9 3 3 8 7" xfId="16415" xr:uid="{00000000-0005-0000-0000-000054560000}"/>
    <cellStyle name="Comma 9 3 3 8 8" xfId="18868" xr:uid="{00000000-0005-0000-0000-000055560000}"/>
    <cellStyle name="Comma 9 3 3 8 9" xfId="21316" xr:uid="{00000000-0005-0000-0000-000056560000}"/>
    <cellStyle name="Comma 9 3 3 9" xfId="4103" xr:uid="{00000000-0005-0000-0000-000057560000}"/>
    <cellStyle name="Comma 9 3 4" xfId="23750" xr:uid="{00000000-0005-0000-0000-000058560000}"/>
    <cellStyle name="Comma 9 3 4 10" xfId="21317" xr:uid="{00000000-0005-0000-0000-000059560000}"/>
    <cellStyle name="Comma 9 3 4 2" xfId="23751" xr:uid="{00000000-0005-0000-0000-00005A560000}"/>
    <cellStyle name="Comma 9 3 4 2 2" xfId="4113" xr:uid="{00000000-0005-0000-0000-00005B560000}"/>
    <cellStyle name="Comma 9 3 4 2 3" xfId="6572" xr:uid="{00000000-0005-0000-0000-00005C560000}"/>
    <cellStyle name="Comma 9 3 4 2 4" xfId="9065" xr:uid="{00000000-0005-0000-0000-00005D560000}"/>
    <cellStyle name="Comma 9 3 4 2 5" xfId="11513" xr:uid="{00000000-0005-0000-0000-00005E560000}"/>
    <cellStyle name="Comma 9 3 4 2 6" xfId="13965" xr:uid="{00000000-0005-0000-0000-00005F560000}"/>
    <cellStyle name="Comma 9 3 4 2 7" xfId="16417" xr:uid="{00000000-0005-0000-0000-000060560000}"/>
    <cellStyle name="Comma 9 3 4 2 8" xfId="18870" xr:uid="{00000000-0005-0000-0000-000061560000}"/>
    <cellStyle name="Comma 9 3 4 2 9" xfId="21318" xr:uid="{00000000-0005-0000-0000-000062560000}"/>
    <cellStyle name="Comma 9 3 4 3" xfId="4112" xr:uid="{00000000-0005-0000-0000-000063560000}"/>
    <cellStyle name="Comma 9 3 4 4" xfId="6571" xr:uid="{00000000-0005-0000-0000-000064560000}"/>
    <cellStyle name="Comma 9 3 4 5" xfId="9064" xr:uid="{00000000-0005-0000-0000-000065560000}"/>
    <cellStyle name="Comma 9 3 4 6" xfId="11512" xr:uid="{00000000-0005-0000-0000-000066560000}"/>
    <cellStyle name="Comma 9 3 4 7" xfId="13964" xr:uid="{00000000-0005-0000-0000-000067560000}"/>
    <cellStyle name="Comma 9 3 4 8" xfId="16416" xr:uid="{00000000-0005-0000-0000-000068560000}"/>
    <cellStyle name="Comma 9 3 4 9" xfId="18869" xr:uid="{00000000-0005-0000-0000-000069560000}"/>
    <cellStyle name="Comma 9 3 5" xfId="23752" xr:uid="{00000000-0005-0000-0000-00006A560000}"/>
    <cellStyle name="Comma 9 3 5 2" xfId="4114" xr:uid="{00000000-0005-0000-0000-00006B560000}"/>
    <cellStyle name="Comma 9 3 5 3" xfId="6573" xr:uid="{00000000-0005-0000-0000-00006C560000}"/>
    <cellStyle name="Comma 9 3 5 4" xfId="9066" xr:uid="{00000000-0005-0000-0000-00006D560000}"/>
    <cellStyle name="Comma 9 3 5 5" xfId="11514" xr:uid="{00000000-0005-0000-0000-00006E560000}"/>
    <cellStyle name="Comma 9 3 5 6" xfId="13966" xr:uid="{00000000-0005-0000-0000-00006F560000}"/>
    <cellStyle name="Comma 9 3 5 7" xfId="16418" xr:uid="{00000000-0005-0000-0000-000070560000}"/>
    <cellStyle name="Comma 9 3 5 8" xfId="18871" xr:uid="{00000000-0005-0000-0000-000071560000}"/>
    <cellStyle name="Comma 9 3 5 9" xfId="21319" xr:uid="{00000000-0005-0000-0000-000072560000}"/>
    <cellStyle name="Comma 9 3 6" xfId="23753" xr:uid="{00000000-0005-0000-0000-000073560000}"/>
    <cellStyle name="Comma 9 3 6 2" xfId="4115" xr:uid="{00000000-0005-0000-0000-000074560000}"/>
    <cellStyle name="Comma 9 3 6 3" xfId="6574" xr:uid="{00000000-0005-0000-0000-000075560000}"/>
    <cellStyle name="Comma 9 3 6 4" xfId="9067" xr:uid="{00000000-0005-0000-0000-000076560000}"/>
    <cellStyle name="Comma 9 3 6 5" xfId="11515" xr:uid="{00000000-0005-0000-0000-000077560000}"/>
    <cellStyle name="Comma 9 3 6 6" xfId="13967" xr:uid="{00000000-0005-0000-0000-000078560000}"/>
    <cellStyle name="Comma 9 3 6 7" xfId="16419" xr:uid="{00000000-0005-0000-0000-000079560000}"/>
    <cellStyle name="Comma 9 3 6 8" xfId="18872" xr:uid="{00000000-0005-0000-0000-00007A560000}"/>
    <cellStyle name="Comma 9 3 6 9" xfId="21320" xr:uid="{00000000-0005-0000-0000-00007B560000}"/>
    <cellStyle name="Comma 9 3 7" xfId="23754" xr:uid="{00000000-0005-0000-0000-00007C560000}"/>
    <cellStyle name="Comma 9 3 7 2" xfId="4116" xr:uid="{00000000-0005-0000-0000-00007D560000}"/>
    <cellStyle name="Comma 9 3 7 3" xfId="6575" xr:uid="{00000000-0005-0000-0000-00007E560000}"/>
    <cellStyle name="Comma 9 3 7 4" xfId="9068" xr:uid="{00000000-0005-0000-0000-00007F560000}"/>
    <cellStyle name="Comma 9 3 7 5" xfId="11516" xr:uid="{00000000-0005-0000-0000-000080560000}"/>
    <cellStyle name="Comma 9 3 7 6" xfId="13968" xr:uid="{00000000-0005-0000-0000-000081560000}"/>
    <cellStyle name="Comma 9 3 7 7" xfId="16420" xr:uid="{00000000-0005-0000-0000-000082560000}"/>
    <cellStyle name="Comma 9 3 7 8" xfId="18873" xr:uid="{00000000-0005-0000-0000-000083560000}"/>
    <cellStyle name="Comma 9 3 7 9" xfId="21321" xr:uid="{00000000-0005-0000-0000-000084560000}"/>
    <cellStyle name="Comma 9 3 8" xfId="23755" xr:uid="{00000000-0005-0000-0000-000085560000}"/>
    <cellStyle name="Comma 9 3 8 2" xfId="4117" xr:uid="{00000000-0005-0000-0000-000086560000}"/>
    <cellStyle name="Comma 9 3 8 3" xfId="6576" xr:uid="{00000000-0005-0000-0000-000087560000}"/>
    <cellStyle name="Comma 9 3 8 4" xfId="9069" xr:uid="{00000000-0005-0000-0000-000088560000}"/>
    <cellStyle name="Comma 9 3 8 5" xfId="11517" xr:uid="{00000000-0005-0000-0000-000089560000}"/>
    <cellStyle name="Comma 9 3 8 6" xfId="13969" xr:uid="{00000000-0005-0000-0000-00008A560000}"/>
    <cellStyle name="Comma 9 3 8 7" xfId="16421" xr:uid="{00000000-0005-0000-0000-00008B560000}"/>
    <cellStyle name="Comma 9 3 8 8" xfId="18874" xr:uid="{00000000-0005-0000-0000-00008C560000}"/>
    <cellStyle name="Comma 9 3 8 9" xfId="21322" xr:uid="{00000000-0005-0000-0000-00008D560000}"/>
    <cellStyle name="Comma 9 3 9" xfId="23756" xr:uid="{00000000-0005-0000-0000-00008E560000}"/>
    <cellStyle name="Comma 9 3 9 2" xfId="4118" xr:uid="{00000000-0005-0000-0000-00008F560000}"/>
    <cellStyle name="Comma 9 3 9 3" xfId="6577" xr:uid="{00000000-0005-0000-0000-000090560000}"/>
    <cellStyle name="Comma 9 3 9 4" xfId="9070" xr:uid="{00000000-0005-0000-0000-000091560000}"/>
    <cellStyle name="Comma 9 3 9 5" xfId="11518" xr:uid="{00000000-0005-0000-0000-000092560000}"/>
    <cellStyle name="Comma 9 3 9 6" xfId="13970" xr:uid="{00000000-0005-0000-0000-000093560000}"/>
    <cellStyle name="Comma 9 3 9 7" xfId="16422" xr:uid="{00000000-0005-0000-0000-000094560000}"/>
    <cellStyle name="Comma 9 3 9 8" xfId="18875" xr:uid="{00000000-0005-0000-0000-000095560000}"/>
    <cellStyle name="Comma 9 3 9 9" xfId="21323" xr:uid="{00000000-0005-0000-0000-000096560000}"/>
    <cellStyle name="Comma 9 30" xfId="8959" xr:uid="{00000000-0005-0000-0000-000097560000}"/>
    <cellStyle name="Comma 9 31" xfId="11407" xr:uid="{00000000-0005-0000-0000-000098560000}"/>
    <cellStyle name="Comma 9 32" xfId="13859" xr:uid="{00000000-0005-0000-0000-000099560000}"/>
    <cellStyle name="Comma 9 33" xfId="16311" xr:uid="{00000000-0005-0000-0000-00009A560000}"/>
    <cellStyle name="Comma 9 34" xfId="18764" xr:uid="{00000000-0005-0000-0000-00009B560000}"/>
    <cellStyle name="Comma 9 35" xfId="21212" xr:uid="{00000000-0005-0000-0000-00009C560000}"/>
    <cellStyle name="Comma 9 4" xfId="23757" xr:uid="{00000000-0005-0000-0000-00009D560000}"/>
    <cellStyle name="Comma 9 4 10" xfId="4119" xr:uid="{00000000-0005-0000-0000-00009E560000}"/>
    <cellStyle name="Comma 9 4 11" xfId="6578" xr:uid="{00000000-0005-0000-0000-00009F560000}"/>
    <cellStyle name="Comma 9 4 12" xfId="9071" xr:uid="{00000000-0005-0000-0000-0000A0560000}"/>
    <cellStyle name="Comma 9 4 13" xfId="11519" xr:uid="{00000000-0005-0000-0000-0000A1560000}"/>
    <cellStyle name="Comma 9 4 14" xfId="13971" xr:uid="{00000000-0005-0000-0000-0000A2560000}"/>
    <cellStyle name="Comma 9 4 15" xfId="16423" xr:uid="{00000000-0005-0000-0000-0000A3560000}"/>
    <cellStyle name="Comma 9 4 16" xfId="18876" xr:uid="{00000000-0005-0000-0000-0000A4560000}"/>
    <cellStyle name="Comma 9 4 17" xfId="21324" xr:uid="{00000000-0005-0000-0000-0000A5560000}"/>
    <cellStyle name="Comma 9 4 2" xfId="23758" xr:uid="{00000000-0005-0000-0000-0000A6560000}"/>
    <cellStyle name="Comma 9 4 2 10" xfId="6579" xr:uid="{00000000-0005-0000-0000-0000A7560000}"/>
    <cellStyle name="Comma 9 4 2 11" xfId="9072" xr:uid="{00000000-0005-0000-0000-0000A8560000}"/>
    <cellStyle name="Comma 9 4 2 12" xfId="11520" xr:uid="{00000000-0005-0000-0000-0000A9560000}"/>
    <cellStyle name="Comma 9 4 2 13" xfId="13972" xr:uid="{00000000-0005-0000-0000-0000AA560000}"/>
    <cellStyle name="Comma 9 4 2 14" xfId="16424" xr:uid="{00000000-0005-0000-0000-0000AB560000}"/>
    <cellStyle name="Comma 9 4 2 15" xfId="18877" xr:uid="{00000000-0005-0000-0000-0000AC560000}"/>
    <cellStyle name="Comma 9 4 2 16" xfId="21325" xr:uid="{00000000-0005-0000-0000-0000AD560000}"/>
    <cellStyle name="Comma 9 4 2 2" xfId="23759" xr:uid="{00000000-0005-0000-0000-0000AE560000}"/>
    <cellStyle name="Comma 9 4 2 2 10" xfId="21326" xr:uid="{00000000-0005-0000-0000-0000AF560000}"/>
    <cellStyle name="Comma 9 4 2 2 2" xfId="23760" xr:uid="{00000000-0005-0000-0000-0000B0560000}"/>
    <cellStyle name="Comma 9 4 2 2 2 2" xfId="4122" xr:uid="{00000000-0005-0000-0000-0000B1560000}"/>
    <cellStyle name="Comma 9 4 2 2 2 3" xfId="6581" xr:uid="{00000000-0005-0000-0000-0000B2560000}"/>
    <cellStyle name="Comma 9 4 2 2 2 4" xfId="9074" xr:uid="{00000000-0005-0000-0000-0000B3560000}"/>
    <cellStyle name="Comma 9 4 2 2 2 5" xfId="11522" xr:uid="{00000000-0005-0000-0000-0000B4560000}"/>
    <cellStyle name="Comma 9 4 2 2 2 6" xfId="13974" xr:uid="{00000000-0005-0000-0000-0000B5560000}"/>
    <cellStyle name="Comma 9 4 2 2 2 7" xfId="16426" xr:uid="{00000000-0005-0000-0000-0000B6560000}"/>
    <cellStyle name="Comma 9 4 2 2 2 8" xfId="18879" xr:uid="{00000000-0005-0000-0000-0000B7560000}"/>
    <cellStyle name="Comma 9 4 2 2 2 9" xfId="21327" xr:uid="{00000000-0005-0000-0000-0000B8560000}"/>
    <cellStyle name="Comma 9 4 2 2 3" xfId="4121" xr:uid="{00000000-0005-0000-0000-0000B9560000}"/>
    <cellStyle name="Comma 9 4 2 2 4" xfId="6580" xr:uid="{00000000-0005-0000-0000-0000BA560000}"/>
    <cellStyle name="Comma 9 4 2 2 5" xfId="9073" xr:uid="{00000000-0005-0000-0000-0000BB560000}"/>
    <cellStyle name="Comma 9 4 2 2 6" xfId="11521" xr:uid="{00000000-0005-0000-0000-0000BC560000}"/>
    <cellStyle name="Comma 9 4 2 2 7" xfId="13973" xr:uid="{00000000-0005-0000-0000-0000BD560000}"/>
    <cellStyle name="Comma 9 4 2 2 8" xfId="16425" xr:uid="{00000000-0005-0000-0000-0000BE560000}"/>
    <cellStyle name="Comma 9 4 2 2 9" xfId="18878" xr:uid="{00000000-0005-0000-0000-0000BF560000}"/>
    <cellStyle name="Comma 9 4 2 3" xfId="23761" xr:uid="{00000000-0005-0000-0000-0000C0560000}"/>
    <cellStyle name="Comma 9 4 2 3 2" xfId="4123" xr:uid="{00000000-0005-0000-0000-0000C1560000}"/>
    <cellStyle name="Comma 9 4 2 3 3" xfId="6582" xr:uid="{00000000-0005-0000-0000-0000C2560000}"/>
    <cellStyle name="Comma 9 4 2 3 4" xfId="9075" xr:uid="{00000000-0005-0000-0000-0000C3560000}"/>
    <cellStyle name="Comma 9 4 2 3 5" xfId="11523" xr:uid="{00000000-0005-0000-0000-0000C4560000}"/>
    <cellStyle name="Comma 9 4 2 3 6" xfId="13975" xr:uid="{00000000-0005-0000-0000-0000C5560000}"/>
    <cellStyle name="Comma 9 4 2 3 7" xfId="16427" xr:uid="{00000000-0005-0000-0000-0000C6560000}"/>
    <cellStyle name="Comma 9 4 2 3 8" xfId="18880" xr:uid="{00000000-0005-0000-0000-0000C7560000}"/>
    <cellStyle name="Comma 9 4 2 3 9" xfId="21328" xr:uid="{00000000-0005-0000-0000-0000C8560000}"/>
    <cellStyle name="Comma 9 4 2 4" xfId="23762" xr:uid="{00000000-0005-0000-0000-0000C9560000}"/>
    <cellStyle name="Comma 9 4 2 4 2" xfId="4124" xr:uid="{00000000-0005-0000-0000-0000CA560000}"/>
    <cellStyle name="Comma 9 4 2 4 3" xfId="6583" xr:uid="{00000000-0005-0000-0000-0000CB560000}"/>
    <cellStyle name="Comma 9 4 2 4 4" xfId="9076" xr:uid="{00000000-0005-0000-0000-0000CC560000}"/>
    <cellStyle name="Comma 9 4 2 4 5" xfId="11524" xr:uid="{00000000-0005-0000-0000-0000CD560000}"/>
    <cellStyle name="Comma 9 4 2 4 6" xfId="13976" xr:uid="{00000000-0005-0000-0000-0000CE560000}"/>
    <cellStyle name="Comma 9 4 2 4 7" xfId="16428" xr:uid="{00000000-0005-0000-0000-0000CF560000}"/>
    <cellStyle name="Comma 9 4 2 4 8" xfId="18881" xr:uid="{00000000-0005-0000-0000-0000D0560000}"/>
    <cellStyle name="Comma 9 4 2 4 9" xfId="21329" xr:uid="{00000000-0005-0000-0000-0000D1560000}"/>
    <cellStyle name="Comma 9 4 2 5" xfId="23763" xr:uid="{00000000-0005-0000-0000-0000D2560000}"/>
    <cellStyle name="Comma 9 4 2 5 2" xfId="4125" xr:uid="{00000000-0005-0000-0000-0000D3560000}"/>
    <cellStyle name="Comma 9 4 2 5 3" xfId="6584" xr:uid="{00000000-0005-0000-0000-0000D4560000}"/>
    <cellStyle name="Comma 9 4 2 5 4" xfId="9077" xr:uid="{00000000-0005-0000-0000-0000D5560000}"/>
    <cellStyle name="Comma 9 4 2 5 5" xfId="11525" xr:uid="{00000000-0005-0000-0000-0000D6560000}"/>
    <cellStyle name="Comma 9 4 2 5 6" xfId="13977" xr:uid="{00000000-0005-0000-0000-0000D7560000}"/>
    <cellStyle name="Comma 9 4 2 5 7" xfId="16429" xr:uid="{00000000-0005-0000-0000-0000D8560000}"/>
    <cellStyle name="Comma 9 4 2 5 8" xfId="18882" xr:uid="{00000000-0005-0000-0000-0000D9560000}"/>
    <cellStyle name="Comma 9 4 2 5 9" xfId="21330" xr:uid="{00000000-0005-0000-0000-0000DA560000}"/>
    <cellStyle name="Comma 9 4 2 6" xfId="23764" xr:uid="{00000000-0005-0000-0000-0000DB560000}"/>
    <cellStyle name="Comma 9 4 2 6 2" xfId="4126" xr:uid="{00000000-0005-0000-0000-0000DC560000}"/>
    <cellStyle name="Comma 9 4 2 6 3" xfId="6585" xr:uid="{00000000-0005-0000-0000-0000DD560000}"/>
    <cellStyle name="Comma 9 4 2 6 4" xfId="9078" xr:uid="{00000000-0005-0000-0000-0000DE560000}"/>
    <cellStyle name="Comma 9 4 2 6 5" xfId="11526" xr:uid="{00000000-0005-0000-0000-0000DF560000}"/>
    <cellStyle name="Comma 9 4 2 6 6" xfId="13978" xr:uid="{00000000-0005-0000-0000-0000E0560000}"/>
    <cellStyle name="Comma 9 4 2 6 7" xfId="16430" xr:uid="{00000000-0005-0000-0000-0000E1560000}"/>
    <cellStyle name="Comma 9 4 2 6 8" xfId="18883" xr:uid="{00000000-0005-0000-0000-0000E2560000}"/>
    <cellStyle name="Comma 9 4 2 6 9" xfId="21331" xr:uid="{00000000-0005-0000-0000-0000E3560000}"/>
    <cellStyle name="Comma 9 4 2 7" xfId="23765" xr:uid="{00000000-0005-0000-0000-0000E4560000}"/>
    <cellStyle name="Comma 9 4 2 7 2" xfId="4127" xr:uid="{00000000-0005-0000-0000-0000E5560000}"/>
    <cellStyle name="Comma 9 4 2 7 3" xfId="6586" xr:uid="{00000000-0005-0000-0000-0000E6560000}"/>
    <cellStyle name="Comma 9 4 2 7 4" xfId="9079" xr:uid="{00000000-0005-0000-0000-0000E7560000}"/>
    <cellStyle name="Comma 9 4 2 7 5" xfId="11527" xr:uid="{00000000-0005-0000-0000-0000E8560000}"/>
    <cellStyle name="Comma 9 4 2 7 6" xfId="13979" xr:uid="{00000000-0005-0000-0000-0000E9560000}"/>
    <cellStyle name="Comma 9 4 2 7 7" xfId="16431" xr:uid="{00000000-0005-0000-0000-0000EA560000}"/>
    <cellStyle name="Comma 9 4 2 7 8" xfId="18884" xr:uid="{00000000-0005-0000-0000-0000EB560000}"/>
    <cellStyle name="Comma 9 4 2 7 9" xfId="21332" xr:uid="{00000000-0005-0000-0000-0000EC560000}"/>
    <cellStyle name="Comma 9 4 2 8" xfId="23766" xr:uid="{00000000-0005-0000-0000-0000ED560000}"/>
    <cellStyle name="Comma 9 4 2 8 2" xfId="4128" xr:uid="{00000000-0005-0000-0000-0000EE560000}"/>
    <cellStyle name="Comma 9 4 2 8 3" xfId="6587" xr:uid="{00000000-0005-0000-0000-0000EF560000}"/>
    <cellStyle name="Comma 9 4 2 8 4" xfId="9080" xr:uid="{00000000-0005-0000-0000-0000F0560000}"/>
    <cellStyle name="Comma 9 4 2 8 5" xfId="11528" xr:uid="{00000000-0005-0000-0000-0000F1560000}"/>
    <cellStyle name="Comma 9 4 2 8 6" xfId="13980" xr:uid="{00000000-0005-0000-0000-0000F2560000}"/>
    <cellStyle name="Comma 9 4 2 8 7" xfId="16432" xr:uid="{00000000-0005-0000-0000-0000F3560000}"/>
    <cellStyle name="Comma 9 4 2 8 8" xfId="18885" xr:uid="{00000000-0005-0000-0000-0000F4560000}"/>
    <cellStyle name="Comma 9 4 2 8 9" xfId="21333" xr:uid="{00000000-0005-0000-0000-0000F5560000}"/>
    <cellStyle name="Comma 9 4 2 9" xfId="4120" xr:uid="{00000000-0005-0000-0000-0000F6560000}"/>
    <cellStyle name="Comma 9 4 3" xfId="23767" xr:uid="{00000000-0005-0000-0000-0000F7560000}"/>
    <cellStyle name="Comma 9 4 3 10" xfId="21334" xr:uid="{00000000-0005-0000-0000-0000F8560000}"/>
    <cellStyle name="Comma 9 4 3 2" xfId="23768" xr:uid="{00000000-0005-0000-0000-0000F9560000}"/>
    <cellStyle name="Comma 9 4 3 2 2" xfId="4130" xr:uid="{00000000-0005-0000-0000-0000FA560000}"/>
    <cellStyle name="Comma 9 4 3 2 3" xfId="6589" xr:uid="{00000000-0005-0000-0000-0000FB560000}"/>
    <cellStyle name="Comma 9 4 3 2 4" xfId="9082" xr:uid="{00000000-0005-0000-0000-0000FC560000}"/>
    <cellStyle name="Comma 9 4 3 2 5" xfId="11530" xr:uid="{00000000-0005-0000-0000-0000FD560000}"/>
    <cellStyle name="Comma 9 4 3 2 6" xfId="13982" xr:uid="{00000000-0005-0000-0000-0000FE560000}"/>
    <cellStyle name="Comma 9 4 3 2 7" xfId="16434" xr:uid="{00000000-0005-0000-0000-0000FF560000}"/>
    <cellStyle name="Comma 9 4 3 2 8" xfId="18887" xr:uid="{00000000-0005-0000-0000-000000570000}"/>
    <cellStyle name="Comma 9 4 3 2 9" xfId="21335" xr:uid="{00000000-0005-0000-0000-000001570000}"/>
    <cellStyle name="Comma 9 4 3 3" xfId="4129" xr:uid="{00000000-0005-0000-0000-000002570000}"/>
    <cellStyle name="Comma 9 4 3 4" xfId="6588" xr:uid="{00000000-0005-0000-0000-000003570000}"/>
    <cellStyle name="Comma 9 4 3 5" xfId="9081" xr:uid="{00000000-0005-0000-0000-000004570000}"/>
    <cellStyle name="Comma 9 4 3 6" xfId="11529" xr:uid="{00000000-0005-0000-0000-000005570000}"/>
    <cellStyle name="Comma 9 4 3 7" xfId="13981" xr:uid="{00000000-0005-0000-0000-000006570000}"/>
    <cellStyle name="Comma 9 4 3 8" xfId="16433" xr:uid="{00000000-0005-0000-0000-000007570000}"/>
    <cellStyle name="Comma 9 4 3 9" xfId="18886" xr:uid="{00000000-0005-0000-0000-000008570000}"/>
    <cellStyle name="Comma 9 4 4" xfId="23769" xr:uid="{00000000-0005-0000-0000-000009570000}"/>
    <cellStyle name="Comma 9 4 4 2" xfId="4131" xr:uid="{00000000-0005-0000-0000-00000A570000}"/>
    <cellStyle name="Comma 9 4 4 3" xfId="6590" xr:uid="{00000000-0005-0000-0000-00000B570000}"/>
    <cellStyle name="Comma 9 4 4 4" xfId="9083" xr:uid="{00000000-0005-0000-0000-00000C570000}"/>
    <cellStyle name="Comma 9 4 4 5" xfId="11531" xr:uid="{00000000-0005-0000-0000-00000D570000}"/>
    <cellStyle name="Comma 9 4 4 6" xfId="13983" xr:uid="{00000000-0005-0000-0000-00000E570000}"/>
    <cellStyle name="Comma 9 4 4 7" xfId="16435" xr:uid="{00000000-0005-0000-0000-00000F570000}"/>
    <cellStyle name="Comma 9 4 4 8" xfId="18888" xr:uid="{00000000-0005-0000-0000-000010570000}"/>
    <cellStyle name="Comma 9 4 4 9" xfId="21336" xr:uid="{00000000-0005-0000-0000-000011570000}"/>
    <cellStyle name="Comma 9 4 5" xfId="23770" xr:uid="{00000000-0005-0000-0000-000012570000}"/>
    <cellStyle name="Comma 9 4 5 2" xfId="4132" xr:uid="{00000000-0005-0000-0000-000013570000}"/>
    <cellStyle name="Comma 9 4 5 3" xfId="6591" xr:uid="{00000000-0005-0000-0000-000014570000}"/>
    <cellStyle name="Comma 9 4 5 4" xfId="9084" xr:uid="{00000000-0005-0000-0000-000015570000}"/>
    <cellStyle name="Comma 9 4 5 5" xfId="11532" xr:uid="{00000000-0005-0000-0000-000016570000}"/>
    <cellStyle name="Comma 9 4 5 6" xfId="13984" xr:uid="{00000000-0005-0000-0000-000017570000}"/>
    <cellStyle name="Comma 9 4 5 7" xfId="16436" xr:uid="{00000000-0005-0000-0000-000018570000}"/>
    <cellStyle name="Comma 9 4 5 8" xfId="18889" xr:uid="{00000000-0005-0000-0000-000019570000}"/>
    <cellStyle name="Comma 9 4 5 9" xfId="21337" xr:uid="{00000000-0005-0000-0000-00001A570000}"/>
    <cellStyle name="Comma 9 4 6" xfId="23771" xr:uid="{00000000-0005-0000-0000-00001B570000}"/>
    <cellStyle name="Comma 9 4 6 2" xfId="4133" xr:uid="{00000000-0005-0000-0000-00001C570000}"/>
    <cellStyle name="Comma 9 4 6 3" xfId="6592" xr:uid="{00000000-0005-0000-0000-00001D570000}"/>
    <cellStyle name="Comma 9 4 6 4" xfId="9085" xr:uid="{00000000-0005-0000-0000-00001E570000}"/>
    <cellStyle name="Comma 9 4 6 5" xfId="11533" xr:uid="{00000000-0005-0000-0000-00001F570000}"/>
    <cellStyle name="Comma 9 4 6 6" xfId="13985" xr:uid="{00000000-0005-0000-0000-000020570000}"/>
    <cellStyle name="Comma 9 4 6 7" xfId="16437" xr:uid="{00000000-0005-0000-0000-000021570000}"/>
    <cellStyle name="Comma 9 4 6 8" xfId="18890" xr:uid="{00000000-0005-0000-0000-000022570000}"/>
    <cellStyle name="Comma 9 4 6 9" xfId="21338" xr:uid="{00000000-0005-0000-0000-000023570000}"/>
    <cellStyle name="Comma 9 4 7" xfId="23772" xr:uid="{00000000-0005-0000-0000-000024570000}"/>
    <cellStyle name="Comma 9 4 7 2" xfId="4134" xr:uid="{00000000-0005-0000-0000-000025570000}"/>
    <cellStyle name="Comma 9 4 7 3" xfId="6593" xr:uid="{00000000-0005-0000-0000-000026570000}"/>
    <cellStyle name="Comma 9 4 7 4" xfId="9086" xr:uid="{00000000-0005-0000-0000-000027570000}"/>
    <cellStyle name="Comma 9 4 7 5" xfId="11534" xr:uid="{00000000-0005-0000-0000-000028570000}"/>
    <cellStyle name="Comma 9 4 7 6" xfId="13986" xr:uid="{00000000-0005-0000-0000-000029570000}"/>
    <cellStyle name="Comma 9 4 7 7" xfId="16438" xr:uid="{00000000-0005-0000-0000-00002A570000}"/>
    <cellStyle name="Comma 9 4 7 8" xfId="18891" xr:uid="{00000000-0005-0000-0000-00002B570000}"/>
    <cellStyle name="Comma 9 4 7 9" xfId="21339" xr:uid="{00000000-0005-0000-0000-00002C570000}"/>
    <cellStyle name="Comma 9 4 8" xfId="23773" xr:uid="{00000000-0005-0000-0000-00002D570000}"/>
    <cellStyle name="Comma 9 4 8 2" xfId="4135" xr:uid="{00000000-0005-0000-0000-00002E570000}"/>
    <cellStyle name="Comma 9 4 8 3" xfId="6594" xr:uid="{00000000-0005-0000-0000-00002F570000}"/>
    <cellStyle name="Comma 9 4 8 4" xfId="9087" xr:uid="{00000000-0005-0000-0000-000030570000}"/>
    <cellStyle name="Comma 9 4 8 5" xfId="11535" xr:uid="{00000000-0005-0000-0000-000031570000}"/>
    <cellStyle name="Comma 9 4 8 6" xfId="13987" xr:uid="{00000000-0005-0000-0000-000032570000}"/>
    <cellStyle name="Comma 9 4 8 7" xfId="16439" xr:uid="{00000000-0005-0000-0000-000033570000}"/>
    <cellStyle name="Comma 9 4 8 8" xfId="18892" xr:uid="{00000000-0005-0000-0000-000034570000}"/>
    <cellStyle name="Comma 9 4 8 9" xfId="21340" xr:uid="{00000000-0005-0000-0000-000035570000}"/>
    <cellStyle name="Comma 9 4 9" xfId="23774" xr:uid="{00000000-0005-0000-0000-000036570000}"/>
    <cellStyle name="Comma 9 4 9 2" xfId="4136" xr:uid="{00000000-0005-0000-0000-000037570000}"/>
    <cellStyle name="Comma 9 4 9 3" xfId="6595" xr:uid="{00000000-0005-0000-0000-000038570000}"/>
    <cellStyle name="Comma 9 4 9 4" xfId="9088" xr:uid="{00000000-0005-0000-0000-000039570000}"/>
    <cellStyle name="Comma 9 4 9 5" xfId="11536" xr:uid="{00000000-0005-0000-0000-00003A570000}"/>
    <cellStyle name="Comma 9 4 9 6" xfId="13988" xr:uid="{00000000-0005-0000-0000-00003B570000}"/>
    <cellStyle name="Comma 9 4 9 7" xfId="16440" xr:uid="{00000000-0005-0000-0000-00003C570000}"/>
    <cellStyle name="Comma 9 4 9 8" xfId="18893" xr:uid="{00000000-0005-0000-0000-00003D570000}"/>
    <cellStyle name="Comma 9 4 9 9" xfId="21341" xr:uid="{00000000-0005-0000-0000-00003E570000}"/>
    <cellStyle name="Comma 9 5" xfId="23775" xr:uid="{00000000-0005-0000-0000-00003F570000}"/>
    <cellStyle name="Comma 9 5 10" xfId="6596" xr:uid="{00000000-0005-0000-0000-000040570000}"/>
    <cellStyle name="Comma 9 5 11" xfId="9089" xr:uid="{00000000-0005-0000-0000-000041570000}"/>
    <cellStyle name="Comma 9 5 12" xfId="11537" xr:uid="{00000000-0005-0000-0000-000042570000}"/>
    <cellStyle name="Comma 9 5 13" xfId="13989" xr:uid="{00000000-0005-0000-0000-000043570000}"/>
    <cellStyle name="Comma 9 5 14" xfId="16441" xr:uid="{00000000-0005-0000-0000-000044570000}"/>
    <cellStyle name="Comma 9 5 15" xfId="18894" xr:uid="{00000000-0005-0000-0000-000045570000}"/>
    <cellStyle name="Comma 9 5 16" xfId="21342" xr:uid="{00000000-0005-0000-0000-000046570000}"/>
    <cellStyle name="Comma 9 5 2" xfId="23776" xr:uid="{00000000-0005-0000-0000-000047570000}"/>
    <cellStyle name="Comma 9 5 2 10" xfId="21343" xr:uid="{00000000-0005-0000-0000-000048570000}"/>
    <cellStyle name="Comma 9 5 2 2" xfId="23777" xr:uid="{00000000-0005-0000-0000-000049570000}"/>
    <cellStyle name="Comma 9 5 2 2 2" xfId="4139" xr:uid="{00000000-0005-0000-0000-00004A570000}"/>
    <cellStyle name="Comma 9 5 2 2 3" xfId="6598" xr:uid="{00000000-0005-0000-0000-00004B570000}"/>
    <cellStyle name="Comma 9 5 2 2 4" xfId="9091" xr:uid="{00000000-0005-0000-0000-00004C570000}"/>
    <cellStyle name="Comma 9 5 2 2 5" xfId="11539" xr:uid="{00000000-0005-0000-0000-00004D570000}"/>
    <cellStyle name="Comma 9 5 2 2 6" xfId="13991" xr:uid="{00000000-0005-0000-0000-00004E570000}"/>
    <cellStyle name="Comma 9 5 2 2 7" xfId="16443" xr:uid="{00000000-0005-0000-0000-00004F570000}"/>
    <cellStyle name="Comma 9 5 2 2 8" xfId="18896" xr:uid="{00000000-0005-0000-0000-000050570000}"/>
    <cellStyle name="Comma 9 5 2 2 9" xfId="21344" xr:uid="{00000000-0005-0000-0000-000051570000}"/>
    <cellStyle name="Comma 9 5 2 3" xfId="4138" xr:uid="{00000000-0005-0000-0000-000052570000}"/>
    <cellStyle name="Comma 9 5 2 4" xfId="6597" xr:uid="{00000000-0005-0000-0000-000053570000}"/>
    <cellStyle name="Comma 9 5 2 5" xfId="9090" xr:uid="{00000000-0005-0000-0000-000054570000}"/>
    <cellStyle name="Comma 9 5 2 6" xfId="11538" xr:uid="{00000000-0005-0000-0000-000055570000}"/>
    <cellStyle name="Comma 9 5 2 7" xfId="13990" xr:uid="{00000000-0005-0000-0000-000056570000}"/>
    <cellStyle name="Comma 9 5 2 8" xfId="16442" xr:uid="{00000000-0005-0000-0000-000057570000}"/>
    <cellStyle name="Comma 9 5 2 9" xfId="18895" xr:uid="{00000000-0005-0000-0000-000058570000}"/>
    <cellStyle name="Comma 9 5 3" xfId="23778" xr:uid="{00000000-0005-0000-0000-000059570000}"/>
    <cellStyle name="Comma 9 5 3 2" xfId="4140" xr:uid="{00000000-0005-0000-0000-00005A570000}"/>
    <cellStyle name="Comma 9 5 3 3" xfId="6599" xr:uid="{00000000-0005-0000-0000-00005B570000}"/>
    <cellStyle name="Comma 9 5 3 4" xfId="9092" xr:uid="{00000000-0005-0000-0000-00005C570000}"/>
    <cellStyle name="Comma 9 5 3 5" xfId="11540" xr:uid="{00000000-0005-0000-0000-00005D570000}"/>
    <cellStyle name="Comma 9 5 3 6" xfId="13992" xr:uid="{00000000-0005-0000-0000-00005E570000}"/>
    <cellStyle name="Comma 9 5 3 7" xfId="16444" xr:uid="{00000000-0005-0000-0000-00005F570000}"/>
    <cellStyle name="Comma 9 5 3 8" xfId="18897" xr:uid="{00000000-0005-0000-0000-000060570000}"/>
    <cellStyle name="Comma 9 5 3 9" xfId="21345" xr:uid="{00000000-0005-0000-0000-000061570000}"/>
    <cellStyle name="Comma 9 5 4" xfId="23779" xr:uid="{00000000-0005-0000-0000-000062570000}"/>
    <cellStyle name="Comma 9 5 4 2" xfId="4141" xr:uid="{00000000-0005-0000-0000-000063570000}"/>
    <cellStyle name="Comma 9 5 4 3" xfId="6600" xr:uid="{00000000-0005-0000-0000-000064570000}"/>
    <cellStyle name="Comma 9 5 4 4" xfId="9093" xr:uid="{00000000-0005-0000-0000-000065570000}"/>
    <cellStyle name="Comma 9 5 4 5" xfId="11541" xr:uid="{00000000-0005-0000-0000-000066570000}"/>
    <cellStyle name="Comma 9 5 4 6" xfId="13993" xr:uid="{00000000-0005-0000-0000-000067570000}"/>
    <cellStyle name="Comma 9 5 4 7" xfId="16445" xr:uid="{00000000-0005-0000-0000-000068570000}"/>
    <cellStyle name="Comma 9 5 4 8" xfId="18898" xr:uid="{00000000-0005-0000-0000-000069570000}"/>
    <cellStyle name="Comma 9 5 4 9" xfId="21346" xr:uid="{00000000-0005-0000-0000-00006A570000}"/>
    <cellStyle name="Comma 9 5 5" xfId="23780" xr:uid="{00000000-0005-0000-0000-00006B570000}"/>
    <cellStyle name="Comma 9 5 5 2" xfId="4142" xr:uid="{00000000-0005-0000-0000-00006C570000}"/>
    <cellStyle name="Comma 9 5 5 3" xfId="6601" xr:uid="{00000000-0005-0000-0000-00006D570000}"/>
    <cellStyle name="Comma 9 5 5 4" xfId="9094" xr:uid="{00000000-0005-0000-0000-00006E570000}"/>
    <cellStyle name="Comma 9 5 5 5" xfId="11542" xr:uid="{00000000-0005-0000-0000-00006F570000}"/>
    <cellStyle name="Comma 9 5 5 6" xfId="13994" xr:uid="{00000000-0005-0000-0000-000070570000}"/>
    <cellStyle name="Comma 9 5 5 7" xfId="16446" xr:uid="{00000000-0005-0000-0000-000071570000}"/>
    <cellStyle name="Comma 9 5 5 8" xfId="18899" xr:uid="{00000000-0005-0000-0000-000072570000}"/>
    <cellStyle name="Comma 9 5 5 9" xfId="21347" xr:uid="{00000000-0005-0000-0000-000073570000}"/>
    <cellStyle name="Comma 9 5 6" xfId="23781" xr:uid="{00000000-0005-0000-0000-000074570000}"/>
    <cellStyle name="Comma 9 5 6 2" xfId="4143" xr:uid="{00000000-0005-0000-0000-000075570000}"/>
    <cellStyle name="Comma 9 5 6 3" xfId="6602" xr:uid="{00000000-0005-0000-0000-000076570000}"/>
    <cellStyle name="Comma 9 5 6 4" xfId="9095" xr:uid="{00000000-0005-0000-0000-000077570000}"/>
    <cellStyle name="Comma 9 5 6 5" xfId="11543" xr:uid="{00000000-0005-0000-0000-000078570000}"/>
    <cellStyle name="Comma 9 5 6 6" xfId="13995" xr:uid="{00000000-0005-0000-0000-000079570000}"/>
    <cellStyle name="Comma 9 5 6 7" xfId="16447" xr:uid="{00000000-0005-0000-0000-00007A570000}"/>
    <cellStyle name="Comma 9 5 6 8" xfId="18900" xr:uid="{00000000-0005-0000-0000-00007B570000}"/>
    <cellStyle name="Comma 9 5 6 9" xfId="21348" xr:uid="{00000000-0005-0000-0000-00007C570000}"/>
    <cellStyle name="Comma 9 5 7" xfId="23782" xr:uid="{00000000-0005-0000-0000-00007D570000}"/>
    <cellStyle name="Comma 9 5 7 2" xfId="4144" xr:uid="{00000000-0005-0000-0000-00007E570000}"/>
    <cellStyle name="Comma 9 5 7 3" xfId="6603" xr:uid="{00000000-0005-0000-0000-00007F570000}"/>
    <cellStyle name="Comma 9 5 7 4" xfId="9096" xr:uid="{00000000-0005-0000-0000-000080570000}"/>
    <cellStyle name="Comma 9 5 7 5" xfId="11544" xr:uid="{00000000-0005-0000-0000-000081570000}"/>
    <cellStyle name="Comma 9 5 7 6" xfId="13996" xr:uid="{00000000-0005-0000-0000-000082570000}"/>
    <cellStyle name="Comma 9 5 7 7" xfId="16448" xr:uid="{00000000-0005-0000-0000-000083570000}"/>
    <cellStyle name="Comma 9 5 7 8" xfId="18901" xr:uid="{00000000-0005-0000-0000-000084570000}"/>
    <cellStyle name="Comma 9 5 7 9" xfId="21349" xr:uid="{00000000-0005-0000-0000-000085570000}"/>
    <cellStyle name="Comma 9 5 8" xfId="23783" xr:uid="{00000000-0005-0000-0000-000086570000}"/>
    <cellStyle name="Comma 9 5 8 2" xfId="4145" xr:uid="{00000000-0005-0000-0000-000087570000}"/>
    <cellStyle name="Comma 9 5 8 3" xfId="6604" xr:uid="{00000000-0005-0000-0000-000088570000}"/>
    <cellStyle name="Comma 9 5 8 4" xfId="9097" xr:uid="{00000000-0005-0000-0000-000089570000}"/>
    <cellStyle name="Comma 9 5 8 5" xfId="11545" xr:uid="{00000000-0005-0000-0000-00008A570000}"/>
    <cellStyle name="Comma 9 5 8 6" xfId="13997" xr:uid="{00000000-0005-0000-0000-00008B570000}"/>
    <cellStyle name="Comma 9 5 8 7" xfId="16449" xr:uid="{00000000-0005-0000-0000-00008C570000}"/>
    <cellStyle name="Comma 9 5 8 8" xfId="18902" xr:uid="{00000000-0005-0000-0000-00008D570000}"/>
    <cellStyle name="Comma 9 5 8 9" xfId="21350" xr:uid="{00000000-0005-0000-0000-00008E570000}"/>
    <cellStyle name="Comma 9 5 9" xfId="4137" xr:uid="{00000000-0005-0000-0000-00008F570000}"/>
    <cellStyle name="Comma 9 6" xfId="417" xr:uid="{00000000-0005-0000-0000-000090570000}"/>
    <cellStyle name="Comma 9 6 10" xfId="21351" xr:uid="{00000000-0005-0000-0000-000091570000}"/>
    <cellStyle name="Comma 9 6 2" xfId="23784" xr:uid="{00000000-0005-0000-0000-000092570000}"/>
    <cellStyle name="Comma 9 6 2 2" xfId="4147" xr:uid="{00000000-0005-0000-0000-000093570000}"/>
    <cellStyle name="Comma 9 6 2 3" xfId="6606" xr:uid="{00000000-0005-0000-0000-000094570000}"/>
    <cellStyle name="Comma 9 6 2 4" xfId="9099" xr:uid="{00000000-0005-0000-0000-000095570000}"/>
    <cellStyle name="Comma 9 6 2 5" xfId="11547" xr:uid="{00000000-0005-0000-0000-000096570000}"/>
    <cellStyle name="Comma 9 6 2 6" xfId="13999" xr:uid="{00000000-0005-0000-0000-000097570000}"/>
    <cellStyle name="Comma 9 6 2 7" xfId="16451" xr:uid="{00000000-0005-0000-0000-000098570000}"/>
    <cellStyle name="Comma 9 6 2 8" xfId="18904" xr:uid="{00000000-0005-0000-0000-000099570000}"/>
    <cellStyle name="Comma 9 6 2 9" xfId="21352" xr:uid="{00000000-0005-0000-0000-00009A570000}"/>
    <cellStyle name="Comma 9 6 3" xfId="4146" xr:uid="{00000000-0005-0000-0000-00009B570000}"/>
    <cellStyle name="Comma 9 6 4" xfId="6605" xr:uid="{00000000-0005-0000-0000-00009C570000}"/>
    <cellStyle name="Comma 9 6 5" xfId="9098" xr:uid="{00000000-0005-0000-0000-00009D570000}"/>
    <cellStyle name="Comma 9 6 6" xfId="11546" xr:uid="{00000000-0005-0000-0000-00009E570000}"/>
    <cellStyle name="Comma 9 6 7" xfId="13998" xr:uid="{00000000-0005-0000-0000-00009F570000}"/>
    <cellStyle name="Comma 9 6 8" xfId="16450" xr:uid="{00000000-0005-0000-0000-0000A0570000}"/>
    <cellStyle name="Comma 9 6 9" xfId="18903" xr:uid="{00000000-0005-0000-0000-0000A1570000}"/>
    <cellStyle name="Comma 9 7" xfId="418" xr:uid="{00000000-0005-0000-0000-0000A2570000}"/>
    <cellStyle name="Comma 9 7 2" xfId="4148" xr:uid="{00000000-0005-0000-0000-0000A3570000}"/>
    <cellStyle name="Comma 9 7 3" xfId="6607" xr:uid="{00000000-0005-0000-0000-0000A4570000}"/>
    <cellStyle name="Comma 9 7 4" xfId="9100" xr:uid="{00000000-0005-0000-0000-0000A5570000}"/>
    <cellStyle name="Comma 9 7 5" xfId="11548" xr:uid="{00000000-0005-0000-0000-0000A6570000}"/>
    <cellStyle name="Comma 9 7 6" xfId="14000" xr:uid="{00000000-0005-0000-0000-0000A7570000}"/>
    <cellStyle name="Comma 9 7 7" xfId="16452" xr:uid="{00000000-0005-0000-0000-0000A8570000}"/>
    <cellStyle name="Comma 9 7 8" xfId="18905" xr:uid="{00000000-0005-0000-0000-0000A9570000}"/>
    <cellStyle name="Comma 9 7 9" xfId="21353" xr:uid="{00000000-0005-0000-0000-0000AA570000}"/>
    <cellStyle name="Comma 9 8" xfId="419" xr:uid="{00000000-0005-0000-0000-0000AB570000}"/>
    <cellStyle name="Comma 9 8 2" xfId="4149" xr:uid="{00000000-0005-0000-0000-0000AC570000}"/>
    <cellStyle name="Comma 9 8 3" xfId="6608" xr:uid="{00000000-0005-0000-0000-0000AD570000}"/>
    <cellStyle name="Comma 9 8 4" xfId="9101" xr:uid="{00000000-0005-0000-0000-0000AE570000}"/>
    <cellStyle name="Comma 9 8 5" xfId="11549" xr:uid="{00000000-0005-0000-0000-0000AF570000}"/>
    <cellStyle name="Comma 9 8 6" xfId="14001" xr:uid="{00000000-0005-0000-0000-0000B0570000}"/>
    <cellStyle name="Comma 9 8 7" xfId="16453" xr:uid="{00000000-0005-0000-0000-0000B1570000}"/>
    <cellStyle name="Comma 9 8 8" xfId="18906" xr:uid="{00000000-0005-0000-0000-0000B2570000}"/>
    <cellStyle name="Comma 9 8 9" xfId="21354" xr:uid="{00000000-0005-0000-0000-0000B3570000}"/>
    <cellStyle name="Comma 9 9" xfId="420" xr:uid="{00000000-0005-0000-0000-0000B4570000}"/>
    <cellStyle name="Comma 9 9 2" xfId="4150" xr:uid="{00000000-0005-0000-0000-0000B5570000}"/>
    <cellStyle name="Comma 9 9 3" xfId="6609" xr:uid="{00000000-0005-0000-0000-0000B6570000}"/>
    <cellStyle name="Comma 9 9 4" xfId="9102" xr:uid="{00000000-0005-0000-0000-0000B7570000}"/>
    <cellStyle name="Comma 9 9 5" xfId="11550" xr:uid="{00000000-0005-0000-0000-0000B8570000}"/>
    <cellStyle name="Comma 9 9 6" xfId="14002" xr:uid="{00000000-0005-0000-0000-0000B9570000}"/>
    <cellStyle name="Comma 9 9 7" xfId="16454" xr:uid="{00000000-0005-0000-0000-0000BA570000}"/>
    <cellStyle name="Comma 9 9 8" xfId="18907" xr:uid="{00000000-0005-0000-0000-0000BB570000}"/>
    <cellStyle name="Comma 9 9 9" xfId="21355" xr:uid="{00000000-0005-0000-0000-0000BC570000}"/>
    <cellStyle name="Currency" xfId="421" builtinId="4"/>
    <cellStyle name="Explanatory Text" xfId="1518" builtinId="53" customBuiltin="1"/>
    <cellStyle name="Explanatory Text 2" xfId="422" xr:uid="{00000000-0005-0000-0000-0000BF570000}"/>
    <cellStyle name="Explanatory Text 2 2" xfId="6638" xr:uid="{00000000-0005-0000-0000-0000C0570000}"/>
    <cellStyle name="Explanatory Text 2 3" xfId="21394" xr:uid="{00000000-0005-0000-0000-0000C1570000}"/>
    <cellStyle name="Explanatory Text 3" xfId="423" xr:uid="{00000000-0005-0000-0000-0000C2570000}"/>
    <cellStyle name="Good" xfId="1508" builtinId="26" customBuiltin="1"/>
    <cellStyle name="Good 2" xfId="424" xr:uid="{00000000-0005-0000-0000-0000C4570000}"/>
    <cellStyle name="Good 2 2" xfId="6639" xr:uid="{00000000-0005-0000-0000-0000C5570000}"/>
    <cellStyle name="Good 2 3" xfId="21395" xr:uid="{00000000-0005-0000-0000-0000C6570000}"/>
    <cellStyle name="Good 3" xfId="425" xr:uid="{00000000-0005-0000-0000-0000C7570000}"/>
    <cellStyle name="Good 4" xfId="1485" xr:uid="{00000000-0005-0000-0000-0000C8570000}"/>
    <cellStyle name="Heading 1" xfId="1504" builtinId="16" customBuiltin="1"/>
    <cellStyle name="Heading 1 2" xfId="426" xr:uid="{00000000-0005-0000-0000-0000CA570000}"/>
    <cellStyle name="Heading 1 2 2" xfId="6640" xr:uid="{00000000-0005-0000-0000-0000CB570000}"/>
    <cellStyle name="Heading 1 2 3" xfId="21396" xr:uid="{00000000-0005-0000-0000-0000CC570000}"/>
    <cellStyle name="Heading 1 3" xfId="427" xr:uid="{00000000-0005-0000-0000-0000CD570000}"/>
    <cellStyle name="Heading 1 4" xfId="1486" xr:uid="{00000000-0005-0000-0000-0000CE570000}"/>
    <cellStyle name="Heading 2" xfId="1505" builtinId="17" customBuiltin="1"/>
    <cellStyle name="Heading 2 2" xfId="428" xr:uid="{00000000-0005-0000-0000-0000D0570000}"/>
    <cellStyle name="Heading 2 2 2" xfId="6641" xr:uid="{00000000-0005-0000-0000-0000D1570000}"/>
    <cellStyle name="Heading 2 2 3" xfId="21397" xr:uid="{00000000-0005-0000-0000-0000D2570000}"/>
    <cellStyle name="Heading 2 3" xfId="429" xr:uid="{00000000-0005-0000-0000-0000D3570000}"/>
    <cellStyle name="Heading 2 4" xfId="1487" xr:uid="{00000000-0005-0000-0000-0000D4570000}"/>
    <cellStyle name="Heading 3" xfId="1506" builtinId="18" customBuiltin="1"/>
    <cellStyle name="Heading 3 2" xfId="430" xr:uid="{00000000-0005-0000-0000-0000D6570000}"/>
    <cellStyle name="Heading 3 2 2" xfId="6642" xr:uid="{00000000-0005-0000-0000-0000D7570000}"/>
    <cellStyle name="Heading 3 2 3" xfId="21398" xr:uid="{00000000-0005-0000-0000-0000D8570000}"/>
    <cellStyle name="Heading 3 3" xfId="431" xr:uid="{00000000-0005-0000-0000-0000D9570000}"/>
    <cellStyle name="Heading 3 4" xfId="1488" xr:uid="{00000000-0005-0000-0000-0000DA570000}"/>
    <cellStyle name="Heading 4" xfId="1507" builtinId="19" customBuiltin="1"/>
    <cellStyle name="Heading 4 2" xfId="432" xr:uid="{00000000-0005-0000-0000-0000DC570000}"/>
    <cellStyle name="Heading 4 2 2" xfId="6643" xr:uid="{00000000-0005-0000-0000-0000DD570000}"/>
    <cellStyle name="Heading 4 2 3" xfId="21399" xr:uid="{00000000-0005-0000-0000-0000DE570000}"/>
    <cellStyle name="Heading 4 3" xfId="433" xr:uid="{00000000-0005-0000-0000-0000DF570000}"/>
    <cellStyle name="Heading 4 4" xfId="1489" xr:uid="{00000000-0005-0000-0000-0000E0570000}"/>
    <cellStyle name="Heading1 1" xfId="434" xr:uid="{00000000-0005-0000-0000-0000E1570000}"/>
    <cellStyle name="Hyperlink" xfId="1499" xr:uid="{00000000-0005-0000-0000-0000E2570000}"/>
    <cellStyle name="Hyperlink 10" xfId="1500" xr:uid="{00000000-0005-0000-0000-0000E3570000}"/>
    <cellStyle name="Hyperlink 11" xfId="1637" xr:uid="{00000000-0005-0000-0000-0000E4570000}"/>
    <cellStyle name="Hyperlink 12" xfId="11552" xr:uid="{00000000-0005-0000-0000-0000E5570000}"/>
    <cellStyle name="Hyperlink 13" xfId="23786" xr:uid="{00000000-0005-0000-0000-0000E6570000}"/>
    <cellStyle name="Hyperlink 2" xfId="435" xr:uid="{00000000-0005-0000-0000-0000E7570000}"/>
    <cellStyle name="Hyperlink 2 2" xfId="436" xr:uid="{00000000-0005-0000-0000-0000E8570000}"/>
    <cellStyle name="Hyperlink 2 3" xfId="437" xr:uid="{00000000-0005-0000-0000-0000E9570000}"/>
    <cellStyle name="Hyperlink 2_OA&amp;GRIDCO" xfId="438" xr:uid="{00000000-0005-0000-0000-0000EA570000}"/>
    <cellStyle name="Hyperlink 3" xfId="439" xr:uid="{00000000-0005-0000-0000-0000EB570000}"/>
    <cellStyle name="Hyperlink 4" xfId="440" xr:uid="{00000000-0005-0000-0000-0000EC570000}"/>
    <cellStyle name="Hyperlink 5" xfId="441" xr:uid="{00000000-0005-0000-0000-0000ED570000}"/>
    <cellStyle name="Hyperlink 5 2" xfId="4151" xr:uid="{00000000-0005-0000-0000-0000EE570000}"/>
    <cellStyle name="Hyperlink 6" xfId="1449" xr:uid="{00000000-0005-0000-0000-0000EF570000}"/>
    <cellStyle name="Hyperlink 7" xfId="1450" xr:uid="{00000000-0005-0000-0000-0000F0570000}"/>
    <cellStyle name="Hyperlink 8" xfId="1497" xr:uid="{00000000-0005-0000-0000-0000F1570000}"/>
    <cellStyle name="Hyperlink 9" xfId="1498" xr:uid="{00000000-0005-0000-0000-0000F2570000}"/>
    <cellStyle name="Input" xfId="1511" builtinId="20" customBuiltin="1"/>
    <cellStyle name="Input 2" xfId="442" xr:uid="{00000000-0005-0000-0000-0000F4570000}"/>
    <cellStyle name="Input 2 2" xfId="6644" xr:uid="{00000000-0005-0000-0000-0000F5570000}"/>
    <cellStyle name="Input 2 3" xfId="16455" xr:uid="{00000000-0005-0000-0000-0000F6570000}"/>
    <cellStyle name="Input 2 4" xfId="21362" xr:uid="{00000000-0005-0000-0000-0000F7570000}"/>
    <cellStyle name="Input 2 5" xfId="21400" xr:uid="{00000000-0005-0000-0000-0000F8570000}"/>
    <cellStyle name="Input 3" xfId="443" xr:uid="{00000000-0005-0000-0000-0000F9570000}"/>
    <cellStyle name="Input 4" xfId="1490" xr:uid="{00000000-0005-0000-0000-0000FA570000}"/>
    <cellStyle name="Input 5" xfId="21361" xr:uid="{00000000-0005-0000-0000-0000FB570000}"/>
    <cellStyle name="Linked Cell" xfId="1514" builtinId="24" customBuiltin="1"/>
    <cellStyle name="Linked Cell 2" xfId="444" xr:uid="{00000000-0005-0000-0000-0000FD570000}"/>
    <cellStyle name="Linked Cell 2 2" xfId="6645" xr:uid="{00000000-0005-0000-0000-0000FE570000}"/>
    <cellStyle name="Linked Cell 2 3" xfId="21401" xr:uid="{00000000-0005-0000-0000-0000FF570000}"/>
    <cellStyle name="Linked Cell 3" xfId="445" xr:uid="{00000000-0005-0000-0000-000000580000}"/>
    <cellStyle name="Linked Cell 4" xfId="1491" xr:uid="{00000000-0005-0000-0000-000001580000}"/>
    <cellStyle name="Neutral" xfId="1510" builtinId="28" customBuiltin="1"/>
    <cellStyle name="Neutral 2" xfId="446" xr:uid="{00000000-0005-0000-0000-000003580000}"/>
    <cellStyle name="Neutral 2 2" xfId="1638" xr:uid="{00000000-0005-0000-0000-000004580000}"/>
    <cellStyle name="Neutral 2 3" xfId="6646" xr:uid="{00000000-0005-0000-0000-000005580000}"/>
    <cellStyle name="Neutral 2 4" xfId="21402" xr:uid="{00000000-0005-0000-0000-000006580000}"/>
    <cellStyle name="Neutral 3" xfId="447" xr:uid="{00000000-0005-0000-0000-000007580000}"/>
    <cellStyle name="Neutral 4" xfId="1492" xr:uid="{00000000-0005-0000-0000-000008580000}"/>
    <cellStyle name="Normal" xfId="0" builtinId="0"/>
    <cellStyle name="Normal 10" xfId="448" xr:uid="{00000000-0005-0000-0000-00000A580000}"/>
    <cellStyle name="Normal 10 2" xfId="449" xr:uid="{00000000-0005-0000-0000-00000B580000}"/>
    <cellStyle name="Normal 10 3" xfId="450" xr:uid="{00000000-0005-0000-0000-00000C580000}"/>
    <cellStyle name="Normal 10 4" xfId="1501" xr:uid="{00000000-0005-0000-0000-00000D580000}"/>
    <cellStyle name="Normal 10_OA&amp;GRIDCO" xfId="451" xr:uid="{00000000-0005-0000-0000-00000E580000}"/>
    <cellStyle name="Normal 100" xfId="452" xr:uid="{00000000-0005-0000-0000-00000F580000}"/>
    <cellStyle name="Normal 101" xfId="453" xr:uid="{00000000-0005-0000-0000-000010580000}"/>
    <cellStyle name="Normal 102" xfId="454" xr:uid="{00000000-0005-0000-0000-000011580000}"/>
    <cellStyle name="Normal 103" xfId="455" xr:uid="{00000000-0005-0000-0000-000012580000}"/>
    <cellStyle name="Normal 104" xfId="456" xr:uid="{00000000-0005-0000-0000-000013580000}"/>
    <cellStyle name="Normal 105" xfId="457" xr:uid="{00000000-0005-0000-0000-000014580000}"/>
    <cellStyle name="Normal 106" xfId="458" xr:uid="{00000000-0005-0000-0000-000015580000}"/>
    <cellStyle name="Normal 107" xfId="459" xr:uid="{00000000-0005-0000-0000-000016580000}"/>
    <cellStyle name="Normal 108" xfId="460" xr:uid="{00000000-0005-0000-0000-000017580000}"/>
    <cellStyle name="Normal 109" xfId="461" xr:uid="{00000000-0005-0000-0000-000018580000}"/>
    <cellStyle name="Normal 11" xfId="462" xr:uid="{00000000-0005-0000-0000-000019580000}"/>
    <cellStyle name="Normal 110" xfId="463" xr:uid="{00000000-0005-0000-0000-00001A580000}"/>
    <cellStyle name="Normal 111" xfId="464" xr:uid="{00000000-0005-0000-0000-00001B580000}"/>
    <cellStyle name="Normal 112" xfId="465" xr:uid="{00000000-0005-0000-0000-00001C580000}"/>
    <cellStyle name="Normal 113" xfId="466" xr:uid="{00000000-0005-0000-0000-00001D580000}"/>
    <cellStyle name="Normal 114" xfId="467" xr:uid="{00000000-0005-0000-0000-00001E580000}"/>
    <cellStyle name="Normal 115" xfId="468" xr:uid="{00000000-0005-0000-0000-00001F580000}"/>
    <cellStyle name="Normal 116" xfId="469" xr:uid="{00000000-0005-0000-0000-000020580000}"/>
    <cellStyle name="Normal 117" xfId="470" xr:uid="{00000000-0005-0000-0000-000021580000}"/>
    <cellStyle name="Normal 118" xfId="471" xr:uid="{00000000-0005-0000-0000-000022580000}"/>
    <cellStyle name="Normal 119" xfId="472" xr:uid="{00000000-0005-0000-0000-000023580000}"/>
    <cellStyle name="Normal 12" xfId="473" xr:uid="{00000000-0005-0000-0000-000024580000}"/>
    <cellStyle name="Normal 120" xfId="474" xr:uid="{00000000-0005-0000-0000-000025580000}"/>
    <cellStyle name="Normal 121" xfId="475" xr:uid="{00000000-0005-0000-0000-000026580000}"/>
    <cellStyle name="Normal 122" xfId="476" xr:uid="{00000000-0005-0000-0000-000027580000}"/>
    <cellStyle name="Normal 123" xfId="477" xr:uid="{00000000-0005-0000-0000-000028580000}"/>
    <cellStyle name="Normal 124" xfId="478" xr:uid="{00000000-0005-0000-0000-000029580000}"/>
    <cellStyle name="Normal 125" xfId="479" xr:uid="{00000000-0005-0000-0000-00002A580000}"/>
    <cellStyle name="Normal 126" xfId="480" xr:uid="{00000000-0005-0000-0000-00002B580000}"/>
    <cellStyle name="Normal 127" xfId="481" xr:uid="{00000000-0005-0000-0000-00002C580000}"/>
    <cellStyle name="Normal 128" xfId="482" xr:uid="{00000000-0005-0000-0000-00002D580000}"/>
    <cellStyle name="Normal 129" xfId="483" xr:uid="{00000000-0005-0000-0000-00002E580000}"/>
    <cellStyle name="Normal 13" xfId="484" xr:uid="{00000000-0005-0000-0000-00002F580000}"/>
    <cellStyle name="Normal 130" xfId="485" xr:uid="{00000000-0005-0000-0000-000030580000}"/>
    <cellStyle name="Normal 131" xfId="486" xr:uid="{00000000-0005-0000-0000-000031580000}"/>
    <cellStyle name="Normal 132" xfId="487" xr:uid="{00000000-0005-0000-0000-000032580000}"/>
    <cellStyle name="Normal 133" xfId="488" xr:uid="{00000000-0005-0000-0000-000033580000}"/>
    <cellStyle name="Normal 134" xfId="489" xr:uid="{00000000-0005-0000-0000-000034580000}"/>
    <cellStyle name="Normal 135" xfId="490" xr:uid="{00000000-0005-0000-0000-000035580000}"/>
    <cellStyle name="Normal 136" xfId="491" xr:uid="{00000000-0005-0000-0000-000036580000}"/>
    <cellStyle name="Normal 137" xfId="492" xr:uid="{00000000-0005-0000-0000-000037580000}"/>
    <cellStyle name="Normal 138" xfId="493" xr:uid="{00000000-0005-0000-0000-000038580000}"/>
    <cellStyle name="Normal 139" xfId="494" xr:uid="{00000000-0005-0000-0000-000039580000}"/>
    <cellStyle name="Normal 14" xfId="495" xr:uid="{00000000-0005-0000-0000-00003A580000}"/>
    <cellStyle name="Normal 140" xfId="496" xr:uid="{00000000-0005-0000-0000-00003B580000}"/>
    <cellStyle name="Normal 141" xfId="497" xr:uid="{00000000-0005-0000-0000-00003C580000}"/>
    <cellStyle name="Normal 142" xfId="498" xr:uid="{00000000-0005-0000-0000-00003D580000}"/>
    <cellStyle name="Normal 143" xfId="499" xr:uid="{00000000-0005-0000-0000-00003E580000}"/>
    <cellStyle name="Normal 144" xfId="500" xr:uid="{00000000-0005-0000-0000-00003F580000}"/>
    <cellStyle name="Normal 145" xfId="501" xr:uid="{00000000-0005-0000-0000-000040580000}"/>
    <cellStyle name="Normal 146" xfId="502" xr:uid="{00000000-0005-0000-0000-000041580000}"/>
    <cellStyle name="Normal 147" xfId="503" xr:uid="{00000000-0005-0000-0000-000042580000}"/>
    <cellStyle name="Normal 148" xfId="504" xr:uid="{00000000-0005-0000-0000-000043580000}"/>
    <cellStyle name="Normal 149" xfId="505" xr:uid="{00000000-0005-0000-0000-000044580000}"/>
    <cellStyle name="Normal 15" xfId="506" xr:uid="{00000000-0005-0000-0000-000045580000}"/>
    <cellStyle name="Normal 150" xfId="507" xr:uid="{00000000-0005-0000-0000-000046580000}"/>
    <cellStyle name="Normal 151" xfId="508" xr:uid="{00000000-0005-0000-0000-000047580000}"/>
    <cellStyle name="Normal 152" xfId="509" xr:uid="{00000000-0005-0000-0000-000048580000}"/>
    <cellStyle name="Normal 153" xfId="510" xr:uid="{00000000-0005-0000-0000-000049580000}"/>
    <cellStyle name="Normal 154" xfId="511" xr:uid="{00000000-0005-0000-0000-00004A580000}"/>
    <cellStyle name="Normal 155" xfId="512" xr:uid="{00000000-0005-0000-0000-00004B580000}"/>
    <cellStyle name="Normal 156" xfId="513" xr:uid="{00000000-0005-0000-0000-00004C580000}"/>
    <cellStyle name="Normal 157" xfId="514" xr:uid="{00000000-0005-0000-0000-00004D580000}"/>
    <cellStyle name="Normal 158" xfId="515" xr:uid="{00000000-0005-0000-0000-00004E580000}"/>
    <cellStyle name="Normal 159" xfId="516" xr:uid="{00000000-0005-0000-0000-00004F580000}"/>
    <cellStyle name="Normal 16" xfId="517" xr:uid="{00000000-0005-0000-0000-000050580000}"/>
    <cellStyle name="Normal 160" xfId="518" xr:uid="{00000000-0005-0000-0000-000051580000}"/>
    <cellStyle name="Normal 161" xfId="519" xr:uid="{00000000-0005-0000-0000-000052580000}"/>
    <cellStyle name="Normal 162" xfId="520" xr:uid="{00000000-0005-0000-0000-000053580000}"/>
    <cellStyle name="Normal 163" xfId="521" xr:uid="{00000000-0005-0000-0000-000054580000}"/>
    <cellStyle name="Normal 164" xfId="522" xr:uid="{00000000-0005-0000-0000-000055580000}"/>
    <cellStyle name="Normal 165" xfId="523" xr:uid="{00000000-0005-0000-0000-000056580000}"/>
    <cellStyle name="Normal 166" xfId="524" xr:uid="{00000000-0005-0000-0000-000057580000}"/>
    <cellStyle name="Normal 167" xfId="525" xr:uid="{00000000-0005-0000-0000-000058580000}"/>
    <cellStyle name="Normal 168" xfId="526" xr:uid="{00000000-0005-0000-0000-000059580000}"/>
    <cellStyle name="Normal 169" xfId="527" xr:uid="{00000000-0005-0000-0000-00005A580000}"/>
    <cellStyle name="Normal 17" xfId="528" xr:uid="{00000000-0005-0000-0000-00005B580000}"/>
    <cellStyle name="Normal 170" xfId="529" xr:uid="{00000000-0005-0000-0000-00005C580000}"/>
    <cellStyle name="Normal 171" xfId="530" xr:uid="{00000000-0005-0000-0000-00005D580000}"/>
    <cellStyle name="Normal 172" xfId="531" xr:uid="{00000000-0005-0000-0000-00005E580000}"/>
    <cellStyle name="Normal 173" xfId="532" xr:uid="{00000000-0005-0000-0000-00005F580000}"/>
    <cellStyle name="Normal 174" xfId="533" xr:uid="{00000000-0005-0000-0000-000060580000}"/>
    <cellStyle name="Normal 175" xfId="534" xr:uid="{00000000-0005-0000-0000-000061580000}"/>
    <cellStyle name="Normal 176" xfId="535" xr:uid="{00000000-0005-0000-0000-000062580000}"/>
    <cellStyle name="Normal 177" xfId="536" xr:uid="{00000000-0005-0000-0000-000063580000}"/>
    <cellStyle name="Normal 178" xfId="537" xr:uid="{00000000-0005-0000-0000-000064580000}"/>
    <cellStyle name="Normal 179" xfId="538" xr:uid="{00000000-0005-0000-0000-000065580000}"/>
    <cellStyle name="Normal 18" xfId="539" xr:uid="{00000000-0005-0000-0000-000066580000}"/>
    <cellStyle name="Normal 180" xfId="540" xr:uid="{00000000-0005-0000-0000-000067580000}"/>
    <cellStyle name="Normal 181" xfId="541" xr:uid="{00000000-0005-0000-0000-000068580000}"/>
    <cellStyle name="Normal 182" xfId="542" xr:uid="{00000000-0005-0000-0000-000069580000}"/>
    <cellStyle name="Normal 183" xfId="543" xr:uid="{00000000-0005-0000-0000-00006A580000}"/>
    <cellStyle name="Normal 184" xfId="544" xr:uid="{00000000-0005-0000-0000-00006B580000}"/>
    <cellStyle name="Normal 185" xfId="545" xr:uid="{00000000-0005-0000-0000-00006C580000}"/>
    <cellStyle name="Normal 186" xfId="546" xr:uid="{00000000-0005-0000-0000-00006D580000}"/>
    <cellStyle name="Normal 187" xfId="547" xr:uid="{00000000-0005-0000-0000-00006E580000}"/>
    <cellStyle name="Normal 188" xfId="548" xr:uid="{00000000-0005-0000-0000-00006F580000}"/>
    <cellStyle name="Normal 189" xfId="549" xr:uid="{00000000-0005-0000-0000-000070580000}"/>
    <cellStyle name="Normal 19" xfId="550" xr:uid="{00000000-0005-0000-0000-000071580000}"/>
    <cellStyle name="Normal 190" xfId="551" xr:uid="{00000000-0005-0000-0000-000072580000}"/>
    <cellStyle name="Normal 191" xfId="552" xr:uid="{00000000-0005-0000-0000-000073580000}"/>
    <cellStyle name="Normal 192" xfId="553" xr:uid="{00000000-0005-0000-0000-000074580000}"/>
    <cellStyle name="Normal 193" xfId="554" xr:uid="{00000000-0005-0000-0000-000075580000}"/>
    <cellStyle name="Normal 194" xfId="555" xr:uid="{00000000-0005-0000-0000-000076580000}"/>
    <cellStyle name="Normal 195" xfId="556" xr:uid="{00000000-0005-0000-0000-000077580000}"/>
    <cellStyle name="Normal 196" xfId="557" xr:uid="{00000000-0005-0000-0000-000078580000}"/>
    <cellStyle name="Normal 197" xfId="558" xr:uid="{00000000-0005-0000-0000-000079580000}"/>
    <cellStyle name="Normal 198" xfId="559" xr:uid="{00000000-0005-0000-0000-00007A580000}"/>
    <cellStyle name="Normal 199" xfId="560" xr:uid="{00000000-0005-0000-0000-00007B580000}"/>
    <cellStyle name="Normal 2" xfId="561" xr:uid="{00000000-0005-0000-0000-00007C580000}"/>
    <cellStyle name="Normal 2 2" xfId="562" xr:uid="{00000000-0005-0000-0000-00007D580000}"/>
    <cellStyle name="Normal 2 2 2" xfId="563" xr:uid="{00000000-0005-0000-0000-00007E580000}"/>
    <cellStyle name="Normal 2 2 2 2" xfId="6647" xr:uid="{00000000-0005-0000-0000-00007F580000}"/>
    <cellStyle name="Normal 2 2 2 3" xfId="21404" xr:uid="{00000000-0005-0000-0000-000080580000}"/>
    <cellStyle name="Normal 2 2 3" xfId="1544" xr:uid="{00000000-0005-0000-0000-000081580000}"/>
    <cellStyle name="Normal 2 2 4" xfId="1639" xr:uid="{00000000-0005-0000-0000-000082580000}"/>
    <cellStyle name="Normal 2 2 5" xfId="21403" xr:uid="{00000000-0005-0000-0000-000083580000}"/>
    <cellStyle name="Normal 2 3" xfId="564" xr:uid="{00000000-0005-0000-0000-000084580000}"/>
    <cellStyle name="Normal 2 3 2" xfId="1640" xr:uid="{00000000-0005-0000-0000-000085580000}"/>
    <cellStyle name="Normal 2 3 3" xfId="21405" xr:uid="{00000000-0005-0000-0000-000086580000}"/>
    <cellStyle name="Normal 2 4" xfId="565" xr:uid="{00000000-0005-0000-0000-000087580000}"/>
    <cellStyle name="Normal 2 4 2" xfId="21406" xr:uid="{00000000-0005-0000-0000-000088580000}"/>
    <cellStyle name="Normal 2 5" xfId="566" xr:uid="{00000000-0005-0000-0000-000089580000}"/>
    <cellStyle name="Normal 2 6" xfId="1502" xr:uid="{00000000-0005-0000-0000-00008A580000}"/>
    <cellStyle name="Normal 2_CGP SCHEDULE" xfId="567" xr:uid="{00000000-0005-0000-0000-00008B580000}"/>
    <cellStyle name="Normal 20" xfId="568" xr:uid="{00000000-0005-0000-0000-00008C580000}"/>
    <cellStyle name="Normal 200" xfId="569" xr:uid="{00000000-0005-0000-0000-00008D580000}"/>
    <cellStyle name="Normal 201" xfId="570" xr:uid="{00000000-0005-0000-0000-00008E580000}"/>
    <cellStyle name="Normal 202" xfId="571" xr:uid="{00000000-0005-0000-0000-00008F580000}"/>
    <cellStyle name="Normal 203" xfId="572" xr:uid="{00000000-0005-0000-0000-000090580000}"/>
    <cellStyle name="Normal 204" xfId="573" xr:uid="{00000000-0005-0000-0000-000091580000}"/>
    <cellStyle name="Normal 205" xfId="574" xr:uid="{00000000-0005-0000-0000-000092580000}"/>
    <cellStyle name="Normal 206" xfId="575" xr:uid="{00000000-0005-0000-0000-000093580000}"/>
    <cellStyle name="Normal 207" xfId="576" xr:uid="{00000000-0005-0000-0000-000094580000}"/>
    <cellStyle name="Normal 208" xfId="577" xr:uid="{00000000-0005-0000-0000-000095580000}"/>
    <cellStyle name="Normal 209" xfId="578" xr:uid="{00000000-0005-0000-0000-000096580000}"/>
    <cellStyle name="Normal 21" xfId="579" xr:uid="{00000000-0005-0000-0000-000097580000}"/>
    <cellStyle name="Normal 210" xfId="580" xr:uid="{00000000-0005-0000-0000-000098580000}"/>
    <cellStyle name="Normal 211" xfId="581" xr:uid="{00000000-0005-0000-0000-000099580000}"/>
    <cellStyle name="Normal 212" xfId="582" xr:uid="{00000000-0005-0000-0000-00009A580000}"/>
    <cellStyle name="Normal 213" xfId="583" xr:uid="{00000000-0005-0000-0000-00009B580000}"/>
    <cellStyle name="Normal 214" xfId="584" xr:uid="{00000000-0005-0000-0000-00009C580000}"/>
    <cellStyle name="Normal 215" xfId="585" xr:uid="{00000000-0005-0000-0000-00009D580000}"/>
    <cellStyle name="Normal 216" xfId="586" xr:uid="{00000000-0005-0000-0000-00009E580000}"/>
    <cellStyle name="Normal 217" xfId="587" xr:uid="{00000000-0005-0000-0000-00009F580000}"/>
    <cellStyle name="Normal 218" xfId="588" xr:uid="{00000000-0005-0000-0000-0000A0580000}"/>
    <cellStyle name="Normal 219" xfId="589" xr:uid="{00000000-0005-0000-0000-0000A1580000}"/>
    <cellStyle name="Normal 22" xfId="590" xr:uid="{00000000-0005-0000-0000-0000A2580000}"/>
    <cellStyle name="Normal 220" xfId="591" xr:uid="{00000000-0005-0000-0000-0000A3580000}"/>
    <cellStyle name="Normal 221" xfId="592" xr:uid="{00000000-0005-0000-0000-0000A4580000}"/>
    <cellStyle name="Normal 222" xfId="593" xr:uid="{00000000-0005-0000-0000-0000A5580000}"/>
    <cellStyle name="Normal 223" xfId="594" xr:uid="{00000000-0005-0000-0000-0000A6580000}"/>
    <cellStyle name="Normal 224" xfId="595" xr:uid="{00000000-0005-0000-0000-0000A7580000}"/>
    <cellStyle name="Normal 225" xfId="596" xr:uid="{00000000-0005-0000-0000-0000A8580000}"/>
    <cellStyle name="Normal 226" xfId="597" xr:uid="{00000000-0005-0000-0000-0000A9580000}"/>
    <cellStyle name="Normal 227" xfId="598" xr:uid="{00000000-0005-0000-0000-0000AA580000}"/>
    <cellStyle name="Normal 228" xfId="599" xr:uid="{00000000-0005-0000-0000-0000AB580000}"/>
    <cellStyle name="Normal 229" xfId="600" xr:uid="{00000000-0005-0000-0000-0000AC580000}"/>
    <cellStyle name="Normal 23" xfId="601" xr:uid="{00000000-0005-0000-0000-0000AD580000}"/>
    <cellStyle name="Normal 230" xfId="602" xr:uid="{00000000-0005-0000-0000-0000AE580000}"/>
    <cellStyle name="Normal 231" xfId="603" xr:uid="{00000000-0005-0000-0000-0000AF580000}"/>
    <cellStyle name="Normal 232" xfId="604" xr:uid="{00000000-0005-0000-0000-0000B0580000}"/>
    <cellStyle name="Normal 233" xfId="605" xr:uid="{00000000-0005-0000-0000-0000B1580000}"/>
    <cellStyle name="Normal 234" xfId="606" xr:uid="{00000000-0005-0000-0000-0000B2580000}"/>
    <cellStyle name="Normal 235" xfId="607" xr:uid="{00000000-0005-0000-0000-0000B3580000}"/>
    <cellStyle name="Normal 236" xfId="608" xr:uid="{00000000-0005-0000-0000-0000B4580000}"/>
    <cellStyle name="Normal 237" xfId="609" xr:uid="{00000000-0005-0000-0000-0000B5580000}"/>
    <cellStyle name="Normal 238" xfId="610" xr:uid="{00000000-0005-0000-0000-0000B6580000}"/>
    <cellStyle name="Normal 239" xfId="611" xr:uid="{00000000-0005-0000-0000-0000B7580000}"/>
    <cellStyle name="Normal 24" xfId="612" xr:uid="{00000000-0005-0000-0000-0000B8580000}"/>
    <cellStyle name="Normal 240" xfId="613" xr:uid="{00000000-0005-0000-0000-0000B9580000}"/>
    <cellStyle name="Normal 241" xfId="614" xr:uid="{00000000-0005-0000-0000-0000BA580000}"/>
    <cellStyle name="Normal 242" xfId="615" xr:uid="{00000000-0005-0000-0000-0000BB580000}"/>
    <cellStyle name="Normal 243" xfId="616" xr:uid="{00000000-0005-0000-0000-0000BC580000}"/>
    <cellStyle name="Normal 244" xfId="617" xr:uid="{00000000-0005-0000-0000-0000BD580000}"/>
    <cellStyle name="Normal 245" xfId="618" xr:uid="{00000000-0005-0000-0000-0000BE580000}"/>
    <cellStyle name="Normal 246" xfId="619" xr:uid="{00000000-0005-0000-0000-0000BF580000}"/>
    <cellStyle name="Normal 247" xfId="620" xr:uid="{00000000-0005-0000-0000-0000C0580000}"/>
    <cellStyle name="Normal 248" xfId="621" xr:uid="{00000000-0005-0000-0000-0000C1580000}"/>
    <cellStyle name="Normal 249" xfId="622" xr:uid="{00000000-0005-0000-0000-0000C2580000}"/>
    <cellStyle name="Normal 25" xfId="623" xr:uid="{00000000-0005-0000-0000-0000C3580000}"/>
    <cellStyle name="Normal 250" xfId="624" xr:uid="{00000000-0005-0000-0000-0000C4580000}"/>
    <cellStyle name="Normal 251" xfId="625" xr:uid="{00000000-0005-0000-0000-0000C5580000}"/>
    <cellStyle name="Normal 252" xfId="626" xr:uid="{00000000-0005-0000-0000-0000C6580000}"/>
    <cellStyle name="Normal 253" xfId="627" xr:uid="{00000000-0005-0000-0000-0000C7580000}"/>
    <cellStyle name="Normal 254" xfId="628" xr:uid="{00000000-0005-0000-0000-0000C8580000}"/>
    <cellStyle name="Normal 255" xfId="629" xr:uid="{00000000-0005-0000-0000-0000C9580000}"/>
    <cellStyle name="Normal 256" xfId="630" xr:uid="{00000000-0005-0000-0000-0000CA580000}"/>
    <cellStyle name="Normal 257" xfId="631" xr:uid="{00000000-0005-0000-0000-0000CB580000}"/>
    <cellStyle name="Normal 258" xfId="632" xr:uid="{00000000-0005-0000-0000-0000CC580000}"/>
    <cellStyle name="Normal 259" xfId="633" xr:uid="{00000000-0005-0000-0000-0000CD580000}"/>
    <cellStyle name="Normal 26" xfId="634" xr:uid="{00000000-0005-0000-0000-0000CE580000}"/>
    <cellStyle name="Normal 260" xfId="635" xr:uid="{00000000-0005-0000-0000-0000CF580000}"/>
    <cellStyle name="Normal 261" xfId="636" xr:uid="{00000000-0005-0000-0000-0000D0580000}"/>
    <cellStyle name="Normal 262" xfId="637" xr:uid="{00000000-0005-0000-0000-0000D1580000}"/>
    <cellStyle name="Normal 263" xfId="638" xr:uid="{00000000-0005-0000-0000-0000D2580000}"/>
    <cellStyle name="Normal 264" xfId="639" xr:uid="{00000000-0005-0000-0000-0000D3580000}"/>
    <cellStyle name="Normal 265" xfId="640" xr:uid="{00000000-0005-0000-0000-0000D4580000}"/>
    <cellStyle name="Normal 266" xfId="641" xr:uid="{00000000-0005-0000-0000-0000D5580000}"/>
    <cellStyle name="Normal 267" xfId="642" xr:uid="{00000000-0005-0000-0000-0000D6580000}"/>
    <cellStyle name="Normal 268" xfId="643" xr:uid="{00000000-0005-0000-0000-0000D7580000}"/>
    <cellStyle name="Normal 269" xfId="644" xr:uid="{00000000-0005-0000-0000-0000D8580000}"/>
    <cellStyle name="Normal 27" xfId="645" xr:uid="{00000000-0005-0000-0000-0000D9580000}"/>
    <cellStyle name="Normal 270" xfId="646" xr:uid="{00000000-0005-0000-0000-0000DA580000}"/>
    <cellStyle name="Normal 271" xfId="647" xr:uid="{00000000-0005-0000-0000-0000DB580000}"/>
    <cellStyle name="Normal 272" xfId="648" xr:uid="{00000000-0005-0000-0000-0000DC580000}"/>
    <cellStyle name="Normal 273" xfId="649" xr:uid="{00000000-0005-0000-0000-0000DD580000}"/>
    <cellStyle name="Normal 274" xfId="650" xr:uid="{00000000-0005-0000-0000-0000DE580000}"/>
    <cellStyle name="Normal 275" xfId="651" xr:uid="{00000000-0005-0000-0000-0000DF580000}"/>
    <cellStyle name="Normal 276" xfId="652" xr:uid="{00000000-0005-0000-0000-0000E0580000}"/>
    <cellStyle name="Normal 277" xfId="653" xr:uid="{00000000-0005-0000-0000-0000E1580000}"/>
    <cellStyle name="Normal 278" xfId="654" xr:uid="{00000000-0005-0000-0000-0000E2580000}"/>
    <cellStyle name="Normal 279" xfId="655" xr:uid="{00000000-0005-0000-0000-0000E3580000}"/>
    <cellStyle name="Normal 28" xfId="656" xr:uid="{00000000-0005-0000-0000-0000E4580000}"/>
    <cellStyle name="Normal 280" xfId="657" xr:uid="{00000000-0005-0000-0000-0000E5580000}"/>
    <cellStyle name="Normal 281" xfId="658" xr:uid="{00000000-0005-0000-0000-0000E6580000}"/>
    <cellStyle name="Normal 282" xfId="659" xr:uid="{00000000-0005-0000-0000-0000E7580000}"/>
    <cellStyle name="Normal 283" xfId="660" xr:uid="{00000000-0005-0000-0000-0000E8580000}"/>
    <cellStyle name="Normal 284" xfId="661" xr:uid="{00000000-0005-0000-0000-0000E9580000}"/>
    <cellStyle name="Normal 285" xfId="662" xr:uid="{00000000-0005-0000-0000-0000EA580000}"/>
    <cellStyle name="Normal 286" xfId="663" xr:uid="{00000000-0005-0000-0000-0000EB580000}"/>
    <cellStyle name="Normal 287" xfId="664" xr:uid="{00000000-0005-0000-0000-0000EC580000}"/>
    <cellStyle name="Normal 288" xfId="665" xr:uid="{00000000-0005-0000-0000-0000ED580000}"/>
    <cellStyle name="Normal 289" xfId="666" xr:uid="{00000000-0005-0000-0000-0000EE580000}"/>
    <cellStyle name="Normal 29" xfId="667" xr:uid="{00000000-0005-0000-0000-0000EF580000}"/>
    <cellStyle name="Normal 290" xfId="668" xr:uid="{00000000-0005-0000-0000-0000F0580000}"/>
    <cellStyle name="Normal 291" xfId="669" xr:uid="{00000000-0005-0000-0000-0000F1580000}"/>
    <cellStyle name="Normal 292" xfId="670" xr:uid="{00000000-0005-0000-0000-0000F2580000}"/>
    <cellStyle name="Normal 293" xfId="671" xr:uid="{00000000-0005-0000-0000-0000F3580000}"/>
    <cellStyle name="Normal 294" xfId="672" xr:uid="{00000000-0005-0000-0000-0000F4580000}"/>
    <cellStyle name="Normal 295" xfId="673" xr:uid="{00000000-0005-0000-0000-0000F5580000}"/>
    <cellStyle name="Normal 296" xfId="674" xr:uid="{00000000-0005-0000-0000-0000F6580000}"/>
    <cellStyle name="Normal 297" xfId="675" xr:uid="{00000000-0005-0000-0000-0000F7580000}"/>
    <cellStyle name="Normal 298" xfId="676" xr:uid="{00000000-0005-0000-0000-0000F8580000}"/>
    <cellStyle name="Normal 299" xfId="677" xr:uid="{00000000-0005-0000-0000-0000F9580000}"/>
    <cellStyle name="Normal 3" xfId="678" xr:uid="{00000000-0005-0000-0000-0000FA580000}"/>
    <cellStyle name="Normal 3 19" xfId="1545" xr:uid="{00000000-0005-0000-0000-0000FB580000}"/>
    <cellStyle name="Normal 3 2" xfId="679" xr:uid="{00000000-0005-0000-0000-0000FC580000}"/>
    <cellStyle name="Normal 3 2 2" xfId="21407" xr:uid="{00000000-0005-0000-0000-0000FD580000}"/>
    <cellStyle name="Normal 3 3" xfId="680" xr:uid="{00000000-0005-0000-0000-0000FE580000}"/>
    <cellStyle name="Normal 3 3 2" xfId="21408" xr:uid="{00000000-0005-0000-0000-0000FF580000}"/>
    <cellStyle name="Normal 3 4" xfId="681" xr:uid="{00000000-0005-0000-0000-000000590000}"/>
    <cellStyle name="Normal 3 5" xfId="1503" xr:uid="{00000000-0005-0000-0000-000001590000}"/>
    <cellStyle name="Normal 3 6" xfId="23787" xr:uid="{00000000-0005-0000-0000-000002590000}"/>
    <cellStyle name="Normal 3_CGP SCHEDULE" xfId="682" xr:uid="{00000000-0005-0000-0000-000003590000}"/>
    <cellStyle name="Normal 3_Day Ahesd Schedule &amp; Revision " xfId="683" xr:uid="{00000000-0005-0000-0000-000004590000}"/>
    <cellStyle name="Normal 30" xfId="684" xr:uid="{00000000-0005-0000-0000-000005590000}"/>
    <cellStyle name="Normal 300" xfId="685" xr:uid="{00000000-0005-0000-0000-000006590000}"/>
    <cellStyle name="Normal 301" xfId="686" xr:uid="{00000000-0005-0000-0000-000007590000}"/>
    <cellStyle name="Normal 302" xfId="687" xr:uid="{00000000-0005-0000-0000-000008590000}"/>
    <cellStyle name="Normal 303" xfId="688" xr:uid="{00000000-0005-0000-0000-000009590000}"/>
    <cellStyle name="Normal 304" xfId="689" xr:uid="{00000000-0005-0000-0000-00000A590000}"/>
    <cellStyle name="Normal 305" xfId="690" xr:uid="{00000000-0005-0000-0000-00000B590000}"/>
    <cellStyle name="Normal 306" xfId="691" xr:uid="{00000000-0005-0000-0000-00000C590000}"/>
    <cellStyle name="Normal 307" xfId="692" xr:uid="{00000000-0005-0000-0000-00000D590000}"/>
    <cellStyle name="Normal 308" xfId="693" xr:uid="{00000000-0005-0000-0000-00000E590000}"/>
    <cellStyle name="Normal 309" xfId="694" xr:uid="{00000000-0005-0000-0000-00000F590000}"/>
    <cellStyle name="Normal 31" xfId="695" xr:uid="{00000000-0005-0000-0000-000010590000}"/>
    <cellStyle name="Normal 310" xfId="696" xr:uid="{00000000-0005-0000-0000-000011590000}"/>
    <cellStyle name="Normal 311" xfId="697" xr:uid="{00000000-0005-0000-0000-000012590000}"/>
    <cellStyle name="Normal 312" xfId="698" xr:uid="{00000000-0005-0000-0000-000013590000}"/>
    <cellStyle name="Normal 313" xfId="699" xr:uid="{00000000-0005-0000-0000-000014590000}"/>
    <cellStyle name="Normal 314" xfId="700" xr:uid="{00000000-0005-0000-0000-000015590000}"/>
    <cellStyle name="Normal 315" xfId="701" xr:uid="{00000000-0005-0000-0000-000016590000}"/>
    <cellStyle name="Normal 316" xfId="702" xr:uid="{00000000-0005-0000-0000-000017590000}"/>
    <cellStyle name="Normal 317" xfId="703" xr:uid="{00000000-0005-0000-0000-000018590000}"/>
    <cellStyle name="Normal 318" xfId="704" xr:uid="{00000000-0005-0000-0000-000019590000}"/>
    <cellStyle name="Normal 319" xfId="705" xr:uid="{00000000-0005-0000-0000-00001A590000}"/>
    <cellStyle name="Normal 32" xfId="706" xr:uid="{00000000-0005-0000-0000-00001B590000}"/>
    <cellStyle name="Normal 320" xfId="707" xr:uid="{00000000-0005-0000-0000-00001C590000}"/>
    <cellStyle name="Normal 321" xfId="708" xr:uid="{00000000-0005-0000-0000-00001D590000}"/>
    <cellStyle name="Normal 322" xfId="709" xr:uid="{00000000-0005-0000-0000-00001E590000}"/>
    <cellStyle name="Normal 323" xfId="710" xr:uid="{00000000-0005-0000-0000-00001F590000}"/>
    <cellStyle name="Normal 324" xfId="711" xr:uid="{00000000-0005-0000-0000-000020590000}"/>
    <cellStyle name="Normal 325" xfId="712" xr:uid="{00000000-0005-0000-0000-000021590000}"/>
    <cellStyle name="Normal 326" xfId="713" xr:uid="{00000000-0005-0000-0000-000022590000}"/>
    <cellStyle name="Normal 327" xfId="714" xr:uid="{00000000-0005-0000-0000-000023590000}"/>
    <cellStyle name="Normal 328" xfId="715" xr:uid="{00000000-0005-0000-0000-000024590000}"/>
    <cellStyle name="Normal 329" xfId="716" xr:uid="{00000000-0005-0000-0000-000025590000}"/>
    <cellStyle name="Normal 33" xfId="717" xr:uid="{00000000-0005-0000-0000-000026590000}"/>
    <cellStyle name="Normal 330" xfId="718" xr:uid="{00000000-0005-0000-0000-000027590000}"/>
    <cellStyle name="Normal 331" xfId="719" xr:uid="{00000000-0005-0000-0000-000028590000}"/>
    <cellStyle name="Normal 332" xfId="720" xr:uid="{00000000-0005-0000-0000-000029590000}"/>
    <cellStyle name="Normal 333" xfId="721" xr:uid="{00000000-0005-0000-0000-00002A590000}"/>
    <cellStyle name="Normal 334" xfId="722" xr:uid="{00000000-0005-0000-0000-00002B590000}"/>
    <cellStyle name="Normal 335" xfId="723" xr:uid="{00000000-0005-0000-0000-00002C590000}"/>
    <cellStyle name="Normal 336" xfId="724" xr:uid="{00000000-0005-0000-0000-00002D590000}"/>
    <cellStyle name="Normal 337" xfId="725" xr:uid="{00000000-0005-0000-0000-00002E590000}"/>
    <cellStyle name="Normal 338" xfId="726" xr:uid="{00000000-0005-0000-0000-00002F590000}"/>
    <cellStyle name="Normal 339" xfId="727" xr:uid="{00000000-0005-0000-0000-000030590000}"/>
    <cellStyle name="Normal 34" xfId="728" xr:uid="{00000000-0005-0000-0000-000031590000}"/>
    <cellStyle name="Normal 340" xfId="729" xr:uid="{00000000-0005-0000-0000-000032590000}"/>
    <cellStyle name="Normal 341" xfId="730" xr:uid="{00000000-0005-0000-0000-000033590000}"/>
    <cellStyle name="Normal 342" xfId="731" xr:uid="{00000000-0005-0000-0000-000034590000}"/>
    <cellStyle name="Normal 343" xfId="732" xr:uid="{00000000-0005-0000-0000-000035590000}"/>
    <cellStyle name="Normal 344" xfId="733" xr:uid="{00000000-0005-0000-0000-000036590000}"/>
    <cellStyle name="Normal 345" xfId="734" xr:uid="{00000000-0005-0000-0000-000037590000}"/>
    <cellStyle name="Normal 346" xfId="735" xr:uid="{00000000-0005-0000-0000-000038590000}"/>
    <cellStyle name="Normal 347" xfId="736" xr:uid="{00000000-0005-0000-0000-000039590000}"/>
    <cellStyle name="Normal 348" xfId="737" xr:uid="{00000000-0005-0000-0000-00003A590000}"/>
    <cellStyle name="Normal 349" xfId="738" xr:uid="{00000000-0005-0000-0000-00003B590000}"/>
    <cellStyle name="Normal 35" xfId="739" xr:uid="{00000000-0005-0000-0000-00003C590000}"/>
    <cellStyle name="Normal 350" xfId="740" xr:uid="{00000000-0005-0000-0000-00003D590000}"/>
    <cellStyle name="Normal 351" xfId="741" xr:uid="{00000000-0005-0000-0000-00003E590000}"/>
    <cellStyle name="Normal 352" xfId="742" xr:uid="{00000000-0005-0000-0000-00003F590000}"/>
    <cellStyle name="Normal 353" xfId="743" xr:uid="{00000000-0005-0000-0000-000040590000}"/>
    <cellStyle name="Normal 354" xfId="744" xr:uid="{00000000-0005-0000-0000-000041590000}"/>
    <cellStyle name="Normal 355" xfId="745" xr:uid="{00000000-0005-0000-0000-000042590000}"/>
    <cellStyle name="Normal 356" xfId="746" xr:uid="{00000000-0005-0000-0000-000043590000}"/>
    <cellStyle name="Normal 357" xfId="747" xr:uid="{00000000-0005-0000-0000-000044590000}"/>
    <cellStyle name="Normal 358" xfId="748" xr:uid="{00000000-0005-0000-0000-000045590000}"/>
    <cellStyle name="Normal 359" xfId="749" xr:uid="{00000000-0005-0000-0000-000046590000}"/>
    <cellStyle name="Normal 36" xfId="750" xr:uid="{00000000-0005-0000-0000-000047590000}"/>
    <cellStyle name="Normal 360" xfId="751" xr:uid="{00000000-0005-0000-0000-000048590000}"/>
    <cellStyle name="Normal 361" xfId="752" xr:uid="{00000000-0005-0000-0000-000049590000}"/>
    <cellStyle name="Normal 362" xfId="753" xr:uid="{00000000-0005-0000-0000-00004A590000}"/>
    <cellStyle name="Normal 363" xfId="754" xr:uid="{00000000-0005-0000-0000-00004B590000}"/>
    <cellStyle name="Normal 364" xfId="755" xr:uid="{00000000-0005-0000-0000-00004C590000}"/>
    <cellStyle name="Normal 365" xfId="756" xr:uid="{00000000-0005-0000-0000-00004D590000}"/>
    <cellStyle name="Normal 366" xfId="757" xr:uid="{00000000-0005-0000-0000-00004E590000}"/>
    <cellStyle name="Normal 367" xfId="758" xr:uid="{00000000-0005-0000-0000-00004F590000}"/>
    <cellStyle name="Normal 368" xfId="759" xr:uid="{00000000-0005-0000-0000-000050590000}"/>
    <cellStyle name="Normal 369" xfId="760" xr:uid="{00000000-0005-0000-0000-000051590000}"/>
    <cellStyle name="Normal 37" xfId="761" xr:uid="{00000000-0005-0000-0000-000052590000}"/>
    <cellStyle name="Normal 370" xfId="762" xr:uid="{00000000-0005-0000-0000-000053590000}"/>
    <cellStyle name="Normal 371" xfId="763" xr:uid="{00000000-0005-0000-0000-000054590000}"/>
    <cellStyle name="Normal 372" xfId="764" xr:uid="{00000000-0005-0000-0000-000055590000}"/>
    <cellStyle name="Normal 373" xfId="765" xr:uid="{00000000-0005-0000-0000-000056590000}"/>
    <cellStyle name="Normal 374" xfId="766" xr:uid="{00000000-0005-0000-0000-000057590000}"/>
    <cellStyle name="Normal 375" xfId="767" xr:uid="{00000000-0005-0000-0000-000058590000}"/>
    <cellStyle name="Normal 376" xfId="768" xr:uid="{00000000-0005-0000-0000-000059590000}"/>
    <cellStyle name="Normal 377" xfId="769" xr:uid="{00000000-0005-0000-0000-00005A590000}"/>
    <cellStyle name="Normal 378" xfId="770" xr:uid="{00000000-0005-0000-0000-00005B590000}"/>
    <cellStyle name="Normal 379" xfId="771" xr:uid="{00000000-0005-0000-0000-00005C590000}"/>
    <cellStyle name="Normal 38" xfId="772" xr:uid="{00000000-0005-0000-0000-00005D590000}"/>
    <cellStyle name="Normal 380" xfId="773" xr:uid="{00000000-0005-0000-0000-00005E590000}"/>
    <cellStyle name="Normal 381" xfId="774" xr:uid="{00000000-0005-0000-0000-00005F590000}"/>
    <cellStyle name="Normal 382" xfId="775" xr:uid="{00000000-0005-0000-0000-000060590000}"/>
    <cellStyle name="Normal 383" xfId="776" xr:uid="{00000000-0005-0000-0000-000061590000}"/>
    <cellStyle name="Normal 384" xfId="777" xr:uid="{00000000-0005-0000-0000-000062590000}"/>
    <cellStyle name="Normal 385" xfId="778" xr:uid="{00000000-0005-0000-0000-000063590000}"/>
    <cellStyle name="Normal 386" xfId="779" xr:uid="{00000000-0005-0000-0000-000064590000}"/>
    <cellStyle name="Normal 387" xfId="780" xr:uid="{00000000-0005-0000-0000-000065590000}"/>
    <cellStyle name="Normal 388" xfId="781" xr:uid="{00000000-0005-0000-0000-000066590000}"/>
    <cellStyle name="Normal 389" xfId="782" xr:uid="{00000000-0005-0000-0000-000067590000}"/>
    <cellStyle name="Normal 39" xfId="783" xr:uid="{00000000-0005-0000-0000-000068590000}"/>
    <cellStyle name="Normal 390" xfId="784" xr:uid="{00000000-0005-0000-0000-000069590000}"/>
    <cellStyle name="Normal 391" xfId="785" xr:uid="{00000000-0005-0000-0000-00006A590000}"/>
    <cellStyle name="Normal 392" xfId="786" xr:uid="{00000000-0005-0000-0000-00006B590000}"/>
    <cellStyle name="Normal 393" xfId="787" xr:uid="{00000000-0005-0000-0000-00006C590000}"/>
    <cellStyle name="Normal 394" xfId="788" xr:uid="{00000000-0005-0000-0000-00006D590000}"/>
    <cellStyle name="Normal 395" xfId="789" xr:uid="{00000000-0005-0000-0000-00006E590000}"/>
    <cellStyle name="Normal 396" xfId="790" xr:uid="{00000000-0005-0000-0000-00006F590000}"/>
    <cellStyle name="Normal 397" xfId="791" xr:uid="{00000000-0005-0000-0000-000070590000}"/>
    <cellStyle name="Normal 398" xfId="792" xr:uid="{00000000-0005-0000-0000-000071590000}"/>
    <cellStyle name="Normal 399" xfId="793" xr:uid="{00000000-0005-0000-0000-000072590000}"/>
    <cellStyle name="Normal 4" xfId="794" xr:uid="{00000000-0005-0000-0000-000073590000}"/>
    <cellStyle name="Normal 4 10" xfId="795" xr:uid="{00000000-0005-0000-0000-000074590000}"/>
    <cellStyle name="Normal 4 10 2" xfId="796" xr:uid="{00000000-0005-0000-0000-000075590000}"/>
    <cellStyle name="Normal 4 10 2 2" xfId="21411" xr:uid="{00000000-0005-0000-0000-000076590000}"/>
    <cellStyle name="Normal 4 10 3" xfId="21410" xr:uid="{00000000-0005-0000-0000-000077590000}"/>
    <cellStyle name="Normal 4 11" xfId="797" xr:uid="{00000000-0005-0000-0000-000078590000}"/>
    <cellStyle name="Normal 4 11 2" xfId="21412" xr:uid="{00000000-0005-0000-0000-000079590000}"/>
    <cellStyle name="Normal 4 12" xfId="798" xr:uid="{00000000-0005-0000-0000-00007A590000}"/>
    <cellStyle name="Normal 4 12 2" xfId="21413" xr:uid="{00000000-0005-0000-0000-00007B590000}"/>
    <cellStyle name="Normal 4 13" xfId="799" xr:uid="{00000000-0005-0000-0000-00007C590000}"/>
    <cellStyle name="Normal 4 13 2" xfId="21414" xr:uid="{00000000-0005-0000-0000-00007D590000}"/>
    <cellStyle name="Normal 4 14" xfId="800" xr:uid="{00000000-0005-0000-0000-00007E590000}"/>
    <cellStyle name="Normal 4 14 2" xfId="21415" xr:uid="{00000000-0005-0000-0000-00007F590000}"/>
    <cellStyle name="Normal 4 15" xfId="801" xr:uid="{00000000-0005-0000-0000-000080590000}"/>
    <cellStyle name="Normal 4 15 2" xfId="21416" xr:uid="{00000000-0005-0000-0000-000081590000}"/>
    <cellStyle name="Normal 4 16" xfId="802" xr:uid="{00000000-0005-0000-0000-000082590000}"/>
    <cellStyle name="Normal 4 16 2" xfId="21417" xr:uid="{00000000-0005-0000-0000-000083590000}"/>
    <cellStyle name="Normal 4 17" xfId="803" xr:uid="{00000000-0005-0000-0000-000084590000}"/>
    <cellStyle name="Normal 4 17 2" xfId="21418" xr:uid="{00000000-0005-0000-0000-000085590000}"/>
    <cellStyle name="Normal 4 18" xfId="804" xr:uid="{00000000-0005-0000-0000-000086590000}"/>
    <cellStyle name="Normal 4 18 2" xfId="21419" xr:uid="{00000000-0005-0000-0000-000087590000}"/>
    <cellStyle name="Normal 4 19" xfId="805" xr:uid="{00000000-0005-0000-0000-000088590000}"/>
    <cellStyle name="Normal 4 19 2" xfId="21420" xr:uid="{00000000-0005-0000-0000-000089590000}"/>
    <cellStyle name="Normal 4 2" xfId="806" xr:uid="{00000000-0005-0000-0000-00008A590000}"/>
    <cellStyle name="Normal 4 2 2" xfId="807" xr:uid="{00000000-0005-0000-0000-00008B590000}"/>
    <cellStyle name="Normal 4 2 2 2" xfId="21422" xr:uid="{00000000-0005-0000-0000-00008C590000}"/>
    <cellStyle name="Normal 4 2 3" xfId="21421" xr:uid="{00000000-0005-0000-0000-00008D590000}"/>
    <cellStyle name="Normal 4 20" xfId="808" xr:uid="{00000000-0005-0000-0000-00008E590000}"/>
    <cellStyle name="Normal 4 20 2" xfId="21423" xr:uid="{00000000-0005-0000-0000-00008F590000}"/>
    <cellStyle name="Normal 4 21" xfId="809" xr:uid="{00000000-0005-0000-0000-000090590000}"/>
    <cellStyle name="Normal 4 21 2" xfId="21424" xr:uid="{00000000-0005-0000-0000-000091590000}"/>
    <cellStyle name="Normal 4 22" xfId="810" xr:uid="{00000000-0005-0000-0000-000092590000}"/>
    <cellStyle name="Normal 4 23" xfId="811" xr:uid="{00000000-0005-0000-0000-000093590000}"/>
    <cellStyle name="Normal 4 23 2" xfId="4152" xr:uid="{00000000-0005-0000-0000-000094590000}"/>
    <cellStyle name="Normal 4 24" xfId="21357" xr:uid="{00000000-0005-0000-0000-000095590000}"/>
    <cellStyle name="Normal 4 25" xfId="21409" xr:uid="{00000000-0005-0000-0000-000096590000}"/>
    <cellStyle name="Normal 4 3" xfId="812" xr:uid="{00000000-0005-0000-0000-000097590000}"/>
    <cellStyle name="Normal 4 3 2" xfId="813" xr:uid="{00000000-0005-0000-0000-000098590000}"/>
    <cellStyle name="Normal 4 3 2 2" xfId="21426" xr:uid="{00000000-0005-0000-0000-000099590000}"/>
    <cellStyle name="Normal 4 3 3" xfId="21425" xr:uid="{00000000-0005-0000-0000-00009A590000}"/>
    <cellStyle name="Normal 4 4" xfId="814" xr:uid="{00000000-0005-0000-0000-00009B590000}"/>
    <cellStyle name="Normal 4 4 2" xfId="815" xr:uid="{00000000-0005-0000-0000-00009C590000}"/>
    <cellStyle name="Normal 4 4 2 2" xfId="21428" xr:uid="{00000000-0005-0000-0000-00009D590000}"/>
    <cellStyle name="Normal 4 4 3" xfId="21427" xr:uid="{00000000-0005-0000-0000-00009E590000}"/>
    <cellStyle name="Normal 4 5" xfId="816" xr:uid="{00000000-0005-0000-0000-00009F590000}"/>
    <cellStyle name="Normal 4 5 2" xfId="817" xr:uid="{00000000-0005-0000-0000-0000A0590000}"/>
    <cellStyle name="Normal 4 5 2 2" xfId="21430" xr:uid="{00000000-0005-0000-0000-0000A1590000}"/>
    <cellStyle name="Normal 4 5 3" xfId="21429" xr:uid="{00000000-0005-0000-0000-0000A2590000}"/>
    <cellStyle name="Normal 4 6" xfId="818" xr:uid="{00000000-0005-0000-0000-0000A3590000}"/>
    <cellStyle name="Normal 4 6 2" xfId="819" xr:uid="{00000000-0005-0000-0000-0000A4590000}"/>
    <cellStyle name="Normal 4 6 2 2" xfId="21432" xr:uid="{00000000-0005-0000-0000-0000A5590000}"/>
    <cellStyle name="Normal 4 6 3" xfId="21431" xr:uid="{00000000-0005-0000-0000-0000A6590000}"/>
    <cellStyle name="Normal 4 7" xfId="820" xr:uid="{00000000-0005-0000-0000-0000A7590000}"/>
    <cellStyle name="Normal 4 7 2" xfId="821" xr:uid="{00000000-0005-0000-0000-0000A8590000}"/>
    <cellStyle name="Normal 4 7 2 2" xfId="21434" xr:uid="{00000000-0005-0000-0000-0000A9590000}"/>
    <cellStyle name="Normal 4 7 3" xfId="21433" xr:uid="{00000000-0005-0000-0000-0000AA590000}"/>
    <cellStyle name="Normal 4 8" xfId="822" xr:uid="{00000000-0005-0000-0000-0000AB590000}"/>
    <cellStyle name="Normal 4 8 2" xfId="823" xr:uid="{00000000-0005-0000-0000-0000AC590000}"/>
    <cellStyle name="Normal 4 8 2 2" xfId="21436" xr:uid="{00000000-0005-0000-0000-0000AD590000}"/>
    <cellStyle name="Normal 4 8 3" xfId="21435" xr:uid="{00000000-0005-0000-0000-0000AE590000}"/>
    <cellStyle name="Normal 4 9" xfId="824" xr:uid="{00000000-0005-0000-0000-0000AF590000}"/>
    <cellStyle name="Normal 4 9 2" xfId="825" xr:uid="{00000000-0005-0000-0000-0000B0590000}"/>
    <cellStyle name="Normal 4 9 2 2" xfId="21438" xr:uid="{00000000-0005-0000-0000-0000B1590000}"/>
    <cellStyle name="Normal 4 9 3" xfId="21437" xr:uid="{00000000-0005-0000-0000-0000B2590000}"/>
    <cellStyle name="Normal 4_CGP SCHEDULE" xfId="826" xr:uid="{00000000-0005-0000-0000-0000B3590000}"/>
    <cellStyle name="Normal 40" xfId="827" xr:uid="{00000000-0005-0000-0000-0000B4590000}"/>
    <cellStyle name="Normal 400" xfId="828" xr:uid="{00000000-0005-0000-0000-0000B5590000}"/>
    <cellStyle name="Normal 401" xfId="829" xr:uid="{00000000-0005-0000-0000-0000B6590000}"/>
    <cellStyle name="Normal 402" xfId="830" xr:uid="{00000000-0005-0000-0000-0000B7590000}"/>
    <cellStyle name="Normal 403" xfId="831" xr:uid="{00000000-0005-0000-0000-0000B8590000}"/>
    <cellStyle name="Normal 404" xfId="832" xr:uid="{00000000-0005-0000-0000-0000B9590000}"/>
    <cellStyle name="Normal 405" xfId="833" xr:uid="{00000000-0005-0000-0000-0000BA590000}"/>
    <cellStyle name="Normal 406" xfId="834" xr:uid="{00000000-0005-0000-0000-0000BB590000}"/>
    <cellStyle name="Normal 407" xfId="835" xr:uid="{00000000-0005-0000-0000-0000BC590000}"/>
    <cellStyle name="Normal 408" xfId="836" xr:uid="{00000000-0005-0000-0000-0000BD590000}"/>
    <cellStyle name="Normal 409" xfId="837" xr:uid="{00000000-0005-0000-0000-0000BE590000}"/>
    <cellStyle name="Normal 41" xfId="838" xr:uid="{00000000-0005-0000-0000-0000BF590000}"/>
    <cellStyle name="Normal 410" xfId="839" xr:uid="{00000000-0005-0000-0000-0000C0590000}"/>
    <cellStyle name="Normal 411" xfId="840" xr:uid="{00000000-0005-0000-0000-0000C1590000}"/>
    <cellStyle name="Normal 412" xfId="841" xr:uid="{00000000-0005-0000-0000-0000C2590000}"/>
    <cellStyle name="Normal 413" xfId="842" xr:uid="{00000000-0005-0000-0000-0000C3590000}"/>
    <cellStyle name="Normal 414" xfId="843" xr:uid="{00000000-0005-0000-0000-0000C4590000}"/>
    <cellStyle name="Normal 415" xfId="844" xr:uid="{00000000-0005-0000-0000-0000C5590000}"/>
    <cellStyle name="Normal 416" xfId="845" xr:uid="{00000000-0005-0000-0000-0000C6590000}"/>
    <cellStyle name="Normal 417" xfId="846" xr:uid="{00000000-0005-0000-0000-0000C7590000}"/>
    <cellStyle name="Normal 418" xfId="847" xr:uid="{00000000-0005-0000-0000-0000C8590000}"/>
    <cellStyle name="Normal 419" xfId="848" xr:uid="{00000000-0005-0000-0000-0000C9590000}"/>
    <cellStyle name="Normal 42" xfId="849" xr:uid="{00000000-0005-0000-0000-0000CA590000}"/>
    <cellStyle name="Normal 420" xfId="850" xr:uid="{00000000-0005-0000-0000-0000CB590000}"/>
    <cellStyle name="Normal 421" xfId="851" xr:uid="{00000000-0005-0000-0000-0000CC590000}"/>
    <cellStyle name="Normal 422" xfId="852" xr:uid="{00000000-0005-0000-0000-0000CD590000}"/>
    <cellStyle name="Normal 423" xfId="853" xr:uid="{00000000-0005-0000-0000-0000CE590000}"/>
    <cellStyle name="Normal 424" xfId="854" xr:uid="{00000000-0005-0000-0000-0000CF590000}"/>
    <cellStyle name="Normal 425" xfId="855" xr:uid="{00000000-0005-0000-0000-0000D0590000}"/>
    <cellStyle name="Normal 426" xfId="856" xr:uid="{00000000-0005-0000-0000-0000D1590000}"/>
    <cellStyle name="Normal 427" xfId="857" xr:uid="{00000000-0005-0000-0000-0000D2590000}"/>
    <cellStyle name="Normal 428" xfId="858" xr:uid="{00000000-0005-0000-0000-0000D3590000}"/>
    <cellStyle name="Normal 429" xfId="859" xr:uid="{00000000-0005-0000-0000-0000D4590000}"/>
    <cellStyle name="Normal 43" xfId="860" xr:uid="{00000000-0005-0000-0000-0000D5590000}"/>
    <cellStyle name="Normal 430" xfId="861" xr:uid="{00000000-0005-0000-0000-0000D6590000}"/>
    <cellStyle name="Normal 431" xfId="862" xr:uid="{00000000-0005-0000-0000-0000D7590000}"/>
    <cellStyle name="Normal 432" xfId="863" xr:uid="{00000000-0005-0000-0000-0000D8590000}"/>
    <cellStyle name="Normal 433" xfId="864" xr:uid="{00000000-0005-0000-0000-0000D9590000}"/>
    <cellStyle name="Normal 434" xfId="865" xr:uid="{00000000-0005-0000-0000-0000DA590000}"/>
    <cellStyle name="Normal 435" xfId="866" xr:uid="{00000000-0005-0000-0000-0000DB590000}"/>
    <cellStyle name="Normal 436" xfId="867" xr:uid="{00000000-0005-0000-0000-0000DC590000}"/>
    <cellStyle name="Normal 437" xfId="868" xr:uid="{00000000-0005-0000-0000-0000DD590000}"/>
    <cellStyle name="Normal 438" xfId="869" xr:uid="{00000000-0005-0000-0000-0000DE590000}"/>
    <cellStyle name="Normal 439" xfId="870" xr:uid="{00000000-0005-0000-0000-0000DF590000}"/>
    <cellStyle name="Normal 44" xfId="871" xr:uid="{00000000-0005-0000-0000-0000E0590000}"/>
    <cellStyle name="Normal 440" xfId="872" xr:uid="{00000000-0005-0000-0000-0000E1590000}"/>
    <cellStyle name="Normal 441" xfId="873" xr:uid="{00000000-0005-0000-0000-0000E2590000}"/>
    <cellStyle name="Normal 442" xfId="874" xr:uid="{00000000-0005-0000-0000-0000E3590000}"/>
    <cellStyle name="Normal 443" xfId="875" xr:uid="{00000000-0005-0000-0000-0000E4590000}"/>
    <cellStyle name="Normal 444" xfId="876" xr:uid="{00000000-0005-0000-0000-0000E5590000}"/>
    <cellStyle name="Normal 445" xfId="877" xr:uid="{00000000-0005-0000-0000-0000E6590000}"/>
    <cellStyle name="Normal 446" xfId="878" xr:uid="{00000000-0005-0000-0000-0000E7590000}"/>
    <cellStyle name="Normal 447" xfId="879" xr:uid="{00000000-0005-0000-0000-0000E8590000}"/>
    <cellStyle name="Normal 448" xfId="880" xr:uid="{00000000-0005-0000-0000-0000E9590000}"/>
    <cellStyle name="Normal 449" xfId="881" xr:uid="{00000000-0005-0000-0000-0000EA590000}"/>
    <cellStyle name="Normal 45" xfId="882" xr:uid="{00000000-0005-0000-0000-0000EB590000}"/>
    <cellStyle name="Normal 450" xfId="883" xr:uid="{00000000-0005-0000-0000-0000EC590000}"/>
    <cellStyle name="Normal 451" xfId="884" xr:uid="{00000000-0005-0000-0000-0000ED590000}"/>
    <cellStyle name="Normal 452" xfId="885" xr:uid="{00000000-0005-0000-0000-0000EE590000}"/>
    <cellStyle name="Normal 453" xfId="886" xr:uid="{00000000-0005-0000-0000-0000EF590000}"/>
    <cellStyle name="Normal 454" xfId="887" xr:uid="{00000000-0005-0000-0000-0000F0590000}"/>
    <cellStyle name="Normal 455" xfId="888" xr:uid="{00000000-0005-0000-0000-0000F1590000}"/>
    <cellStyle name="Normal 456" xfId="889" xr:uid="{00000000-0005-0000-0000-0000F2590000}"/>
    <cellStyle name="Normal 457" xfId="890" xr:uid="{00000000-0005-0000-0000-0000F3590000}"/>
    <cellStyle name="Normal 458" xfId="891" xr:uid="{00000000-0005-0000-0000-0000F4590000}"/>
    <cellStyle name="Normal 459" xfId="892" xr:uid="{00000000-0005-0000-0000-0000F5590000}"/>
    <cellStyle name="Normal 46" xfId="893" xr:uid="{00000000-0005-0000-0000-0000F6590000}"/>
    <cellStyle name="Normal 460" xfId="894" xr:uid="{00000000-0005-0000-0000-0000F7590000}"/>
    <cellStyle name="Normal 461" xfId="895" xr:uid="{00000000-0005-0000-0000-0000F8590000}"/>
    <cellStyle name="Normal 462" xfId="896" xr:uid="{00000000-0005-0000-0000-0000F9590000}"/>
    <cellStyle name="Normal 463" xfId="897" xr:uid="{00000000-0005-0000-0000-0000FA590000}"/>
    <cellStyle name="Normal 464" xfId="898" xr:uid="{00000000-0005-0000-0000-0000FB590000}"/>
    <cellStyle name="Normal 465" xfId="899" xr:uid="{00000000-0005-0000-0000-0000FC590000}"/>
    <cellStyle name="Normal 466" xfId="900" xr:uid="{00000000-0005-0000-0000-0000FD590000}"/>
    <cellStyle name="Normal 467" xfId="901" xr:uid="{00000000-0005-0000-0000-0000FE590000}"/>
    <cellStyle name="Normal 468" xfId="902" xr:uid="{00000000-0005-0000-0000-0000FF590000}"/>
    <cellStyle name="Normal 469" xfId="903" xr:uid="{00000000-0005-0000-0000-0000005A0000}"/>
    <cellStyle name="Normal 47" xfId="904" xr:uid="{00000000-0005-0000-0000-0000015A0000}"/>
    <cellStyle name="Normal 470" xfId="905" xr:uid="{00000000-0005-0000-0000-0000025A0000}"/>
    <cellStyle name="Normal 471" xfId="906" xr:uid="{00000000-0005-0000-0000-0000035A0000}"/>
    <cellStyle name="Normal 472" xfId="907" xr:uid="{00000000-0005-0000-0000-0000045A0000}"/>
    <cellStyle name="Normal 473" xfId="908" xr:uid="{00000000-0005-0000-0000-0000055A0000}"/>
    <cellStyle name="Normal 474" xfId="909" xr:uid="{00000000-0005-0000-0000-0000065A0000}"/>
    <cellStyle name="Normal 475" xfId="910" xr:uid="{00000000-0005-0000-0000-0000075A0000}"/>
    <cellStyle name="Normal 476" xfId="911" xr:uid="{00000000-0005-0000-0000-0000085A0000}"/>
    <cellStyle name="Normal 477" xfId="912" xr:uid="{00000000-0005-0000-0000-0000095A0000}"/>
    <cellStyle name="Normal 478" xfId="913" xr:uid="{00000000-0005-0000-0000-00000A5A0000}"/>
    <cellStyle name="Normal 479" xfId="914" xr:uid="{00000000-0005-0000-0000-00000B5A0000}"/>
    <cellStyle name="Normal 48" xfId="915" xr:uid="{00000000-0005-0000-0000-00000C5A0000}"/>
    <cellStyle name="Normal 480" xfId="916" xr:uid="{00000000-0005-0000-0000-00000D5A0000}"/>
    <cellStyle name="Normal 481" xfId="917" xr:uid="{00000000-0005-0000-0000-00000E5A0000}"/>
    <cellStyle name="Normal 482" xfId="918" xr:uid="{00000000-0005-0000-0000-00000F5A0000}"/>
    <cellStyle name="Normal 483" xfId="919" xr:uid="{00000000-0005-0000-0000-0000105A0000}"/>
    <cellStyle name="Normal 484" xfId="920" xr:uid="{00000000-0005-0000-0000-0000115A0000}"/>
    <cellStyle name="Normal 485" xfId="921" xr:uid="{00000000-0005-0000-0000-0000125A0000}"/>
    <cellStyle name="Normal 486" xfId="922" xr:uid="{00000000-0005-0000-0000-0000135A0000}"/>
    <cellStyle name="Normal 487" xfId="923" xr:uid="{00000000-0005-0000-0000-0000145A0000}"/>
    <cellStyle name="Normal 488" xfId="924" xr:uid="{00000000-0005-0000-0000-0000155A0000}"/>
    <cellStyle name="Normal 489" xfId="925" xr:uid="{00000000-0005-0000-0000-0000165A0000}"/>
    <cellStyle name="Normal 49" xfId="926" xr:uid="{00000000-0005-0000-0000-0000175A0000}"/>
    <cellStyle name="Normal 490" xfId="927" xr:uid="{00000000-0005-0000-0000-0000185A0000}"/>
    <cellStyle name="Normal 491" xfId="928" xr:uid="{00000000-0005-0000-0000-0000195A0000}"/>
    <cellStyle name="Normal 492" xfId="929" xr:uid="{00000000-0005-0000-0000-00001A5A0000}"/>
    <cellStyle name="Normal 493" xfId="930" xr:uid="{00000000-0005-0000-0000-00001B5A0000}"/>
    <cellStyle name="Normal 494" xfId="931" xr:uid="{00000000-0005-0000-0000-00001C5A0000}"/>
    <cellStyle name="Normal 495" xfId="932" xr:uid="{00000000-0005-0000-0000-00001D5A0000}"/>
    <cellStyle name="Normal 496" xfId="933" xr:uid="{00000000-0005-0000-0000-00001E5A0000}"/>
    <cellStyle name="Normal 497" xfId="934" xr:uid="{00000000-0005-0000-0000-00001F5A0000}"/>
    <cellStyle name="Normal 498" xfId="935" xr:uid="{00000000-0005-0000-0000-0000205A0000}"/>
    <cellStyle name="Normal 499" xfId="936" xr:uid="{00000000-0005-0000-0000-0000215A0000}"/>
    <cellStyle name="Normal 5" xfId="937" xr:uid="{00000000-0005-0000-0000-0000225A0000}"/>
    <cellStyle name="Normal 5 2" xfId="938" xr:uid="{00000000-0005-0000-0000-0000235A0000}"/>
    <cellStyle name="Normal 5 3" xfId="939" xr:uid="{00000000-0005-0000-0000-0000245A0000}"/>
    <cellStyle name="Normal 5 3 2" xfId="4153" xr:uid="{00000000-0005-0000-0000-0000255A0000}"/>
    <cellStyle name="Normal 5 4" xfId="940" xr:uid="{00000000-0005-0000-0000-0000265A0000}"/>
    <cellStyle name="Normal 5 5" xfId="21439" xr:uid="{00000000-0005-0000-0000-0000275A0000}"/>
    <cellStyle name="Normal 5_CGP SCHEDULE" xfId="941" xr:uid="{00000000-0005-0000-0000-0000285A0000}"/>
    <cellStyle name="Normal 50" xfId="942" xr:uid="{00000000-0005-0000-0000-0000295A0000}"/>
    <cellStyle name="Normal 500" xfId="943" xr:uid="{00000000-0005-0000-0000-00002A5A0000}"/>
    <cellStyle name="Normal 501" xfId="944" xr:uid="{00000000-0005-0000-0000-00002B5A0000}"/>
    <cellStyle name="Normal 502" xfId="945" xr:uid="{00000000-0005-0000-0000-00002C5A0000}"/>
    <cellStyle name="Normal 503" xfId="946" xr:uid="{00000000-0005-0000-0000-00002D5A0000}"/>
    <cellStyle name="Normal 504" xfId="947" xr:uid="{00000000-0005-0000-0000-00002E5A0000}"/>
    <cellStyle name="Normal 505" xfId="948" xr:uid="{00000000-0005-0000-0000-00002F5A0000}"/>
    <cellStyle name="Normal 506" xfId="949" xr:uid="{00000000-0005-0000-0000-0000305A0000}"/>
    <cellStyle name="Normal 507" xfId="950" xr:uid="{00000000-0005-0000-0000-0000315A0000}"/>
    <cellStyle name="Normal 508" xfId="951" xr:uid="{00000000-0005-0000-0000-0000325A0000}"/>
    <cellStyle name="Normal 509" xfId="952" xr:uid="{00000000-0005-0000-0000-0000335A0000}"/>
    <cellStyle name="Normal 51" xfId="953" xr:uid="{00000000-0005-0000-0000-0000345A0000}"/>
    <cellStyle name="Normal 510" xfId="954" xr:uid="{00000000-0005-0000-0000-0000355A0000}"/>
    <cellStyle name="Normal 511" xfId="955" xr:uid="{00000000-0005-0000-0000-0000365A0000}"/>
    <cellStyle name="Normal 512" xfId="956" xr:uid="{00000000-0005-0000-0000-0000375A0000}"/>
    <cellStyle name="Normal 513" xfId="957" xr:uid="{00000000-0005-0000-0000-0000385A0000}"/>
    <cellStyle name="Normal 514" xfId="958" xr:uid="{00000000-0005-0000-0000-0000395A0000}"/>
    <cellStyle name="Normal 515" xfId="959" xr:uid="{00000000-0005-0000-0000-00003A5A0000}"/>
    <cellStyle name="Normal 516" xfId="960" xr:uid="{00000000-0005-0000-0000-00003B5A0000}"/>
    <cellStyle name="Normal 517" xfId="961" xr:uid="{00000000-0005-0000-0000-00003C5A0000}"/>
    <cellStyle name="Normal 518" xfId="962" xr:uid="{00000000-0005-0000-0000-00003D5A0000}"/>
    <cellStyle name="Normal 519" xfId="963" xr:uid="{00000000-0005-0000-0000-00003E5A0000}"/>
    <cellStyle name="Normal 52" xfId="964" xr:uid="{00000000-0005-0000-0000-00003F5A0000}"/>
    <cellStyle name="Normal 520" xfId="965" xr:uid="{00000000-0005-0000-0000-0000405A0000}"/>
    <cellStyle name="Normal 521" xfId="966" xr:uid="{00000000-0005-0000-0000-0000415A0000}"/>
    <cellStyle name="Normal 522" xfId="967" xr:uid="{00000000-0005-0000-0000-0000425A0000}"/>
    <cellStyle name="Normal 523" xfId="968" xr:uid="{00000000-0005-0000-0000-0000435A0000}"/>
    <cellStyle name="Normal 524" xfId="969" xr:uid="{00000000-0005-0000-0000-0000445A0000}"/>
    <cellStyle name="Normal 525" xfId="970" xr:uid="{00000000-0005-0000-0000-0000455A0000}"/>
    <cellStyle name="Normal 526" xfId="971" xr:uid="{00000000-0005-0000-0000-0000465A0000}"/>
    <cellStyle name="Normal 527" xfId="972" xr:uid="{00000000-0005-0000-0000-0000475A0000}"/>
    <cellStyle name="Normal 528" xfId="973" xr:uid="{00000000-0005-0000-0000-0000485A0000}"/>
    <cellStyle name="Normal 529" xfId="974" xr:uid="{00000000-0005-0000-0000-0000495A0000}"/>
    <cellStyle name="Normal 53" xfId="975" xr:uid="{00000000-0005-0000-0000-00004A5A0000}"/>
    <cellStyle name="Normal 530" xfId="976" xr:uid="{00000000-0005-0000-0000-00004B5A0000}"/>
    <cellStyle name="Normal 531" xfId="977" xr:uid="{00000000-0005-0000-0000-00004C5A0000}"/>
    <cellStyle name="Normal 532" xfId="978" xr:uid="{00000000-0005-0000-0000-00004D5A0000}"/>
    <cellStyle name="Normal 533" xfId="979" xr:uid="{00000000-0005-0000-0000-00004E5A0000}"/>
    <cellStyle name="Normal 534" xfId="980" xr:uid="{00000000-0005-0000-0000-00004F5A0000}"/>
    <cellStyle name="Normal 535" xfId="981" xr:uid="{00000000-0005-0000-0000-0000505A0000}"/>
    <cellStyle name="Normal 536" xfId="982" xr:uid="{00000000-0005-0000-0000-0000515A0000}"/>
    <cellStyle name="Normal 537" xfId="983" xr:uid="{00000000-0005-0000-0000-0000525A0000}"/>
    <cellStyle name="Normal 538" xfId="984" xr:uid="{00000000-0005-0000-0000-0000535A0000}"/>
    <cellStyle name="Normal 539" xfId="985" xr:uid="{00000000-0005-0000-0000-0000545A0000}"/>
    <cellStyle name="Normal 54" xfId="986" xr:uid="{00000000-0005-0000-0000-0000555A0000}"/>
    <cellStyle name="Normal 540" xfId="987" xr:uid="{00000000-0005-0000-0000-0000565A0000}"/>
    <cellStyle name="Normal 541" xfId="988" xr:uid="{00000000-0005-0000-0000-0000575A0000}"/>
    <cellStyle name="Normal 542" xfId="989" xr:uid="{00000000-0005-0000-0000-0000585A0000}"/>
    <cellStyle name="Normal 543" xfId="990" xr:uid="{00000000-0005-0000-0000-0000595A0000}"/>
    <cellStyle name="Normal 544" xfId="991" xr:uid="{00000000-0005-0000-0000-00005A5A0000}"/>
    <cellStyle name="Normal 545" xfId="992" xr:uid="{00000000-0005-0000-0000-00005B5A0000}"/>
    <cellStyle name="Normal 546" xfId="993" xr:uid="{00000000-0005-0000-0000-00005C5A0000}"/>
    <cellStyle name="Normal 547" xfId="994" xr:uid="{00000000-0005-0000-0000-00005D5A0000}"/>
    <cellStyle name="Normal 548" xfId="995" xr:uid="{00000000-0005-0000-0000-00005E5A0000}"/>
    <cellStyle name="Normal 549" xfId="996" xr:uid="{00000000-0005-0000-0000-00005F5A0000}"/>
    <cellStyle name="Normal 55" xfId="997" xr:uid="{00000000-0005-0000-0000-0000605A0000}"/>
    <cellStyle name="Normal 550" xfId="998" xr:uid="{00000000-0005-0000-0000-0000615A0000}"/>
    <cellStyle name="Normal 551" xfId="999" xr:uid="{00000000-0005-0000-0000-0000625A0000}"/>
    <cellStyle name="Normal 552" xfId="1000" xr:uid="{00000000-0005-0000-0000-0000635A0000}"/>
    <cellStyle name="Normal 553" xfId="1001" xr:uid="{00000000-0005-0000-0000-0000645A0000}"/>
    <cellStyle name="Normal 554" xfId="1002" xr:uid="{00000000-0005-0000-0000-0000655A0000}"/>
    <cellStyle name="Normal 555" xfId="1003" xr:uid="{00000000-0005-0000-0000-0000665A0000}"/>
    <cellStyle name="Normal 556" xfId="1004" xr:uid="{00000000-0005-0000-0000-0000675A0000}"/>
    <cellStyle name="Normal 557" xfId="1005" xr:uid="{00000000-0005-0000-0000-0000685A0000}"/>
    <cellStyle name="Normal 558" xfId="1006" xr:uid="{00000000-0005-0000-0000-0000695A0000}"/>
    <cellStyle name="Normal 559" xfId="1007" xr:uid="{00000000-0005-0000-0000-00006A5A0000}"/>
    <cellStyle name="Normal 56" xfId="1008" xr:uid="{00000000-0005-0000-0000-00006B5A0000}"/>
    <cellStyle name="Normal 560" xfId="1009" xr:uid="{00000000-0005-0000-0000-00006C5A0000}"/>
    <cellStyle name="Normal 561" xfId="1010" xr:uid="{00000000-0005-0000-0000-00006D5A0000}"/>
    <cellStyle name="Normal 562" xfId="1011" xr:uid="{00000000-0005-0000-0000-00006E5A0000}"/>
    <cellStyle name="Normal 563" xfId="1012" xr:uid="{00000000-0005-0000-0000-00006F5A0000}"/>
    <cellStyle name="Normal 564" xfId="1013" xr:uid="{00000000-0005-0000-0000-0000705A0000}"/>
    <cellStyle name="Normal 565" xfId="1014" xr:uid="{00000000-0005-0000-0000-0000715A0000}"/>
    <cellStyle name="Normal 566" xfId="1015" xr:uid="{00000000-0005-0000-0000-0000725A0000}"/>
    <cellStyle name="Normal 567" xfId="1016" xr:uid="{00000000-0005-0000-0000-0000735A0000}"/>
    <cellStyle name="Normal 568" xfId="1017" xr:uid="{00000000-0005-0000-0000-0000745A0000}"/>
    <cellStyle name="Normal 569" xfId="1018" xr:uid="{00000000-0005-0000-0000-0000755A0000}"/>
    <cellStyle name="Normal 57" xfId="1019" xr:uid="{00000000-0005-0000-0000-0000765A0000}"/>
    <cellStyle name="Normal 570" xfId="1020" xr:uid="{00000000-0005-0000-0000-0000775A0000}"/>
    <cellStyle name="Normal 571" xfId="1021" xr:uid="{00000000-0005-0000-0000-0000785A0000}"/>
    <cellStyle name="Normal 572" xfId="1022" xr:uid="{00000000-0005-0000-0000-0000795A0000}"/>
    <cellStyle name="Normal 573" xfId="1023" xr:uid="{00000000-0005-0000-0000-00007A5A0000}"/>
    <cellStyle name="Normal 574" xfId="1024" xr:uid="{00000000-0005-0000-0000-00007B5A0000}"/>
    <cellStyle name="Normal 575" xfId="1025" xr:uid="{00000000-0005-0000-0000-00007C5A0000}"/>
    <cellStyle name="Normal 576" xfId="1026" xr:uid="{00000000-0005-0000-0000-00007D5A0000}"/>
    <cellStyle name="Normal 577" xfId="1027" xr:uid="{00000000-0005-0000-0000-00007E5A0000}"/>
    <cellStyle name="Normal 578" xfId="1028" xr:uid="{00000000-0005-0000-0000-00007F5A0000}"/>
    <cellStyle name="Normal 579" xfId="1029" xr:uid="{00000000-0005-0000-0000-0000805A0000}"/>
    <cellStyle name="Normal 58" xfId="1030" xr:uid="{00000000-0005-0000-0000-0000815A0000}"/>
    <cellStyle name="Normal 580" xfId="1031" xr:uid="{00000000-0005-0000-0000-0000825A0000}"/>
    <cellStyle name="Normal 581" xfId="1032" xr:uid="{00000000-0005-0000-0000-0000835A0000}"/>
    <cellStyle name="Normal 582" xfId="1033" xr:uid="{00000000-0005-0000-0000-0000845A0000}"/>
    <cellStyle name="Normal 583" xfId="1034" xr:uid="{00000000-0005-0000-0000-0000855A0000}"/>
    <cellStyle name="Normal 584" xfId="1035" xr:uid="{00000000-0005-0000-0000-0000865A0000}"/>
    <cellStyle name="Normal 585" xfId="1036" xr:uid="{00000000-0005-0000-0000-0000875A0000}"/>
    <cellStyle name="Normal 586" xfId="1037" xr:uid="{00000000-0005-0000-0000-0000885A0000}"/>
    <cellStyle name="Normal 587" xfId="1038" xr:uid="{00000000-0005-0000-0000-0000895A0000}"/>
    <cellStyle name="Normal 588" xfId="1039" xr:uid="{00000000-0005-0000-0000-00008A5A0000}"/>
    <cellStyle name="Normal 589" xfId="1040" xr:uid="{00000000-0005-0000-0000-00008B5A0000}"/>
    <cellStyle name="Normal 59" xfId="1041" xr:uid="{00000000-0005-0000-0000-00008C5A0000}"/>
    <cellStyle name="Normal 590" xfId="1042" xr:uid="{00000000-0005-0000-0000-00008D5A0000}"/>
    <cellStyle name="Normal 591" xfId="1043" xr:uid="{00000000-0005-0000-0000-00008E5A0000}"/>
    <cellStyle name="Normal 592" xfId="1044" xr:uid="{00000000-0005-0000-0000-00008F5A0000}"/>
    <cellStyle name="Normal 593" xfId="1045" xr:uid="{00000000-0005-0000-0000-0000905A0000}"/>
    <cellStyle name="Normal 594" xfId="1046" xr:uid="{00000000-0005-0000-0000-0000915A0000}"/>
    <cellStyle name="Normal 595" xfId="1047" xr:uid="{00000000-0005-0000-0000-0000925A0000}"/>
    <cellStyle name="Normal 596" xfId="1048" xr:uid="{00000000-0005-0000-0000-0000935A0000}"/>
    <cellStyle name="Normal 597" xfId="1049" xr:uid="{00000000-0005-0000-0000-0000945A0000}"/>
    <cellStyle name="Normal 598" xfId="1050" xr:uid="{00000000-0005-0000-0000-0000955A0000}"/>
    <cellStyle name="Normal 599" xfId="1051" xr:uid="{00000000-0005-0000-0000-0000965A0000}"/>
    <cellStyle name="Normal 6" xfId="1052" xr:uid="{00000000-0005-0000-0000-0000975A0000}"/>
    <cellStyle name="Normal 6 2" xfId="1053" xr:uid="{00000000-0005-0000-0000-0000985A0000}"/>
    <cellStyle name="Normal 6 3" xfId="1054" xr:uid="{00000000-0005-0000-0000-0000995A0000}"/>
    <cellStyle name="Normal 6 3 2" xfId="4154" xr:uid="{00000000-0005-0000-0000-00009A5A0000}"/>
    <cellStyle name="Normal 6_CGP SCHEDULE" xfId="1055" xr:uid="{00000000-0005-0000-0000-00009B5A0000}"/>
    <cellStyle name="Normal 60" xfId="1056" xr:uid="{00000000-0005-0000-0000-00009C5A0000}"/>
    <cellStyle name="Normal 600" xfId="1057" xr:uid="{00000000-0005-0000-0000-00009D5A0000}"/>
    <cellStyle name="Normal 601" xfId="1058" xr:uid="{00000000-0005-0000-0000-00009E5A0000}"/>
    <cellStyle name="Normal 602" xfId="1059" xr:uid="{00000000-0005-0000-0000-00009F5A0000}"/>
    <cellStyle name="Normal 603" xfId="1060" xr:uid="{00000000-0005-0000-0000-0000A05A0000}"/>
    <cellStyle name="Normal 604" xfId="1061" xr:uid="{00000000-0005-0000-0000-0000A15A0000}"/>
    <cellStyle name="Normal 605" xfId="1062" xr:uid="{00000000-0005-0000-0000-0000A25A0000}"/>
    <cellStyle name="Normal 606" xfId="1063" xr:uid="{00000000-0005-0000-0000-0000A35A0000}"/>
    <cellStyle name="Normal 607" xfId="1064" xr:uid="{00000000-0005-0000-0000-0000A45A0000}"/>
    <cellStyle name="Normal 608" xfId="1065" xr:uid="{00000000-0005-0000-0000-0000A55A0000}"/>
    <cellStyle name="Normal 609" xfId="1066" xr:uid="{00000000-0005-0000-0000-0000A65A0000}"/>
    <cellStyle name="Normal 61" xfId="1067" xr:uid="{00000000-0005-0000-0000-0000A75A0000}"/>
    <cellStyle name="Normal 610" xfId="1068" xr:uid="{00000000-0005-0000-0000-0000A85A0000}"/>
    <cellStyle name="Normal 611" xfId="1069" xr:uid="{00000000-0005-0000-0000-0000A95A0000}"/>
    <cellStyle name="Normal 612" xfId="1070" xr:uid="{00000000-0005-0000-0000-0000AA5A0000}"/>
    <cellStyle name="Normal 613" xfId="1071" xr:uid="{00000000-0005-0000-0000-0000AB5A0000}"/>
    <cellStyle name="Normal 614" xfId="1072" xr:uid="{00000000-0005-0000-0000-0000AC5A0000}"/>
    <cellStyle name="Normal 615" xfId="1073" xr:uid="{00000000-0005-0000-0000-0000AD5A0000}"/>
    <cellStyle name="Normal 616" xfId="1074" xr:uid="{00000000-0005-0000-0000-0000AE5A0000}"/>
    <cellStyle name="Normal 617" xfId="1075" xr:uid="{00000000-0005-0000-0000-0000AF5A0000}"/>
    <cellStyle name="Normal 618" xfId="1076" xr:uid="{00000000-0005-0000-0000-0000B05A0000}"/>
    <cellStyle name="Normal 619" xfId="1077" xr:uid="{00000000-0005-0000-0000-0000B15A0000}"/>
    <cellStyle name="Normal 62" xfId="1078" xr:uid="{00000000-0005-0000-0000-0000B25A0000}"/>
    <cellStyle name="Normal 620" xfId="1079" xr:uid="{00000000-0005-0000-0000-0000B35A0000}"/>
    <cellStyle name="Normal 621" xfId="1080" xr:uid="{00000000-0005-0000-0000-0000B45A0000}"/>
    <cellStyle name="Normal 622" xfId="1081" xr:uid="{00000000-0005-0000-0000-0000B55A0000}"/>
    <cellStyle name="Normal 623" xfId="1082" xr:uid="{00000000-0005-0000-0000-0000B65A0000}"/>
    <cellStyle name="Normal 624" xfId="1083" xr:uid="{00000000-0005-0000-0000-0000B75A0000}"/>
    <cellStyle name="Normal 625" xfId="1084" xr:uid="{00000000-0005-0000-0000-0000B85A0000}"/>
    <cellStyle name="Normal 626" xfId="1085" xr:uid="{00000000-0005-0000-0000-0000B95A0000}"/>
    <cellStyle name="Normal 627" xfId="1086" xr:uid="{00000000-0005-0000-0000-0000BA5A0000}"/>
    <cellStyle name="Normal 628" xfId="1087" xr:uid="{00000000-0005-0000-0000-0000BB5A0000}"/>
    <cellStyle name="Normal 629" xfId="1088" xr:uid="{00000000-0005-0000-0000-0000BC5A0000}"/>
    <cellStyle name="Normal 63" xfId="1089" xr:uid="{00000000-0005-0000-0000-0000BD5A0000}"/>
    <cellStyle name="Normal 630" xfId="1090" xr:uid="{00000000-0005-0000-0000-0000BE5A0000}"/>
    <cellStyle name="Normal 631" xfId="1091" xr:uid="{00000000-0005-0000-0000-0000BF5A0000}"/>
    <cellStyle name="Normal 632" xfId="1092" xr:uid="{00000000-0005-0000-0000-0000C05A0000}"/>
    <cellStyle name="Normal 633" xfId="1093" xr:uid="{00000000-0005-0000-0000-0000C15A0000}"/>
    <cellStyle name="Normal 634" xfId="1094" xr:uid="{00000000-0005-0000-0000-0000C25A0000}"/>
    <cellStyle name="Normal 635" xfId="1095" xr:uid="{00000000-0005-0000-0000-0000C35A0000}"/>
    <cellStyle name="Normal 636" xfId="1096" xr:uid="{00000000-0005-0000-0000-0000C45A0000}"/>
    <cellStyle name="Normal 637" xfId="1097" xr:uid="{00000000-0005-0000-0000-0000C55A0000}"/>
    <cellStyle name="Normal 638" xfId="1098" xr:uid="{00000000-0005-0000-0000-0000C65A0000}"/>
    <cellStyle name="Normal 639" xfId="1099" xr:uid="{00000000-0005-0000-0000-0000C75A0000}"/>
    <cellStyle name="Normal 64" xfId="1100" xr:uid="{00000000-0005-0000-0000-0000C85A0000}"/>
    <cellStyle name="Normal 640" xfId="1101" xr:uid="{00000000-0005-0000-0000-0000C95A0000}"/>
    <cellStyle name="Normal 641" xfId="1102" xr:uid="{00000000-0005-0000-0000-0000CA5A0000}"/>
    <cellStyle name="Normal 642" xfId="1103" xr:uid="{00000000-0005-0000-0000-0000CB5A0000}"/>
    <cellStyle name="Normal 643" xfId="1104" xr:uid="{00000000-0005-0000-0000-0000CC5A0000}"/>
    <cellStyle name="Normal 644" xfId="1105" xr:uid="{00000000-0005-0000-0000-0000CD5A0000}"/>
    <cellStyle name="Normal 645" xfId="1106" xr:uid="{00000000-0005-0000-0000-0000CE5A0000}"/>
    <cellStyle name="Normal 646" xfId="1107" xr:uid="{00000000-0005-0000-0000-0000CF5A0000}"/>
    <cellStyle name="Normal 647" xfId="1108" xr:uid="{00000000-0005-0000-0000-0000D05A0000}"/>
    <cellStyle name="Normal 648" xfId="1109" xr:uid="{00000000-0005-0000-0000-0000D15A0000}"/>
    <cellStyle name="Normal 649" xfId="1110" xr:uid="{00000000-0005-0000-0000-0000D25A0000}"/>
    <cellStyle name="Normal 65" xfId="1111" xr:uid="{00000000-0005-0000-0000-0000D35A0000}"/>
    <cellStyle name="Normal 650" xfId="1112" xr:uid="{00000000-0005-0000-0000-0000D45A0000}"/>
    <cellStyle name="Normal 651" xfId="1113" xr:uid="{00000000-0005-0000-0000-0000D55A0000}"/>
    <cellStyle name="Normal 652" xfId="1114" xr:uid="{00000000-0005-0000-0000-0000D65A0000}"/>
    <cellStyle name="Normal 653" xfId="1115" xr:uid="{00000000-0005-0000-0000-0000D75A0000}"/>
    <cellStyle name="Normal 654" xfId="1116" xr:uid="{00000000-0005-0000-0000-0000D85A0000}"/>
    <cellStyle name="Normal 655" xfId="1117" xr:uid="{00000000-0005-0000-0000-0000D95A0000}"/>
    <cellStyle name="Normal 656" xfId="1118" xr:uid="{00000000-0005-0000-0000-0000DA5A0000}"/>
    <cellStyle name="Normal 657" xfId="1119" xr:uid="{00000000-0005-0000-0000-0000DB5A0000}"/>
    <cellStyle name="Normal 658" xfId="1120" xr:uid="{00000000-0005-0000-0000-0000DC5A0000}"/>
    <cellStyle name="Normal 659" xfId="1121" xr:uid="{00000000-0005-0000-0000-0000DD5A0000}"/>
    <cellStyle name="Normal 66" xfId="1122" xr:uid="{00000000-0005-0000-0000-0000DE5A0000}"/>
    <cellStyle name="Normal 660" xfId="1123" xr:uid="{00000000-0005-0000-0000-0000DF5A0000}"/>
    <cellStyle name="Normal 661" xfId="1124" xr:uid="{00000000-0005-0000-0000-0000E05A0000}"/>
    <cellStyle name="Normal 662" xfId="1125" xr:uid="{00000000-0005-0000-0000-0000E15A0000}"/>
    <cellStyle name="Normal 663" xfId="1126" xr:uid="{00000000-0005-0000-0000-0000E25A0000}"/>
    <cellStyle name="Normal 664" xfId="1127" xr:uid="{00000000-0005-0000-0000-0000E35A0000}"/>
    <cellStyle name="Normal 665" xfId="1128" xr:uid="{00000000-0005-0000-0000-0000E45A0000}"/>
    <cellStyle name="Normal 666" xfId="1129" xr:uid="{00000000-0005-0000-0000-0000E55A0000}"/>
    <cellStyle name="Normal 667" xfId="1130" xr:uid="{00000000-0005-0000-0000-0000E65A0000}"/>
    <cellStyle name="Normal 668" xfId="1131" xr:uid="{00000000-0005-0000-0000-0000E75A0000}"/>
    <cellStyle name="Normal 669" xfId="1132" xr:uid="{00000000-0005-0000-0000-0000E85A0000}"/>
    <cellStyle name="Normal 67" xfId="1133" xr:uid="{00000000-0005-0000-0000-0000E95A0000}"/>
    <cellStyle name="Normal 670" xfId="1134" xr:uid="{00000000-0005-0000-0000-0000EA5A0000}"/>
    <cellStyle name="Normal 671" xfId="1135" xr:uid="{00000000-0005-0000-0000-0000EB5A0000}"/>
    <cellStyle name="Normal 672" xfId="1136" xr:uid="{00000000-0005-0000-0000-0000EC5A0000}"/>
    <cellStyle name="Normal 673" xfId="1137" xr:uid="{00000000-0005-0000-0000-0000ED5A0000}"/>
    <cellStyle name="Normal 674" xfId="1138" xr:uid="{00000000-0005-0000-0000-0000EE5A0000}"/>
    <cellStyle name="Normal 675" xfId="1139" xr:uid="{00000000-0005-0000-0000-0000EF5A0000}"/>
    <cellStyle name="Normal 676" xfId="1140" xr:uid="{00000000-0005-0000-0000-0000F05A0000}"/>
    <cellStyle name="Normal 677" xfId="1141" xr:uid="{00000000-0005-0000-0000-0000F15A0000}"/>
    <cellStyle name="Normal 678" xfId="1142" xr:uid="{00000000-0005-0000-0000-0000F25A0000}"/>
    <cellStyle name="Normal 679" xfId="1143" xr:uid="{00000000-0005-0000-0000-0000F35A0000}"/>
    <cellStyle name="Normal 68" xfId="1144" xr:uid="{00000000-0005-0000-0000-0000F45A0000}"/>
    <cellStyle name="Normal 680" xfId="1145" xr:uid="{00000000-0005-0000-0000-0000F55A0000}"/>
    <cellStyle name="Normal 681" xfId="1146" xr:uid="{00000000-0005-0000-0000-0000F65A0000}"/>
    <cellStyle name="Normal 682" xfId="1147" xr:uid="{00000000-0005-0000-0000-0000F75A0000}"/>
    <cellStyle name="Normal 683" xfId="1148" xr:uid="{00000000-0005-0000-0000-0000F85A0000}"/>
    <cellStyle name="Normal 684" xfId="1149" xr:uid="{00000000-0005-0000-0000-0000F95A0000}"/>
    <cellStyle name="Normal 685" xfId="1150" xr:uid="{00000000-0005-0000-0000-0000FA5A0000}"/>
    <cellStyle name="Normal 686" xfId="1151" xr:uid="{00000000-0005-0000-0000-0000FB5A0000}"/>
    <cellStyle name="Normal 687" xfId="1152" xr:uid="{00000000-0005-0000-0000-0000FC5A0000}"/>
    <cellStyle name="Normal 688" xfId="1153" xr:uid="{00000000-0005-0000-0000-0000FD5A0000}"/>
    <cellStyle name="Normal 689" xfId="1154" xr:uid="{00000000-0005-0000-0000-0000FE5A0000}"/>
    <cellStyle name="Normal 69" xfId="1155" xr:uid="{00000000-0005-0000-0000-0000FF5A0000}"/>
    <cellStyle name="Normal 690" xfId="1156" xr:uid="{00000000-0005-0000-0000-0000005B0000}"/>
    <cellStyle name="Normal 691" xfId="1157" xr:uid="{00000000-0005-0000-0000-0000015B0000}"/>
    <cellStyle name="Normal 692" xfId="1158" xr:uid="{00000000-0005-0000-0000-0000025B0000}"/>
    <cellStyle name="Normal 693" xfId="1159" xr:uid="{00000000-0005-0000-0000-0000035B0000}"/>
    <cellStyle name="Normal 694" xfId="1160" xr:uid="{00000000-0005-0000-0000-0000045B0000}"/>
    <cellStyle name="Normal 695" xfId="1161" xr:uid="{00000000-0005-0000-0000-0000055B0000}"/>
    <cellStyle name="Normal 696" xfId="1162" xr:uid="{00000000-0005-0000-0000-0000065B0000}"/>
    <cellStyle name="Normal 697" xfId="1163" xr:uid="{00000000-0005-0000-0000-0000075B0000}"/>
    <cellStyle name="Normal 698" xfId="1164" xr:uid="{00000000-0005-0000-0000-0000085B0000}"/>
    <cellStyle name="Normal 699" xfId="1165" xr:uid="{00000000-0005-0000-0000-0000095B0000}"/>
    <cellStyle name="Normal 7" xfId="1166" xr:uid="{00000000-0005-0000-0000-00000A5B0000}"/>
    <cellStyle name="Normal 7 2" xfId="1167" xr:uid="{00000000-0005-0000-0000-00000B5B0000}"/>
    <cellStyle name="Normal 7_CGP SCHEDULE" xfId="1168" xr:uid="{00000000-0005-0000-0000-00000C5B0000}"/>
    <cellStyle name="Normal 70" xfId="1169" xr:uid="{00000000-0005-0000-0000-00000D5B0000}"/>
    <cellStyle name="Normal 700" xfId="1170" xr:uid="{00000000-0005-0000-0000-00000E5B0000}"/>
    <cellStyle name="Normal 701" xfId="1171" xr:uid="{00000000-0005-0000-0000-00000F5B0000}"/>
    <cellStyle name="Normal 702" xfId="1172" xr:uid="{00000000-0005-0000-0000-0000105B0000}"/>
    <cellStyle name="Normal 703" xfId="1173" xr:uid="{00000000-0005-0000-0000-0000115B0000}"/>
    <cellStyle name="Normal 704" xfId="1174" xr:uid="{00000000-0005-0000-0000-0000125B0000}"/>
    <cellStyle name="Normal 705" xfId="1175" xr:uid="{00000000-0005-0000-0000-0000135B0000}"/>
    <cellStyle name="Normal 706" xfId="1176" xr:uid="{00000000-0005-0000-0000-0000145B0000}"/>
    <cellStyle name="Normal 707" xfId="1177" xr:uid="{00000000-0005-0000-0000-0000155B0000}"/>
    <cellStyle name="Normal 708" xfId="1178" xr:uid="{00000000-0005-0000-0000-0000165B0000}"/>
    <cellStyle name="Normal 709" xfId="1179" xr:uid="{00000000-0005-0000-0000-0000175B0000}"/>
    <cellStyle name="Normal 71" xfId="1180" xr:uid="{00000000-0005-0000-0000-0000185B0000}"/>
    <cellStyle name="Normal 710" xfId="1181" xr:uid="{00000000-0005-0000-0000-0000195B0000}"/>
    <cellStyle name="Normal 711" xfId="1182" xr:uid="{00000000-0005-0000-0000-00001A5B0000}"/>
    <cellStyle name="Normal 712" xfId="1183" xr:uid="{00000000-0005-0000-0000-00001B5B0000}"/>
    <cellStyle name="Normal 713" xfId="1184" xr:uid="{00000000-0005-0000-0000-00001C5B0000}"/>
    <cellStyle name="Normal 714" xfId="1185" xr:uid="{00000000-0005-0000-0000-00001D5B0000}"/>
    <cellStyle name="Normal 715" xfId="1186" xr:uid="{00000000-0005-0000-0000-00001E5B0000}"/>
    <cellStyle name="Normal 716" xfId="1187" xr:uid="{00000000-0005-0000-0000-00001F5B0000}"/>
    <cellStyle name="Normal 717" xfId="1188" xr:uid="{00000000-0005-0000-0000-0000205B0000}"/>
    <cellStyle name="Normal 718" xfId="1189" xr:uid="{00000000-0005-0000-0000-0000215B0000}"/>
    <cellStyle name="Normal 719" xfId="1190" xr:uid="{00000000-0005-0000-0000-0000225B0000}"/>
    <cellStyle name="Normal 72" xfId="1191" xr:uid="{00000000-0005-0000-0000-0000235B0000}"/>
    <cellStyle name="Normal 720" xfId="1192" xr:uid="{00000000-0005-0000-0000-0000245B0000}"/>
    <cellStyle name="Normal 721" xfId="1193" xr:uid="{00000000-0005-0000-0000-0000255B0000}"/>
    <cellStyle name="Normal 722" xfId="1194" xr:uid="{00000000-0005-0000-0000-0000265B0000}"/>
    <cellStyle name="Normal 723" xfId="1195" xr:uid="{00000000-0005-0000-0000-0000275B0000}"/>
    <cellStyle name="Normal 724" xfId="1196" xr:uid="{00000000-0005-0000-0000-0000285B0000}"/>
    <cellStyle name="Normal 725" xfId="1197" xr:uid="{00000000-0005-0000-0000-0000295B0000}"/>
    <cellStyle name="Normal 726" xfId="1198" xr:uid="{00000000-0005-0000-0000-00002A5B0000}"/>
    <cellStyle name="Normal 727" xfId="1199" xr:uid="{00000000-0005-0000-0000-00002B5B0000}"/>
    <cellStyle name="Normal 728" xfId="1200" xr:uid="{00000000-0005-0000-0000-00002C5B0000}"/>
    <cellStyle name="Normal 729" xfId="1201" xr:uid="{00000000-0005-0000-0000-00002D5B0000}"/>
    <cellStyle name="Normal 73" xfId="1202" xr:uid="{00000000-0005-0000-0000-00002E5B0000}"/>
    <cellStyle name="Normal 730" xfId="1203" xr:uid="{00000000-0005-0000-0000-00002F5B0000}"/>
    <cellStyle name="Normal 731" xfId="1204" xr:uid="{00000000-0005-0000-0000-0000305B0000}"/>
    <cellStyle name="Normal 732" xfId="1205" xr:uid="{00000000-0005-0000-0000-0000315B0000}"/>
    <cellStyle name="Normal 733" xfId="1206" xr:uid="{00000000-0005-0000-0000-0000325B0000}"/>
    <cellStyle name="Normal 734" xfId="1207" xr:uid="{00000000-0005-0000-0000-0000335B0000}"/>
    <cellStyle name="Normal 735" xfId="1208" xr:uid="{00000000-0005-0000-0000-0000345B0000}"/>
    <cellStyle name="Normal 736" xfId="1209" xr:uid="{00000000-0005-0000-0000-0000355B0000}"/>
    <cellStyle name="Normal 737" xfId="1210" xr:uid="{00000000-0005-0000-0000-0000365B0000}"/>
    <cellStyle name="Normal 738" xfId="1211" xr:uid="{00000000-0005-0000-0000-0000375B0000}"/>
    <cellStyle name="Normal 739" xfId="1212" xr:uid="{00000000-0005-0000-0000-0000385B0000}"/>
    <cellStyle name="Normal 74" xfId="1213" xr:uid="{00000000-0005-0000-0000-0000395B0000}"/>
    <cellStyle name="Normal 740" xfId="1214" xr:uid="{00000000-0005-0000-0000-00003A5B0000}"/>
    <cellStyle name="Normal 741" xfId="1215" xr:uid="{00000000-0005-0000-0000-00003B5B0000}"/>
    <cellStyle name="Normal 742" xfId="1216" xr:uid="{00000000-0005-0000-0000-00003C5B0000}"/>
    <cellStyle name="Normal 743" xfId="1217" xr:uid="{00000000-0005-0000-0000-00003D5B0000}"/>
    <cellStyle name="Normal 744" xfId="1218" xr:uid="{00000000-0005-0000-0000-00003E5B0000}"/>
    <cellStyle name="Normal 745" xfId="1219" xr:uid="{00000000-0005-0000-0000-00003F5B0000}"/>
    <cellStyle name="Normal 746" xfId="1220" xr:uid="{00000000-0005-0000-0000-0000405B0000}"/>
    <cellStyle name="Normal 747" xfId="1221" xr:uid="{00000000-0005-0000-0000-0000415B0000}"/>
    <cellStyle name="Normal 748" xfId="1222" xr:uid="{00000000-0005-0000-0000-0000425B0000}"/>
    <cellStyle name="Normal 749" xfId="1223" xr:uid="{00000000-0005-0000-0000-0000435B0000}"/>
    <cellStyle name="Normal 75" xfId="1224" xr:uid="{00000000-0005-0000-0000-0000445B0000}"/>
    <cellStyle name="Normal 750" xfId="1225" xr:uid="{00000000-0005-0000-0000-0000455B0000}"/>
    <cellStyle name="Normal 751" xfId="1226" xr:uid="{00000000-0005-0000-0000-0000465B0000}"/>
    <cellStyle name="Normal 752" xfId="1227" xr:uid="{00000000-0005-0000-0000-0000475B0000}"/>
    <cellStyle name="Normal 753" xfId="1228" xr:uid="{00000000-0005-0000-0000-0000485B0000}"/>
    <cellStyle name="Normal 754" xfId="1229" xr:uid="{00000000-0005-0000-0000-0000495B0000}"/>
    <cellStyle name="Normal 755" xfId="1230" xr:uid="{00000000-0005-0000-0000-00004A5B0000}"/>
    <cellStyle name="Normal 756" xfId="1231" xr:uid="{00000000-0005-0000-0000-00004B5B0000}"/>
    <cellStyle name="Normal 757" xfId="1232" xr:uid="{00000000-0005-0000-0000-00004C5B0000}"/>
    <cellStyle name="Normal 758" xfId="1233" xr:uid="{00000000-0005-0000-0000-00004D5B0000}"/>
    <cellStyle name="Normal 759" xfId="1234" xr:uid="{00000000-0005-0000-0000-00004E5B0000}"/>
    <cellStyle name="Normal 76" xfId="1235" xr:uid="{00000000-0005-0000-0000-00004F5B0000}"/>
    <cellStyle name="Normal 760" xfId="1236" xr:uid="{00000000-0005-0000-0000-0000505B0000}"/>
    <cellStyle name="Normal 761" xfId="1237" xr:uid="{00000000-0005-0000-0000-0000515B0000}"/>
    <cellStyle name="Normal 762" xfId="1238" xr:uid="{00000000-0005-0000-0000-0000525B0000}"/>
    <cellStyle name="Normal 762 2" xfId="1239" xr:uid="{00000000-0005-0000-0000-0000535B0000}"/>
    <cellStyle name="Normal 762 2 2" xfId="4155" xr:uid="{00000000-0005-0000-0000-0000545B0000}"/>
    <cellStyle name="Normal 762_CGP SCHEDULE" xfId="1240" xr:uid="{00000000-0005-0000-0000-0000555B0000}"/>
    <cellStyle name="Normal 763" xfId="1241" xr:uid="{00000000-0005-0000-0000-0000565B0000}"/>
    <cellStyle name="Normal 763 2" xfId="1242" xr:uid="{00000000-0005-0000-0000-0000575B0000}"/>
    <cellStyle name="Normal 763_CGP SCHEDULE" xfId="1243" xr:uid="{00000000-0005-0000-0000-0000585B0000}"/>
    <cellStyle name="Normal 764" xfId="1244" xr:uid="{00000000-0005-0000-0000-0000595B0000}"/>
    <cellStyle name="Normal 764 2" xfId="1245" xr:uid="{00000000-0005-0000-0000-00005A5B0000}"/>
    <cellStyle name="Normal 764_CGP SCHEDULE" xfId="1246" xr:uid="{00000000-0005-0000-0000-00005B5B0000}"/>
    <cellStyle name="Normal 765" xfId="1247" xr:uid="{00000000-0005-0000-0000-00005C5B0000}"/>
    <cellStyle name="Normal 766" xfId="1248" xr:uid="{00000000-0005-0000-0000-00005D5B0000}"/>
    <cellStyle name="Normal 767" xfId="1249" xr:uid="{00000000-0005-0000-0000-00005E5B0000}"/>
    <cellStyle name="Normal 768" xfId="1250" xr:uid="{00000000-0005-0000-0000-00005F5B0000}"/>
    <cellStyle name="Normal 769" xfId="1251" xr:uid="{00000000-0005-0000-0000-0000605B0000}"/>
    <cellStyle name="Normal 77" xfId="1252" xr:uid="{00000000-0005-0000-0000-0000615B0000}"/>
    <cellStyle name="Normal 770" xfId="1253" xr:uid="{00000000-0005-0000-0000-0000625B0000}"/>
    <cellStyle name="Normal 770 2" xfId="1254" xr:uid="{00000000-0005-0000-0000-0000635B0000}"/>
    <cellStyle name="Normal 770 2 2" xfId="4156" xr:uid="{00000000-0005-0000-0000-0000645B0000}"/>
    <cellStyle name="Normal 770_CGP SCHEDULE" xfId="1255" xr:uid="{00000000-0005-0000-0000-0000655B0000}"/>
    <cellStyle name="Normal 771" xfId="1256" xr:uid="{00000000-0005-0000-0000-0000665B0000}"/>
    <cellStyle name="Normal 772" xfId="1257" xr:uid="{00000000-0005-0000-0000-0000675B0000}"/>
    <cellStyle name="Normal 773" xfId="1258" xr:uid="{00000000-0005-0000-0000-0000685B0000}"/>
    <cellStyle name="Normal 774" xfId="1259" xr:uid="{00000000-0005-0000-0000-0000695B0000}"/>
    <cellStyle name="Normal 775" xfId="1260" xr:uid="{00000000-0005-0000-0000-00006A5B0000}"/>
    <cellStyle name="Normal 776" xfId="1261" xr:uid="{00000000-0005-0000-0000-00006B5B0000}"/>
    <cellStyle name="Normal 777" xfId="1262" xr:uid="{00000000-0005-0000-0000-00006C5B0000}"/>
    <cellStyle name="Normal 778" xfId="1263" xr:uid="{00000000-0005-0000-0000-00006D5B0000}"/>
    <cellStyle name="Normal 778 2" xfId="1264" xr:uid="{00000000-0005-0000-0000-00006E5B0000}"/>
    <cellStyle name="Normal 778 2 2" xfId="4157" xr:uid="{00000000-0005-0000-0000-00006F5B0000}"/>
    <cellStyle name="Normal 778_CGP SCHEDULE" xfId="1265" xr:uid="{00000000-0005-0000-0000-0000705B0000}"/>
    <cellStyle name="Normal 779" xfId="1266" xr:uid="{00000000-0005-0000-0000-0000715B0000}"/>
    <cellStyle name="Normal 779 2" xfId="1267" xr:uid="{00000000-0005-0000-0000-0000725B0000}"/>
    <cellStyle name="Normal 779 2 2" xfId="4158" xr:uid="{00000000-0005-0000-0000-0000735B0000}"/>
    <cellStyle name="Normal 779_CGP SCHEDULE" xfId="1268" xr:uid="{00000000-0005-0000-0000-0000745B0000}"/>
    <cellStyle name="Normal 78" xfId="1269" xr:uid="{00000000-0005-0000-0000-0000755B0000}"/>
    <cellStyle name="Normal 780" xfId="1270" xr:uid="{00000000-0005-0000-0000-0000765B0000}"/>
    <cellStyle name="Normal 781" xfId="1271" xr:uid="{00000000-0005-0000-0000-0000775B0000}"/>
    <cellStyle name="Normal 782" xfId="1272" xr:uid="{00000000-0005-0000-0000-0000785B0000}"/>
    <cellStyle name="Normal 783" xfId="1273" xr:uid="{00000000-0005-0000-0000-0000795B0000}"/>
    <cellStyle name="Normal 784" xfId="1274" xr:uid="{00000000-0005-0000-0000-00007A5B0000}"/>
    <cellStyle name="Normal 785" xfId="1275" xr:uid="{00000000-0005-0000-0000-00007B5B0000}"/>
    <cellStyle name="Normal 786" xfId="1276" xr:uid="{00000000-0005-0000-0000-00007C5B0000}"/>
    <cellStyle name="Normal 787" xfId="1277" xr:uid="{00000000-0005-0000-0000-00007D5B0000}"/>
    <cellStyle name="Normal 788" xfId="1278" xr:uid="{00000000-0005-0000-0000-00007E5B0000}"/>
    <cellStyle name="Normal 789" xfId="1279" xr:uid="{00000000-0005-0000-0000-00007F5B0000}"/>
    <cellStyle name="Normal 79" xfId="1280" xr:uid="{00000000-0005-0000-0000-0000805B0000}"/>
    <cellStyle name="Normal 790" xfId="1281" xr:uid="{00000000-0005-0000-0000-0000815B0000}"/>
    <cellStyle name="Normal 791" xfId="1282" xr:uid="{00000000-0005-0000-0000-0000825B0000}"/>
    <cellStyle name="Normal 792" xfId="1283" xr:uid="{00000000-0005-0000-0000-0000835B0000}"/>
    <cellStyle name="Normal 793" xfId="1284" xr:uid="{00000000-0005-0000-0000-0000845B0000}"/>
    <cellStyle name="Normal 794" xfId="1285" xr:uid="{00000000-0005-0000-0000-0000855B0000}"/>
    <cellStyle name="Normal 795" xfId="1286" xr:uid="{00000000-0005-0000-0000-0000865B0000}"/>
    <cellStyle name="Normal 796" xfId="1287" xr:uid="{00000000-0005-0000-0000-0000875B0000}"/>
    <cellStyle name="Normal 797" xfId="1288" xr:uid="{00000000-0005-0000-0000-0000885B0000}"/>
    <cellStyle name="Normal 798" xfId="1289" xr:uid="{00000000-0005-0000-0000-0000895B0000}"/>
    <cellStyle name="Normal 799" xfId="1290" xr:uid="{00000000-0005-0000-0000-00008A5B0000}"/>
    <cellStyle name="Normal 8" xfId="1291" xr:uid="{00000000-0005-0000-0000-00008B5B0000}"/>
    <cellStyle name="Normal 8 2" xfId="21356" xr:uid="{00000000-0005-0000-0000-00008C5B0000}"/>
    <cellStyle name="Normal 80" xfId="1292" xr:uid="{00000000-0005-0000-0000-00008D5B0000}"/>
    <cellStyle name="Normal 800" xfId="1293" xr:uid="{00000000-0005-0000-0000-00008E5B0000}"/>
    <cellStyle name="Normal 801" xfId="1294" xr:uid="{00000000-0005-0000-0000-00008F5B0000}"/>
    <cellStyle name="Normal 802" xfId="1295" xr:uid="{00000000-0005-0000-0000-0000905B0000}"/>
    <cellStyle name="Normal 803" xfId="1296" xr:uid="{00000000-0005-0000-0000-0000915B0000}"/>
    <cellStyle name="Normal 804" xfId="1297" xr:uid="{00000000-0005-0000-0000-0000925B0000}"/>
    <cellStyle name="Normal 805" xfId="1298" xr:uid="{00000000-0005-0000-0000-0000935B0000}"/>
    <cellStyle name="Normal 806" xfId="1299" xr:uid="{00000000-0005-0000-0000-0000945B0000}"/>
    <cellStyle name="Normal 807" xfId="1300" xr:uid="{00000000-0005-0000-0000-0000955B0000}"/>
    <cellStyle name="Normal 808" xfId="1301" xr:uid="{00000000-0005-0000-0000-0000965B0000}"/>
    <cellStyle name="Normal 809" xfId="1302" xr:uid="{00000000-0005-0000-0000-0000975B0000}"/>
    <cellStyle name="Normal 81" xfId="1303" xr:uid="{00000000-0005-0000-0000-0000985B0000}"/>
    <cellStyle name="Normal 810" xfId="1304" xr:uid="{00000000-0005-0000-0000-0000995B0000}"/>
    <cellStyle name="Normal 810 2" xfId="1305" xr:uid="{00000000-0005-0000-0000-00009A5B0000}"/>
    <cellStyle name="Normal 810 2 2" xfId="4159" xr:uid="{00000000-0005-0000-0000-00009B5B0000}"/>
    <cellStyle name="Normal 810_CGP SCHEDULE" xfId="1306" xr:uid="{00000000-0005-0000-0000-00009C5B0000}"/>
    <cellStyle name="Normal 811" xfId="1307" xr:uid="{00000000-0005-0000-0000-00009D5B0000}"/>
    <cellStyle name="Normal 812" xfId="1308" xr:uid="{00000000-0005-0000-0000-00009E5B0000}"/>
    <cellStyle name="Normal 813" xfId="1309" xr:uid="{00000000-0005-0000-0000-00009F5B0000}"/>
    <cellStyle name="Normal 814" xfId="1310" xr:uid="{00000000-0005-0000-0000-0000A05B0000}"/>
    <cellStyle name="Normal 815" xfId="1311" xr:uid="{00000000-0005-0000-0000-0000A15B0000}"/>
    <cellStyle name="Normal 816" xfId="1312" xr:uid="{00000000-0005-0000-0000-0000A25B0000}"/>
    <cellStyle name="Normal 817" xfId="1313" xr:uid="{00000000-0005-0000-0000-0000A35B0000}"/>
    <cellStyle name="Normal 818" xfId="1314" xr:uid="{00000000-0005-0000-0000-0000A45B0000}"/>
    <cellStyle name="Normal 819" xfId="1315" xr:uid="{00000000-0005-0000-0000-0000A55B0000}"/>
    <cellStyle name="Normal 82" xfId="1316" xr:uid="{00000000-0005-0000-0000-0000A65B0000}"/>
    <cellStyle name="Normal 820" xfId="1317" xr:uid="{00000000-0005-0000-0000-0000A75B0000}"/>
    <cellStyle name="Normal 821" xfId="1318" xr:uid="{00000000-0005-0000-0000-0000A85B0000}"/>
    <cellStyle name="Normal 822" xfId="1319" xr:uid="{00000000-0005-0000-0000-0000A95B0000}"/>
    <cellStyle name="Normal 823" xfId="1320" xr:uid="{00000000-0005-0000-0000-0000AA5B0000}"/>
    <cellStyle name="Normal 824" xfId="1321" xr:uid="{00000000-0005-0000-0000-0000AB5B0000}"/>
    <cellStyle name="Normal 825" xfId="1322" xr:uid="{00000000-0005-0000-0000-0000AC5B0000}"/>
    <cellStyle name="Normal 825 2" xfId="1323" xr:uid="{00000000-0005-0000-0000-0000AD5B0000}"/>
    <cellStyle name="Normal 825 2 2" xfId="4160" xr:uid="{00000000-0005-0000-0000-0000AE5B0000}"/>
    <cellStyle name="Normal 825_CGP SCHEDULE" xfId="1324" xr:uid="{00000000-0005-0000-0000-0000AF5B0000}"/>
    <cellStyle name="Normal 826" xfId="1325" xr:uid="{00000000-0005-0000-0000-0000B05B0000}"/>
    <cellStyle name="Normal 827" xfId="1326" xr:uid="{00000000-0005-0000-0000-0000B15B0000}"/>
    <cellStyle name="Normal 828" xfId="1327" xr:uid="{00000000-0005-0000-0000-0000B25B0000}"/>
    <cellStyle name="Normal 829" xfId="1328" xr:uid="{00000000-0005-0000-0000-0000B35B0000}"/>
    <cellStyle name="Normal 829 2" xfId="1329" xr:uid="{00000000-0005-0000-0000-0000B45B0000}"/>
    <cellStyle name="Normal 829 2 2" xfId="4161" xr:uid="{00000000-0005-0000-0000-0000B55B0000}"/>
    <cellStyle name="Normal 829_CGP SCHEDULE" xfId="1330" xr:uid="{00000000-0005-0000-0000-0000B65B0000}"/>
    <cellStyle name="Normal 83" xfId="1331" xr:uid="{00000000-0005-0000-0000-0000B75B0000}"/>
    <cellStyle name="Normal 830" xfId="1332" xr:uid="{00000000-0005-0000-0000-0000B85B0000}"/>
    <cellStyle name="Normal 831" xfId="1333" xr:uid="{00000000-0005-0000-0000-0000B95B0000}"/>
    <cellStyle name="Normal 832" xfId="1334" xr:uid="{00000000-0005-0000-0000-0000BA5B0000}"/>
    <cellStyle name="Normal 833" xfId="1335" xr:uid="{00000000-0005-0000-0000-0000BB5B0000}"/>
    <cellStyle name="Normal 834" xfId="1336" xr:uid="{00000000-0005-0000-0000-0000BC5B0000}"/>
    <cellStyle name="Normal 835" xfId="1337" xr:uid="{00000000-0005-0000-0000-0000BD5B0000}"/>
    <cellStyle name="Normal 836" xfId="1338" xr:uid="{00000000-0005-0000-0000-0000BE5B0000}"/>
    <cellStyle name="Normal 837" xfId="1339" xr:uid="{00000000-0005-0000-0000-0000BF5B0000}"/>
    <cellStyle name="Normal 838" xfId="1340" xr:uid="{00000000-0005-0000-0000-0000C05B0000}"/>
    <cellStyle name="Normal 839" xfId="1341" xr:uid="{00000000-0005-0000-0000-0000C15B0000}"/>
    <cellStyle name="Normal 84" xfId="1342" xr:uid="{00000000-0005-0000-0000-0000C25B0000}"/>
    <cellStyle name="Normal 840" xfId="1343" xr:uid="{00000000-0005-0000-0000-0000C35B0000}"/>
    <cellStyle name="Normal 841" xfId="1344" xr:uid="{00000000-0005-0000-0000-0000C45B0000}"/>
    <cellStyle name="Normal 842" xfId="1345" xr:uid="{00000000-0005-0000-0000-0000C55B0000}"/>
    <cellStyle name="Normal 843" xfId="1346" xr:uid="{00000000-0005-0000-0000-0000C65B0000}"/>
    <cellStyle name="Normal 844" xfId="1347" xr:uid="{00000000-0005-0000-0000-0000C75B0000}"/>
    <cellStyle name="Normal 845" xfId="1348" xr:uid="{00000000-0005-0000-0000-0000C85B0000}"/>
    <cellStyle name="Normal 846" xfId="1349" xr:uid="{00000000-0005-0000-0000-0000C95B0000}"/>
    <cellStyle name="Normal 847" xfId="1350" xr:uid="{00000000-0005-0000-0000-0000CA5B0000}"/>
    <cellStyle name="Normal 848" xfId="1351" xr:uid="{00000000-0005-0000-0000-0000CB5B0000}"/>
    <cellStyle name="Normal 849" xfId="1352" xr:uid="{00000000-0005-0000-0000-0000CC5B0000}"/>
    <cellStyle name="Normal 85" xfId="1353" xr:uid="{00000000-0005-0000-0000-0000CD5B0000}"/>
    <cellStyle name="Normal 850" xfId="1354" xr:uid="{00000000-0005-0000-0000-0000CE5B0000}"/>
    <cellStyle name="Normal 851" xfId="1355" xr:uid="{00000000-0005-0000-0000-0000CF5B0000}"/>
    <cellStyle name="Normal 852" xfId="1356" xr:uid="{00000000-0005-0000-0000-0000D05B0000}"/>
    <cellStyle name="Normal 853" xfId="1357" xr:uid="{00000000-0005-0000-0000-0000D15B0000}"/>
    <cellStyle name="Normal 854" xfId="1358" xr:uid="{00000000-0005-0000-0000-0000D25B0000}"/>
    <cellStyle name="Normal 855" xfId="1359" xr:uid="{00000000-0005-0000-0000-0000D35B0000}"/>
    <cellStyle name="Normal 856" xfId="1360" xr:uid="{00000000-0005-0000-0000-0000D45B0000}"/>
    <cellStyle name="Normal 857" xfId="1361" xr:uid="{00000000-0005-0000-0000-0000D55B0000}"/>
    <cellStyle name="Normal 858" xfId="1362" xr:uid="{00000000-0005-0000-0000-0000D65B0000}"/>
    <cellStyle name="Normal 859" xfId="1363" xr:uid="{00000000-0005-0000-0000-0000D75B0000}"/>
    <cellStyle name="Normal 86" xfId="1364" xr:uid="{00000000-0005-0000-0000-0000D85B0000}"/>
    <cellStyle name="Normal 860" xfId="1365" xr:uid="{00000000-0005-0000-0000-0000D95B0000}"/>
    <cellStyle name="Normal 861" xfId="1366" xr:uid="{00000000-0005-0000-0000-0000DA5B0000}"/>
    <cellStyle name="Normal 862" xfId="1367" xr:uid="{00000000-0005-0000-0000-0000DB5B0000}"/>
    <cellStyle name="Normal 863" xfId="1368" xr:uid="{00000000-0005-0000-0000-0000DC5B0000}"/>
    <cellStyle name="Normal 864" xfId="1369" xr:uid="{00000000-0005-0000-0000-0000DD5B0000}"/>
    <cellStyle name="Normal 865" xfId="1370" xr:uid="{00000000-0005-0000-0000-0000DE5B0000}"/>
    <cellStyle name="Normal 866" xfId="1371" xr:uid="{00000000-0005-0000-0000-0000DF5B0000}"/>
    <cellStyle name="Normal 867" xfId="1372" xr:uid="{00000000-0005-0000-0000-0000E05B0000}"/>
    <cellStyle name="Normal 868" xfId="1373" xr:uid="{00000000-0005-0000-0000-0000E15B0000}"/>
    <cellStyle name="Normal 869" xfId="1374" xr:uid="{00000000-0005-0000-0000-0000E25B0000}"/>
    <cellStyle name="Normal 87" xfId="1375" xr:uid="{00000000-0005-0000-0000-0000E35B0000}"/>
    <cellStyle name="Normal 870" xfId="1376" xr:uid="{00000000-0005-0000-0000-0000E45B0000}"/>
    <cellStyle name="Normal 871" xfId="1377" xr:uid="{00000000-0005-0000-0000-0000E55B0000}"/>
    <cellStyle name="Normal 872" xfId="1378" xr:uid="{00000000-0005-0000-0000-0000E65B0000}"/>
    <cellStyle name="Normal 873" xfId="1379" xr:uid="{00000000-0005-0000-0000-0000E75B0000}"/>
    <cellStyle name="Normal 874" xfId="1380" xr:uid="{00000000-0005-0000-0000-0000E85B0000}"/>
    <cellStyle name="Normal 875" xfId="1381" xr:uid="{00000000-0005-0000-0000-0000E95B0000}"/>
    <cellStyle name="Normal 876" xfId="1382" xr:uid="{00000000-0005-0000-0000-0000EA5B0000}"/>
    <cellStyle name="Normal 877" xfId="1383" xr:uid="{00000000-0005-0000-0000-0000EB5B0000}"/>
    <cellStyle name="Normal 878" xfId="1384" xr:uid="{00000000-0005-0000-0000-0000EC5B0000}"/>
    <cellStyle name="Normal 879" xfId="1385" xr:uid="{00000000-0005-0000-0000-0000ED5B0000}"/>
    <cellStyle name="Normal 88" xfId="1386" xr:uid="{00000000-0005-0000-0000-0000EE5B0000}"/>
    <cellStyle name="Normal 880" xfId="1387" xr:uid="{00000000-0005-0000-0000-0000EF5B0000}"/>
    <cellStyle name="Normal 881" xfId="1388" xr:uid="{00000000-0005-0000-0000-0000F05B0000}"/>
    <cellStyle name="Normal 882" xfId="1389" xr:uid="{00000000-0005-0000-0000-0000F15B0000}"/>
    <cellStyle name="Normal 883" xfId="1390" xr:uid="{00000000-0005-0000-0000-0000F25B0000}"/>
    <cellStyle name="Normal 884" xfId="1391" xr:uid="{00000000-0005-0000-0000-0000F35B0000}"/>
    <cellStyle name="Normal 885" xfId="1392" xr:uid="{00000000-0005-0000-0000-0000F45B0000}"/>
    <cellStyle name="Normal 886" xfId="1393" xr:uid="{00000000-0005-0000-0000-0000F55B0000}"/>
    <cellStyle name="Normal 887" xfId="1394" xr:uid="{00000000-0005-0000-0000-0000F65B0000}"/>
    <cellStyle name="Normal 888" xfId="1395" xr:uid="{00000000-0005-0000-0000-0000F75B0000}"/>
    <cellStyle name="Normal 889" xfId="1396" xr:uid="{00000000-0005-0000-0000-0000F85B0000}"/>
    <cellStyle name="Normal 89" xfId="1397" xr:uid="{00000000-0005-0000-0000-0000F95B0000}"/>
    <cellStyle name="Normal 890" xfId="1398" xr:uid="{00000000-0005-0000-0000-0000FA5B0000}"/>
    <cellStyle name="Normal 891" xfId="1399" xr:uid="{00000000-0005-0000-0000-0000FB5B0000}"/>
    <cellStyle name="Normal 892" xfId="1400" xr:uid="{00000000-0005-0000-0000-0000FC5B0000}"/>
    <cellStyle name="Normal 893" xfId="1401" xr:uid="{00000000-0005-0000-0000-0000FD5B0000}"/>
    <cellStyle name="Normal 894" xfId="1402" xr:uid="{00000000-0005-0000-0000-0000FE5B0000}"/>
    <cellStyle name="Normal 894 2" xfId="1641" xr:uid="{00000000-0005-0000-0000-0000FF5B0000}"/>
    <cellStyle name="Normal 895" xfId="1403" xr:uid="{00000000-0005-0000-0000-0000005C0000}"/>
    <cellStyle name="Normal 896" xfId="1404" xr:uid="{00000000-0005-0000-0000-0000015C0000}"/>
    <cellStyle name="Normal 897" xfId="1405" xr:uid="{00000000-0005-0000-0000-0000025C0000}"/>
    <cellStyle name="Normal 898" xfId="1406" xr:uid="{00000000-0005-0000-0000-0000035C0000}"/>
    <cellStyle name="Normal 899" xfId="1407" xr:uid="{00000000-0005-0000-0000-0000045C0000}"/>
    <cellStyle name="Normal 899 2" xfId="1642" xr:uid="{00000000-0005-0000-0000-0000055C0000}"/>
    <cellStyle name="Normal 9" xfId="1408" xr:uid="{00000000-0005-0000-0000-0000065C0000}"/>
    <cellStyle name="Normal 90" xfId="1409" xr:uid="{00000000-0005-0000-0000-0000075C0000}"/>
    <cellStyle name="Normal 900" xfId="1410" xr:uid="{00000000-0005-0000-0000-0000085C0000}"/>
    <cellStyle name="Normal 901" xfId="1411" xr:uid="{00000000-0005-0000-0000-0000095C0000}"/>
    <cellStyle name="Normal 902" xfId="1412" xr:uid="{00000000-0005-0000-0000-00000A5C0000}"/>
    <cellStyle name="Normal 902 2" xfId="1643" xr:uid="{00000000-0005-0000-0000-00000B5C0000}"/>
    <cellStyle name="Normal 903" xfId="1413" xr:uid="{00000000-0005-0000-0000-00000C5C0000}"/>
    <cellStyle name="Normal 903 2" xfId="1644" xr:uid="{00000000-0005-0000-0000-00000D5C0000}"/>
    <cellStyle name="Normal 904" xfId="1414" xr:uid="{00000000-0005-0000-0000-00000E5C0000}"/>
    <cellStyle name="Normal 904 2" xfId="1645" xr:uid="{00000000-0005-0000-0000-00000F5C0000}"/>
    <cellStyle name="Normal 905" xfId="1415" xr:uid="{00000000-0005-0000-0000-0000105C0000}"/>
    <cellStyle name="Normal 905 2" xfId="1646" xr:uid="{00000000-0005-0000-0000-0000115C0000}"/>
    <cellStyle name="Normal 906" xfId="1416" xr:uid="{00000000-0005-0000-0000-0000125C0000}"/>
    <cellStyle name="Normal 906 2" xfId="1647" xr:uid="{00000000-0005-0000-0000-0000135C0000}"/>
    <cellStyle name="Normal 907" xfId="1417" xr:uid="{00000000-0005-0000-0000-0000145C0000}"/>
    <cellStyle name="Normal 907 2" xfId="1648" xr:uid="{00000000-0005-0000-0000-0000155C0000}"/>
    <cellStyle name="Normal 908" xfId="1418" xr:uid="{00000000-0005-0000-0000-0000165C0000}"/>
    <cellStyle name="Normal 908 2" xfId="1649" xr:uid="{00000000-0005-0000-0000-0000175C0000}"/>
    <cellStyle name="Normal 909" xfId="1419" xr:uid="{00000000-0005-0000-0000-0000185C0000}"/>
    <cellStyle name="Normal 909 2" xfId="1650" xr:uid="{00000000-0005-0000-0000-0000195C0000}"/>
    <cellStyle name="Normal 91" xfId="1420" xr:uid="{00000000-0005-0000-0000-00001A5C0000}"/>
    <cellStyle name="Normal 910" xfId="1421" xr:uid="{00000000-0005-0000-0000-00001B5C0000}"/>
    <cellStyle name="Normal 910 2" xfId="1651" xr:uid="{00000000-0005-0000-0000-00001C5C0000}"/>
    <cellStyle name="Normal 911" xfId="1422" xr:uid="{00000000-0005-0000-0000-00001D5C0000}"/>
    <cellStyle name="Normal 911 2" xfId="1652" xr:uid="{00000000-0005-0000-0000-00001E5C0000}"/>
    <cellStyle name="Normal 912" xfId="1423" xr:uid="{00000000-0005-0000-0000-00001F5C0000}"/>
    <cellStyle name="Normal 912 2" xfId="1653" xr:uid="{00000000-0005-0000-0000-0000205C0000}"/>
    <cellStyle name="Normal 913" xfId="1424" xr:uid="{00000000-0005-0000-0000-0000215C0000}"/>
    <cellStyle name="Normal 913 2" xfId="1654" xr:uid="{00000000-0005-0000-0000-0000225C0000}"/>
    <cellStyle name="Normal 914" xfId="1425" xr:uid="{00000000-0005-0000-0000-0000235C0000}"/>
    <cellStyle name="Normal 914 2" xfId="1655" xr:uid="{00000000-0005-0000-0000-0000245C0000}"/>
    <cellStyle name="Normal 915" xfId="1448" xr:uid="{00000000-0005-0000-0000-0000255C0000}"/>
    <cellStyle name="Normal 915 2" xfId="1656" xr:uid="{00000000-0005-0000-0000-0000265C0000}"/>
    <cellStyle name="Normal 916" xfId="1451" xr:uid="{00000000-0005-0000-0000-0000275C0000}"/>
    <cellStyle name="Normal 916 2" xfId="1657" xr:uid="{00000000-0005-0000-0000-0000285C0000}"/>
    <cellStyle name="Normal 917" xfId="1452" xr:uid="{00000000-0005-0000-0000-0000295C0000}"/>
    <cellStyle name="Normal 917 2" xfId="1658" xr:uid="{00000000-0005-0000-0000-00002A5C0000}"/>
    <cellStyle name="Normal 918" xfId="1453" xr:uid="{00000000-0005-0000-0000-00002B5C0000}"/>
    <cellStyle name="Normal 918 2" xfId="1659" xr:uid="{00000000-0005-0000-0000-00002C5C0000}"/>
    <cellStyle name="Normal 919" xfId="1454" xr:uid="{00000000-0005-0000-0000-00002D5C0000}"/>
    <cellStyle name="Normal 919 2" xfId="1660" xr:uid="{00000000-0005-0000-0000-00002E5C0000}"/>
    <cellStyle name="Normal 92" xfId="1426" xr:uid="{00000000-0005-0000-0000-00002F5C0000}"/>
    <cellStyle name="Normal 920" xfId="1455" xr:uid="{00000000-0005-0000-0000-0000305C0000}"/>
    <cellStyle name="Normal 920 2" xfId="1661" xr:uid="{00000000-0005-0000-0000-0000315C0000}"/>
    <cellStyle name="Normal 921" xfId="1456" xr:uid="{00000000-0005-0000-0000-0000325C0000}"/>
    <cellStyle name="Normal 921 2" xfId="1662" xr:uid="{00000000-0005-0000-0000-0000335C0000}"/>
    <cellStyle name="Normal 922" xfId="1457" xr:uid="{00000000-0005-0000-0000-0000345C0000}"/>
    <cellStyle name="Normal 922 2" xfId="1663" xr:uid="{00000000-0005-0000-0000-0000355C0000}"/>
    <cellStyle name="Normal 923" xfId="1664" xr:uid="{00000000-0005-0000-0000-0000365C0000}"/>
    <cellStyle name="Normal 924" xfId="1665" xr:uid="{00000000-0005-0000-0000-0000375C0000}"/>
    <cellStyle name="Normal 925" xfId="1666" xr:uid="{00000000-0005-0000-0000-0000385C0000}"/>
    <cellStyle name="Normal 926" xfId="1667" xr:uid="{00000000-0005-0000-0000-0000395C0000}"/>
    <cellStyle name="Normal 927" xfId="1668" xr:uid="{00000000-0005-0000-0000-00003A5C0000}"/>
    <cellStyle name="Normal 928" xfId="1669" xr:uid="{00000000-0005-0000-0000-00003B5C0000}"/>
    <cellStyle name="Normal 929" xfId="1670" xr:uid="{00000000-0005-0000-0000-00003C5C0000}"/>
    <cellStyle name="Normal 93" xfId="1427" xr:uid="{00000000-0005-0000-0000-00003D5C0000}"/>
    <cellStyle name="Normal 930" xfId="1671" xr:uid="{00000000-0005-0000-0000-00003E5C0000}"/>
    <cellStyle name="Normal 931" xfId="1672" xr:uid="{00000000-0005-0000-0000-00003F5C0000}"/>
    <cellStyle name="Normal 932" xfId="1673" xr:uid="{00000000-0005-0000-0000-0000405C0000}"/>
    <cellStyle name="Normal 933" xfId="1674" xr:uid="{00000000-0005-0000-0000-0000415C0000}"/>
    <cellStyle name="Normal 934" xfId="1675" xr:uid="{00000000-0005-0000-0000-0000425C0000}"/>
    <cellStyle name="Normal 935" xfId="1676" xr:uid="{00000000-0005-0000-0000-0000435C0000}"/>
    <cellStyle name="Normal 936" xfId="1677" xr:uid="{00000000-0005-0000-0000-0000445C0000}"/>
    <cellStyle name="Normal 937" xfId="1678" xr:uid="{00000000-0005-0000-0000-0000455C0000}"/>
    <cellStyle name="Normal 938" xfId="1679" xr:uid="{00000000-0005-0000-0000-0000465C0000}"/>
    <cellStyle name="Normal 939" xfId="1680" xr:uid="{00000000-0005-0000-0000-0000475C0000}"/>
    <cellStyle name="Normal 94" xfId="1428" xr:uid="{00000000-0005-0000-0000-0000485C0000}"/>
    <cellStyle name="Normal 940" xfId="1681" xr:uid="{00000000-0005-0000-0000-0000495C0000}"/>
    <cellStyle name="Normal 941" xfId="1682" xr:uid="{00000000-0005-0000-0000-00004A5C0000}"/>
    <cellStyle name="Normal 942" xfId="1683" xr:uid="{00000000-0005-0000-0000-00004B5C0000}"/>
    <cellStyle name="Normal 943" xfId="1684" xr:uid="{00000000-0005-0000-0000-00004C5C0000}"/>
    <cellStyle name="Normal 944" xfId="1685" xr:uid="{00000000-0005-0000-0000-00004D5C0000}"/>
    <cellStyle name="Normal 945" xfId="1686" xr:uid="{00000000-0005-0000-0000-00004E5C0000}"/>
    <cellStyle name="Normal 946" xfId="1687" xr:uid="{00000000-0005-0000-0000-00004F5C0000}"/>
    <cellStyle name="Normal 947" xfId="1688" xr:uid="{00000000-0005-0000-0000-0000505C0000}"/>
    <cellStyle name="Normal 948" xfId="1689" xr:uid="{00000000-0005-0000-0000-0000515C0000}"/>
    <cellStyle name="Normal 949" xfId="1690" xr:uid="{00000000-0005-0000-0000-0000525C0000}"/>
    <cellStyle name="Normal 95" xfId="1429" xr:uid="{00000000-0005-0000-0000-0000535C0000}"/>
    <cellStyle name="Normal 950" xfId="1691" xr:uid="{00000000-0005-0000-0000-0000545C0000}"/>
    <cellStyle name="Normal 951" xfId="1692" xr:uid="{00000000-0005-0000-0000-0000555C0000}"/>
    <cellStyle name="Normal 952" xfId="1693" xr:uid="{00000000-0005-0000-0000-0000565C0000}"/>
    <cellStyle name="Normal 953" xfId="1694" xr:uid="{00000000-0005-0000-0000-0000575C0000}"/>
    <cellStyle name="Normal 954" xfId="1695" xr:uid="{00000000-0005-0000-0000-0000585C0000}"/>
    <cellStyle name="Normal 955" xfId="1696" xr:uid="{00000000-0005-0000-0000-0000595C0000}"/>
    <cellStyle name="Normal 956" xfId="1697" xr:uid="{00000000-0005-0000-0000-00005A5C0000}"/>
    <cellStyle name="Normal 957" xfId="1698" xr:uid="{00000000-0005-0000-0000-00005B5C0000}"/>
    <cellStyle name="Normal 958" xfId="1699" xr:uid="{00000000-0005-0000-0000-00005C5C0000}"/>
    <cellStyle name="Normal 959" xfId="1700" xr:uid="{00000000-0005-0000-0000-00005D5C0000}"/>
    <cellStyle name="Normal 96" xfId="1430" xr:uid="{00000000-0005-0000-0000-00005E5C0000}"/>
    <cellStyle name="Normal 960" xfId="6610" xr:uid="{00000000-0005-0000-0000-00005F5C0000}"/>
    <cellStyle name="Normal 961" xfId="6653" xr:uid="{00000000-0005-0000-0000-0000605C0000}"/>
    <cellStyle name="Normal 962" xfId="6654" xr:uid="{00000000-0005-0000-0000-0000615C0000}"/>
    <cellStyle name="Normal 963" xfId="11553" xr:uid="{00000000-0005-0000-0000-0000625C0000}"/>
    <cellStyle name="Normal 964" xfId="11551" xr:uid="{00000000-0005-0000-0000-0000635C0000}"/>
    <cellStyle name="Normal 965" xfId="11554" xr:uid="{00000000-0005-0000-0000-0000645C0000}"/>
    <cellStyle name="Normal 966" xfId="14004" xr:uid="{00000000-0005-0000-0000-0000655C0000}"/>
    <cellStyle name="Normal 967" xfId="14003" xr:uid="{00000000-0005-0000-0000-0000665C0000}"/>
    <cellStyle name="Normal 968" xfId="14005" xr:uid="{00000000-0005-0000-0000-0000675C0000}"/>
    <cellStyle name="Normal 969" xfId="16459" xr:uid="{00000000-0005-0000-0000-0000685C0000}"/>
    <cellStyle name="Normal 97" xfId="1431" xr:uid="{00000000-0005-0000-0000-0000695C0000}"/>
    <cellStyle name="Normal 970" xfId="21358" xr:uid="{00000000-0005-0000-0000-00006A5C0000}"/>
    <cellStyle name="Normal 971" xfId="23785" xr:uid="{00000000-0005-0000-0000-00006B5C0000}"/>
    <cellStyle name="Normal 98" xfId="1432" xr:uid="{00000000-0005-0000-0000-00006C5C0000}"/>
    <cellStyle name="Normal 99" xfId="1433" xr:uid="{00000000-0005-0000-0000-00006D5C0000}"/>
    <cellStyle name="Note" xfId="1517" builtinId="10" customBuiltin="1"/>
    <cellStyle name="Note 10" xfId="1546" xr:uid="{00000000-0005-0000-0000-00006F5C0000}"/>
    <cellStyle name="Note 11" xfId="1547" xr:uid="{00000000-0005-0000-0000-0000705C0000}"/>
    <cellStyle name="Note 12" xfId="1548" xr:uid="{00000000-0005-0000-0000-0000715C0000}"/>
    <cellStyle name="Note 13" xfId="1549" xr:uid="{00000000-0005-0000-0000-0000725C0000}"/>
    <cellStyle name="Note 14" xfId="1550" xr:uid="{00000000-0005-0000-0000-0000735C0000}"/>
    <cellStyle name="Note 15" xfId="1551" xr:uid="{00000000-0005-0000-0000-0000745C0000}"/>
    <cellStyle name="Note 16" xfId="1552" xr:uid="{00000000-0005-0000-0000-0000755C0000}"/>
    <cellStyle name="Note 17" xfId="1553" xr:uid="{00000000-0005-0000-0000-0000765C0000}"/>
    <cellStyle name="Note 18" xfId="1554" xr:uid="{00000000-0005-0000-0000-0000775C0000}"/>
    <cellStyle name="Note 19" xfId="1555" xr:uid="{00000000-0005-0000-0000-0000785C0000}"/>
    <cellStyle name="Note 2" xfId="1434" xr:uid="{00000000-0005-0000-0000-0000795C0000}"/>
    <cellStyle name="Note 2 10" xfId="21364" xr:uid="{00000000-0005-0000-0000-00007A5C0000}"/>
    <cellStyle name="Note 2 11" xfId="21440" xr:uid="{00000000-0005-0000-0000-00007B5C0000}"/>
    <cellStyle name="Note 2 2" xfId="1557" xr:uid="{00000000-0005-0000-0000-00007C5C0000}"/>
    <cellStyle name="Note 2 2 2" xfId="1558" xr:uid="{00000000-0005-0000-0000-00007D5C0000}"/>
    <cellStyle name="Note 2 2 2 2" xfId="1559" xr:uid="{00000000-0005-0000-0000-00007E5C0000}"/>
    <cellStyle name="Note 2 2 2 2 2" xfId="1560" xr:uid="{00000000-0005-0000-0000-00007F5C0000}"/>
    <cellStyle name="Note 2 2 2 2 2 2" xfId="1561" xr:uid="{00000000-0005-0000-0000-0000805C0000}"/>
    <cellStyle name="Note 2 2 2 2 2 3" xfId="1562" xr:uid="{00000000-0005-0000-0000-0000815C0000}"/>
    <cellStyle name="Note 2 2 2 3" xfId="1563" xr:uid="{00000000-0005-0000-0000-0000825C0000}"/>
    <cellStyle name="Note 2 2 3" xfId="1564" xr:uid="{00000000-0005-0000-0000-0000835C0000}"/>
    <cellStyle name="Note 2 2 4" xfId="1565" xr:uid="{00000000-0005-0000-0000-0000845C0000}"/>
    <cellStyle name="Note 2 2 5" xfId="1701" xr:uid="{00000000-0005-0000-0000-0000855C0000}"/>
    <cellStyle name="Note 2 3" xfId="1566" xr:uid="{00000000-0005-0000-0000-0000865C0000}"/>
    <cellStyle name="Note 2 4" xfId="1567" xr:uid="{00000000-0005-0000-0000-0000875C0000}"/>
    <cellStyle name="Note 2 4 2" xfId="1568" xr:uid="{00000000-0005-0000-0000-0000885C0000}"/>
    <cellStyle name="Note 2 5" xfId="1569" xr:uid="{00000000-0005-0000-0000-0000895C0000}"/>
    <cellStyle name="Note 2 5 2" xfId="1570" xr:uid="{00000000-0005-0000-0000-00008A5C0000}"/>
    <cellStyle name="Note 2 6" xfId="1571" xr:uid="{00000000-0005-0000-0000-00008B5C0000}"/>
    <cellStyle name="Note 2 7" xfId="1556" xr:uid="{00000000-0005-0000-0000-00008C5C0000}"/>
    <cellStyle name="Note 2 8" xfId="6648" xr:uid="{00000000-0005-0000-0000-00008D5C0000}"/>
    <cellStyle name="Note 2 9" xfId="16456" xr:uid="{00000000-0005-0000-0000-00008E5C0000}"/>
    <cellStyle name="Note 20" xfId="1572" xr:uid="{00000000-0005-0000-0000-00008F5C0000}"/>
    <cellStyle name="Note 21" xfId="1573" xr:uid="{00000000-0005-0000-0000-0000905C0000}"/>
    <cellStyle name="Note 22" xfId="1574" xr:uid="{00000000-0005-0000-0000-0000915C0000}"/>
    <cellStyle name="Note 23" xfId="1575" xr:uid="{00000000-0005-0000-0000-0000925C0000}"/>
    <cellStyle name="Note 24" xfId="1576" xr:uid="{00000000-0005-0000-0000-0000935C0000}"/>
    <cellStyle name="Note 25" xfId="1577" xr:uid="{00000000-0005-0000-0000-0000945C0000}"/>
    <cellStyle name="Note 26" xfId="1578" xr:uid="{00000000-0005-0000-0000-0000955C0000}"/>
    <cellStyle name="Note 27" xfId="1579" xr:uid="{00000000-0005-0000-0000-0000965C0000}"/>
    <cellStyle name="Note 28" xfId="1580" xr:uid="{00000000-0005-0000-0000-0000975C0000}"/>
    <cellStyle name="Note 29" xfId="1581" xr:uid="{00000000-0005-0000-0000-0000985C0000}"/>
    <cellStyle name="Note 3" xfId="1435" xr:uid="{00000000-0005-0000-0000-0000995C0000}"/>
    <cellStyle name="Note 3 2" xfId="1582" xr:uid="{00000000-0005-0000-0000-00009A5C0000}"/>
    <cellStyle name="Note 30" xfId="1583" xr:uid="{00000000-0005-0000-0000-00009B5C0000}"/>
    <cellStyle name="Note 31" xfId="1584" xr:uid="{00000000-0005-0000-0000-00009C5C0000}"/>
    <cellStyle name="Note 32" xfId="1585" xr:uid="{00000000-0005-0000-0000-00009D5C0000}"/>
    <cellStyle name="Note 33" xfId="1586" xr:uid="{00000000-0005-0000-0000-00009E5C0000}"/>
    <cellStyle name="Note 34" xfId="1587" xr:uid="{00000000-0005-0000-0000-00009F5C0000}"/>
    <cellStyle name="Note 35" xfId="1588" xr:uid="{00000000-0005-0000-0000-0000A05C0000}"/>
    <cellStyle name="Note 36" xfId="1589" xr:uid="{00000000-0005-0000-0000-0000A15C0000}"/>
    <cellStyle name="Note 37" xfId="1590" xr:uid="{00000000-0005-0000-0000-0000A25C0000}"/>
    <cellStyle name="Note 38" xfId="1591" xr:uid="{00000000-0005-0000-0000-0000A35C0000}"/>
    <cellStyle name="Note 39" xfId="1592" xr:uid="{00000000-0005-0000-0000-0000A45C0000}"/>
    <cellStyle name="Note 4" xfId="1493" xr:uid="{00000000-0005-0000-0000-0000A55C0000}"/>
    <cellStyle name="Note 4 2" xfId="1593" xr:uid="{00000000-0005-0000-0000-0000A65C0000}"/>
    <cellStyle name="Note 40" xfId="1594" xr:uid="{00000000-0005-0000-0000-0000A75C0000}"/>
    <cellStyle name="Note 41" xfId="1595" xr:uid="{00000000-0005-0000-0000-0000A85C0000}"/>
    <cellStyle name="Note 42" xfId="1596" xr:uid="{00000000-0005-0000-0000-0000A95C0000}"/>
    <cellStyle name="Note 43" xfId="1597" xr:uid="{00000000-0005-0000-0000-0000AA5C0000}"/>
    <cellStyle name="Note 44" xfId="1598" xr:uid="{00000000-0005-0000-0000-0000AB5C0000}"/>
    <cellStyle name="Note 45" xfId="1599" xr:uid="{00000000-0005-0000-0000-0000AC5C0000}"/>
    <cellStyle name="Note 46" xfId="1600" xr:uid="{00000000-0005-0000-0000-0000AD5C0000}"/>
    <cellStyle name="Note 47" xfId="1601" xr:uid="{00000000-0005-0000-0000-0000AE5C0000}"/>
    <cellStyle name="Note 48" xfId="1602" xr:uid="{00000000-0005-0000-0000-0000AF5C0000}"/>
    <cellStyle name="Note 49" xfId="1603" xr:uid="{00000000-0005-0000-0000-0000B05C0000}"/>
    <cellStyle name="Note 5" xfId="1604" xr:uid="{00000000-0005-0000-0000-0000B15C0000}"/>
    <cellStyle name="Note 50" xfId="1605" xr:uid="{00000000-0005-0000-0000-0000B25C0000}"/>
    <cellStyle name="Note 51" xfId="1606" xr:uid="{00000000-0005-0000-0000-0000B35C0000}"/>
    <cellStyle name="Note 52" xfId="1607" xr:uid="{00000000-0005-0000-0000-0000B45C0000}"/>
    <cellStyle name="Note 53" xfId="1608" xr:uid="{00000000-0005-0000-0000-0000B55C0000}"/>
    <cellStyle name="Note 54" xfId="1609" xr:uid="{00000000-0005-0000-0000-0000B65C0000}"/>
    <cellStyle name="Note 55" xfId="1610" xr:uid="{00000000-0005-0000-0000-0000B75C0000}"/>
    <cellStyle name="Note 56" xfId="1611" xr:uid="{00000000-0005-0000-0000-0000B85C0000}"/>
    <cellStyle name="Note 57" xfId="1612" xr:uid="{00000000-0005-0000-0000-0000B95C0000}"/>
    <cellStyle name="Note 58" xfId="1613" xr:uid="{00000000-0005-0000-0000-0000BA5C0000}"/>
    <cellStyle name="Note 58 2" xfId="1614" xr:uid="{00000000-0005-0000-0000-0000BB5C0000}"/>
    <cellStyle name="Note 59" xfId="1615" xr:uid="{00000000-0005-0000-0000-0000BC5C0000}"/>
    <cellStyle name="Note 6" xfId="1616" xr:uid="{00000000-0005-0000-0000-0000BD5C0000}"/>
    <cellStyle name="Note 60" xfId="1617" xr:uid="{00000000-0005-0000-0000-0000BE5C0000}"/>
    <cellStyle name="Note 61" xfId="1618" xr:uid="{00000000-0005-0000-0000-0000BF5C0000}"/>
    <cellStyle name="Note 62" xfId="1619" xr:uid="{00000000-0005-0000-0000-0000C05C0000}"/>
    <cellStyle name="Note 63" xfId="1620" xr:uid="{00000000-0005-0000-0000-0000C15C0000}"/>
    <cellStyle name="Note 64" xfId="1621" xr:uid="{00000000-0005-0000-0000-0000C25C0000}"/>
    <cellStyle name="Note 65" xfId="1622" xr:uid="{00000000-0005-0000-0000-0000C35C0000}"/>
    <cellStyle name="Note 66" xfId="1623" xr:uid="{00000000-0005-0000-0000-0000C45C0000}"/>
    <cellStyle name="Note 67" xfId="1624" xr:uid="{00000000-0005-0000-0000-0000C55C0000}"/>
    <cellStyle name="Note 68" xfId="1625" xr:uid="{00000000-0005-0000-0000-0000C65C0000}"/>
    <cellStyle name="Note 69" xfId="1626" xr:uid="{00000000-0005-0000-0000-0000C75C0000}"/>
    <cellStyle name="Note 7" xfId="1627" xr:uid="{00000000-0005-0000-0000-0000C85C0000}"/>
    <cellStyle name="Note 70" xfId="21363" xr:uid="{00000000-0005-0000-0000-0000C95C0000}"/>
    <cellStyle name="Note 8" xfId="1628" xr:uid="{00000000-0005-0000-0000-0000CA5C0000}"/>
    <cellStyle name="Note 9" xfId="1629" xr:uid="{00000000-0005-0000-0000-0000CB5C0000}"/>
    <cellStyle name="Output" xfId="1512" builtinId="21" customBuiltin="1"/>
    <cellStyle name="Output 2" xfId="1436" xr:uid="{00000000-0005-0000-0000-0000CD5C0000}"/>
    <cellStyle name="Output 2 2" xfId="6649" xr:uid="{00000000-0005-0000-0000-0000CE5C0000}"/>
    <cellStyle name="Output 2 3" xfId="16457" xr:uid="{00000000-0005-0000-0000-0000CF5C0000}"/>
    <cellStyle name="Output 2 4" xfId="21366" xr:uid="{00000000-0005-0000-0000-0000D05C0000}"/>
    <cellStyle name="Output 2 5" xfId="21441" xr:uid="{00000000-0005-0000-0000-0000D15C0000}"/>
    <cellStyle name="Output 3" xfId="1437" xr:uid="{00000000-0005-0000-0000-0000D25C0000}"/>
    <cellStyle name="Output 4" xfId="1494" xr:uid="{00000000-0005-0000-0000-0000D35C0000}"/>
    <cellStyle name="Output 5" xfId="21365" xr:uid="{00000000-0005-0000-0000-0000D45C0000}"/>
    <cellStyle name="Percent 2" xfId="1438" xr:uid="{00000000-0005-0000-0000-0000D55C0000}"/>
    <cellStyle name="Result 1" xfId="1439" xr:uid="{00000000-0005-0000-0000-0000D65C0000}"/>
    <cellStyle name="Result2 1" xfId="1440" xr:uid="{00000000-0005-0000-0000-0000D75C0000}"/>
    <cellStyle name="Title 2" xfId="1441" xr:uid="{00000000-0005-0000-0000-0000D85C0000}"/>
    <cellStyle name="Title 2 2" xfId="1702" xr:uid="{00000000-0005-0000-0000-0000D95C0000}"/>
    <cellStyle name="Title 2 3" xfId="6650" xr:uid="{00000000-0005-0000-0000-0000DA5C0000}"/>
    <cellStyle name="Title 2 4" xfId="21442" xr:uid="{00000000-0005-0000-0000-0000DB5C0000}"/>
    <cellStyle name="Title 3" xfId="1442" xr:uid="{00000000-0005-0000-0000-0000DC5C0000}"/>
    <cellStyle name="Title 4" xfId="1495" xr:uid="{00000000-0005-0000-0000-0000DD5C0000}"/>
    <cellStyle name="Title 5" xfId="1630" xr:uid="{00000000-0005-0000-0000-0000DE5C0000}"/>
    <cellStyle name="Total" xfId="1519" builtinId="25" customBuiltin="1"/>
    <cellStyle name="Total 2" xfId="1443" xr:uid="{00000000-0005-0000-0000-0000E05C0000}"/>
    <cellStyle name="Total 2 2" xfId="6651" xr:uid="{00000000-0005-0000-0000-0000E15C0000}"/>
    <cellStyle name="Total 2 3" xfId="16458" xr:uid="{00000000-0005-0000-0000-0000E25C0000}"/>
    <cellStyle name="Total 2 4" xfId="21443" xr:uid="{00000000-0005-0000-0000-0000E35C0000}"/>
    <cellStyle name="Total 3" xfId="1444" xr:uid="{00000000-0005-0000-0000-0000E45C0000}"/>
    <cellStyle name="Total 4" xfId="1496" xr:uid="{00000000-0005-0000-0000-0000E55C0000}"/>
    <cellStyle name="Warning Text" xfId="1516" builtinId="11" customBuiltin="1"/>
    <cellStyle name="Warning Text 2" xfId="1445" xr:uid="{00000000-0005-0000-0000-0000E75C0000}"/>
    <cellStyle name="Warning Text 2 2" xfId="6652" xr:uid="{00000000-0005-0000-0000-0000E85C0000}"/>
    <cellStyle name="Warning Text 2 3" xfId="21444" xr:uid="{00000000-0005-0000-0000-0000E95C0000}"/>
    <cellStyle name="Warning Text 3" xfId="1446" xr:uid="{00000000-0005-0000-0000-0000EA5C0000}"/>
    <cellStyle name="標準_セットアップ手順" xfId="1447" xr:uid="{00000000-0005-0000-0000-0000EB5C0000}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 xr9:uid="{00000000-0011-0000-FFFF-FFFF00000000}">
      <tableStyleElement type="secondRowStripe" dxfId="19"/>
    </tableStyle>
    <tableStyle name="Invisible" pivot="0" table="0" count="0" xr9:uid="{00000000-0011-0000-FFFF-FFFF01000000}"/>
    <tableStyle name="TableStylePreset3_Accent1" pivot="0" count="7" xr9:uid="{00000000-0011-0000-FFFF-FFFF02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00000000-0011-0000-FFFF-FFFF03000000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7635"/>
      <color rgb="FF0066FF"/>
      <color rgb="FF3333CC"/>
      <color rgb="FF0099FF"/>
      <color rgb="FFD60093"/>
      <color rgb="FFFF6699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H119"/>
  <sheetViews>
    <sheetView zoomScaleNormal="100" workbookViewId="0">
      <pane ySplit="1" topLeftCell="A2" activePane="bottomLeft" state="frozen"/>
      <selection pane="bottomLeft" activeCell="AG8" sqref="AG8"/>
    </sheetView>
  </sheetViews>
  <sheetFormatPr defaultColWidth="6.85546875" defaultRowHeight="13.5"/>
  <cols>
    <col min="1" max="1" width="6.85546875" style="73"/>
    <col min="2" max="2" width="4.28515625" style="44" customWidth="1"/>
    <col min="3" max="3" width="6.85546875" style="44" customWidth="1"/>
    <col min="4" max="10" width="6.85546875" style="44"/>
    <col min="11" max="11" width="6.42578125" style="44" customWidth="1"/>
    <col min="12" max="12" width="7" style="44" customWidth="1"/>
    <col min="13" max="14" width="7.5703125" style="44" customWidth="1"/>
    <col min="15" max="15" width="7.85546875" style="44" bestFit="1" customWidth="1"/>
    <col min="16" max="21" width="6.85546875" style="44"/>
    <col min="22" max="22" width="8.28515625" style="44" customWidth="1"/>
    <col min="23" max="32" width="6.85546875" style="44"/>
    <col min="33" max="33" width="8.7109375" style="44" bestFit="1" customWidth="1"/>
    <col min="34" max="34" width="6.85546875" style="44"/>
    <col min="35" max="35" width="7.85546875" style="44" customWidth="1"/>
    <col min="36" max="54" width="6.85546875" style="44"/>
    <col min="55" max="55" width="7.140625" style="44" bestFit="1" customWidth="1"/>
    <col min="56" max="70" width="6.85546875" style="44"/>
    <col min="71" max="71" width="7.28515625" style="44" bestFit="1" customWidth="1"/>
    <col min="72" max="72" width="5.85546875" style="44" customWidth="1"/>
    <col min="73" max="95" width="6.85546875" style="44"/>
    <col min="96" max="96" width="7.85546875" style="44" customWidth="1"/>
    <col min="97" max="104" width="6.85546875" style="44"/>
    <col min="105" max="105" width="7.42578125" style="44" customWidth="1"/>
    <col min="106" max="121" width="6.85546875" style="44"/>
    <col min="122" max="122" width="7" style="44" customWidth="1"/>
    <col min="123" max="132" width="6.85546875" style="44"/>
    <col min="133" max="133" width="9" style="44" customWidth="1"/>
    <col min="134" max="134" width="6.85546875" style="44"/>
    <col min="135" max="135" width="8.7109375" style="44" customWidth="1"/>
    <col min="136" max="136" width="6.85546875" style="44"/>
    <col min="137" max="137" width="8.7109375" style="44" customWidth="1"/>
    <col min="138" max="148" width="6.85546875" style="44"/>
    <col min="149" max="149" width="9.42578125" style="44" customWidth="1"/>
    <col min="150" max="150" width="12.5703125" style="44" customWidth="1"/>
    <col min="151" max="162" width="6.85546875" style="44"/>
    <col min="163" max="164" width="9.7109375" style="60" customWidth="1"/>
    <col min="165" max="16384" width="6.85546875" style="44"/>
  </cols>
  <sheetData>
    <row r="1" spans="1:164">
      <c r="A1" s="475"/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5"/>
      <c r="Z1" s="475"/>
      <c r="AA1" s="475"/>
      <c r="AB1" s="475"/>
      <c r="AC1" s="475"/>
      <c r="AD1" s="475"/>
      <c r="AE1" s="475"/>
      <c r="AF1" s="475"/>
      <c r="AG1" s="475"/>
      <c r="AH1" s="475"/>
      <c r="AI1" s="475"/>
      <c r="AJ1" s="475"/>
      <c r="AK1" s="475"/>
      <c r="AL1" s="475"/>
      <c r="AM1" s="475"/>
      <c r="AN1" s="475"/>
      <c r="AO1" s="475"/>
      <c r="AP1" s="475"/>
      <c r="AQ1" s="475"/>
      <c r="AR1" s="475"/>
      <c r="AS1" s="475"/>
      <c r="AT1" s="475"/>
      <c r="AU1" s="475"/>
      <c r="AV1" s="475"/>
      <c r="AW1" s="475"/>
      <c r="AX1" s="475"/>
      <c r="AY1" s="475"/>
      <c r="AZ1" s="475"/>
      <c r="BA1" s="475"/>
      <c r="BB1" s="475"/>
      <c r="BC1" s="475"/>
      <c r="BD1" s="475"/>
      <c r="BE1" s="475"/>
      <c r="BF1" s="475"/>
      <c r="BG1" s="475"/>
      <c r="BH1" s="475"/>
      <c r="BI1" s="475"/>
      <c r="BJ1" s="475"/>
      <c r="BK1" s="475"/>
      <c r="BL1" s="475"/>
      <c r="BM1" s="475"/>
      <c r="BN1" s="475"/>
      <c r="BO1" s="475"/>
      <c r="BP1" s="475"/>
      <c r="BQ1" s="475"/>
      <c r="BR1" s="475"/>
      <c r="BS1" s="475"/>
      <c r="BT1" s="475"/>
      <c r="BU1" s="475"/>
      <c r="BV1" s="475"/>
      <c r="BW1" s="475"/>
      <c r="BX1" s="475"/>
      <c r="BY1" s="475"/>
      <c r="BZ1" s="475"/>
      <c r="CA1" s="475"/>
    </row>
    <row r="2" spans="1:164">
      <c r="A2" s="476" t="s">
        <v>181</v>
      </c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5"/>
      <c r="P2" s="475"/>
      <c r="Q2" s="475"/>
      <c r="R2" s="475"/>
      <c r="S2" s="475"/>
      <c r="T2" s="475"/>
      <c r="U2" s="475"/>
      <c r="V2" s="475"/>
      <c r="W2" s="475"/>
      <c r="X2" s="475"/>
      <c r="Y2" s="475"/>
      <c r="Z2" s="475"/>
      <c r="AA2" s="475"/>
      <c r="AB2" s="475"/>
      <c r="AC2" s="475"/>
      <c r="AD2" s="475"/>
      <c r="AE2" s="475"/>
      <c r="AF2" s="475"/>
      <c r="AG2" s="475"/>
      <c r="AH2" s="475"/>
      <c r="AI2" s="475"/>
      <c r="AJ2" s="475"/>
      <c r="AK2" s="475"/>
      <c r="AL2" s="475"/>
      <c r="AM2" s="475"/>
      <c r="AN2" s="475"/>
      <c r="AO2" s="475"/>
      <c r="AP2" s="475"/>
      <c r="AQ2" s="475"/>
      <c r="AR2" s="475"/>
      <c r="AS2" s="475"/>
      <c r="AT2" s="475"/>
      <c r="AU2" s="475"/>
      <c r="AV2" s="475"/>
      <c r="AW2" s="475"/>
      <c r="AX2" s="475"/>
      <c r="AY2" s="475"/>
      <c r="AZ2" s="475"/>
      <c r="BA2" s="475"/>
      <c r="BB2" s="475"/>
      <c r="BC2" s="475"/>
      <c r="BD2" s="475"/>
      <c r="BE2" s="475"/>
      <c r="BF2" s="475"/>
      <c r="BG2" s="475"/>
      <c r="BH2" s="475"/>
      <c r="BI2" s="475"/>
      <c r="BJ2" s="475"/>
      <c r="BK2" s="475"/>
      <c r="BL2" s="475"/>
      <c r="BM2" s="475"/>
      <c r="BN2" s="475"/>
      <c r="BO2" s="475"/>
      <c r="BP2" s="475"/>
      <c r="BQ2" s="475"/>
      <c r="BR2" s="475"/>
      <c r="BS2" s="475"/>
      <c r="BT2" s="475"/>
      <c r="BU2" s="475"/>
      <c r="BV2" s="475"/>
      <c r="BW2" s="475"/>
      <c r="BX2" s="475"/>
      <c r="BY2" s="475"/>
      <c r="BZ2" s="475"/>
      <c r="CA2" s="475"/>
    </row>
    <row r="3" spans="1:164">
      <c r="A3" s="477" t="s">
        <v>24</v>
      </c>
      <c r="B3" s="477"/>
      <c r="C3" s="477"/>
      <c r="D3" s="477"/>
      <c r="E3" s="477"/>
      <c r="F3" s="477"/>
      <c r="G3" s="477"/>
      <c r="H3" s="477"/>
      <c r="I3" s="477"/>
      <c r="J3" s="477"/>
      <c r="K3" s="477"/>
      <c r="L3" s="477"/>
      <c r="M3" s="477"/>
      <c r="N3" s="477"/>
      <c r="O3" s="477"/>
      <c r="P3" s="477"/>
      <c r="Q3" s="477"/>
      <c r="R3" s="477"/>
      <c r="S3" s="477"/>
      <c r="T3" s="477"/>
      <c r="U3" s="477"/>
      <c r="V3" s="477"/>
      <c r="W3" s="477"/>
      <c r="X3" s="477"/>
      <c r="Y3" s="477"/>
      <c r="Z3" s="477"/>
      <c r="AA3" s="477"/>
      <c r="AB3" s="477"/>
      <c r="AC3" s="477"/>
      <c r="AD3" s="477"/>
      <c r="AE3" s="477"/>
      <c r="AF3" s="477"/>
      <c r="AG3" s="477"/>
      <c r="AH3" s="477"/>
      <c r="AI3" s="477"/>
      <c r="AJ3" s="477"/>
      <c r="AK3" s="477"/>
      <c r="AL3" s="477"/>
      <c r="AM3" s="477"/>
      <c r="AN3" s="477"/>
      <c r="AO3" s="477"/>
      <c r="AP3" s="477"/>
      <c r="AQ3" s="477"/>
      <c r="AR3" s="477"/>
      <c r="AS3" s="477"/>
      <c r="AT3" s="477"/>
      <c r="AU3" s="477"/>
      <c r="AV3" s="477"/>
      <c r="AW3" s="477"/>
      <c r="AX3" s="477"/>
      <c r="AY3" s="477"/>
      <c r="AZ3" s="477"/>
      <c r="BA3" s="477"/>
      <c r="BB3" s="477"/>
      <c r="BC3" s="477"/>
      <c r="BD3" s="477"/>
      <c r="BE3" s="477"/>
      <c r="BF3" s="477"/>
      <c r="BG3" s="477"/>
      <c r="BH3" s="477"/>
      <c r="BI3" s="477"/>
      <c r="BJ3" s="477"/>
      <c r="BK3" s="477"/>
      <c r="BL3" s="477"/>
      <c r="BM3" s="477"/>
      <c r="BN3" s="477"/>
      <c r="BO3" s="477"/>
      <c r="BP3" s="477"/>
      <c r="BQ3" s="477"/>
      <c r="BR3" s="477"/>
      <c r="BS3" s="477"/>
      <c r="BT3" s="477"/>
      <c r="BU3" s="477"/>
      <c r="BV3" s="477"/>
      <c r="BW3" s="477"/>
      <c r="BX3" s="477"/>
      <c r="BY3" s="477"/>
      <c r="BZ3" s="477"/>
      <c r="CA3" s="477"/>
    </row>
    <row r="4" spans="1:164">
      <c r="A4" s="475" t="s">
        <v>25</v>
      </c>
      <c r="B4" s="475"/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  <c r="N4" s="475"/>
      <c r="O4" s="475"/>
      <c r="P4" s="475"/>
      <c r="Q4" s="475"/>
      <c r="R4" s="475"/>
      <c r="S4" s="475"/>
      <c r="T4" s="475"/>
      <c r="U4" s="475"/>
      <c r="V4" s="475"/>
      <c r="W4" s="475"/>
      <c r="X4" s="475"/>
      <c r="Y4" s="475"/>
      <c r="Z4" s="475"/>
      <c r="AA4" s="475"/>
      <c r="AB4" s="475"/>
      <c r="AC4" s="475"/>
      <c r="AD4" s="475"/>
      <c r="AE4" s="475"/>
      <c r="AF4" s="475"/>
      <c r="AG4" s="475"/>
      <c r="AH4" s="475"/>
      <c r="AI4" s="475"/>
      <c r="AJ4" s="475"/>
      <c r="AK4" s="475"/>
      <c r="AL4" s="475"/>
      <c r="AM4" s="475"/>
      <c r="AN4" s="475"/>
      <c r="AO4" s="475"/>
      <c r="AP4" s="475"/>
      <c r="AQ4" s="475"/>
      <c r="AR4" s="475"/>
      <c r="AS4" s="475"/>
      <c r="AT4" s="475"/>
      <c r="AU4" s="475"/>
      <c r="AV4" s="475"/>
      <c r="AW4" s="475"/>
      <c r="AX4" s="475"/>
      <c r="AY4" s="475"/>
      <c r="AZ4" s="475"/>
      <c r="BA4" s="475"/>
      <c r="BB4" s="475"/>
      <c r="BC4" s="475"/>
      <c r="BD4" s="475"/>
      <c r="BE4" s="475"/>
      <c r="BF4" s="475"/>
      <c r="BG4" s="475"/>
      <c r="BH4" s="475"/>
      <c r="BI4" s="475"/>
      <c r="BJ4" s="475"/>
      <c r="BK4" s="475"/>
      <c r="BL4" s="475"/>
      <c r="BM4" s="475"/>
      <c r="BN4" s="475"/>
      <c r="BO4" s="475"/>
      <c r="BP4" s="475"/>
      <c r="BQ4" s="475"/>
      <c r="BR4" s="475"/>
      <c r="BS4" s="475"/>
      <c r="BT4" s="475"/>
      <c r="BU4" s="475"/>
      <c r="BV4" s="475"/>
      <c r="BW4" s="475"/>
      <c r="BX4" s="475"/>
      <c r="BY4" s="475"/>
      <c r="BZ4" s="475"/>
      <c r="CA4" s="475"/>
    </row>
    <row r="5" spans="1:164">
      <c r="A5" s="71" t="s">
        <v>26</v>
      </c>
      <c r="B5" s="123"/>
      <c r="C5" s="38"/>
      <c r="D5" s="38"/>
      <c r="E5" s="41"/>
      <c r="F5" s="41"/>
      <c r="G5" s="41"/>
      <c r="H5" s="41"/>
      <c r="I5" s="41"/>
      <c r="J5" s="41"/>
      <c r="K5" s="34" t="s">
        <v>27</v>
      </c>
      <c r="L5" s="152" t="s">
        <v>406</v>
      </c>
      <c r="M5" s="45"/>
      <c r="N5" s="34"/>
      <c r="O5" s="152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38"/>
      <c r="AF5" s="35" t="s">
        <v>28</v>
      </c>
      <c r="AG5" s="96">
        <v>0.69791666666666663</v>
      </c>
      <c r="AH5" s="34"/>
      <c r="AI5" s="34"/>
      <c r="AJ5" s="34"/>
      <c r="AK5" s="41"/>
      <c r="AL5" s="42"/>
      <c r="AM5" s="42"/>
      <c r="AN5" s="41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41"/>
      <c r="BB5" s="41"/>
      <c r="BC5" s="41"/>
      <c r="BD5" s="41"/>
      <c r="BE5" s="38"/>
      <c r="BF5" s="34"/>
      <c r="BG5" s="38"/>
      <c r="BH5" s="34"/>
      <c r="BI5" s="34"/>
      <c r="BJ5" s="34"/>
      <c r="BK5" s="34"/>
      <c r="BL5" s="38"/>
      <c r="BM5" s="47"/>
      <c r="BN5" s="41"/>
      <c r="BO5" s="38"/>
      <c r="BP5" s="38"/>
      <c r="BQ5" s="34"/>
      <c r="BR5" s="34"/>
      <c r="BS5" s="34"/>
      <c r="BT5" s="34"/>
      <c r="BU5" s="41"/>
      <c r="BV5" s="41"/>
      <c r="BW5" s="41"/>
      <c r="BX5" s="41"/>
      <c r="BY5" s="41"/>
      <c r="BZ5" s="34"/>
      <c r="CA5" s="34"/>
    </row>
    <row r="6" spans="1:164">
      <c r="A6" s="34"/>
      <c r="B6" s="38"/>
      <c r="C6" s="38"/>
      <c r="D6" s="38"/>
      <c r="E6" s="34"/>
      <c r="F6" s="34"/>
      <c r="G6" s="34"/>
      <c r="H6" s="34"/>
      <c r="I6" s="34"/>
      <c r="J6" s="34"/>
      <c r="K6" s="38"/>
      <c r="L6" s="38"/>
      <c r="M6" s="38"/>
      <c r="N6" s="38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38"/>
      <c r="AF6" s="35"/>
      <c r="AG6" s="38"/>
      <c r="AH6" s="38"/>
      <c r="AI6" s="38"/>
      <c r="AJ6" s="43"/>
      <c r="AK6" s="42"/>
      <c r="AL6" s="42"/>
      <c r="AM6" s="41"/>
      <c r="AN6" s="41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41"/>
      <c r="BB6" s="41"/>
      <c r="BC6" s="41"/>
      <c r="BD6" s="41"/>
      <c r="BE6" s="34"/>
      <c r="BF6" s="34"/>
      <c r="BG6" s="34"/>
      <c r="BH6" s="34"/>
      <c r="BI6" s="34"/>
      <c r="BJ6" s="34"/>
      <c r="BK6" s="34"/>
      <c r="BL6" s="34"/>
      <c r="BM6" s="34"/>
      <c r="BN6" s="41"/>
      <c r="BO6" s="34"/>
      <c r="BP6" s="34"/>
      <c r="BQ6" s="34"/>
      <c r="BR6" s="34"/>
      <c r="BS6" s="34"/>
      <c r="BT6" s="34"/>
      <c r="BU6" s="41"/>
      <c r="BV6" s="41"/>
      <c r="BW6" s="41"/>
      <c r="BX6" s="41"/>
      <c r="BY6" s="41"/>
      <c r="BZ6" s="34"/>
      <c r="CA6" s="34"/>
    </row>
    <row r="7" spans="1:164" ht="15" customHeight="1">
      <c r="A7" s="34" t="s">
        <v>29</v>
      </c>
      <c r="B7" s="35"/>
      <c r="C7" s="35"/>
      <c r="D7" s="48"/>
      <c r="E7" s="34"/>
      <c r="F7" s="34"/>
      <c r="G7" s="34"/>
      <c r="H7" s="34"/>
      <c r="I7" s="34"/>
      <c r="J7" s="34"/>
      <c r="K7" s="35"/>
      <c r="L7" s="35"/>
      <c r="M7" s="35"/>
      <c r="N7" s="35"/>
      <c r="O7" s="34"/>
      <c r="P7" s="34"/>
      <c r="Q7" s="34"/>
      <c r="R7" s="34"/>
      <c r="S7" s="34"/>
      <c r="T7" s="34"/>
      <c r="U7" s="34"/>
      <c r="V7" s="34"/>
      <c r="W7" s="46"/>
      <c r="X7" s="34"/>
      <c r="Y7" s="34"/>
      <c r="Z7" s="34"/>
      <c r="AA7" s="34"/>
      <c r="AB7" s="34"/>
      <c r="AC7" s="34"/>
      <c r="AD7" s="34"/>
      <c r="AE7" s="35"/>
      <c r="AF7" s="35"/>
      <c r="AG7" s="471" t="s">
        <v>407</v>
      </c>
      <c r="AH7" s="471"/>
      <c r="AI7" s="34"/>
      <c r="AJ7" s="49"/>
      <c r="AK7" s="49" t="s">
        <v>145</v>
      </c>
      <c r="AL7" s="34"/>
      <c r="AM7" s="34"/>
      <c r="AN7" s="34"/>
      <c r="AO7" s="35"/>
      <c r="AP7" s="50"/>
      <c r="AQ7" s="35"/>
      <c r="AR7" s="35"/>
      <c r="AS7" s="35"/>
      <c r="AT7" s="35"/>
      <c r="AU7" s="35"/>
      <c r="AV7" s="35"/>
      <c r="AW7" s="35"/>
      <c r="AX7" s="35"/>
      <c r="AY7" s="38"/>
      <c r="AZ7" s="35"/>
      <c r="BA7" s="34"/>
      <c r="BB7" s="51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41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52"/>
      <c r="BZ7" s="34"/>
      <c r="CA7" s="34"/>
    </row>
    <row r="8" spans="1:164">
      <c r="A8" s="34"/>
      <c r="B8" s="35"/>
      <c r="C8" s="53"/>
      <c r="D8" s="53"/>
      <c r="E8" s="54"/>
      <c r="F8" s="34"/>
      <c r="G8" s="34"/>
      <c r="H8" s="34"/>
      <c r="I8" s="34"/>
      <c r="J8" s="34"/>
      <c r="K8" s="35" t="s">
        <v>30</v>
      </c>
      <c r="L8" s="35"/>
      <c r="M8" s="35"/>
      <c r="N8" s="35"/>
      <c r="O8" s="101" t="s">
        <v>405</v>
      </c>
      <c r="P8" s="55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5"/>
      <c r="AF8" s="35"/>
      <c r="AG8" s="35"/>
      <c r="AH8" s="35"/>
      <c r="AI8" s="35"/>
      <c r="AJ8" s="35"/>
      <c r="AK8" s="34"/>
      <c r="AL8" s="34"/>
      <c r="AM8" s="34"/>
      <c r="AN8" s="34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8"/>
      <c r="AZ8" s="35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55"/>
      <c r="BL8" s="55"/>
      <c r="BM8" s="55"/>
      <c r="BN8" s="41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41"/>
      <c r="BZ8" s="34"/>
      <c r="CA8" s="34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6"/>
      <c r="EL8" s="76"/>
      <c r="EM8" s="76"/>
      <c r="EN8" s="76"/>
      <c r="EO8" s="76"/>
      <c r="EP8" s="76"/>
      <c r="EQ8" s="76"/>
      <c r="ER8" s="76"/>
      <c r="ES8" s="76"/>
      <c r="ET8" s="76"/>
      <c r="EU8" s="76"/>
      <c r="EV8" s="76"/>
      <c r="EW8" s="76"/>
      <c r="EX8" s="76"/>
      <c r="EY8" s="76"/>
      <c r="EZ8" s="76"/>
      <c r="FA8" s="76"/>
      <c r="FB8" s="76"/>
      <c r="FC8" s="76"/>
      <c r="FD8" s="76"/>
      <c r="FE8" s="76"/>
      <c r="FF8" s="76"/>
      <c r="FG8" s="108"/>
      <c r="FH8" s="108"/>
    </row>
    <row r="9" spans="1:164" s="149" customFormat="1" ht="52.5" customHeight="1">
      <c r="A9" s="148" t="s">
        <v>199</v>
      </c>
      <c r="B9" s="148" t="s">
        <v>32</v>
      </c>
      <c r="C9" s="408" t="s">
        <v>22</v>
      </c>
      <c r="D9" s="409"/>
      <c r="E9" s="380" t="s">
        <v>21</v>
      </c>
      <c r="F9" s="380"/>
      <c r="G9" s="408" t="s">
        <v>196</v>
      </c>
      <c r="H9" s="409"/>
      <c r="I9" s="408" t="s">
        <v>197</v>
      </c>
      <c r="J9" s="409"/>
      <c r="K9" s="385" t="s">
        <v>344</v>
      </c>
      <c r="L9" s="386"/>
      <c r="M9" s="408" t="s">
        <v>205</v>
      </c>
      <c r="N9" s="409"/>
      <c r="O9" s="408" t="s">
        <v>20</v>
      </c>
      <c r="P9" s="409"/>
      <c r="Q9" s="408" t="s">
        <v>212</v>
      </c>
      <c r="R9" s="409"/>
      <c r="S9" s="408" t="s">
        <v>304</v>
      </c>
      <c r="T9" s="409"/>
      <c r="U9" s="408" t="s">
        <v>295</v>
      </c>
      <c r="V9" s="409"/>
      <c r="W9" s="408" t="s">
        <v>253</v>
      </c>
      <c r="X9" s="409"/>
      <c r="Y9" s="408" t="s">
        <v>254</v>
      </c>
      <c r="Z9" s="409"/>
      <c r="AA9" s="408" t="s">
        <v>255</v>
      </c>
      <c r="AB9" s="409"/>
      <c r="AC9" s="408" t="s">
        <v>182</v>
      </c>
      <c r="AD9" s="409"/>
      <c r="AE9" s="472" t="s">
        <v>172</v>
      </c>
      <c r="AF9" s="472"/>
      <c r="AG9" s="472" t="s">
        <v>0</v>
      </c>
      <c r="AH9" s="472"/>
      <c r="AI9" s="472" t="s">
        <v>177</v>
      </c>
      <c r="AJ9" s="473"/>
      <c r="AK9" s="461" t="s">
        <v>193</v>
      </c>
      <c r="AL9" s="462"/>
      <c r="AM9" s="461" t="s">
        <v>1</v>
      </c>
      <c r="AN9" s="462"/>
      <c r="AO9" s="461" t="s">
        <v>23</v>
      </c>
      <c r="AP9" s="462"/>
      <c r="AQ9" s="461" t="s">
        <v>2</v>
      </c>
      <c r="AR9" s="462"/>
      <c r="AS9" s="461" t="s">
        <v>18</v>
      </c>
      <c r="AT9" s="462"/>
      <c r="AU9" s="472" t="s">
        <v>3</v>
      </c>
      <c r="AV9" s="472"/>
      <c r="AW9" s="461" t="s">
        <v>5</v>
      </c>
      <c r="AX9" s="462"/>
      <c r="AY9" s="472" t="s">
        <v>4</v>
      </c>
      <c r="AZ9" s="472"/>
      <c r="BA9" s="472" t="s">
        <v>6</v>
      </c>
      <c r="BB9" s="472"/>
      <c r="BC9" s="472" t="s">
        <v>7</v>
      </c>
      <c r="BD9" s="472"/>
      <c r="BE9" s="472" t="s">
        <v>339</v>
      </c>
      <c r="BF9" s="472"/>
      <c r="BG9" s="472" t="s">
        <v>10</v>
      </c>
      <c r="BH9" s="461"/>
      <c r="BI9" s="472" t="s">
        <v>176</v>
      </c>
      <c r="BJ9" s="473"/>
      <c r="BK9" s="472" t="s">
        <v>8</v>
      </c>
      <c r="BL9" s="473"/>
      <c r="BM9" s="472" t="s">
        <v>9</v>
      </c>
      <c r="BN9" s="461"/>
      <c r="BO9" s="472" t="s">
        <v>11</v>
      </c>
      <c r="BP9" s="472"/>
      <c r="BQ9" s="472" t="s">
        <v>12</v>
      </c>
      <c r="BR9" s="472"/>
      <c r="BS9" s="472" t="s">
        <v>200</v>
      </c>
      <c r="BT9" s="472"/>
      <c r="BU9" s="472" t="s">
        <v>302</v>
      </c>
      <c r="BV9" s="472"/>
      <c r="BW9" s="472" t="s">
        <v>13</v>
      </c>
      <c r="BX9" s="472"/>
      <c r="BY9" s="461" t="s">
        <v>225</v>
      </c>
      <c r="BZ9" s="462"/>
      <c r="CA9" s="472" t="s">
        <v>14</v>
      </c>
      <c r="CB9" s="472"/>
      <c r="CC9" s="461" t="s">
        <v>230</v>
      </c>
      <c r="CD9" s="462"/>
      <c r="CE9" s="461" t="s">
        <v>15</v>
      </c>
      <c r="CF9" s="462"/>
      <c r="CG9" s="461" t="s">
        <v>245</v>
      </c>
      <c r="CH9" s="462"/>
      <c r="CI9" s="461" t="s">
        <v>16</v>
      </c>
      <c r="CJ9" s="462"/>
      <c r="CK9" s="461" t="s">
        <v>216</v>
      </c>
      <c r="CL9" s="462"/>
      <c r="CM9" s="461" t="s">
        <v>214</v>
      </c>
      <c r="CN9" s="462"/>
      <c r="CO9" s="461" t="s">
        <v>303</v>
      </c>
      <c r="CP9" s="462"/>
      <c r="CQ9" s="461" t="s">
        <v>209</v>
      </c>
      <c r="CR9" s="462"/>
      <c r="CS9" s="461" t="s">
        <v>208</v>
      </c>
      <c r="CT9" s="462"/>
      <c r="CU9" s="461" t="s">
        <v>213</v>
      </c>
      <c r="CV9" s="462"/>
      <c r="CW9" s="461" t="s">
        <v>174</v>
      </c>
      <c r="CX9" s="474"/>
      <c r="CY9" s="461" t="s">
        <v>282</v>
      </c>
      <c r="CZ9" s="462"/>
      <c r="DA9" s="461" t="s">
        <v>175</v>
      </c>
      <c r="DB9" s="474"/>
      <c r="DC9" s="461" t="s">
        <v>17</v>
      </c>
      <c r="DD9" s="474"/>
      <c r="DE9" s="461" t="s">
        <v>203</v>
      </c>
      <c r="DF9" s="462"/>
      <c r="DG9" s="461" t="s">
        <v>19</v>
      </c>
      <c r="DH9" s="464"/>
      <c r="DI9" s="461" t="s">
        <v>228</v>
      </c>
      <c r="DJ9" s="464"/>
      <c r="DK9" s="461" t="s">
        <v>221</v>
      </c>
      <c r="DL9" s="464"/>
      <c r="DM9" s="463" t="s">
        <v>251</v>
      </c>
      <c r="DN9" s="464"/>
      <c r="DO9" s="463" t="s">
        <v>250</v>
      </c>
      <c r="DP9" s="464"/>
      <c r="DQ9" s="463" t="s">
        <v>275</v>
      </c>
      <c r="DR9" s="464"/>
      <c r="DS9" s="463" t="s">
        <v>272</v>
      </c>
      <c r="DT9" s="464"/>
      <c r="DU9" s="463" t="s">
        <v>273</v>
      </c>
      <c r="DV9" s="464"/>
      <c r="DW9" s="463" t="s">
        <v>274</v>
      </c>
      <c r="DX9" s="464"/>
      <c r="DY9" s="463" t="s">
        <v>264</v>
      </c>
      <c r="DZ9" s="464"/>
      <c r="EA9" s="463" t="s">
        <v>276</v>
      </c>
      <c r="EB9" s="464"/>
      <c r="EC9" s="463" t="s">
        <v>279</v>
      </c>
      <c r="ED9" s="464"/>
      <c r="EE9" s="463" t="s">
        <v>280</v>
      </c>
      <c r="EF9" s="464"/>
      <c r="EG9" s="463" t="s">
        <v>284</v>
      </c>
      <c r="EH9" s="464"/>
      <c r="EI9" s="463" t="s">
        <v>286</v>
      </c>
      <c r="EJ9" s="464"/>
      <c r="EK9" s="463" t="s">
        <v>294</v>
      </c>
      <c r="EL9" s="464"/>
      <c r="EM9" s="463" t="s">
        <v>299</v>
      </c>
      <c r="EN9" s="464"/>
      <c r="EO9" s="463" t="s">
        <v>311</v>
      </c>
      <c r="EP9" s="464"/>
      <c r="EQ9" s="463" t="s">
        <v>314</v>
      </c>
      <c r="ER9" s="464"/>
      <c r="ES9" s="467" t="s">
        <v>322</v>
      </c>
      <c r="ET9" s="464"/>
      <c r="EU9" s="467" t="s">
        <v>317</v>
      </c>
      <c r="EV9" s="464"/>
      <c r="EW9" s="467" t="s">
        <v>328</v>
      </c>
      <c r="EX9" s="464"/>
      <c r="EY9" s="467" t="s">
        <v>338</v>
      </c>
      <c r="EZ9" s="464"/>
      <c r="FA9" s="467" t="s">
        <v>339</v>
      </c>
      <c r="FB9" s="464"/>
      <c r="FC9" s="468" t="s">
        <v>363</v>
      </c>
      <c r="FD9" s="469"/>
      <c r="FE9" s="470" t="s">
        <v>367</v>
      </c>
      <c r="FF9" s="469"/>
      <c r="FG9" s="465" t="s">
        <v>171</v>
      </c>
      <c r="FH9" s="466"/>
    </row>
    <row r="10" spans="1:164">
      <c r="A10" s="35"/>
      <c r="B10" s="56"/>
      <c r="C10" s="205" t="s">
        <v>164</v>
      </c>
      <c r="D10" s="205" t="s">
        <v>165</v>
      </c>
      <c r="E10" s="205" t="s">
        <v>164</v>
      </c>
      <c r="F10" s="205" t="s">
        <v>165</v>
      </c>
      <c r="G10" s="205" t="s">
        <v>164</v>
      </c>
      <c r="H10" s="205" t="s">
        <v>165</v>
      </c>
      <c r="I10" s="205" t="s">
        <v>164</v>
      </c>
      <c r="J10" s="205" t="s">
        <v>165</v>
      </c>
      <c r="K10" s="205" t="s">
        <v>164</v>
      </c>
      <c r="L10" s="205" t="s">
        <v>165</v>
      </c>
      <c r="M10" s="205" t="s">
        <v>164</v>
      </c>
      <c r="N10" s="205" t="s">
        <v>165</v>
      </c>
      <c r="O10" s="205" t="s">
        <v>164</v>
      </c>
      <c r="P10" s="205" t="s">
        <v>165</v>
      </c>
      <c r="Q10" s="205" t="s">
        <v>164</v>
      </c>
      <c r="R10" s="205" t="s">
        <v>165</v>
      </c>
      <c r="S10" s="205" t="s">
        <v>164</v>
      </c>
      <c r="T10" s="205" t="s">
        <v>165</v>
      </c>
      <c r="U10" s="205" t="s">
        <v>164</v>
      </c>
      <c r="V10" s="205" t="s">
        <v>165</v>
      </c>
      <c r="W10" s="205" t="s">
        <v>164</v>
      </c>
      <c r="X10" s="205" t="s">
        <v>165</v>
      </c>
      <c r="Y10" s="205" t="s">
        <v>164</v>
      </c>
      <c r="Z10" s="205" t="s">
        <v>165</v>
      </c>
      <c r="AA10" s="205" t="s">
        <v>164</v>
      </c>
      <c r="AB10" s="205" t="s">
        <v>165</v>
      </c>
      <c r="AC10" s="205" t="s">
        <v>164</v>
      </c>
      <c r="AD10" s="205" t="s">
        <v>165</v>
      </c>
      <c r="AE10" s="75" t="s">
        <v>164</v>
      </c>
      <c r="AF10" s="75" t="s">
        <v>165</v>
      </c>
      <c r="AG10" s="75" t="s">
        <v>164</v>
      </c>
      <c r="AH10" s="75" t="s">
        <v>165</v>
      </c>
      <c r="AI10" s="75" t="s">
        <v>164</v>
      </c>
      <c r="AJ10" s="75" t="s">
        <v>165</v>
      </c>
      <c r="AK10" s="13" t="s">
        <v>164</v>
      </c>
      <c r="AL10" s="13" t="s">
        <v>165</v>
      </c>
      <c r="AM10" s="13" t="s">
        <v>164</v>
      </c>
      <c r="AN10" s="13" t="s">
        <v>165</v>
      </c>
      <c r="AO10" s="13" t="s">
        <v>164</v>
      </c>
      <c r="AP10" s="13" t="s">
        <v>165</v>
      </c>
      <c r="AQ10" s="57" t="s">
        <v>164</v>
      </c>
      <c r="AR10" s="13" t="s">
        <v>165</v>
      </c>
      <c r="AS10" s="57" t="s">
        <v>164</v>
      </c>
      <c r="AT10" s="13" t="s">
        <v>165</v>
      </c>
      <c r="AU10" s="13" t="s">
        <v>164</v>
      </c>
      <c r="AV10" s="13" t="s">
        <v>165</v>
      </c>
      <c r="AW10" s="13" t="s">
        <v>164</v>
      </c>
      <c r="AX10" s="13" t="s">
        <v>165</v>
      </c>
      <c r="AY10" s="13" t="s">
        <v>164</v>
      </c>
      <c r="AZ10" s="13" t="s">
        <v>165</v>
      </c>
      <c r="BA10" s="13" t="s">
        <v>164</v>
      </c>
      <c r="BB10" s="13" t="s">
        <v>165</v>
      </c>
      <c r="BC10" s="13" t="s">
        <v>164</v>
      </c>
      <c r="BD10" s="13" t="s">
        <v>165</v>
      </c>
      <c r="BE10" s="57" t="s">
        <v>164</v>
      </c>
      <c r="BF10" s="13" t="s">
        <v>165</v>
      </c>
      <c r="BG10" s="57" t="s">
        <v>164</v>
      </c>
      <c r="BH10" s="13" t="s">
        <v>165</v>
      </c>
      <c r="BI10" s="57" t="s">
        <v>164</v>
      </c>
      <c r="BJ10" s="13" t="s">
        <v>165</v>
      </c>
      <c r="BK10" s="57" t="s">
        <v>164</v>
      </c>
      <c r="BL10" s="13" t="s">
        <v>165</v>
      </c>
      <c r="BM10" s="13" t="s">
        <v>164</v>
      </c>
      <c r="BN10" s="13" t="s">
        <v>165</v>
      </c>
      <c r="BO10" s="57" t="s">
        <v>164</v>
      </c>
      <c r="BP10" s="13" t="s">
        <v>165</v>
      </c>
      <c r="BQ10" s="57" t="s">
        <v>164</v>
      </c>
      <c r="BR10" s="13" t="s">
        <v>165</v>
      </c>
      <c r="BS10" s="57" t="s">
        <v>164</v>
      </c>
      <c r="BT10" s="13" t="s">
        <v>165</v>
      </c>
      <c r="BU10" s="13" t="s">
        <v>164</v>
      </c>
      <c r="BV10" s="13" t="s">
        <v>165</v>
      </c>
      <c r="BW10" s="13" t="s">
        <v>164</v>
      </c>
      <c r="BX10" s="13" t="s">
        <v>165</v>
      </c>
      <c r="BY10" s="13" t="s">
        <v>164</v>
      </c>
      <c r="BZ10" s="13" t="s">
        <v>165</v>
      </c>
      <c r="CA10" s="13" t="s">
        <v>164</v>
      </c>
      <c r="CB10" s="13" t="s">
        <v>165</v>
      </c>
      <c r="CC10" s="13" t="s">
        <v>164</v>
      </c>
      <c r="CD10" s="13" t="s">
        <v>165</v>
      </c>
      <c r="CE10" s="13" t="s">
        <v>164</v>
      </c>
      <c r="CF10" s="13" t="s">
        <v>165</v>
      </c>
      <c r="CG10" s="58" t="s">
        <v>164</v>
      </c>
      <c r="CH10" s="58" t="s">
        <v>165</v>
      </c>
      <c r="CI10" s="58" t="s">
        <v>164</v>
      </c>
      <c r="CJ10" s="58" t="s">
        <v>165</v>
      </c>
      <c r="CK10" s="58" t="s">
        <v>164</v>
      </c>
      <c r="CL10" s="58" t="s">
        <v>165</v>
      </c>
      <c r="CM10" s="58" t="s">
        <v>164</v>
      </c>
      <c r="CN10" s="58" t="s">
        <v>165</v>
      </c>
      <c r="CO10" s="58" t="s">
        <v>164</v>
      </c>
      <c r="CP10" s="58" t="s">
        <v>165</v>
      </c>
      <c r="CQ10" s="58" t="s">
        <v>164</v>
      </c>
      <c r="CR10" s="58" t="s">
        <v>165</v>
      </c>
      <c r="CS10" s="58" t="s">
        <v>164</v>
      </c>
      <c r="CT10" s="58" t="s">
        <v>165</v>
      </c>
      <c r="CU10" s="58" t="s">
        <v>164</v>
      </c>
      <c r="CV10" s="58" t="s">
        <v>165</v>
      </c>
      <c r="CW10" s="58" t="s">
        <v>164</v>
      </c>
      <c r="CX10" s="58" t="s">
        <v>165</v>
      </c>
      <c r="CY10" s="58" t="s">
        <v>164</v>
      </c>
      <c r="CZ10" s="58" t="s">
        <v>165</v>
      </c>
      <c r="DA10" s="58" t="s">
        <v>164</v>
      </c>
      <c r="DB10" s="58" t="s">
        <v>165</v>
      </c>
      <c r="DC10" s="58" t="s">
        <v>164</v>
      </c>
      <c r="DD10" s="58" t="s">
        <v>165</v>
      </c>
      <c r="DE10" s="58" t="s">
        <v>164</v>
      </c>
      <c r="DF10" s="58" t="s">
        <v>165</v>
      </c>
      <c r="DG10" s="58" t="s">
        <v>164</v>
      </c>
      <c r="DH10" s="58" t="s">
        <v>165</v>
      </c>
      <c r="DI10" s="58" t="s">
        <v>164</v>
      </c>
      <c r="DJ10" s="58" t="s">
        <v>165</v>
      </c>
      <c r="DK10" s="58" t="s">
        <v>164</v>
      </c>
      <c r="DL10" s="58" t="s">
        <v>165</v>
      </c>
      <c r="DM10" s="58" t="s">
        <v>164</v>
      </c>
      <c r="DN10" s="58" t="s">
        <v>165</v>
      </c>
      <c r="DO10" s="58" t="s">
        <v>164</v>
      </c>
      <c r="DP10" s="58" t="s">
        <v>165</v>
      </c>
      <c r="DQ10" s="58" t="s">
        <v>164</v>
      </c>
      <c r="DR10" s="58" t="s">
        <v>165</v>
      </c>
      <c r="DS10" s="58" t="s">
        <v>164</v>
      </c>
      <c r="DT10" s="58" t="s">
        <v>165</v>
      </c>
      <c r="DU10" s="58" t="s">
        <v>164</v>
      </c>
      <c r="DV10" s="58" t="s">
        <v>165</v>
      </c>
      <c r="DW10" s="58" t="s">
        <v>164</v>
      </c>
      <c r="DX10" s="58" t="s">
        <v>165</v>
      </c>
      <c r="DY10" s="58" t="s">
        <v>164</v>
      </c>
      <c r="DZ10" s="58" t="s">
        <v>165</v>
      </c>
      <c r="EA10" s="58" t="s">
        <v>164</v>
      </c>
      <c r="EB10" s="58" t="s">
        <v>165</v>
      </c>
      <c r="EC10" s="58" t="s">
        <v>164</v>
      </c>
      <c r="ED10" s="58" t="s">
        <v>165</v>
      </c>
      <c r="EE10" s="58" t="s">
        <v>164</v>
      </c>
      <c r="EF10" s="58" t="s">
        <v>165</v>
      </c>
      <c r="EG10" s="58" t="s">
        <v>164</v>
      </c>
      <c r="EH10" s="58" t="s">
        <v>165</v>
      </c>
      <c r="EI10" s="58" t="s">
        <v>164</v>
      </c>
      <c r="EJ10" s="58" t="s">
        <v>165</v>
      </c>
      <c r="EK10" s="58" t="s">
        <v>164</v>
      </c>
      <c r="EL10" s="58" t="s">
        <v>165</v>
      </c>
      <c r="EM10" s="58" t="s">
        <v>164</v>
      </c>
      <c r="EN10" s="58" t="s">
        <v>165</v>
      </c>
      <c r="EO10" s="58" t="s">
        <v>164</v>
      </c>
      <c r="EP10" s="58" t="s">
        <v>165</v>
      </c>
      <c r="EQ10" s="58" t="s">
        <v>164</v>
      </c>
      <c r="ER10" s="58" t="s">
        <v>165</v>
      </c>
      <c r="ES10" s="58" t="s">
        <v>164</v>
      </c>
      <c r="ET10" s="58" t="s">
        <v>165</v>
      </c>
      <c r="EU10" s="58" t="s">
        <v>164</v>
      </c>
      <c r="EV10" s="58" t="s">
        <v>165</v>
      </c>
      <c r="EW10" s="58" t="s">
        <v>164</v>
      </c>
      <c r="EX10" s="58" t="s">
        <v>165</v>
      </c>
      <c r="EY10" s="58" t="s">
        <v>164</v>
      </c>
      <c r="EZ10" s="58" t="s">
        <v>165</v>
      </c>
      <c r="FA10" s="58" t="s">
        <v>164</v>
      </c>
      <c r="FB10" s="58" t="s">
        <v>165</v>
      </c>
      <c r="FC10" s="58" t="s">
        <v>164</v>
      </c>
      <c r="FD10" s="58" t="s">
        <v>165</v>
      </c>
      <c r="FE10" s="58" t="s">
        <v>164</v>
      </c>
      <c r="FF10" s="58" t="s">
        <v>165</v>
      </c>
      <c r="FG10" s="109" t="s">
        <v>164</v>
      </c>
      <c r="FH10" s="109" t="s">
        <v>165</v>
      </c>
    </row>
    <row r="11" spans="1:164" ht="14.25" customHeight="1">
      <c r="A11" s="72" t="s">
        <v>33</v>
      </c>
      <c r="B11" s="19">
        <v>1</v>
      </c>
      <c r="C11" s="139"/>
      <c r="D11" s="99"/>
      <c r="E11" s="175"/>
      <c r="F11" s="175"/>
      <c r="G11" s="99">
        <v>20</v>
      </c>
      <c r="H11" s="99">
        <v>0.9</v>
      </c>
      <c r="I11" s="98"/>
      <c r="J11" s="98"/>
      <c r="K11" s="175"/>
      <c r="L11" s="175"/>
      <c r="M11" s="99">
        <v>18</v>
      </c>
      <c r="N11" s="99"/>
      <c r="O11" s="359">
        <v>0</v>
      </c>
      <c r="P11" s="99"/>
      <c r="Q11" s="119">
        <v>3.7</v>
      </c>
      <c r="R11" s="99">
        <v>0.45999999999999996</v>
      </c>
      <c r="S11" s="98">
        <v>25</v>
      </c>
      <c r="T11" s="99"/>
      <c r="U11" s="98">
        <v>37</v>
      </c>
      <c r="V11" s="99"/>
      <c r="W11" s="351">
        <v>0</v>
      </c>
      <c r="X11" s="99"/>
      <c r="Y11" s="351">
        <v>0</v>
      </c>
      <c r="Z11" s="99"/>
      <c r="AA11" s="351">
        <v>0</v>
      </c>
      <c r="AB11" s="99"/>
      <c r="AC11" s="360">
        <v>0</v>
      </c>
      <c r="AD11" s="99"/>
      <c r="AE11" s="14">
        <f>'OA&amp;GRIDCO'!W11+'Day Ahead IEX PXIL'!M11+RTM!M11</f>
        <v>41.24</v>
      </c>
      <c r="AF11" s="14">
        <f>'OA&amp;GRIDCO'!X11+'Day Ahead IEX PXIL'!N11+RTM!N11</f>
        <v>41.24</v>
      </c>
      <c r="AG11" s="14">
        <f>'OA&amp;GRIDCO'!AC11+'Day Ahead IEX PXIL'!S11+RTM!S11</f>
        <v>5</v>
      </c>
      <c r="AH11" s="14">
        <f>'OA&amp;GRIDCO'!AD11+'Day Ahead IEX PXIL'!T11+RTM!T11</f>
        <v>2.2200000000000002</v>
      </c>
      <c r="AI11" s="14">
        <f>'OA&amp;GRIDCO'!AU11+'Day Ahead IEX PXIL'!Y11+RTM!Y11</f>
        <v>114.95</v>
      </c>
      <c r="AJ11" s="14">
        <f>'OA&amp;GRIDCO'!AV11+'Day Ahead IEX PXIL'!Z11+RTM!Z11</f>
        <v>24</v>
      </c>
      <c r="AK11" s="14">
        <f>'OA&amp;GRIDCO'!BS11+'Day Ahead IEX PXIL'!AK11+RTM!AK11</f>
        <v>85.77</v>
      </c>
      <c r="AL11" s="14">
        <f>'OA&amp;GRIDCO'!BT11+'Day Ahead IEX PXIL'!AL11+RTM!AL11</f>
        <v>8.5440000000000005</v>
      </c>
      <c r="AM11" s="14">
        <f>'OA&amp;GRIDCO'!BC11+'Day Ahead IEX PXIL'!AE11+RTM!AE11</f>
        <v>0</v>
      </c>
      <c r="AN11" s="14">
        <f>'OA&amp;GRIDCO'!BD11+'Day Ahead IEX PXIL'!AF11+RTM!AF11</f>
        <v>0</v>
      </c>
      <c r="AO11" s="14">
        <f>'OA&amp;GRIDCO'!CC11+'Day Ahead IEX PXIL'!AQ11+RTM!AQ11</f>
        <v>0</v>
      </c>
      <c r="AP11" s="14">
        <f>'OA&amp;GRIDCO'!CD11+'Day Ahead IEX PXIL'!AR11+RTM!AR11</f>
        <v>0</v>
      </c>
      <c r="AQ11" s="14">
        <f>'OA&amp;GRIDCO'!CO11+'Day Ahead IEX PXIL'!AW11+RTM!AW11</f>
        <v>39.15</v>
      </c>
      <c r="AR11" s="14">
        <f>'OA&amp;GRIDCO'!CP11+'Day Ahead IEX PXIL'!AX11+RTM!AX11</f>
        <v>8</v>
      </c>
      <c r="AS11" s="14">
        <f>'OA&amp;GRIDCO'!DA11+'Day Ahead IEX PXIL'!BC11+RTM!BC11</f>
        <v>329.77738402061857</v>
      </c>
      <c r="AT11" s="14">
        <f>'OA&amp;GRIDCO'!DB11+'Day Ahead IEX PXIL'!BD11+RTM!BD11</f>
        <v>0</v>
      </c>
      <c r="AU11" s="14">
        <f>'Day Ahead IEX PXIL'!BI11+RTM!BI11+'OA&amp;GRIDCO'!OQ11</f>
        <v>0</v>
      </c>
      <c r="AV11" s="14">
        <f>'Day Ahead IEX PXIL'!BJ11+RTM!BJ11+'OA&amp;GRIDCO'!OR11</f>
        <v>0</v>
      </c>
      <c r="AW11" s="91"/>
      <c r="AX11" s="91"/>
      <c r="AY11" s="14">
        <v>0</v>
      </c>
      <c r="AZ11" s="14">
        <f>'OA&amp;GRIDCO'!DL11+'Day Ahead IEX PXIL'!BP11+RTM!BP11</f>
        <v>14.12</v>
      </c>
      <c r="BA11" s="14">
        <f>'OA&amp;GRIDCO'!EC11+'Day Ahead IEX PXIL'!BU11+RTM!BU11</f>
        <v>0</v>
      </c>
      <c r="BB11" s="14">
        <f>'OA&amp;GRIDCO'!ED11+'Day Ahead IEX PXIL'!BV11+RTM!BV11</f>
        <v>0</v>
      </c>
      <c r="BC11" s="14">
        <f>'OA&amp;GRIDCO'!EQ11+'Day Ahead IEX PXIL'!CA11+RTM!CA11</f>
        <v>348.46000000000004</v>
      </c>
      <c r="BD11" s="14">
        <f>'OA&amp;GRIDCO'!ER11+'Day Ahead IEX PXIL'!CB11+RTM!CB11</f>
        <v>66.495000000000005</v>
      </c>
      <c r="BE11" s="99">
        <f>'OA&amp;GRIDCO'!NU11+GDAM!U11</f>
        <v>0</v>
      </c>
      <c r="BF11" s="99"/>
      <c r="BG11" s="77"/>
      <c r="BH11" s="77"/>
      <c r="BI11" s="14">
        <f>'OA&amp;GRIDCO'!EW11+'Day Ahead IEX PXIL'!CG11+RTM!CG11</f>
        <v>0</v>
      </c>
      <c r="BJ11" s="14">
        <f>'OA&amp;GRIDCO'!EX11+'Day Ahead IEX PXIL'!CH11+RTM!CH11</f>
        <v>0</v>
      </c>
      <c r="BK11" s="14">
        <f>'OA&amp;GRIDCO'!KW11+RTM!FG11+'Day Ahead IEX PXIL'!GW11</f>
        <v>0</v>
      </c>
      <c r="BL11" s="14">
        <f>'OA&amp;GRIDCO'!KX11+RTM!FH11+'Day Ahead IEX PXIL'!GX11</f>
        <v>0</v>
      </c>
      <c r="BM11" s="14">
        <f>'Day Ahead IEX PXIL'!CM11+RTM!CM11+'OA&amp;GRIDCO'!FC11</f>
        <v>0</v>
      </c>
      <c r="BN11" s="14">
        <f>'OA&amp;GRIDCO'!FD11+'Day Ahead IEX PXIL'!CN11+RTM!CN11</f>
        <v>0</v>
      </c>
      <c r="BO11" s="93"/>
      <c r="BP11" s="93"/>
      <c r="BQ11" s="14">
        <f>'OA&amp;GRIDCO'!FQ11+'Day Ahead IEX PXIL'!CS11+RTM!CS11</f>
        <v>26.8</v>
      </c>
      <c r="BR11" s="14">
        <f>'OA&amp;GRIDCO'!FR11+'Day Ahead IEX PXIL'!CT11+RTM!CT11</f>
        <v>6</v>
      </c>
      <c r="BS11" s="200">
        <f>'OA&amp;GRIDCO'!JU11+'Day Ahead IEX PXIL'!FA11+RTM!EU11</f>
        <v>108.9545</v>
      </c>
      <c r="BT11" s="14">
        <f>'OA&amp;GRIDCO'!JV11+'Day Ahead IEX PXIL'!FB11+RTM!EV11</f>
        <v>22</v>
      </c>
      <c r="BU11" s="31">
        <f>'OA&amp;GRIDCO'!GG11+RTM!G11</f>
        <v>0</v>
      </c>
      <c r="BV11" s="31">
        <f>'OA&amp;GRIDCO'!GH11</f>
        <v>0</v>
      </c>
      <c r="BW11" s="14">
        <f>'OA&amp;GRIDCO'!HA11+'Day Ahead IEX PXIL'!DK11+RTM!DE11</f>
        <v>0</v>
      </c>
      <c r="BX11" s="14">
        <f>'OA&amp;GRIDCO'!HB11</f>
        <v>0</v>
      </c>
      <c r="BY11" s="14">
        <f>'Day Ahead IEX PXIL'!GK11+RTM!FA11+'OA&amp;GRIDCO'!LC11</f>
        <v>0</v>
      </c>
      <c r="BZ11" s="14">
        <f>'Day Ahead IEX PXIL'!GL11+RTM!FB11+'OA&amp;GRIDCO'!LD11</f>
        <v>0</v>
      </c>
      <c r="CA11" s="61"/>
      <c r="CB11" s="61"/>
      <c r="CC11" s="98">
        <f>RTM!GI11+'Day Ahead IEX PXIL'!II11+GDAM!M11</f>
        <v>0</v>
      </c>
      <c r="CD11" s="98">
        <f>RTM!GJ11</f>
        <v>0</v>
      </c>
      <c r="CE11" s="14">
        <f>'OA&amp;GRIDCO'!HI11+'Day Ahead IEX PXIL'!DQ11+RTM!DK11</f>
        <v>0</v>
      </c>
      <c r="CF11" s="14">
        <f>'OA&amp;GRIDCO'!HJ11+'Day Ahead IEX PXIL'!DR11+RTM!DL11</f>
        <v>0</v>
      </c>
      <c r="CG11" s="98">
        <f>'OA&amp;GRIDCO'!HO11+'Day Ahead IEX PXIL'!DW11+RTM!DQ11</f>
        <v>0</v>
      </c>
      <c r="CH11" s="98">
        <f>'OA&amp;GRIDCO'!HP11+'Day Ahead IEX PXIL'!DX11+RTM!DR11</f>
        <v>0</v>
      </c>
      <c r="CI11" s="99">
        <f>'Day Ahead IEX PXIL'!HE11+'OA&amp;GRIDCO'!DI11+RTM!GY11</f>
        <v>0</v>
      </c>
      <c r="CJ11" s="99">
        <f>'Day Ahead IEX PXIL'!HF11+'OA&amp;GRIDCO'!DJ11</f>
        <v>0</v>
      </c>
      <c r="CK11" s="78">
        <f>'OA&amp;GRIDCO'!KS11+'Day Ahead IEX PXIL'!DE11</f>
        <v>10.31</v>
      </c>
      <c r="CL11" s="78">
        <f>'OA&amp;GRIDCO'!KT11+'Day Ahead IEX PXIL'!DF11</f>
        <v>0</v>
      </c>
      <c r="CM11" s="78">
        <f>'Day Ahead IEX PXIL'!FS11+RTM!FS11</f>
        <v>0</v>
      </c>
      <c r="CN11" s="78">
        <f>'Day Ahead IEX PXIL'!FT11</f>
        <v>0</v>
      </c>
      <c r="CO11" s="78">
        <f>RTM!IY11+'Day Ahead IEX PXIL'!IY11</f>
        <v>0</v>
      </c>
      <c r="CP11" s="78">
        <f>RTM!IZ11+'Day Ahead IEX PXIL'!IZ11</f>
        <v>0</v>
      </c>
      <c r="CQ11" s="14">
        <f>'OA&amp;GRIDCO'!KG11+'Day Ahead IEX PXIL'!FM11+RTM!GE11</f>
        <v>0</v>
      </c>
      <c r="CR11" s="14">
        <f>'OA&amp;GRIDCO'!KH11+'Day Ahead IEX PXIL'!FN11</f>
        <v>0</v>
      </c>
      <c r="CS11" s="14">
        <f>'OA&amp;GRIDCO'!KM11+'Day Ahead IEX PXIL'!FY11+RTM!FY11</f>
        <v>0</v>
      </c>
      <c r="CT11" s="14">
        <f>'OA&amp;GRIDCO'!KN11+'Day Ahead IEX PXIL'!FZ11</f>
        <v>0</v>
      </c>
      <c r="CU11" s="14">
        <v>0</v>
      </c>
      <c r="CV11" s="14">
        <f>'Day Ahead IEX PXIL'!GF11</f>
        <v>0</v>
      </c>
      <c r="CW11" s="14">
        <f>'OA&amp;GRIDCO'!HU11+'Day Ahead IEX PXIL'!EC11+RTM!DW11</f>
        <v>550</v>
      </c>
      <c r="CX11" s="14">
        <f>'OA&amp;GRIDCO'!HV11+'Day Ahead IEX PXIL'!ED11+RTM!DX11</f>
        <v>0</v>
      </c>
      <c r="CY11" s="14">
        <f>'OA&amp;GRIDCO'!IF11+'Day Ahead IEX PXIL'!EI11+RTM!EC11</f>
        <v>0</v>
      </c>
      <c r="CZ11" s="14">
        <f>'OA&amp;GRIDCO'!IH11+'Day Ahead IEX PXIL'!EJ11+RTM!ED11</f>
        <v>2.3250000000000002</v>
      </c>
      <c r="DA11" s="14">
        <f>'OA&amp;GRIDCO'!IU11+'Day Ahead IEX PXIL'!EO11+RTM!EI11</f>
        <v>0</v>
      </c>
      <c r="DB11" s="14">
        <f>'OA&amp;GRIDCO'!IV11+'Day Ahead IEX PXIL'!EP11+RTM!EJ11</f>
        <v>0</v>
      </c>
      <c r="DC11" s="99"/>
      <c r="DD11" s="99"/>
      <c r="DE11" s="14">
        <f>'Day Ahead IEX PXIL'!FC11+'OA&amp;GRIDCO'!KA11+RTM!GM11</f>
        <v>0</v>
      </c>
      <c r="DF11" s="14">
        <f>'Day Ahead IEX PXIL'!FD11+'OA&amp;GRIDCO'!KB11</f>
        <v>0</v>
      </c>
      <c r="DG11" s="14">
        <f>'OA&amp;GRIDCO'!JE11+'Day Ahead IEX PXIL'!EU11+RTM!EO11</f>
        <v>20.62</v>
      </c>
      <c r="DH11" s="14">
        <f>'OA&amp;GRIDCO'!JF11+'Day Ahead IEX PXIL'!EV11+RTM!EP11</f>
        <v>0</v>
      </c>
      <c r="DI11" s="14">
        <v>0</v>
      </c>
      <c r="DJ11" s="14">
        <v>0</v>
      </c>
      <c r="DK11" s="98">
        <f>RTM!FM11</f>
        <v>0</v>
      </c>
      <c r="DL11" s="98">
        <f>RTM!FN11</f>
        <v>0</v>
      </c>
      <c r="DM11" s="98">
        <f>'OA&amp;GRIDCO'!LF11+'Day Ahead IEX PXIL'!HU11+'Day Ahead IEX PXIL'!HU11</f>
        <v>0</v>
      </c>
      <c r="DN11" s="98">
        <f>'OA&amp;GRIDCO'!LH11+'Day Ahead IEX PXIL'!HV11+RTM!GV11</f>
        <v>0</v>
      </c>
      <c r="DO11" s="98">
        <f>'OA&amp;GRIDCO'!LS11+'Day Ahead IEX PXIL'!HO11+RTM!IU11</f>
        <v>0</v>
      </c>
      <c r="DP11" s="98">
        <f>'OA&amp;GRIDCO'!LT11+'Day Ahead IEX PXIL'!HP11+RTM!IV11</f>
        <v>0</v>
      </c>
      <c r="DQ11" s="98">
        <f>RTM!HK11</f>
        <v>1.44</v>
      </c>
      <c r="DR11" s="98">
        <f>RTM!HL11</f>
        <v>0</v>
      </c>
      <c r="DS11" s="98">
        <f>RTM!HO11</f>
        <v>0</v>
      </c>
      <c r="DT11" s="98">
        <f>RTM!HP11</f>
        <v>0</v>
      </c>
      <c r="DU11" s="98">
        <f>RTM!HS11</f>
        <v>0</v>
      </c>
      <c r="DV11" s="98">
        <f>RTM!HT11</f>
        <v>0</v>
      </c>
      <c r="DW11" s="98">
        <f>RTM!HW11+'OA&amp;GRIDCO'!MI11</f>
        <v>22</v>
      </c>
      <c r="DX11" s="98">
        <f>RTM!HX11</f>
        <v>0</v>
      </c>
      <c r="DY11" s="98">
        <f>RTM!IA11</f>
        <v>0</v>
      </c>
      <c r="DZ11" s="98">
        <f>RTM!IB11</f>
        <v>0</v>
      </c>
      <c r="EA11" s="98">
        <f>RTM!IC11</f>
        <v>0</v>
      </c>
      <c r="EB11" s="98">
        <f>RTM!ID11</f>
        <v>0</v>
      </c>
      <c r="EC11" s="98">
        <f>'OA&amp;GRIDCO'!MO11</f>
        <v>0</v>
      </c>
      <c r="ED11" s="98">
        <f>'OA&amp;GRIDCO'!MP11</f>
        <v>0</v>
      </c>
      <c r="EE11" s="98">
        <f>'OA&amp;GRIDCO'!MS11</f>
        <v>0</v>
      </c>
      <c r="EF11" s="98">
        <f>'OA&amp;GRIDCO'!MT11</f>
        <v>0</v>
      </c>
      <c r="EG11" s="98">
        <f>'OA&amp;GRIDCO'!MW11+'Day Ahead IEX PXIL'!IM11+GDAM!G11+RTM!II11</f>
        <v>0</v>
      </c>
      <c r="EH11" s="98">
        <f>'OA&amp;GRIDCO'!MX11+'Day Ahead IEX PXIL'!IN11+RTM!IJ11+GDAM!H11</f>
        <v>0</v>
      </c>
      <c r="EI11" s="98">
        <f>'Day Ahead IEX PXIL'!IQ11+RTM!IM11+'OA&amp;GRIDCO'!NA11</f>
        <v>6.65</v>
      </c>
      <c r="EJ11" s="98">
        <f>'Day Ahead IEX PXIL'!IR11+RTM!IN11+'OA&amp;GRIDCO'!NB11</f>
        <v>0.9</v>
      </c>
      <c r="EK11" s="98">
        <f>'OA&amp;GRIDCO'!NE11</f>
        <v>0</v>
      </c>
      <c r="EL11" s="98">
        <f>'OA&amp;GRIDCO'!NF11</f>
        <v>0</v>
      </c>
      <c r="EM11" s="98">
        <f>RTM!IQ11</f>
        <v>0</v>
      </c>
      <c r="EN11" s="98">
        <f>RTM!IR11</f>
        <v>0</v>
      </c>
      <c r="EO11" s="98">
        <f>'Day Ahead IEX PXIL'!IU11+RTM!JC11</f>
        <v>0</v>
      </c>
      <c r="EP11" s="98">
        <f>'Day Ahead IEX PXIL'!IV11+RTM!JD11</f>
        <v>0</v>
      </c>
      <c r="EQ11" s="98">
        <f>'OA&amp;GRIDCO'!NI11</f>
        <v>0</v>
      </c>
      <c r="ER11" s="98">
        <f>'OA&amp;GRIDCO'!NJ11</f>
        <v>0</v>
      </c>
      <c r="ES11" s="98">
        <f>'OA&amp;GRIDCO'!NK11+RTM!HC11+'Day Ahead IEX PXIL'!JC11</f>
        <v>0</v>
      </c>
      <c r="ET11" s="98">
        <f>'OA&amp;GRIDCO'!NN11+RTM!HD11+'Day Ahead IEX PXIL'!JD11</f>
        <v>0</v>
      </c>
      <c r="EU11" s="98">
        <f>RTM!JG11</f>
        <v>0</v>
      </c>
      <c r="EV11" s="98">
        <f>RTM!JH11</f>
        <v>0</v>
      </c>
      <c r="EW11" s="98">
        <f>RTM!JK11</f>
        <v>0</v>
      </c>
      <c r="EX11" s="98">
        <f>RTM!JL11</f>
        <v>0</v>
      </c>
      <c r="EY11" s="98">
        <f>GDAM!S11+'OA&amp;GRIDCO'!OE11+RTM!JO11</f>
        <v>0</v>
      </c>
      <c r="EZ11" s="98">
        <f>GDAM!T11+'OA&amp;GRIDCO'!NV11+RTM!JP11</f>
        <v>0</v>
      </c>
      <c r="FA11" s="98">
        <f>GDAM!Y11+RTM!JS11</f>
        <v>0</v>
      </c>
      <c r="FB11" s="98">
        <f>GDAM!Z11+RTM!JT11</f>
        <v>0</v>
      </c>
      <c r="FC11" s="98">
        <f>RTM!JW11</f>
        <v>0</v>
      </c>
      <c r="FD11" s="98">
        <f>RTM!JX11</f>
        <v>0</v>
      </c>
      <c r="FE11" s="98">
        <f>GDAM!AE11+'OA&amp;GRIDCO'!OM11</f>
        <v>0</v>
      </c>
      <c r="FF11" s="98">
        <f>GDAM!AF11+'OA&amp;GRIDCO'!ON11</f>
        <v>0</v>
      </c>
      <c r="FG11" s="10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</f>
        <v>1752.8218840206187</v>
      </c>
      <c r="FH11" s="10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</f>
        <v>197.20399999999998</v>
      </c>
    </row>
    <row r="12" spans="1:164">
      <c r="A12" s="72" t="s">
        <v>34</v>
      </c>
      <c r="B12" s="19">
        <v>2</v>
      </c>
      <c r="C12" s="139"/>
      <c r="D12" s="99"/>
      <c r="E12" s="99"/>
      <c r="F12" s="99"/>
      <c r="G12" s="99">
        <v>20</v>
      </c>
      <c r="H12" s="99">
        <v>0.9</v>
      </c>
      <c r="I12" s="98"/>
      <c r="J12" s="98"/>
      <c r="K12" s="99"/>
      <c r="L12" s="99"/>
      <c r="M12" s="99">
        <v>18</v>
      </c>
      <c r="N12" s="99"/>
      <c r="O12" s="359">
        <v>0</v>
      </c>
      <c r="P12" s="99"/>
      <c r="Q12" s="119">
        <v>3.7</v>
      </c>
      <c r="R12" s="99">
        <v>0.45999999999999996</v>
      </c>
      <c r="S12" s="98">
        <v>25</v>
      </c>
      <c r="T12" s="99"/>
      <c r="U12" s="98">
        <v>37</v>
      </c>
      <c r="V12" s="99"/>
      <c r="W12" s="351">
        <v>0</v>
      </c>
      <c r="X12" s="99"/>
      <c r="Y12" s="351">
        <v>0</v>
      </c>
      <c r="Z12" s="99"/>
      <c r="AA12" s="351">
        <v>0</v>
      </c>
      <c r="AB12" s="99"/>
      <c r="AC12" s="360">
        <v>0</v>
      </c>
      <c r="AD12" s="99"/>
      <c r="AE12" s="14">
        <f>'OA&amp;GRIDCO'!W12+'Day Ahead IEX PXIL'!M12+RTM!M12</f>
        <v>41.24</v>
      </c>
      <c r="AF12" s="14">
        <f>'OA&amp;GRIDCO'!X12+'Day Ahead IEX PXIL'!N12+RTM!N12</f>
        <v>41.24</v>
      </c>
      <c r="AG12" s="14">
        <f>'OA&amp;GRIDCO'!AC12+'Day Ahead IEX PXIL'!S12+RTM!S12</f>
        <v>5</v>
      </c>
      <c r="AH12" s="14">
        <f>'OA&amp;GRIDCO'!AD12+'Day Ahead IEX PXIL'!T12+RTM!T12</f>
        <v>2.2200000000000002</v>
      </c>
      <c r="AI12" s="14">
        <f>'OA&amp;GRIDCO'!AU12+'Day Ahead IEX PXIL'!Y12+RTM!Y12</f>
        <v>114.95</v>
      </c>
      <c r="AJ12" s="14">
        <f>'OA&amp;GRIDCO'!AV12+'Day Ahead IEX PXIL'!Z12+RTM!Z12</f>
        <v>24</v>
      </c>
      <c r="AK12" s="14">
        <f>'OA&amp;GRIDCO'!BS12+'Day Ahead IEX PXIL'!AK12+RTM!AK12</f>
        <v>70.31</v>
      </c>
      <c r="AL12" s="14">
        <f>'OA&amp;GRIDCO'!BT12+'Day Ahead IEX PXIL'!AL12+RTM!AL12</f>
        <v>8.5440000000000005</v>
      </c>
      <c r="AM12" s="14">
        <f>'OA&amp;GRIDCO'!BC12+'Day Ahead IEX PXIL'!AE12+RTM!AE12</f>
        <v>0</v>
      </c>
      <c r="AN12" s="14">
        <f>'OA&amp;GRIDCO'!BD12+'Day Ahead IEX PXIL'!AF12+RTM!AF12</f>
        <v>0</v>
      </c>
      <c r="AO12" s="14">
        <f>'OA&amp;GRIDCO'!CC12+'Day Ahead IEX PXIL'!AQ12+RTM!AQ12</f>
        <v>0</v>
      </c>
      <c r="AP12" s="14">
        <f>'OA&amp;GRIDCO'!CD12+'Day Ahead IEX PXIL'!AR12+RTM!AR12</f>
        <v>0</v>
      </c>
      <c r="AQ12" s="14">
        <f>'OA&amp;GRIDCO'!CO12+'Day Ahead IEX PXIL'!AW12+RTM!AW12</f>
        <v>39.15</v>
      </c>
      <c r="AR12" s="14">
        <f>'OA&amp;GRIDCO'!CP12+'Day Ahead IEX PXIL'!AX12+RTM!AX12</f>
        <v>8</v>
      </c>
      <c r="AS12" s="14">
        <f>'OA&amp;GRIDCO'!DA12+'Day Ahead IEX PXIL'!BC12+RTM!BC12</f>
        <v>329.77738402061857</v>
      </c>
      <c r="AT12" s="14">
        <f>'OA&amp;GRIDCO'!DB12+'Day Ahead IEX PXIL'!BD12+RTM!BD12</f>
        <v>0</v>
      </c>
      <c r="AU12" s="14">
        <f>'Day Ahead IEX PXIL'!BI12+RTM!BI12+'OA&amp;GRIDCO'!OQ12</f>
        <v>0</v>
      </c>
      <c r="AV12" s="14">
        <f>'Day Ahead IEX PXIL'!BJ12+RTM!BJ12+'OA&amp;GRIDCO'!OR12</f>
        <v>0</v>
      </c>
      <c r="AW12" s="91"/>
      <c r="AX12" s="91"/>
      <c r="AY12" s="14">
        <v>0</v>
      </c>
      <c r="AZ12" s="14">
        <f>'OA&amp;GRIDCO'!DL12+'Day Ahead IEX PXIL'!BP12+RTM!BP12</f>
        <v>14.12</v>
      </c>
      <c r="BA12" s="14">
        <f>'OA&amp;GRIDCO'!EC12+'Day Ahead IEX PXIL'!BU12+RTM!BU12</f>
        <v>0</v>
      </c>
      <c r="BB12" s="14">
        <f>'OA&amp;GRIDCO'!ED12+'Day Ahead IEX PXIL'!BV12+RTM!BV12</f>
        <v>0</v>
      </c>
      <c r="BC12" s="14">
        <f>'OA&amp;GRIDCO'!EQ12+'Day Ahead IEX PXIL'!CA12+RTM!CA12</f>
        <v>348.46000000000004</v>
      </c>
      <c r="BD12" s="14">
        <f>'OA&amp;GRIDCO'!ER12+'Day Ahead IEX PXIL'!CB12+RTM!CB12</f>
        <v>66.495000000000005</v>
      </c>
      <c r="BE12" s="99">
        <f>'OA&amp;GRIDCO'!NU12+GDAM!U12</f>
        <v>0</v>
      </c>
      <c r="BF12" s="99"/>
      <c r="BG12" s="77"/>
      <c r="BH12" s="77"/>
      <c r="BI12" s="14">
        <f>'OA&amp;GRIDCO'!EW12+'Day Ahead IEX PXIL'!CG12+RTM!CG12</f>
        <v>0</v>
      </c>
      <c r="BJ12" s="14">
        <f>'OA&amp;GRIDCO'!EX12+'Day Ahead IEX PXIL'!CH12+RTM!CH12</f>
        <v>0</v>
      </c>
      <c r="BK12" s="14">
        <f>'OA&amp;GRIDCO'!KW12+RTM!FG12+'Day Ahead IEX PXIL'!GW12</f>
        <v>0</v>
      </c>
      <c r="BL12" s="14">
        <f>'OA&amp;GRIDCO'!KX12+RTM!FH12+'Day Ahead IEX PXIL'!GX12</f>
        <v>0</v>
      </c>
      <c r="BM12" s="14">
        <f>'Day Ahead IEX PXIL'!CM12+RTM!CM12+'OA&amp;GRIDCO'!FC12</f>
        <v>0</v>
      </c>
      <c r="BN12" s="14">
        <f>'OA&amp;GRIDCO'!FD12+'Day Ahead IEX PXIL'!CN12+RTM!CN12</f>
        <v>0</v>
      </c>
      <c r="BO12" s="93"/>
      <c r="BP12" s="93"/>
      <c r="BQ12" s="14">
        <f>'OA&amp;GRIDCO'!FQ12+'Day Ahead IEX PXIL'!CS12+RTM!CS12</f>
        <v>26.8</v>
      </c>
      <c r="BR12" s="14">
        <f>'OA&amp;GRIDCO'!FR12+'Day Ahead IEX PXIL'!CT12+RTM!CT12</f>
        <v>6</v>
      </c>
      <c r="BS12" s="10">
        <f>'OA&amp;GRIDCO'!JU12+'Day Ahead IEX PXIL'!FA12+RTM!EU12</f>
        <v>108.9545</v>
      </c>
      <c r="BT12" s="14">
        <f>'OA&amp;GRIDCO'!JV12+'Day Ahead IEX PXIL'!FB12+RTM!EV12</f>
        <v>22</v>
      </c>
      <c r="BU12" s="31">
        <f>'OA&amp;GRIDCO'!GG12+RTM!G12</f>
        <v>0</v>
      </c>
      <c r="BV12" s="31">
        <f>'OA&amp;GRIDCO'!GH12</f>
        <v>0</v>
      </c>
      <c r="BW12" s="14">
        <f>'OA&amp;GRIDCO'!HA12+'Day Ahead IEX PXIL'!DK12+RTM!DE12</f>
        <v>0</v>
      </c>
      <c r="BX12" s="14">
        <f>'OA&amp;GRIDCO'!HB12</f>
        <v>0</v>
      </c>
      <c r="BY12" s="14">
        <f>'Day Ahead IEX PXIL'!GK12+RTM!FA12+'OA&amp;GRIDCO'!LC12</f>
        <v>0</v>
      </c>
      <c r="BZ12" s="14">
        <f>'Day Ahead IEX PXIL'!GL12+RTM!FB12+'OA&amp;GRIDCO'!LD12</f>
        <v>0</v>
      </c>
      <c r="CA12" s="61"/>
      <c r="CB12" s="61"/>
      <c r="CC12" s="98">
        <f>RTM!GI12+'Day Ahead IEX PXIL'!II12+GDAM!M12</f>
        <v>0</v>
      </c>
      <c r="CD12" s="98">
        <f>RTM!GJ12</f>
        <v>0</v>
      </c>
      <c r="CE12" s="14">
        <f>'OA&amp;GRIDCO'!HI12+'Day Ahead IEX PXIL'!DQ12+RTM!DK12</f>
        <v>0</v>
      </c>
      <c r="CF12" s="14">
        <f>'OA&amp;GRIDCO'!HJ12+'Day Ahead IEX PXIL'!DR12+RTM!DL12</f>
        <v>0</v>
      </c>
      <c r="CG12" s="98">
        <f>'OA&amp;GRIDCO'!HO12+'Day Ahead IEX PXIL'!DW12+RTM!DQ12</f>
        <v>0</v>
      </c>
      <c r="CH12" s="98">
        <f>'OA&amp;GRIDCO'!HP12+'Day Ahead IEX PXIL'!DX12+RTM!DR12</f>
        <v>0</v>
      </c>
      <c r="CI12" s="99">
        <f>'Day Ahead IEX PXIL'!HE12+'OA&amp;GRIDCO'!DI12+RTM!GY12</f>
        <v>0</v>
      </c>
      <c r="CJ12" s="99">
        <f>'Day Ahead IEX PXIL'!HF12+'OA&amp;GRIDCO'!DJ12</f>
        <v>0</v>
      </c>
      <c r="CK12" s="78">
        <f>'OA&amp;GRIDCO'!KS12+'Day Ahead IEX PXIL'!DE12</f>
        <v>10.31</v>
      </c>
      <c r="CL12" s="78">
        <f>'OA&amp;GRIDCO'!KT12+'Day Ahead IEX PXIL'!DF12</f>
        <v>0</v>
      </c>
      <c r="CM12" s="78">
        <f>'Day Ahead IEX PXIL'!FS12+RTM!FS12</f>
        <v>0</v>
      </c>
      <c r="CN12" s="78">
        <f>'Day Ahead IEX PXIL'!FT12</f>
        <v>0</v>
      </c>
      <c r="CO12" s="78">
        <f>RTM!IY12+'Day Ahead IEX PXIL'!IY12</f>
        <v>0</v>
      </c>
      <c r="CP12" s="78">
        <f>RTM!IZ12+'Day Ahead IEX PXIL'!IZ12</f>
        <v>0</v>
      </c>
      <c r="CQ12" s="14">
        <f>'OA&amp;GRIDCO'!KG12+'Day Ahead IEX PXIL'!FM12+RTM!GE12</f>
        <v>0</v>
      </c>
      <c r="CR12" s="14">
        <f>'OA&amp;GRIDCO'!KH12+'Day Ahead IEX PXIL'!FN12</f>
        <v>0</v>
      </c>
      <c r="CS12" s="14">
        <f>'OA&amp;GRIDCO'!KM12+'Day Ahead IEX PXIL'!FY12+RTM!FY12</f>
        <v>0</v>
      </c>
      <c r="CT12" s="14">
        <f>'Day Ahead IEX PXIL'!FZ12</f>
        <v>0</v>
      </c>
      <c r="CU12" s="14">
        <v>0</v>
      </c>
      <c r="CV12" s="14">
        <f>'Day Ahead IEX PXIL'!GF12</f>
        <v>0</v>
      </c>
      <c r="CW12" s="14">
        <f>'OA&amp;GRIDCO'!HU12+'Day Ahead IEX PXIL'!EC12+RTM!DW12</f>
        <v>550</v>
      </c>
      <c r="CX12" s="14">
        <f>'OA&amp;GRIDCO'!HV12+'Day Ahead IEX PXIL'!ED12+RTM!DX12</f>
        <v>0</v>
      </c>
      <c r="CY12" s="14">
        <f>'OA&amp;GRIDCO'!IG12+'Day Ahead IEX PXIL'!EI12+RTM!EC12</f>
        <v>9.3000000000000007</v>
      </c>
      <c r="CZ12" s="14">
        <f>'OA&amp;GRIDCO'!IH12+'Day Ahead IEX PXIL'!EJ12+RTM!ED12</f>
        <v>2.3250000000000002</v>
      </c>
      <c r="DA12" s="14">
        <f>'OA&amp;GRIDCO'!IU12+'Day Ahead IEX PXIL'!EO12+RTM!EI12</f>
        <v>0</v>
      </c>
      <c r="DB12" s="14">
        <f>'OA&amp;GRIDCO'!IV12+'Day Ahead IEX PXIL'!EP12+RTM!EJ12</f>
        <v>0</v>
      </c>
      <c r="DC12" s="99"/>
      <c r="DD12" s="99"/>
      <c r="DE12" s="14">
        <f>'Day Ahead IEX PXIL'!FC12+'OA&amp;GRIDCO'!KA12+RTM!GM12</f>
        <v>0</v>
      </c>
      <c r="DF12" s="14">
        <f>'Day Ahead IEX PXIL'!FD12+'OA&amp;GRIDCO'!KB12</f>
        <v>0</v>
      </c>
      <c r="DG12" s="14">
        <f>'OA&amp;GRIDCO'!JE12+'Day Ahead IEX PXIL'!EU12+RTM!EO12</f>
        <v>20.62</v>
      </c>
      <c r="DH12" s="14">
        <f>'OA&amp;GRIDCO'!JF12+'Day Ahead IEX PXIL'!EV12+RTM!EP12</f>
        <v>0</v>
      </c>
      <c r="DI12" s="14">
        <v>0</v>
      </c>
      <c r="DJ12" s="14">
        <v>0</v>
      </c>
      <c r="DK12" s="98">
        <f>RTM!FM12</f>
        <v>0</v>
      </c>
      <c r="DL12" s="98">
        <f>RTM!FN12</f>
        <v>0</v>
      </c>
      <c r="DM12" s="98">
        <f>'OA&amp;GRIDCO'!LF12+'Day Ahead IEX PXIL'!HU12+'Day Ahead IEX PXIL'!HU12</f>
        <v>0</v>
      </c>
      <c r="DN12" s="98">
        <f>'OA&amp;GRIDCO'!LH12+'Day Ahead IEX PXIL'!HV12+RTM!GV12</f>
        <v>0</v>
      </c>
      <c r="DO12" s="98">
        <f>'OA&amp;GRIDCO'!LS12+'Day Ahead IEX PXIL'!HO12+RTM!IU12</f>
        <v>0</v>
      </c>
      <c r="DP12" s="98">
        <f>'OA&amp;GRIDCO'!LT12+'Day Ahead IEX PXIL'!HP12+RTM!IV12</f>
        <v>0</v>
      </c>
      <c r="DQ12" s="98">
        <f>RTM!HK12</f>
        <v>1.44</v>
      </c>
      <c r="DR12" s="98">
        <f>RTM!HL12</f>
        <v>0</v>
      </c>
      <c r="DS12" s="98">
        <f>RTM!HO12</f>
        <v>0</v>
      </c>
      <c r="DT12" s="98">
        <f>RTM!HP12</f>
        <v>0</v>
      </c>
      <c r="DU12" s="98">
        <f>RTM!HS12</f>
        <v>0</v>
      </c>
      <c r="DV12" s="98">
        <f>RTM!HT12</f>
        <v>0</v>
      </c>
      <c r="DW12" s="98">
        <f>RTM!HW12+'OA&amp;GRIDCO'!MI12</f>
        <v>22</v>
      </c>
      <c r="DX12" s="98">
        <f>RTM!HX12</f>
        <v>0</v>
      </c>
      <c r="DY12" s="98">
        <f>RTM!IA12</f>
        <v>0</v>
      </c>
      <c r="DZ12" s="98">
        <f>RTM!IB12</f>
        <v>0</v>
      </c>
      <c r="EA12" s="98">
        <f>RTM!IC12</f>
        <v>0</v>
      </c>
      <c r="EB12" s="98">
        <f>RTM!ID12</f>
        <v>0</v>
      </c>
      <c r="EC12" s="98">
        <f>'OA&amp;GRIDCO'!MO12</f>
        <v>0</v>
      </c>
      <c r="ED12" s="98">
        <f>'OA&amp;GRIDCO'!MP12</f>
        <v>0</v>
      </c>
      <c r="EE12" s="98">
        <f>'OA&amp;GRIDCO'!MS12</f>
        <v>0</v>
      </c>
      <c r="EF12" s="98">
        <f>'OA&amp;GRIDCO'!MT12</f>
        <v>0</v>
      </c>
      <c r="EG12" s="98">
        <f>'OA&amp;GRIDCO'!MW12+'Day Ahead IEX PXIL'!IM12+GDAM!G12+RTM!II12</f>
        <v>0</v>
      </c>
      <c r="EH12" s="98">
        <f>'OA&amp;GRIDCO'!MX12+'Day Ahead IEX PXIL'!IN12+RTM!IJ12+GDAM!H12</f>
        <v>0</v>
      </c>
      <c r="EI12" s="98">
        <f>'Day Ahead IEX PXIL'!IQ12+RTM!IM12+'OA&amp;GRIDCO'!NA12</f>
        <v>6.65</v>
      </c>
      <c r="EJ12" s="98">
        <f>'Day Ahead IEX PXIL'!IR12+RTM!IN12+'OA&amp;GRIDCO'!NB12</f>
        <v>0.9</v>
      </c>
      <c r="EK12" s="98">
        <f>'OA&amp;GRIDCO'!NE12</f>
        <v>0</v>
      </c>
      <c r="EL12" s="98">
        <f>'OA&amp;GRIDCO'!NF12</f>
        <v>0</v>
      </c>
      <c r="EM12" s="98">
        <f>RTM!IQ12</f>
        <v>0</v>
      </c>
      <c r="EN12" s="98">
        <f>RTM!IR12</f>
        <v>0</v>
      </c>
      <c r="EO12" s="98">
        <f>'Day Ahead IEX PXIL'!IU12+RTM!JC12</f>
        <v>0</v>
      </c>
      <c r="EP12" s="98">
        <f>'Day Ahead IEX PXIL'!IV12+RTM!JD12</f>
        <v>0</v>
      </c>
      <c r="EQ12" s="98">
        <f>'OA&amp;GRIDCO'!NI12</f>
        <v>0</v>
      </c>
      <c r="ER12" s="98">
        <f>'OA&amp;GRIDCO'!NJ12</f>
        <v>0</v>
      </c>
      <c r="ES12" s="98">
        <f>'OA&amp;GRIDCO'!NK12+RTM!HC12+'Day Ahead IEX PXIL'!JC12</f>
        <v>0</v>
      </c>
      <c r="ET12" s="98">
        <f>'OA&amp;GRIDCO'!NN12+RTM!HD12+'Day Ahead IEX PXIL'!JD12</f>
        <v>0</v>
      </c>
      <c r="EU12" s="98">
        <f>RTM!JG12</f>
        <v>0</v>
      </c>
      <c r="EV12" s="98">
        <f>RTM!JH12</f>
        <v>0</v>
      </c>
      <c r="EW12" s="98">
        <f>RTM!JK12</f>
        <v>0</v>
      </c>
      <c r="EX12" s="98">
        <f>RTM!JL12</f>
        <v>0</v>
      </c>
      <c r="EY12" s="98">
        <f>GDAM!S12+'OA&amp;GRIDCO'!OE12+RTM!JO12</f>
        <v>0</v>
      </c>
      <c r="EZ12" s="98">
        <f>GDAM!T12+'OA&amp;GRIDCO'!NV12+RTM!JP12</f>
        <v>0</v>
      </c>
      <c r="FA12" s="98">
        <f>GDAM!Y12+RTM!JS12</f>
        <v>0</v>
      </c>
      <c r="FB12" s="98">
        <f>GDAM!Z12+RTM!JT12</f>
        <v>0</v>
      </c>
      <c r="FC12" s="98">
        <f>RTM!JW12</f>
        <v>0</v>
      </c>
      <c r="FD12" s="98">
        <f>RTM!JX12</f>
        <v>0</v>
      </c>
      <c r="FE12" s="98">
        <f>GDAM!AE12+'OA&amp;GRIDCO'!OM12</f>
        <v>0</v>
      </c>
      <c r="FF12" s="98">
        <f>GDAM!AF12+'OA&amp;GRIDCO'!ON12</f>
        <v>0</v>
      </c>
      <c r="FG12" s="10">
        <f t="shared" ref="FG12:FG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</f>
        <v>1746.6618840206186</v>
      </c>
      <c r="FH12" s="10">
        <f t="shared" ref="FH12:FH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</f>
        <v>197.20399999999998</v>
      </c>
    </row>
    <row r="13" spans="1:164" ht="15" customHeight="1">
      <c r="A13" s="72" t="s">
        <v>35</v>
      </c>
      <c r="B13" s="19">
        <v>3</v>
      </c>
      <c r="C13" s="139"/>
      <c r="D13" s="99"/>
      <c r="E13" s="99"/>
      <c r="F13" s="99"/>
      <c r="G13" s="99">
        <v>20</v>
      </c>
      <c r="H13" s="99">
        <v>0.9</v>
      </c>
      <c r="I13" s="98"/>
      <c r="J13" s="98"/>
      <c r="K13" s="99"/>
      <c r="L13" s="99"/>
      <c r="M13" s="99">
        <v>18</v>
      </c>
      <c r="N13" s="99"/>
      <c r="O13" s="359">
        <v>0</v>
      </c>
      <c r="P13" s="99"/>
      <c r="Q13" s="119">
        <v>3.7</v>
      </c>
      <c r="R13" s="99">
        <v>0.45999999999999996</v>
      </c>
      <c r="S13" s="98">
        <v>25</v>
      </c>
      <c r="T13" s="99"/>
      <c r="U13" s="98">
        <v>37</v>
      </c>
      <c r="V13" s="99"/>
      <c r="W13" s="351">
        <v>0</v>
      </c>
      <c r="X13" s="99"/>
      <c r="Y13" s="351">
        <v>0</v>
      </c>
      <c r="Z13" s="99"/>
      <c r="AA13" s="351">
        <v>0</v>
      </c>
      <c r="AB13" s="99"/>
      <c r="AC13" s="360">
        <v>0</v>
      </c>
      <c r="AD13" s="99"/>
      <c r="AE13" s="14">
        <f>'OA&amp;GRIDCO'!W13+'Day Ahead IEX PXIL'!M13+RTM!M13</f>
        <v>41.24</v>
      </c>
      <c r="AF13" s="14">
        <f>'OA&amp;GRIDCO'!X13+'Day Ahead IEX PXIL'!N13+RTM!N13</f>
        <v>41.24</v>
      </c>
      <c r="AG13" s="14">
        <f>'OA&amp;GRIDCO'!AC13+'Day Ahead IEX PXIL'!S13+RTM!S13</f>
        <v>5</v>
      </c>
      <c r="AH13" s="14">
        <f>'OA&amp;GRIDCO'!AD13+'Day Ahead IEX PXIL'!T13+RTM!T13</f>
        <v>2.2200000000000002</v>
      </c>
      <c r="AI13" s="14">
        <f>'OA&amp;GRIDCO'!AU13+'Day Ahead IEX PXIL'!Y13+RTM!Y13</f>
        <v>114.95</v>
      </c>
      <c r="AJ13" s="14">
        <f>'OA&amp;GRIDCO'!AV13+'Day Ahead IEX PXIL'!Z13+RTM!Z13</f>
        <v>24</v>
      </c>
      <c r="AK13" s="14">
        <f>'OA&amp;GRIDCO'!BS13+'Day Ahead IEX PXIL'!AK13+RTM!AK13</f>
        <v>60</v>
      </c>
      <c r="AL13" s="14">
        <f>'OA&amp;GRIDCO'!BT13+'Day Ahead IEX PXIL'!AL13+RTM!AL13</f>
        <v>8.5440000000000005</v>
      </c>
      <c r="AM13" s="14">
        <f>'OA&amp;GRIDCO'!BC13+'Day Ahead IEX PXIL'!AE13+RTM!AE13</f>
        <v>0</v>
      </c>
      <c r="AN13" s="14">
        <f>'OA&amp;GRIDCO'!BD13+'Day Ahead IEX PXIL'!AF13+RTM!AF13</f>
        <v>0</v>
      </c>
      <c r="AO13" s="14">
        <f>'OA&amp;GRIDCO'!CC13+'Day Ahead IEX PXIL'!AQ13+RTM!AQ13</f>
        <v>0</v>
      </c>
      <c r="AP13" s="14">
        <f>'OA&amp;GRIDCO'!CD13+'Day Ahead IEX PXIL'!AR13+RTM!AR13</f>
        <v>0</v>
      </c>
      <c r="AQ13" s="14">
        <f>'OA&amp;GRIDCO'!CO13+'Day Ahead IEX PXIL'!AW13+RTM!AW13</f>
        <v>39.15</v>
      </c>
      <c r="AR13" s="14">
        <f>'OA&amp;GRIDCO'!CP13+'Day Ahead IEX PXIL'!AX13+RTM!AX13</f>
        <v>8</v>
      </c>
      <c r="AS13" s="14">
        <f>'OA&amp;GRIDCO'!DA13+'Day Ahead IEX PXIL'!BC13+RTM!BC13</f>
        <v>329.77738402061857</v>
      </c>
      <c r="AT13" s="14">
        <f>'OA&amp;GRIDCO'!DB13+'Day Ahead IEX PXIL'!BD13+RTM!BD13</f>
        <v>0</v>
      </c>
      <c r="AU13" s="14">
        <f>'Day Ahead IEX PXIL'!BI13+RTM!BI13+'OA&amp;GRIDCO'!OQ13</f>
        <v>0</v>
      </c>
      <c r="AV13" s="14">
        <f>'Day Ahead IEX PXIL'!BJ13+RTM!BJ13+'OA&amp;GRIDCO'!OR13</f>
        <v>0</v>
      </c>
      <c r="AW13" s="91"/>
      <c r="AX13" s="91"/>
      <c r="AY13" s="14">
        <v>0</v>
      </c>
      <c r="AZ13" s="14">
        <f>'OA&amp;GRIDCO'!DL13+'Day Ahead IEX PXIL'!BP13+RTM!BP13</f>
        <v>14.12</v>
      </c>
      <c r="BA13" s="14">
        <f>'OA&amp;GRIDCO'!EC13+'Day Ahead IEX PXIL'!BU13+RTM!BU13</f>
        <v>0</v>
      </c>
      <c r="BB13" s="14">
        <f>'OA&amp;GRIDCO'!ED13+'Day Ahead IEX PXIL'!BV13+RTM!BV13</f>
        <v>0</v>
      </c>
      <c r="BC13" s="14">
        <f>'OA&amp;GRIDCO'!EQ13+'Day Ahead IEX PXIL'!CA13+RTM!CA13</f>
        <v>348.46000000000004</v>
      </c>
      <c r="BD13" s="14">
        <f>'OA&amp;GRIDCO'!ER13+'Day Ahead IEX PXIL'!CB13+RTM!CB13</f>
        <v>66.495000000000005</v>
      </c>
      <c r="BE13" s="99">
        <f>'OA&amp;GRIDCO'!NU13+GDAM!U13</f>
        <v>0</v>
      </c>
      <c r="BF13" s="99"/>
      <c r="BG13" s="77"/>
      <c r="BH13" s="77"/>
      <c r="BI13" s="14">
        <f>'OA&amp;GRIDCO'!EW13+'Day Ahead IEX PXIL'!CG13+RTM!CG13</f>
        <v>0</v>
      </c>
      <c r="BJ13" s="14">
        <f>'OA&amp;GRIDCO'!EX13+'Day Ahead IEX PXIL'!CH13+RTM!CH13</f>
        <v>0</v>
      </c>
      <c r="BK13" s="14">
        <f>'OA&amp;GRIDCO'!KW13+RTM!FG13+'Day Ahead IEX PXIL'!GW13</f>
        <v>0</v>
      </c>
      <c r="BL13" s="14">
        <f>'OA&amp;GRIDCO'!KX13+RTM!FH13+'Day Ahead IEX PXIL'!GX13</f>
        <v>0</v>
      </c>
      <c r="BM13" s="14">
        <f>'Day Ahead IEX PXIL'!CM13+RTM!CM13+'OA&amp;GRIDCO'!FC13</f>
        <v>0</v>
      </c>
      <c r="BN13" s="14">
        <f>'OA&amp;GRIDCO'!FD13+'Day Ahead IEX PXIL'!CN13+RTM!CN13</f>
        <v>0</v>
      </c>
      <c r="BO13" s="93"/>
      <c r="BP13" s="93"/>
      <c r="BQ13" s="14">
        <f>'OA&amp;GRIDCO'!FQ13+'Day Ahead IEX PXIL'!CS13+RTM!CS13</f>
        <v>26.8</v>
      </c>
      <c r="BR13" s="14">
        <f>'OA&amp;GRIDCO'!FR13+'Day Ahead IEX PXIL'!CT13+RTM!CT13</f>
        <v>6</v>
      </c>
      <c r="BS13" s="10">
        <f>'OA&amp;GRIDCO'!JU13+'Day Ahead IEX PXIL'!FA13+RTM!EU13</f>
        <v>108.9545</v>
      </c>
      <c r="BT13" s="14">
        <f>'OA&amp;GRIDCO'!JV13+'Day Ahead IEX PXIL'!FB13+RTM!EV13</f>
        <v>22</v>
      </c>
      <c r="BU13" s="31">
        <f>'OA&amp;GRIDCO'!GG13+RTM!G13</f>
        <v>0</v>
      </c>
      <c r="BV13" s="31">
        <f>'OA&amp;GRIDCO'!GH13</f>
        <v>0</v>
      </c>
      <c r="BW13" s="14">
        <f>'OA&amp;GRIDCO'!HA13+'Day Ahead IEX PXIL'!DK13+RTM!DE13</f>
        <v>0</v>
      </c>
      <c r="BX13" s="14">
        <f>'OA&amp;GRIDCO'!HB13</f>
        <v>0</v>
      </c>
      <c r="BY13" s="14">
        <f>'Day Ahead IEX PXIL'!GK13+RTM!FA13+'OA&amp;GRIDCO'!LC13</f>
        <v>0</v>
      </c>
      <c r="BZ13" s="14">
        <f>'Day Ahead IEX PXIL'!GL13+RTM!FB13+'OA&amp;GRIDCO'!LD13</f>
        <v>0</v>
      </c>
      <c r="CA13" s="61"/>
      <c r="CB13" s="61"/>
      <c r="CC13" s="98">
        <f>RTM!GI13+'Day Ahead IEX PXIL'!II13+GDAM!M13</f>
        <v>0</v>
      </c>
      <c r="CD13" s="98">
        <f>RTM!GJ13</f>
        <v>0</v>
      </c>
      <c r="CE13" s="14">
        <f>'OA&amp;GRIDCO'!HI13+'Day Ahead IEX PXIL'!DQ13+RTM!DK13</f>
        <v>0</v>
      </c>
      <c r="CF13" s="14">
        <f>'OA&amp;GRIDCO'!HJ13+'Day Ahead IEX PXIL'!DR13+RTM!DL13</f>
        <v>0</v>
      </c>
      <c r="CG13" s="98">
        <f>'OA&amp;GRIDCO'!HO13+'Day Ahead IEX PXIL'!DW13+RTM!DQ13</f>
        <v>0</v>
      </c>
      <c r="CH13" s="98">
        <f>'OA&amp;GRIDCO'!HP13+'Day Ahead IEX PXIL'!DX13+RTM!DR13</f>
        <v>0</v>
      </c>
      <c r="CI13" s="99">
        <f>'Day Ahead IEX PXIL'!HE13+'OA&amp;GRIDCO'!DI13+RTM!GY13</f>
        <v>0</v>
      </c>
      <c r="CJ13" s="99">
        <f>'Day Ahead IEX PXIL'!HF13+'OA&amp;GRIDCO'!DJ13</f>
        <v>0</v>
      </c>
      <c r="CK13" s="78">
        <f>'OA&amp;GRIDCO'!KS13+'Day Ahead IEX PXIL'!DE13</f>
        <v>10.31</v>
      </c>
      <c r="CL13" s="78">
        <f>'OA&amp;GRIDCO'!KT13+'Day Ahead IEX PXIL'!DF13</f>
        <v>0</v>
      </c>
      <c r="CM13" s="78">
        <f>'Day Ahead IEX PXIL'!FS13+RTM!FS13</f>
        <v>0</v>
      </c>
      <c r="CN13" s="78">
        <f>'Day Ahead IEX PXIL'!FT13</f>
        <v>0</v>
      </c>
      <c r="CO13" s="78">
        <f>RTM!IY13+'Day Ahead IEX PXIL'!IY13</f>
        <v>0</v>
      </c>
      <c r="CP13" s="78">
        <f>RTM!IZ13+'Day Ahead IEX PXIL'!IZ13</f>
        <v>0</v>
      </c>
      <c r="CQ13" s="14">
        <f>'OA&amp;GRIDCO'!KG13+'Day Ahead IEX PXIL'!FM13+RTM!GE13</f>
        <v>0</v>
      </c>
      <c r="CR13" s="14">
        <f>'OA&amp;GRIDCO'!KH13+'Day Ahead IEX PXIL'!FN13</f>
        <v>0</v>
      </c>
      <c r="CS13" s="14">
        <f>'OA&amp;GRIDCO'!KM13+'Day Ahead IEX PXIL'!FY13+RTM!FY13</f>
        <v>0</v>
      </c>
      <c r="CT13" s="14">
        <f>'Day Ahead IEX PXIL'!FZ13</f>
        <v>0</v>
      </c>
      <c r="CU13" s="14">
        <v>0</v>
      </c>
      <c r="CV13" s="14">
        <f>'Day Ahead IEX PXIL'!GF13</f>
        <v>0</v>
      </c>
      <c r="CW13" s="14">
        <f>'OA&amp;GRIDCO'!HU13+'Day Ahead IEX PXIL'!EC13+RTM!DW13</f>
        <v>550</v>
      </c>
      <c r="CX13" s="14">
        <f>'OA&amp;GRIDCO'!HV13+'Day Ahead IEX PXIL'!ED13+RTM!DX13</f>
        <v>0</v>
      </c>
      <c r="CY13" s="14">
        <f>'OA&amp;GRIDCO'!IG13+'Day Ahead IEX PXIL'!EI13+RTM!EC13</f>
        <v>9.3000000000000007</v>
      </c>
      <c r="CZ13" s="14">
        <f>'OA&amp;GRIDCO'!IH13+'Day Ahead IEX PXIL'!EJ13+RTM!ED13</f>
        <v>2.3250000000000002</v>
      </c>
      <c r="DA13" s="14">
        <f>'OA&amp;GRIDCO'!IU13+'Day Ahead IEX PXIL'!EO13+RTM!EI13</f>
        <v>0</v>
      </c>
      <c r="DB13" s="14">
        <f>'OA&amp;GRIDCO'!IV13+'Day Ahead IEX PXIL'!EP13+RTM!EJ13</f>
        <v>0</v>
      </c>
      <c r="DC13" s="99"/>
      <c r="DD13" s="99"/>
      <c r="DE13" s="14">
        <f>'Day Ahead IEX PXIL'!FC13+'OA&amp;GRIDCO'!KA13+RTM!GM13</f>
        <v>0</v>
      </c>
      <c r="DF13" s="14">
        <f>'Day Ahead IEX PXIL'!FD13+'OA&amp;GRIDCO'!KB13</f>
        <v>0</v>
      </c>
      <c r="DG13" s="14">
        <f>'OA&amp;GRIDCO'!JE13+'Day Ahead IEX PXIL'!EU13+RTM!EO13</f>
        <v>20.62</v>
      </c>
      <c r="DH13" s="14">
        <f>'OA&amp;GRIDCO'!JF13+'Day Ahead IEX PXIL'!EV13+RTM!EP13</f>
        <v>0</v>
      </c>
      <c r="DI13" s="14">
        <v>0</v>
      </c>
      <c r="DJ13" s="14">
        <v>0</v>
      </c>
      <c r="DK13" s="98">
        <f>RTM!FM13</f>
        <v>0</v>
      </c>
      <c r="DL13" s="98">
        <f>RTM!FN13</f>
        <v>0</v>
      </c>
      <c r="DM13" s="98">
        <f>'OA&amp;GRIDCO'!LF13+'Day Ahead IEX PXIL'!HU13+'Day Ahead IEX PXIL'!HU13</f>
        <v>0</v>
      </c>
      <c r="DN13" s="98">
        <f>'OA&amp;GRIDCO'!LH13+'Day Ahead IEX PXIL'!HV13+RTM!GV13</f>
        <v>0</v>
      </c>
      <c r="DO13" s="98">
        <f>'OA&amp;GRIDCO'!LS13+'Day Ahead IEX PXIL'!HO13+RTM!IU13</f>
        <v>0</v>
      </c>
      <c r="DP13" s="98">
        <f>'OA&amp;GRIDCO'!LT13+'Day Ahead IEX PXIL'!HP13+RTM!IV13</f>
        <v>0</v>
      </c>
      <c r="DQ13" s="98">
        <f>RTM!HK13</f>
        <v>1.44</v>
      </c>
      <c r="DR13" s="98">
        <f>RTM!HL13</f>
        <v>0</v>
      </c>
      <c r="DS13" s="98">
        <f>RTM!HO13</f>
        <v>0</v>
      </c>
      <c r="DT13" s="98">
        <f>RTM!HP13</f>
        <v>0</v>
      </c>
      <c r="DU13" s="98">
        <f>RTM!HS13</f>
        <v>0</v>
      </c>
      <c r="DV13" s="98">
        <f>RTM!HT13</f>
        <v>0</v>
      </c>
      <c r="DW13" s="98">
        <f>RTM!HW13+'OA&amp;GRIDCO'!MI13</f>
        <v>22</v>
      </c>
      <c r="DX13" s="98">
        <f>RTM!HX13</f>
        <v>0</v>
      </c>
      <c r="DY13" s="98">
        <f>RTM!IA13</f>
        <v>0</v>
      </c>
      <c r="DZ13" s="98">
        <f>RTM!IB13</f>
        <v>0</v>
      </c>
      <c r="EA13" s="98">
        <f>RTM!IC13</f>
        <v>0</v>
      </c>
      <c r="EB13" s="98">
        <f>RTM!ID13</f>
        <v>0</v>
      </c>
      <c r="EC13" s="98">
        <f>'OA&amp;GRIDCO'!MO13</f>
        <v>0</v>
      </c>
      <c r="ED13" s="98">
        <f>'OA&amp;GRIDCO'!MP13</f>
        <v>0</v>
      </c>
      <c r="EE13" s="98">
        <f>'OA&amp;GRIDCO'!MS13</f>
        <v>0</v>
      </c>
      <c r="EF13" s="98">
        <f>'OA&amp;GRIDCO'!MT13</f>
        <v>0</v>
      </c>
      <c r="EG13" s="98">
        <f>'OA&amp;GRIDCO'!MW13+'Day Ahead IEX PXIL'!IM13+GDAM!G13+RTM!II13</f>
        <v>0</v>
      </c>
      <c r="EH13" s="98">
        <f>'OA&amp;GRIDCO'!MX13+'Day Ahead IEX PXIL'!IN13+RTM!IJ13+GDAM!H13</f>
        <v>0</v>
      </c>
      <c r="EI13" s="98">
        <f>'Day Ahead IEX PXIL'!IQ13+RTM!IM13+'OA&amp;GRIDCO'!NA13</f>
        <v>6.65</v>
      </c>
      <c r="EJ13" s="98">
        <f>'Day Ahead IEX PXIL'!IR13+RTM!IN13+'OA&amp;GRIDCO'!NB13</f>
        <v>0.9</v>
      </c>
      <c r="EK13" s="98">
        <f>'OA&amp;GRIDCO'!NE13</f>
        <v>0</v>
      </c>
      <c r="EL13" s="98">
        <f>'OA&amp;GRIDCO'!NF13</f>
        <v>0</v>
      </c>
      <c r="EM13" s="98">
        <f>RTM!IQ13</f>
        <v>0</v>
      </c>
      <c r="EN13" s="98">
        <f>RTM!IR13</f>
        <v>0</v>
      </c>
      <c r="EO13" s="98">
        <f>'Day Ahead IEX PXIL'!IU13+RTM!JC13</f>
        <v>0</v>
      </c>
      <c r="EP13" s="98">
        <f>'Day Ahead IEX PXIL'!IV13+RTM!JD13</f>
        <v>0</v>
      </c>
      <c r="EQ13" s="98">
        <f>'OA&amp;GRIDCO'!NI13</f>
        <v>0</v>
      </c>
      <c r="ER13" s="98">
        <f>'OA&amp;GRIDCO'!NJ13</f>
        <v>0</v>
      </c>
      <c r="ES13" s="98">
        <f>'OA&amp;GRIDCO'!NK13+RTM!HC13+'Day Ahead IEX PXIL'!JC13</f>
        <v>0</v>
      </c>
      <c r="ET13" s="98">
        <f>'OA&amp;GRIDCO'!NN13+RTM!HD13+'Day Ahead IEX PXIL'!JD13</f>
        <v>0</v>
      </c>
      <c r="EU13" s="98">
        <f>RTM!JG13</f>
        <v>0</v>
      </c>
      <c r="EV13" s="98">
        <f>RTM!JH13</f>
        <v>0</v>
      </c>
      <c r="EW13" s="98">
        <f>RTM!JK13</f>
        <v>0</v>
      </c>
      <c r="EX13" s="98">
        <f>RTM!JL13</f>
        <v>0</v>
      </c>
      <c r="EY13" s="98">
        <f>GDAM!S13+'OA&amp;GRIDCO'!OE13+RTM!JO13</f>
        <v>0</v>
      </c>
      <c r="EZ13" s="98">
        <f>GDAM!T13+'OA&amp;GRIDCO'!NV13+RTM!JP13</f>
        <v>0</v>
      </c>
      <c r="FA13" s="98">
        <f>GDAM!Y13+RTM!JS13</f>
        <v>0</v>
      </c>
      <c r="FB13" s="98">
        <f>GDAM!Z13+RTM!JT13</f>
        <v>0</v>
      </c>
      <c r="FC13" s="98">
        <f>RTM!JW13</f>
        <v>0</v>
      </c>
      <c r="FD13" s="98">
        <f>RTM!JX13</f>
        <v>0</v>
      </c>
      <c r="FE13" s="98">
        <f>GDAM!AE13+'OA&amp;GRIDCO'!OM13</f>
        <v>0</v>
      </c>
      <c r="FF13" s="98">
        <f>GDAM!AF13+'OA&amp;GRIDCO'!ON13</f>
        <v>0</v>
      </c>
      <c r="FG13" s="10">
        <f t="shared" si="0"/>
        <v>1736.3518840206184</v>
      </c>
      <c r="FH13" s="10">
        <f t="shared" si="1"/>
        <v>197.20399999999998</v>
      </c>
    </row>
    <row r="14" spans="1:164">
      <c r="A14" s="72" t="s">
        <v>36</v>
      </c>
      <c r="B14" s="19">
        <v>4</v>
      </c>
      <c r="C14" s="139"/>
      <c r="D14" s="99"/>
      <c r="E14" s="99"/>
      <c r="F14" s="99"/>
      <c r="G14" s="99">
        <v>20</v>
      </c>
      <c r="H14" s="99">
        <v>0.9</v>
      </c>
      <c r="I14" s="98"/>
      <c r="J14" s="98"/>
      <c r="K14" s="99"/>
      <c r="L14" s="99"/>
      <c r="M14" s="99">
        <v>18</v>
      </c>
      <c r="N14" s="99"/>
      <c r="O14" s="359">
        <v>0</v>
      </c>
      <c r="P14" s="99"/>
      <c r="Q14" s="119">
        <v>3.7</v>
      </c>
      <c r="R14" s="99">
        <v>0.45999999999999996</v>
      </c>
      <c r="S14" s="98">
        <v>25</v>
      </c>
      <c r="T14" s="99"/>
      <c r="U14" s="98">
        <v>37</v>
      </c>
      <c r="V14" s="99"/>
      <c r="W14" s="351">
        <v>0</v>
      </c>
      <c r="X14" s="99"/>
      <c r="Y14" s="351">
        <v>0</v>
      </c>
      <c r="Z14" s="99"/>
      <c r="AA14" s="351">
        <v>0</v>
      </c>
      <c r="AB14" s="99"/>
      <c r="AC14" s="360">
        <v>0</v>
      </c>
      <c r="AD14" s="99"/>
      <c r="AE14" s="14">
        <f>'OA&amp;GRIDCO'!W14+'Day Ahead IEX PXIL'!M14+RTM!M14</f>
        <v>41.24</v>
      </c>
      <c r="AF14" s="14">
        <f>'OA&amp;GRIDCO'!X14+'Day Ahead IEX PXIL'!N14+RTM!N14</f>
        <v>41.24</v>
      </c>
      <c r="AG14" s="14">
        <f>'OA&amp;GRIDCO'!AC14+'Day Ahead IEX PXIL'!S14+RTM!S14</f>
        <v>5</v>
      </c>
      <c r="AH14" s="14">
        <f>'OA&amp;GRIDCO'!AD14+'Day Ahead IEX PXIL'!T14+RTM!T14</f>
        <v>2.2200000000000002</v>
      </c>
      <c r="AI14" s="14">
        <f>'OA&amp;GRIDCO'!AU14+'Day Ahead IEX PXIL'!Y14+RTM!Y14</f>
        <v>114.95</v>
      </c>
      <c r="AJ14" s="14">
        <f>'OA&amp;GRIDCO'!AV14+'Day Ahead IEX PXIL'!Z14+RTM!Z14</f>
        <v>24</v>
      </c>
      <c r="AK14" s="14">
        <f>'OA&amp;GRIDCO'!BS14+'Day Ahead IEX PXIL'!AK14+RTM!AK14</f>
        <v>60</v>
      </c>
      <c r="AL14" s="14">
        <f>'OA&amp;GRIDCO'!BT14+'Day Ahead IEX PXIL'!AL14+RTM!AL14</f>
        <v>8.5440000000000005</v>
      </c>
      <c r="AM14" s="14">
        <f>'OA&amp;GRIDCO'!BC14+'Day Ahead IEX PXIL'!AE14+RTM!AE14</f>
        <v>0</v>
      </c>
      <c r="AN14" s="14">
        <f>'OA&amp;GRIDCO'!BD14+'Day Ahead IEX PXIL'!AF14+RTM!AF14</f>
        <v>0</v>
      </c>
      <c r="AO14" s="14">
        <f>'OA&amp;GRIDCO'!CC14+'Day Ahead IEX PXIL'!AQ14+RTM!AQ14</f>
        <v>0</v>
      </c>
      <c r="AP14" s="14">
        <f>'OA&amp;GRIDCO'!CD14+'Day Ahead IEX PXIL'!AR14+RTM!AR14</f>
        <v>0</v>
      </c>
      <c r="AQ14" s="14">
        <f>'OA&amp;GRIDCO'!CO14+'Day Ahead IEX PXIL'!AW14+RTM!AW14</f>
        <v>39.15</v>
      </c>
      <c r="AR14" s="14">
        <f>'OA&amp;GRIDCO'!CP14+'Day Ahead IEX PXIL'!AX14+RTM!AX14</f>
        <v>8</v>
      </c>
      <c r="AS14" s="14">
        <f>'OA&amp;GRIDCO'!DA14+'Day Ahead IEX PXIL'!BC14+RTM!BC14</f>
        <v>329.77738402061857</v>
      </c>
      <c r="AT14" s="14">
        <f>'OA&amp;GRIDCO'!DB14+'Day Ahead IEX PXIL'!BD14+RTM!BD14</f>
        <v>0</v>
      </c>
      <c r="AU14" s="14">
        <f>'Day Ahead IEX PXIL'!BI14+RTM!BI14+'OA&amp;GRIDCO'!OQ14</f>
        <v>0</v>
      </c>
      <c r="AV14" s="14">
        <f>'Day Ahead IEX PXIL'!BJ14+RTM!BJ14+'OA&amp;GRIDCO'!OR14</f>
        <v>0</v>
      </c>
      <c r="AW14" s="91"/>
      <c r="AX14" s="91"/>
      <c r="AY14" s="14">
        <v>0</v>
      </c>
      <c r="AZ14" s="14">
        <f>'OA&amp;GRIDCO'!DL14+'Day Ahead IEX PXIL'!BP14+RTM!BP14</f>
        <v>14.12</v>
      </c>
      <c r="BA14" s="14">
        <f>'OA&amp;GRIDCO'!EC14+'Day Ahead IEX PXIL'!BU14+RTM!BU14</f>
        <v>0</v>
      </c>
      <c r="BB14" s="14">
        <f>'OA&amp;GRIDCO'!ED14+'Day Ahead IEX PXIL'!BV14+RTM!BV14</f>
        <v>0</v>
      </c>
      <c r="BC14" s="14">
        <f>'OA&amp;GRIDCO'!EQ14+'Day Ahead IEX PXIL'!CA14+RTM!CA14</f>
        <v>348.46000000000004</v>
      </c>
      <c r="BD14" s="14">
        <f>'OA&amp;GRIDCO'!ER14+'Day Ahead IEX PXIL'!CB14+RTM!CB14</f>
        <v>66.495000000000005</v>
      </c>
      <c r="BE14" s="99">
        <f>'OA&amp;GRIDCO'!NU14+GDAM!U14</f>
        <v>0</v>
      </c>
      <c r="BF14" s="99"/>
      <c r="BG14" s="77"/>
      <c r="BH14" s="77"/>
      <c r="BI14" s="14">
        <f>'OA&amp;GRIDCO'!EW14+'Day Ahead IEX PXIL'!CG14+RTM!CG14</f>
        <v>0</v>
      </c>
      <c r="BJ14" s="14">
        <f>'OA&amp;GRIDCO'!EX14+'Day Ahead IEX PXIL'!CH14+RTM!CH14</f>
        <v>0</v>
      </c>
      <c r="BK14" s="14">
        <f>'OA&amp;GRIDCO'!KW14+RTM!FG14+'Day Ahead IEX PXIL'!GW14</f>
        <v>0</v>
      </c>
      <c r="BL14" s="14">
        <f>'OA&amp;GRIDCO'!KX14+RTM!FH14+'Day Ahead IEX PXIL'!GX14</f>
        <v>0</v>
      </c>
      <c r="BM14" s="14">
        <f>'Day Ahead IEX PXIL'!CM14+RTM!CM14+'OA&amp;GRIDCO'!FC14</f>
        <v>0</v>
      </c>
      <c r="BN14" s="14">
        <f>'OA&amp;GRIDCO'!FD14+'Day Ahead IEX PXIL'!CN14+RTM!CN14</f>
        <v>0</v>
      </c>
      <c r="BO14" s="93"/>
      <c r="BP14" s="93"/>
      <c r="BQ14" s="14">
        <f>'OA&amp;GRIDCO'!FQ14+'Day Ahead IEX PXIL'!CS14+RTM!CS14</f>
        <v>26.8</v>
      </c>
      <c r="BR14" s="14">
        <f>'OA&amp;GRIDCO'!FR14+'Day Ahead IEX PXIL'!CT14+RTM!CT14</f>
        <v>6</v>
      </c>
      <c r="BS14" s="10">
        <f>'OA&amp;GRIDCO'!JU14+'Day Ahead IEX PXIL'!FA14+RTM!EU14</f>
        <v>108.9545</v>
      </c>
      <c r="BT14" s="14">
        <f>'OA&amp;GRIDCO'!JV14+'Day Ahead IEX PXIL'!FB14+RTM!EV14</f>
        <v>22</v>
      </c>
      <c r="BU14" s="31">
        <f>'OA&amp;GRIDCO'!GG14+RTM!G14</f>
        <v>0</v>
      </c>
      <c r="BV14" s="31">
        <f>'OA&amp;GRIDCO'!GH14</f>
        <v>0</v>
      </c>
      <c r="BW14" s="14">
        <f>'OA&amp;GRIDCO'!HA14+'Day Ahead IEX PXIL'!DK14+RTM!DE14</f>
        <v>0</v>
      </c>
      <c r="BX14" s="14">
        <f>'OA&amp;GRIDCO'!HB14</f>
        <v>0</v>
      </c>
      <c r="BY14" s="14">
        <f>'Day Ahead IEX PXIL'!GK14+RTM!FA14+'OA&amp;GRIDCO'!LC14</f>
        <v>0</v>
      </c>
      <c r="BZ14" s="14">
        <f>'Day Ahead IEX PXIL'!GL14+RTM!FB14+'OA&amp;GRIDCO'!LD14</f>
        <v>0</v>
      </c>
      <c r="CA14" s="61"/>
      <c r="CB14" s="61"/>
      <c r="CC14" s="98">
        <f>RTM!GI14+'Day Ahead IEX PXIL'!II14+GDAM!M14</f>
        <v>0</v>
      </c>
      <c r="CD14" s="98">
        <f>RTM!GJ14</f>
        <v>0</v>
      </c>
      <c r="CE14" s="14">
        <f>'OA&amp;GRIDCO'!HI14+'Day Ahead IEX PXIL'!DQ14+RTM!DK14</f>
        <v>0</v>
      </c>
      <c r="CF14" s="14">
        <f>'OA&amp;GRIDCO'!HJ14+'Day Ahead IEX PXIL'!DR14+RTM!DL14</f>
        <v>0</v>
      </c>
      <c r="CG14" s="98">
        <f>'OA&amp;GRIDCO'!HO14+'Day Ahead IEX PXIL'!DW14+RTM!DQ14</f>
        <v>0</v>
      </c>
      <c r="CH14" s="98">
        <f>'OA&amp;GRIDCO'!HP14+'Day Ahead IEX PXIL'!DX14+RTM!DR14</f>
        <v>0</v>
      </c>
      <c r="CI14" s="99">
        <f>'Day Ahead IEX PXIL'!HE14+'OA&amp;GRIDCO'!DI14+RTM!GY14</f>
        <v>0</v>
      </c>
      <c r="CJ14" s="99">
        <f>'Day Ahead IEX PXIL'!HF14+'OA&amp;GRIDCO'!DJ14</f>
        <v>0</v>
      </c>
      <c r="CK14" s="78">
        <f>'OA&amp;GRIDCO'!KS14+'Day Ahead IEX PXIL'!DE14</f>
        <v>10.31</v>
      </c>
      <c r="CL14" s="78">
        <f>'OA&amp;GRIDCO'!KT14+'Day Ahead IEX PXIL'!DF14</f>
        <v>0</v>
      </c>
      <c r="CM14" s="78">
        <f>'Day Ahead IEX PXIL'!FS14+RTM!FS14</f>
        <v>0</v>
      </c>
      <c r="CN14" s="78">
        <f>'Day Ahead IEX PXIL'!FT14</f>
        <v>0</v>
      </c>
      <c r="CO14" s="78">
        <f>RTM!IY14+'Day Ahead IEX PXIL'!IY14</f>
        <v>0</v>
      </c>
      <c r="CP14" s="78">
        <f>RTM!IZ14+'Day Ahead IEX PXIL'!IZ14</f>
        <v>0</v>
      </c>
      <c r="CQ14" s="14">
        <f>'OA&amp;GRIDCO'!KG14+'Day Ahead IEX PXIL'!FM14+RTM!GE14</f>
        <v>0</v>
      </c>
      <c r="CR14" s="14">
        <f>'OA&amp;GRIDCO'!KH14+'Day Ahead IEX PXIL'!FN14</f>
        <v>0</v>
      </c>
      <c r="CS14" s="14">
        <f>'OA&amp;GRIDCO'!KM14+'Day Ahead IEX PXIL'!FY14+RTM!FY14</f>
        <v>0</v>
      </c>
      <c r="CT14" s="14">
        <f>'Day Ahead IEX PXIL'!FZ14</f>
        <v>0</v>
      </c>
      <c r="CU14" s="14">
        <v>0</v>
      </c>
      <c r="CV14" s="14">
        <f>'Day Ahead IEX PXIL'!GF14</f>
        <v>0</v>
      </c>
      <c r="CW14" s="14">
        <f>'OA&amp;GRIDCO'!HU14+'Day Ahead IEX PXIL'!EC14+RTM!DW14</f>
        <v>550</v>
      </c>
      <c r="CX14" s="14">
        <f>'OA&amp;GRIDCO'!HV14+'Day Ahead IEX PXIL'!ED14+RTM!DX14</f>
        <v>0</v>
      </c>
      <c r="CY14" s="14">
        <f>'OA&amp;GRIDCO'!IG14+'Day Ahead IEX PXIL'!EI14+RTM!EC14</f>
        <v>9.3000000000000007</v>
      </c>
      <c r="CZ14" s="14">
        <f>'OA&amp;GRIDCO'!IH14+'Day Ahead IEX PXIL'!EJ14+RTM!ED14</f>
        <v>2.3250000000000002</v>
      </c>
      <c r="DA14" s="14">
        <f>'OA&amp;GRIDCO'!IU14+'Day Ahead IEX PXIL'!EO14+RTM!EI14</f>
        <v>0</v>
      </c>
      <c r="DB14" s="14">
        <f>'OA&amp;GRIDCO'!IV14+'Day Ahead IEX PXIL'!EP14+RTM!EJ14</f>
        <v>0</v>
      </c>
      <c r="DC14" s="99"/>
      <c r="DD14" s="99"/>
      <c r="DE14" s="14">
        <f>'Day Ahead IEX PXIL'!FC14+'OA&amp;GRIDCO'!KA14+RTM!GM14</f>
        <v>0</v>
      </c>
      <c r="DF14" s="14">
        <f>'Day Ahead IEX PXIL'!FD14+'OA&amp;GRIDCO'!KB14</f>
        <v>0</v>
      </c>
      <c r="DG14" s="14">
        <f>'OA&amp;GRIDCO'!JE14+'Day Ahead IEX PXIL'!EU14+RTM!EO14</f>
        <v>20.62</v>
      </c>
      <c r="DH14" s="14">
        <f>'OA&amp;GRIDCO'!JF14+'Day Ahead IEX PXIL'!EV14+RTM!EP14</f>
        <v>0</v>
      </c>
      <c r="DI14" s="14">
        <v>0</v>
      </c>
      <c r="DJ14" s="14">
        <v>0</v>
      </c>
      <c r="DK14" s="98">
        <f>RTM!FM14</f>
        <v>0</v>
      </c>
      <c r="DL14" s="98">
        <f>RTM!FN14</f>
        <v>0</v>
      </c>
      <c r="DM14" s="98">
        <f>'OA&amp;GRIDCO'!LF14+'Day Ahead IEX PXIL'!HU14+'Day Ahead IEX PXIL'!HU14</f>
        <v>0</v>
      </c>
      <c r="DN14" s="98">
        <f>'OA&amp;GRIDCO'!LH14+'Day Ahead IEX PXIL'!HV14+RTM!GV14</f>
        <v>0</v>
      </c>
      <c r="DO14" s="98">
        <f>'OA&amp;GRIDCO'!LS14+'Day Ahead IEX PXIL'!HO14+RTM!IU14</f>
        <v>0</v>
      </c>
      <c r="DP14" s="98">
        <f>'OA&amp;GRIDCO'!LT14+'Day Ahead IEX PXIL'!HP14+RTM!IV14</f>
        <v>0</v>
      </c>
      <c r="DQ14" s="98">
        <f>RTM!HK14</f>
        <v>1.44</v>
      </c>
      <c r="DR14" s="98">
        <f>RTM!HL14</f>
        <v>0</v>
      </c>
      <c r="DS14" s="98">
        <f>RTM!HO14</f>
        <v>0</v>
      </c>
      <c r="DT14" s="98">
        <f>RTM!HP14</f>
        <v>0</v>
      </c>
      <c r="DU14" s="98">
        <f>RTM!HS14</f>
        <v>0</v>
      </c>
      <c r="DV14" s="98">
        <f>RTM!HT14</f>
        <v>0</v>
      </c>
      <c r="DW14" s="98">
        <f>RTM!HW14+'OA&amp;GRIDCO'!MI14</f>
        <v>22</v>
      </c>
      <c r="DX14" s="98">
        <f>RTM!HX14</f>
        <v>0</v>
      </c>
      <c r="DY14" s="98">
        <f>RTM!IA14</f>
        <v>0</v>
      </c>
      <c r="DZ14" s="98">
        <f>RTM!IB14</f>
        <v>0</v>
      </c>
      <c r="EA14" s="98">
        <f>RTM!IC14</f>
        <v>0</v>
      </c>
      <c r="EB14" s="98">
        <f>RTM!ID14</f>
        <v>0</v>
      </c>
      <c r="EC14" s="98">
        <f>'OA&amp;GRIDCO'!MO14</f>
        <v>0</v>
      </c>
      <c r="ED14" s="98">
        <f>'OA&amp;GRIDCO'!MP14</f>
        <v>0</v>
      </c>
      <c r="EE14" s="98">
        <f>'OA&amp;GRIDCO'!MS14</f>
        <v>0</v>
      </c>
      <c r="EF14" s="98">
        <f>'OA&amp;GRIDCO'!MT14</f>
        <v>0</v>
      </c>
      <c r="EG14" s="98">
        <f>'OA&amp;GRIDCO'!MW14+'Day Ahead IEX PXIL'!IM14+GDAM!G14+RTM!II14</f>
        <v>0</v>
      </c>
      <c r="EH14" s="98">
        <f>'OA&amp;GRIDCO'!MX14+'Day Ahead IEX PXIL'!IN14+RTM!IJ14+GDAM!H14</f>
        <v>0</v>
      </c>
      <c r="EI14" s="98">
        <f>'Day Ahead IEX PXIL'!IQ14+RTM!IM14+'OA&amp;GRIDCO'!NA14</f>
        <v>6.65</v>
      </c>
      <c r="EJ14" s="98">
        <f>'Day Ahead IEX PXIL'!IR14+RTM!IN14+'OA&amp;GRIDCO'!NB14</f>
        <v>0.9</v>
      </c>
      <c r="EK14" s="98">
        <f>'OA&amp;GRIDCO'!NE14</f>
        <v>0</v>
      </c>
      <c r="EL14" s="98">
        <f>'OA&amp;GRIDCO'!NF14</f>
        <v>0</v>
      </c>
      <c r="EM14" s="98">
        <f>RTM!IQ14</f>
        <v>0</v>
      </c>
      <c r="EN14" s="98">
        <f>RTM!IR14</f>
        <v>0</v>
      </c>
      <c r="EO14" s="98">
        <f>'Day Ahead IEX PXIL'!IU14+RTM!JC14</f>
        <v>0</v>
      </c>
      <c r="EP14" s="98">
        <f>'Day Ahead IEX PXIL'!IV14+RTM!JD14</f>
        <v>0</v>
      </c>
      <c r="EQ14" s="98">
        <f>'OA&amp;GRIDCO'!NI14</f>
        <v>0</v>
      </c>
      <c r="ER14" s="98">
        <f>'OA&amp;GRIDCO'!NJ14</f>
        <v>0</v>
      </c>
      <c r="ES14" s="98">
        <f>'OA&amp;GRIDCO'!NK14+RTM!HC14+'Day Ahead IEX PXIL'!JC14</f>
        <v>0</v>
      </c>
      <c r="ET14" s="98">
        <f>'OA&amp;GRIDCO'!NN14+RTM!HD14+'Day Ahead IEX PXIL'!JD14</f>
        <v>0</v>
      </c>
      <c r="EU14" s="98">
        <f>RTM!JG14</f>
        <v>0</v>
      </c>
      <c r="EV14" s="98">
        <f>RTM!JH14</f>
        <v>0</v>
      </c>
      <c r="EW14" s="98">
        <f>RTM!JK14</f>
        <v>0</v>
      </c>
      <c r="EX14" s="98">
        <f>RTM!JL14</f>
        <v>0</v>
      </c>
      <c r="EY14" s="98">
        <f>GDAM!S14+'OA&amp;GRIDCO'!OE14+RTM!JO14</f>
        <v>0</v>
      </c>
      <c r="EZ14" s="98">
        <f>GDAM!T14+'OA&amp;GRIDCO'!NV14+RTM!JP14</f>
        <v>0</v>
      </c>
      <c r="FA14" s="98">
        <f>GDAM!Y14+RTM!JS14</f>
        <v>0</v>
      </c>
      <c r="FB14" s="98">
        <f>GDAM!Z14+RTM!JT14</f>
        <v>0</v>
      </c>
      <c r="FC14" s="98">
        <f>RTM!JW14</f>
        <v>0</v>
      </c>
      <c r="FD14" s="98">
        <f>RTM!JX14</f>
        <v>0</v>
      </c>
      <c r="FE14" s="98">
        <f>GDAM!AE14+'OA&amp;GRIDCO'!OM14</f>
        <v>0</v>
      </c>
      <c r="FF14" s="98">
        <f>GDAM!AF14+'OA&amp;GRIDCO'!ON14</f>
        <v>0</v>
      </c>
      <c r="FG14" s="10">
        <f t="shared" si="0"/>
        <v>1736.3518840206184</v>
      </c>
      <c r="FH14" s="10">
        <f t="shared" si="1"/>
        <v>197.20399999999998</v>
      </c>
    </row>
    <row r="15" spans="1:164" ht="15" customHeight="1">
      <c r="A15" s="72" t="s">
        <v>37</v>
      </c>
      <c r="B15" s="19">
        <v>5</v>
      </c>
      <c r="C15" s="139"/>
      <c r="D15" s="99"/>
      <c r="E15" s="99"/>
      <c r="F15" s="99"/>
      <c r="G15" s="99">
        <v>20</v>
      </c>
      <c r="H15" s="99">
        <v>0.9</v>
      </c>
      <c r="I15" s="98"/>
      <c r="J15" s="98"/>
      <c r="K15" s="99"/>
      <c r="L15" s="99"/>
      <c r="M15" s="99">
        <v>18</v>
      </c>
      <c r="N15" s="99"/>
      <c r="O15" s="359">
        <v>0</v>
      </c>
      <c r="P15" s="99"/>
      <c r="Q15" s="119">
        <v>3.7</v>
      </c>
      <c r="R15" s="99">
        <v>0.45999999999999996</v>
      </c>
      <c r="S15" s="98">
        <v>25</v>
      </c>
      <c r="T15" s="99"/>
      <c r="U15" s="98">
        <v>37</v>
      </c>
      <c r="V15" s="99"/>
      <c r="W15" s="351">
        <v>0</v>
      </c>
      <c r="X15" s="99"/>
      <c r="Y15" s="351">
        <v>0</v>
      </c>
      <c r="Z15" s="99"/>
      <c r="AA15" s="351">
        <v>0</v>
      </c>
      <c r="AB15" s="99"/>
      <c r="AC15" s="360">
        <v>0</v>
      </c>
      <c r="AD15" s="99"/>
      <c r="AE15" s="14">
        <f>'OA&amp;GRIDCO'!W15+'Day Ahead IEX PXIL'!M15+RTM!M15</f>
        <v>41.24</v>
      </c>
      <c r="AF15" s="14">
        <f>'OA&amp;GRIDCO'!X15+'Day Ahead IEX PXIL'!N15+RTM!N15</f>
        <v>41.24</v>
      </c>
      <c r="AG15" s="14">
        <f>'OA&amp;GRIDCO'!AC15+'Day Ahead IEX PXIL'!S15+RTM!S15</f>
        <v>5</v>
      </c>
      <c r="AH15" s="14">
        <f>'OA&amp;GRIDCO'!AD15+'Day Ahead IEX PXIL'!T15+RTM!T15</f>
        <v>2.2200000000000002</v>
      </c>
      <c r="AI15" s="14">
        <f>'OA&amp;GRIDCO'!AU15+'Day Ahead IEX PXIL'!Y15+RTM!Y15</f>
        <v>114.95</v>
      </c>
      <c r="AJ15" s="14">
        <f>'OA&amp;GRIDCO'!AV15+'Day Ahead IEX PXIL'!Z15+RTM!Z15</f>
        <v>24</v>
      </c>
      <c r="AK15" s="14">
        <f>'OA&amp;GRIDCO'!BS15+'Day Ahead IEX PXIL'!AK15+RTM!AK15</f>
        <v>70.31</v>
      </c>
      <c r="AL15" s="14">
        <f>'OA&amp;GRIDCO'!BT15+'Day Ahead IEX PXIL'!AL15+RTM!AL15</f>
        <v>8.5440000000000005</v>
      </c>
      <c r="AM15" s="14">
        <f>'OA&amp;GRIDCO'!BC15+'Day Ahead IEX PXIL'!AE15+RTM!AE15</f>
        <v>0</v>
      </c>
      <c r="AN15" s="14">
        <f>'OA&amp;GRIDCO'!BD15+'Day Ahead IEX PXIL'!AF15+RTM!AF15</f>
        <v>0</v>
      </c>
      <c r="AO15" s="14">
        <f>'OA&amp;GRIDCO'!CC15+'Day Ahead IEX PXIL'!AQ15+RTM!AQ15</f>
        <v>0</v>
      </c>
      <c r="AP15" s="14">
        <f>'OA&amp;GRIDCO'!CD15+'Day Ahead IEX PXIL'!AR15+RTM!AR15</f>
        <v>0</v>
      </c>
      <c r="AQ15" s="14">
        <f>'OA&amp;GRIDCO'!CO15+'Day Ahead IEX PXIL'!AW15+RTM!AW15</f>
        <v>39.15</v>
      </c>
      <c r="AR15" s="14">
        <f>'OA&amp;GRIDCO'!CP15+'Day Ahead IEX PXIL'!AX15+RTM!AX15</f>
        <v>8</v>
      </c>
      <c r="AS15" s="14">
        <f>'OA&amp;GRIDCO'!DA15+'Day Ahead IEX PXIL'!BC15+RTM!BC15</f>
        <v>329.77738402061857</v>
      </c>
      <c r="AT15" s="14">
        <f>'OA&amp;GRIDCO'!DB15+'Day Ahead IEX PXIL'!BD15+RTM!BD15</f>
        <v>0</v>
      </c>
      <c r="AU15" s="14">
        <f>'Day Ahead IEX PXIL'!BI15+RTM!BI15+'OA&amp;GRIDCO'!OQ15</f>
        <v>0</v>
      </c>
      <c r="AV15" s="14">
        <f>'Day Ahead IEX PXIL'!BJ15+RTM!BJ15+'OA&amp;GRIDCO'!OR15</f>
        <v>0</v>
      </c>
      <c r="AW15" s="91"/>
      <c r="AX15" s="91"/>
      <c r="AY15" s="14">
        <v>0</v>
      </c>
      <c r="AZ15" s="14">
        <f>'OA&amp;GRIDCO'!DL15+'Day Ahead IEX PXIL'!BP15+RTM!BP15</f>
        <v>14.12</v>
      </c>
      <c r="BA15" s="14">
        <f>'OA&amp;GRIDCO'!EC15+'Day Ahead IEX PXIL'!BU15+RTM!BU15</f>
        <v>0</v>
      </c>
      <c r="BB15" s="14">
        <f>'OA&amp;GRIDCO'!ED15+'Day Ahead IEX PXIL'!BV15+RTM!BV15</f>
        <v>0</v>
      </c>
      <c r="BC15" s="14">
        <f>'OA&amp;GRIDCO'!EQ15+'Day Ahead IEX PXIL'!CA15+RTM!CA15</f>
        <v>348.46000000000004</v>
      </c>
      <c r="BD15" s="14">
        <f>'OA&amp;GRIDCO'!ER15+'Day Ahead IEX PXIL'!CB15+RTM!CB15</f>
        <v>66.495000000000005</v>
      </c>
      <c r="BE15" s="99">
        <f>'OA&amp;GRIDCO'!NU15+GDAM!U15</f>
        <v>0</v>
      </c>
      <c r="BF15" s="99"/>
      <c r="BG15" s="77"/>
      <c r="BH15" s="77"/>
      <c r="BI15" s="14">
        <f>'OA&amp;GRIDCO'!EW15+'Day Ahead IEX PXIL'!CG15+RTM!CG15</f>
        <v>0</v>
      </c>
      <c r="BJ15" s="14">
        <f>'OA&amp;GRIDCO'!EX15+'Day Ahead IEX PXIL'!CH15+RTM!CH15</f>
        <v>0</v>
      </c>
      <c r="BK15" s="14">
        <f>'OA&amp;GRIDCO'!KW15+RTM!FG15+'Day Ahead IEX PXIL'!GW15</f>
        <v>0</v>
      </c>
      <c r="BL15" s="14">
        <f>'OA&amp;GRIDCO'!KX15+RTM!FH15+'Day Ahead IEX PXIL'!GX15</f>
        <v>0</v>
      </c>
      <c r="BM15" s="14">
        <f>'Day Ahead IEX PXIL'!CM15+RTM!CM15+'OA&amp;GRIDCO'!FC15</f>
        <v>0</v>
      </c>
      <c r="BN15" s="14">
        <f>'OA&amp;GRIDCO'!FD15+'Day Ahead IEX PXIL'!CN15+RTM!CN15</f>
        <v>0</v>
      </c>
      <c r="BO15" s="93"/>
      <c r="BP15" s="93"/>
      <c r="BQ15" s="14">
        <f>'OA&amp;GRIDCO'!FQ15+'Day Ahead IEX PXIL'!CS15+RTM!CS15</f>
        <v>26.8</v>
      </c>
      <c r="BR15" s="14">
        <f>'OA&amp;GRIDCO'!FR15+'Day Ahead IEX PXIL'!CT15+RTM!CT15</f>
        <v>6</v>
      </c>
      <c r="BS15" s="10">
        <f>'OA&amp;GRIDCO'!JU15+'Day Ahead IEX PXIL'!FA15+RTM!EU15</f>
        <v>108.9545</v>
      </c>
      <c r="BT15" s="14">
        <f>'OA&amp;GRIDCO'!JV15+'Day Ahead IEX PXIL'!FB15+RTM!EV15</f>
        <v>22</v>
      </c>
      <c r="BU15" s="31">
        <f>'OA&amp;GRIDCO'!GG15+RTM!G15</f>
        <v>0</v>
      </c>
      <c r="BV15" s="31">
        <f>'OA&amp;GRIDCO'!GH15</f>
        <v>0</v>
      </c>
      <c r="BW15" s="14">
        <f>'OA&amp;GRIDCO'!HA15+'Day Ahead IEX PXIL'!DK15+RTM!DE15</f>
        <v>0</v>
      </c>
      <c r="BX15" s="14">
        <f>'OA&amp;GRIDCO'!HB15</f>
        <v>0</v>
      </c>
      <c r="BY15" s="14">
        <f>'Day Ahead IEX PXIL'!GK15+RTM!FA15+'OA&amp;GRIDCO'!LC15</f>
        <v>0</v>
      </c>
      <c r="BZ15" s="14">
        <f>'Day Ahead IEX PXIL'!GL15+RTM!FB15+'OA&amp;GRIDCO'!LD15</f>
        <v>0</v>
      </c>
      <c r="CA15" s="61"/>
      <c r="CB15" s="61"/>
      <c r="CC15" s="98">
        <f>RTM!GI15+'Day Ahead IEX PXIL'!II15+GDAM!M15</f>
        <v>0</v>
      </c>
      <c r="CD15" s="98">
        <f>RTM!GJ15</f>
        <v>0</v>
      </c>
      <c r="CE15" s="14">
        <f>'OA&amp;GRIDCO'!HI15+'Day Ahead IEX PXIL'!DQ15+RTM!DK15</f>
        <v>0</v>
      </c>
      <c r="CF15" s="14">
        <f>'OA&amp;GRIDCO'!HJ15+'Day Ahead IEX PXIL'!DR15+RTM!DL15</f>
        <v>0</v>
      </c>
      <c r="CG15" s="98">
        <f>'OA&amp;GRIDCO'!HO15+'Day Ahead IEX PXIL'!DW15+RTM!DQ15</f>
        <v>0</v>
      </c>
      <c r="CH15" s="98">
        <f>'OA&amp;GRIDCO'!HP15+'Day Ahead IEX PXIL'!DX15+RTM!DR15</f>
        <v>0</v>
      </c>
      <c r="CI15" s="99">
        <f>'Day Ahead IEX PXIL'!HE15+'OA&amp;GRIDCO'!DI15+RTM!GY15</f>
        <v>0</v>
      </c>
      <c r="CJ15" s="99">
        <f>'Day Ahead IEX PXIL'!HF15+'OA&amp;GRIDCO'!DJ15</f>
        <v>0</v>
      </c>
      <c r="CK15" s="78">
        <f>'OA&amp;GRIDCO'!KS15+'Day Ahead IEX PXIL'!DE15</f>
        <v>10.31</v>
      </c>
      <c r="CL15" s="78">
        <f>'OA&amp;GRIDCO'!KT15+'Day Ahead IEX PXIL'!DF15</f>
        <v>0</v>
      </c>
      <c r="CM15" s="78">
        <f>'Day Ahead IEX PXIL'!FS15+RTM!FS15</f>
        <v>0</v>
      </c>
      <c r="CN15" s="78">
        <f>'Day Ahead IEX PXIL'!FT15</f>
        <v>0</v>
      </c>
      <c r="CO15" s="78">
        <f>RTM!IY15+'Day Ahead IEX PXIL'!IY15</f>
        <v>0</v>
      </c>
      <c r="CP15" s="78">
        <f>RTM!IZ15+'Day Ahead IEX PXIL'!IZ15</f>
        <v>0</v>
      </c>
      <c r="CQ15" s="14">
        <f>'OA&amp;GRIDCO'!KG15+'Day Ahead IEX PXIL'!FM15+RTM!GE15</f>
        <v>0</v>
      </c>
      <c r="CR15" s="14">
        <f>'OA&amp;GRIDCO'!KH15+'Day Ahead IEX PXIL'!FN15</f>
        <v>0</v>
      </c>
      <c r="CS15" s="14">
        <f>'OA&amp;GRIDCO'!KM15+'Day Ahead IEX PXIL'!FY15+RTM!FY15</f>
        <v>0</v>
      </c>
      <c r="CT15" s="14">
        <f>'Day Ahead IEX PXIL'!FZ15</f>
        <v>0</v>
      </c>
      <c r="CU15" s="14">
        <v>0</v>
      </c>
      <c r="CV15" s="14">
        <f>'Day Ahead IEX PXIL'!GF15</f>
        <v>0</v>
      </c>
      <c r="CW15" s="14">
        <f>'OA&amp;GRIDCO'!HU15+'Day Ahead IEX PXIL'!EC15+RTM!DW15</f>
        <v>550</v>
      </c>
      <c r="CX15" s="14">
        <f>'OA&amp;GRIDCO'!HV15+'Day Ahead IEX PXIL'!ED15+RTM!DX15</f>
        <v>0</v>
      </c>
      <c r="CY15" s="14">
        <f>'OA&amp;GRIDCO'!IG15+'Day Ahead IEX PXIL'!EI15+RTM!EC15</f>
        <v>9.3000000000000007</v>
      </c>
      <c r="CZ15" s="14">
        <f>'OA&amp;GRIDCO'!IH15+'Day Ahead IEX PXIL'!EJ15+RTM!ED15</f>
        <v>2.3250000000000002</v>
      </c>
      <c r="DA15" s="14">
        <f>'OA&amp;GRIDCO'!IU15+'Day Ahead IEX PXIL'!EO15+RTM!EI15</f>
        <v>0</v>
      </c>
      <c r="DB15" s="14">
        <f>'OA&amp;GRIDCO'!IV15+'Day Ahead IEX PXIL'!EP15+RTM!EJ15</f>
        <v>0</v>
      </c>
      <c r="DC15" s="99"/>
      <c r="DD15" s="99"/>
      <c r="DE15" s="14">
        <f>'Day Ahead IEX PXIL'!FC15+'OA&amp;GRIDCO'!KA15+RTM!GM15</f>
        <v>0</v>
      </c>
      <c r="DF15" s="14">
        <f>'Day Ahead IEX PXIL'!FD15+'OA&amp;GRIDCO'!KB15</f>
        <v>0</v>
      </c>
      <c r="DG15" s="14">
        <f>'OA&amp;GRIDCO'!JE15+'Day Ahead IEX PXIL'!EU15+RTM!EO15</f>
        <v>20.62</v>
      </c>
      <c r="DH15" s="14">
        <f>'OA&amp;GRIDCO'!JF15+'Day Ahead IEX PXIL'!EV15+RTM!EP15</f>
        <v>0</v>
      </c>
      <c r="DI15" s="14">
        <v>0</v>
      </c>
      <c r="DJ15" s="14">
        <v>0</v>
      </c>
      <c r="DK15" s="98">
        <f>RTM!FM15</f>
        <v>0</v>
      </c>
      <c r="DL15" s="98">
        <f>RTM!FN15</f>
        <v>0</v>
      </c>
      <c r="DM15" s="98">
        <f>'OA&amp;GRIDCO'!LF15+'Day Ahead IEX PXIL'!HU15+'Day Ahead IEX PXIL'!HU15</f>
        <v>0</v>
      </c>
      <c r="DN15" s="98">
        <f>'OA&amp;GRIDCO'!LH15+'Day Ahead IEX PXIL'!HV15+RTM!GV15</f>
        <v>0</v>
      </c>
      <c r="DO15" s="98">
        <f>'OA&amp;GRIDCO'!LS15+'Day Ahead IEX PXIL'!HO15+RTM!IU15</f>
        <v>0</v>
      </c>
      <c r="DP15" s="98">
        <f>'OA&amp;GRIDCO'!LT15+'Day Ahead IEX PXIL'!HP15+RTM!IV15</f>
        <v>0</v>
      </c>
      <c r="DQ15" s="98">
        <f>RTM!HK15</f>
        <v>1.44</v>
      </c>
      <c r="DR15" s="98">
        <f>RTM!HL15</f>
        <v>0</v>
      </c>
      <c r="DS15" s="98">
        <f>RTM!HO15</f>
        <v>0</v>
      </c>
      <c r="DT15" s="98">
        <f>RTM!HP15</f>
        <v>0</v>
      </c>
      <c r="DU15" s="98">
        <f>RTM!HS15</f>
        <v>0</v>
      </c>
      <c r="DV15" s="98">
        <f>RTM!HT15</f>
        <v>0</v>
      </c>
      <c r="DW15" s="98">
        <f>RTM!HW15+'OA&amp;GRIDCO'!MI15</f>
        <v>22</v>
      </c>
      <c r="DX15" s="98">
        <f>RTM!HX15</f>
        <v>0</v>
      </c>
      <c r="DY15" s="98">
        <f>RTM!IA15</f>
        <v>0</v>
      </c>
      <c r="DZ15" s="98">
        <f>RTM!IB15</f>
        <v>0</v>
      </c>
      <c r="EA15" s="98">
        <f>RTM!IC15</f>
        <v>0</v>
      </c>
      <c r="EB15" s="98">
        <f>RTM!ID15</f>
        <v>0</v>
      </c>
      <c r="EC15" s="98">
        <f>'OA&amp;GRIDCO'!MO15</f>
        <v>0</v>
      </c>
      <c r="ED15" s="98">
        <f>'OA&amp;GRIDCO'!MP15</f>
        <v>0</v>
      </c>
      <c r="EE15" s="98">
        <f>'OA&amp;GRIDCO'!MS15</f>
        <v>0</v>
      </c>
      <c r="EF15" s="98">
        <f>'OA&amp;GRIDCO'!MT15</f>
        <v>0</v>
      </c>
      <c r="EG15" s="98">
        <f>'OA&amp;GRIDCO'!MW15+'Day Ahead IEX PXIL'!IM15+GDAM!G15+RTM!II15</f>
        <v>0</v>
      </c>
      <c r="EH15" s="98">
        <f>'OA&amp;GRIDCO'!MX15+'Day Ahead IEX PXIL'!IN15+RTM!IJ15+GDAM!H15</f>
        <v>0</v>
      </c>
      <c r="EI15" s="98">
        <f>'Day Ahead IEX PXIL'!IQ15+RTM!IM15+'OA&amp;GRIDCO'!NA15</f>
        <v>6.65</v>
      </c>
      <c r="EJ15" s="98">
        <f>'Day Ahead IEX PXIL'!IR15+RTM!IN15+'OA&amp;GRIDCO'!NB15</f>
        <v>0.9</v>
      </c>
      <c r="EK15" s="98">
        <f>'OA&amp;GRIDCO'!NE15</f>
        <v>0</v>
      </c>
      <c r="EL15" s="98">
        <f>'OA&amp;GRIDCO'!NF15</f>
        <v>0</v>
      </c>
      <c r="EM15" s="98">
        <f>RTM!IQ15</f>
        <v>0</v>
      </c>
      <c r="EN15" s="98">
        <f>RTM!IR15</f>
        <v>0</v>
      </c>
      <c r="EO15" s="98">
        <f>'Day Ahead IEX PXIL'!IU15+RTM!JC15</f>
        <v>0</v>
      </c>
      <c r="EP15" s="98">
        <f>'Day Ahead IEX PXIL'!IV15+RTM!JD15</f>
        <v>0</v>
      </c>
      <c r="EQ15" s="98">
        <f>'OA&amp;GRIDCO'!NI15</f>
        <v>0</v>
      </c>
      <c r="ER15" s="98">
        <f>'OA&amp;GRIDCO'!NJ15</f>
        <v>0</v>
      </c>
      <c r="ES15" s="98">
        <f>'OA&amp;GRIDCO'!NK15+RTM!HC15+'Day Ahead IEX PXIL'!JC15</f>
        <v>0</v>
      </c>
      <c r="ET15" s="98">
        <f>'OA&amp;GRIDCO'!NN15+RTM!HD15+'Day Ahead IEX PXIL'!JD15</f>
        <v>0</v>
      </c>
      <c r="EU15" s="98">
        <f>RTM!JG15</f>
        <v>0</v>
      </c>
      <c r="EV15" s="98">
        <f>RTM!JH15</f>
        <v>0</v>
      </c>
      <c r="EW15" s="98">
        <f>RTM!JK15</f>
        <v>0</v>
      </c>
      <c r="EX15" s="98">
        <f>RTM!JL15</f>
        <v>0</v>
      </c>
      <c r="EY15" s="98">
        <f>GDAM!S15+'OA&amp;GRIDCO'!OE15+RTM!JO15</f>
        <v>0</v>
      </c>
      <c r="EZ15" s="98">
        <f>GDAM!T15+'OA&amp;GRIDCO'!NV15+RTM!JP15</f>
        <v>0</v>
      </c>
      <c r="FA15" s="98">
        <f>GDAM!Y15+RTM!JS15</f>
        <v>0</v>
      </c>
      <c r="FB15" s="98">
        <f>GDAM!Z15+RTM!JT15</f>
        <v>0</v>
      </c>
      <c r="FC15" s="98">
        <f>RTM!JW15</f>
        <v>0</v>
      </c>
      <c r="FD15" s="98">
        <f>RTM!JX15</f>
        <v>0</v>
      </c>
      <c r="FE15" s="98">
        <f>GDAM!AE15+'OA&amp;GRIDCO'!OM15</f>
        <v>0</v>
      </c>
      <c r="FF15" s="98">
        <f>GDAM!AF15+'OA&amp;GRIDCO'!ON15</f>
        <v>0</v>
      </c>
      <c r="FG15" s="10">
        <f t="shared" si="0"/>
        <v>1746.6618840206186</v>
      </c>
      <c r="FH15" s="10">
        <f t="shared" si="1"/>
        <v>197.20399999999998</v>
      </c>
    </row>
    <row r="16" spans="1:164">
      <c r="A16" s="72" t="s">
        <v>38</v>
      </c>
      <c r="B16" s="19">
        <v>6</v>
      </c>
      <c r="C16" s="139"/>
      <c r="D16" s="99"/>
      <c r="E16" s="99"/>
      <c r="F16" s="99"/>
      <c r="G16" s="99">
        <v>20</v>
      </c>
      <c r="H16" s="99">
        <v>0.9</v>
      </c>
      <c r="I16" s="98"/>
      <c r="J16" s="98"/>
      <c r="K16" s="99"/>
      <c r="L16" s="99"/>
      <c r="M16" s="99">
        <v>18</v>
      </c>
      <c r="N16" s="99"/>
      <c r="O16" s="359">
        <v>0</v>
      </c>
      <c r="P16" s="99"/>
      <c r="Q16" s="119">
        <v>3.7</v>
      </c>
      <c r="R16" s="99">
        <v>0.45999999999999996</v>
      </c>
      <c r="S16" s="98">
        <v>25</v>
      </c>
      <c r="T16" s="99"/>
      <c r="U16" s="98">
        <v>37</v>
      </c>
      <c r="V16" s="99"/>
      <c r="W16" s="351">
        <v>0</v>
      </c>
      <c r="X16" s="99"/>
      <c r="Y16" s="351">
        <v>0</v>
      </c>
      <c r="Z16" s="99"/>
      <c r="AA16" s="351">
        <v>0</v>
      </c>
      <c r="AB16" s="99"/>
      <c r="AC16" s="360">
        <v>0</v>
      </c>
      <c r="AD16" s="99"/>
      <c r="AE16" s="14">
        <f>'OA&amp;GRIDCO'!W16+'Day Ahead IEX PXIL'!M16+RTM!M16</f>
        <v>41.24</v>
      </c>
      <c r="AF16" s="14">
        <f>'OA&amp;GRIDCO'!X16+'Day Ahead IEX PXIL'!N16+RTM!N16</f>
        <v>41.24</v>
      </c>
      <c r="AG16" s="14">
        <f>'OA&amp;GRIDCO'!AC16+'Day Ahead IEX PXIL'!S16+RTM!S16</f>
        <v>5</v>
      </c>
      <c r="AH16" s="14">
        <f>'OA&amp;GRIDCO'!AD16+'Day Ahead IEX PXIL'!T16+RTM!T16</f>
        <v>2.2200000000000002</v>
      </c>
      <c r="AI16" s="14">
        <f>'OA&amp;GRIDCO'!AU16+'Day Ahead IEX PXIL'!Y16+RTM!Y16</f>
        <v>114.95</v>
      </c>
      <c r="AJ16" s="14">
        <f>'OA&amp;GRIDCO'!AV16+'Day Ahead IEX PXIL'!Z16+RTM!Z16</f>
        <v>24</v>
      </c>
      <c r="AK16" s="14">
        <f>'OA&amp;GRIDCO'!BS16+'Day Ahead IEX PXIL'!AK16+RTM!AK16</f>
        <v>60</v>
      </c>
      <c r="AL16" s="14">
        <f>'OA&amp;GRIDCO'!BT16+'Day Ahead IEX PXIL'!AL16+RTM!AL16</f>
        <v>8.5440000000000005</v>
      </c>
      <c r="AM16" s="14">
        <f>'OA&amp;GRIDCO'!BC16+'Day Ahead IEX PXIL'!AE16+RTM!AE16</f>
        <v>0</v>
      </c>
      <c r="AN16" s="14">
        <f>'OA&amp;GRIDCO'!BD16+'Day Ahead IEX PXIL'!AF16+RTM!AF16</f>
        <v>0</v>
      </c>
      <c r="AO16" s="14">
        <f>'OA&amp;GRIDCO'!CC16+'Day Ahead IEX PXIL'!AQ16+RTM!AQ16</f>
        <v>0</v>
      </c>
      <c r="AP16" s="14">
        <f>'OA&amp;GRIDCO'!CD16+'Day Ahead IEX PXIL'!AR16+RTM!AR16</f>
        <v>0</v>
      </c>
      <c r="AQ16" s="14">
        <f>'OA&amp;GRIDCO'!CO16+'Day Ahead IEX PXIL'!AW16+RTM!AW16</f>
        <v>39.15</v>
      </c>
      <c r="AR16" s="14">
        <f>'OA&amp;GRIDCO'!CP16+'Day Ahead IEX PXIL'!AX16+RTM!AX16</f>
        <v>8</v>
      </c>
      <c r="AS16" s="14">
        <f>'OA&amp;GRIDCO'!DA16+'Day Ahead IEX PXIL'!BC16+RTM!BC16</f>
        <v>329.77738402061857</v>
      </c>
      <c r="AT16" s="14">
        <f>'OA&amp;GRIDCO'!DB16+'Day Ahead IEX PXIL'!BD16+RTM!BD16</f>
        <v>0</v>
      </c>
      <c r="AU16" s="14">
        <f>'Day Ahead IEX PXIL'!BI16+RTM!BI16+'OA&amp;GRIDCO'!OQ16</f>
        <v>0</v>
      </c>
      <c r="AV16" s="14">
        <f>'Day Ahead IEX PXIL'!BJ16+RTM!BJ16+'OA&amp;GRIDCO'!OR16</f>
        <v>0</v>
      </c>
      <c r="AW16" s="91"/>
      <c r="AX16" s="91"/>
      <c r="AY16" s="14">
        <v>0</v>
      </c>
      <c r="AZ16" s="14">
        <f>'OA&amp;GRIDCO'!DL16+'Day Ahead IEX PXIL'!BP16+RTM!BP16</f>
        <v>14.12</v>
      </c>
      <c r="BA16" s="14">
        <f>'OA&amp;GRIDCO'!EC16+'Day Ahead IEX PXIL'!BU16+RTM!BU16</f>
        <v>0</v>
      </c>
      <c r="BB16" s="14">
        <f>'OA&amp;GRIDCO'!ED16+'Day Ahead IEX PXIL'!BV16+RTM!BV16</f>
        <v>0</v>
      </c>
      <c r="BC16" s="14">
        <f>'OA&amp;GRIDCO'!EQ16+'Day Ahead IEX PXIL'!CA16+RTM!CA16</f>
        <v>348.46000000000004</v>
      </c>
      <c r="BD16" s="14">
        <f>'OA&amp;GRIDCO'!ER16+'Day Ahead IEX PXIL'!CB16+RTM!CB16</f>
        <v>66.495000000000005</v>
      </c>
      <c r="BE16" s="99">
        <f>'OA&amp;GRIDCO'!NU16+GDAM!U16</f>
        <v>0</v>
      </c>
      <c r="BF16" s="99"/>
      <c r="BG16" s="77"/>
      <c r="BH16" s="77"/>
      <c r="BI16" s="14">
        <f>'OA&amp;GRIDCO'!EW16+'Day Ahead IEX PXIL'!CG16+RTM!CG16</f>
        <v>0</v>
      </c>
      <c r="BJ16" s="14">
        <f>'OA&amp;GRIDCO'!EX16+'Day Ahead IEX PXIL'!CH16+RTM!CH16</f>
        <v>0</v>
      </c>
      <c r="BK16" s="14">
        <f>'OA&amp;GRIDCO'!KW16+RTM!FG16+'Day Ahead IEX PXIL'!GW16</f>
        <v>0</v>
      </c>
      <c r="BL16" s="14">
        <f>'OA&amp;GRIDCO'!KX16+RTM!FH16+'Day Ahead IEX PXIL'!GX16</f>
        <v>0</v>
      </c>
      <c r="BM16" s="14">
        <f>'Day Ahead IEX PXIL'!CM16+RTM!CM16+'OA&amp;GRIDCO'!FC16</f>
        <v>0</v>
      </c>
      <c r="BN16" s="14">
        <f>'OA&amp;GRIDCO'!FD16+'Day Ahead IEX PXIL'!CN16+RTM!CN16</f>
        <v>0</v>
      </c>
      <c r="BO16" s="93"/>
      <c r="BP16" s="93"/>
      <c r="BQ16" s="14">
        <f>'OA&amp;GRIDCO'!FQ16+'Day Ahead IEX PXIL'!CS16+RTM!CS16</f>
        <v>26.8</v>
      </c>
      <c r="BR16" s="14">
        <f>'OA&amp;GRIDCO'!FR16+'Day Ahead IEX PXIL'!CT16+RTM!CT16</f>
        <v>6</v>
      </c>
      <c r="BS16" s="10">
        <f>'OA&amp;GRIDCO'!JU16+'Day Ahead IEX PXIL'!FA16+RTM!EU16</f>
        <v>108.9545</v>
      </c>
      <c r="BT16" s="14">
        <f>'OA&amp;GRIDCO'!JV16+'Day Ahead IEX PXIL'!FB16+RTM!EV16</f>
        <v>22</v>
      </c>
      <c r="BU16" s="31">
        <f>'OA&amp;GRIDCO'!GG16+RTM!G16</f>
        <v>0</v>
      </c>
      <c r="BV16" s="31">
        <f>'OA&amp;GRIDCO'!GH16</f>
        <v>0</v>
      </c>
      <c r="BW16" s="14">
        <f>'OA&amp;GRIDCO'!HA16+'Day Ahead IEX PXIL'!DK16+RTM!DE16</f>
        <v>0</v>
      </c>
      <c r="BX16" s="14">
        <f>'OA&amp;GRIDCO'!HB16</f>
        <v>0</v>
      </c>
      <c r="BY16" s="14">
        <f>'Day Ahead IEX PXIL'!GK16+RTM!FA16+'OA&amp;GRIDCO'!LC16</f>
        <v>0</v>
      </c>
      <c r="BZ16" s="14">
        <f>'Day Ahead IEX PXIL'!GL16+RTM!FB16+'OA&amp;GRIDCO'!LD16</f>
        <v>0</v>
      </c>
      <c r="CA16" s="61"/>
      <c r="CB16" s="61"/>
      <c r="CC16" s="98">
        <f>RTM!GI16+'Day Ahead IEX PXIL'!II16+GDAM!M16</f>
        <v>0</v>
      </c>
      <c r="CD16" s="98">
        <f>RTM!GJ16</f>
        <v>0</v>
      </c>
      <c r="CE16" s="14">
        <f>'OA&amp;GRIDCO'!HI16+'Day Ahead IEX PXIL'!DQ16+RTM!DK16</f>
        <v>0</v>
      </c>
      <c r="CF16" s="14">
        <f>'OA&amp;GRIDCO'!HJ16+'Day Ahead IEX PXIL'!DR16+RTM!DL16</f>
        <v>0</v>
      </c>
      <c r="CG16" s="98">
        <f>'OA&amp;GRIDCO'!HO16+'Day Ahead IEX PXIL'!DW16+RTM!DQ16</f>
        <v>0</v>
      </c>
      <c r="CH16" s="98">
        <f>'OA&amp;GRIDCO'!HP16+'Day Ahead IEX PXIL'!DX16+RTM!DR16</f>
        <v>0</v>
      </c>
      <c r="CI16" s="99">
        <f>'Day Ahead IEX PXIL'!HE16+'OA&amp;GRIDCO'!DI16+RTM!GY16</f>
        <v>0</v>
      </c>
      <c r="CJ16" s="99">
        <f>'Day Ahead IEX PXIL'!HF16+'OA&amp;GRIDCO'!DJ16</f>
        <v>0</v>
      </c>
      <c r="CK16" s="78">
        <f>'OA&amp;GRIDCO'!KS16+'Day Ahead IEX PXIL'!DE16</f>
        <v>10.31</v>
      </c>
      <c r="CL16" s="78">
        <f>'OA&amp;GRIDCO'!KT16+'Day Ahead IEX PXIL'!DF16</f>
        <v>0</v>
      </c>
      <c r="CM16" s="78">
        <f>'Day Ahead IEX PXIL'!FS16+RTM!FS16</f>
        <v>0</v>
      </c>
      <c r="CN16" s="78">
        <f>'Day Ahead IEX PXIL'!FT16</f>
        <v>0</v>
      </c>
      <c r="CO16" s="78">
        <f>RTM!IY16+'Day Ahead IEX PXIL'!IY16</f>
        <v>0</v>
      </c>
      <c r="CP16" s="78">
        <f>RTM!IZ16+'Day Ahead IEX PXIL'!IZ16</f>
        <v>0</v>
      </c>
      <c r="CQ16" s="14">
        <f>'OA&amp;GRIDCO'!KG16+'Day Ahead IEX PXIL'!FM16+RTM!GE16</f>
        <v>0</v>
      </c>
      <c r="CR16" s="14">
        <f>'OA&amp;GRIDCO'!KH16+'Day Ahead IEX PXIL'!FN16</f>
        <v>0</v>
      </c>
      <c r="CS16" s="14">
        <f>'OA&amp;GRIDCO'!KM16+'Day Ahead IEX PXIL'!FY16+RTM!FY16</f>
        <v>0</v>
      </c>
      <c r="CT16" s="14">
        <f>'Day Ahead IEX PXIL'!FZ16</f>
        <v>0</v>
      </c>
      <c r="CU16" s="14">
        <v>0</v>
      </c>
      <c r="CV16" s="14">
        <f>'Day Ahead IEX PXIL'!GF16</f>
        <v>0</v>
      </c>
      <c r="CW16" s="14">
        <f>'OA&amp;GRIDCO'!HU16+'Day Ahead IEX PXIL'!EC16+RTM!DW16</f>
        <v>550</v>
      </c>
      <c r="CX16" s="14">
        <f>'OA&amp;GRIDCO'!HV16+'Day Ahead IEX PXIL'!ED16+RTM!DX16</f>
        <v>0</v>
      </c>
      <c r="CY16" s="14">
        <f>'OA&amp;GRIDCO'!IG16+'Day Ahead IEX PXIL'!EI16+RTM!EC16</f>
        <v>9.3000000000000007</v>
      </c>
      <c r="CZ16" s="14">
        <f>'OA&amp;GRIDCO'!IH16+'Day Ahead IEX PXIL'!EJ16+RTM!ED16</f>
        <v>2.3250000000000002</v>
      </c>
      <c r="DA16" s="14">
        <f>'OA&amp;GRIDCO'!IU16+'Day Ahead IEX PXIL'!EO16+RTM!EI16</f>
        <v>0</v>
      </c>
      <c r="DB16" s="14">
        <f>'OA&amp;GRIDCO'!IV16+'Day Ahead IEX PXIL'!EP16+RTM!EJ16</f>
        <v>0</v>
      </c>
      <c r="DC16" s="99"/>
      <c r="DD16" s="99"/>
      <c r="DE16" s="14">
        <f>'Day Ahead IEX PXIL'!FC16+'OA&amp;GRIDCO'!KA16+RTM!GM16</f>
        <v>0</v>
      </c>
      <c r="DF16" s="14">
        <f>'Day Ahead IEX PXIL'!FD16+'OA&amp;GRIDCO'!KB16</f>
        <v>0</v>
      </c>
      <c r="DG16" s="14">
        <f>'OA&amp;GRIDCO'!JE16+'Day Ahead IEX PXIL'!EU16+RTM!EO16</f>
        <v>20.62</v>
      </c>
      <c r="DH16" s="14">
        <f>'OA&amp;GRIDCO'!JF16+'Day Ahead IEX PXIL'!EV16+RTM!EP16</f>
        <v>0</v>
      </c>
      <c r="DI16" s="14">
        <v>0</v>
      </c>
      <c r="DJ16" s="14">
        <v>0</v>
      </c>
      <c r="DK16" s="98">
        <f>RTM!FM16</f>
        <v>0</v>
      </c>
      <c r="DL16" s="98">
        <f>RTM!FN16</f>
        <v>0</v>
      </c>
      <c r="DM16" s="98">
        <f>'OA&amp;GRIDCO'!LF16+'Day Ahead IEX PXIL'!HU16+'Day Ahead IEX PXIL'!HU16</f>
        <v>0</v>
      </c>
      <c r="DN16" s="98">
        <f>'OA&amp;GRIDCO'!LH16+'Day Ahead IEX PXIL'!HV16+RTM!GV16</f>
        <v>0</v>
      </c>
      <c r="DO16" s="98">
        <f>'OA&amp;GRIDCO'!LS16+'Day Ahead IEX PXIL'!HO16+RTM!IU16</f>
        <v>0</v>
      </c>
      <c r="DP16" s="98">
        <f>'OA&amp;GRIDCO'!LT16+'Day Ahead IEX PXIL'!HP16+RTM!IV16</f>
        <v>0</v>
      </c>
      <c r="DQ16" s="98">
        <f>RTM!HK16</f>
        <v>1.44</v>
      </c>
      <c r="DR16" s="98">
        <f>RTM!HL16</f>
        <v>0</v>
      </c>
      <c r="DS16" s="98">
        <f>RTM!HO16</f>
        <v>0</v>
      </c>
      <c r="DT16" s="98">
        <f>RTM!HP16</f>
        <v>0</v>
      </c>
      <c r="DU16" s="98">
        <f>RTM!HS16</f>
        <v>0</v>
      </c>
      <c r="DV16" s="98">
        <f>RTM!HT16</f>
        <v>0</v>
      </c>
      <c r="DW16" s="98">
        <f>RTM!HW16+'OA&amp;GRIDCO'!MI16</f>
        <v>22</v>
      </c>
      <c r="DX16" s="98">
        <f>RTM!HX16</f>
        <v>0</v>
      </c>
      <c r="DY16" s="98">
        <f>RTM!IA16</f>
        <v>0</v>
      </c>
      <c r="DZ16" s="98">
        <f>RTM!IB16</f>
        <v>0</v>
      </c>
      <c r="EA16" s="98">
        <f>RTM!IC16</f>
        <v>0</v>
      </c>
      <c r="EB16" s="98">
        <f>RTM!ID16</f>
        <v>0</v>
      </c>
      <c r="EC16" s="98">
        <f>'OA&amp;GRIDCO'!MO16</f>
        <v>0</v>
      </c>
      <c r="ED16" s="98">
        <f>'OA&amp;GRIDCO'!MP16</f>
        <v>0</v>
      </c>
      <c r="EE16" s="98">
        <f>'OA&amp;GRIDCO'!MS16</f>
        <v>0</v>
      </c>
      <c r="EF16" s="98">
        <f>'OA&amp;GRIDCO'!MT16</f>
        <v>0</v>
      </c>
      <c r="EG16" s="98">
        <f>'OA&amp;GRIDCO'!MW16+'Day Ahead IEX PXIL'!IM16+GDAM!G16+RTM!II16</f>
        <v>0</v>
      </c>
      <c r="EH16" s="98">
        <f>'OA&amp;GRIDCO'!MX16+'Day Ahead IEX PXIL'!IN16+RTM!IJ16+GDAM!H16</f>
        <v>0</v>
      </c>
      <c r="EI16" s="98">
        <f>'Day Ahead IEX PXIL'!IQ16+RTM!IM16+'OA&amp;GRIDCO'!NA16</f>
        <v>6.65</v>
      </c>
      <c r="EJ16" s="98">
        <f>'Day Ahead IEX PXIL'!IR16+RTM!IN16+'OA&amp;GRIDCO'!NB16</f>
        <v>0.9</v>
      </c>
      <c r="EK16" s="98">
        <f>'OA&amp;GRIDCO'!NE16</f>
        <v>0</v>
      </c>
      <c r="EL16" s="98">
        <f>'OA&amp;GRIDCO'!NF16</f>
        <v>0</v>
      </c>
      <c r="EM16" s="98">
        <f>RTM!IQ16</f>
        <v>0</v>
      </c>
      <c r="EN16" s="98">
        <f>RTM!IR16</f>
        <v>0</v>
      </c>
      <c r="EO16" s="98">
        <f>'Day Ahead IEX PXIL'!IU16+RTM!JC16</f>
        <v>0</v>
      </c>
      <c r="EP16" s="98">
        <f>'Day Ahead IEX PXIL'!IV16+RTM!JD16</f>
        <v>0</v>
      </c>
      <c r="EQ16" s="98">
        <f>'OA&amp;GRIDCO'!NI16</f>
        <v>0</v>
      </c>
      <c r="ER16" s="98">
        <f>'OA&amp;GRIDCO'!NJ16</f>
        <v>0</v>
      </c>
      <c r="ES16" s="98">
        <f>'OA&amp;GRIDCO'!NK16+RTM!HC16+'Day Ahead IEX PXIL'!JC16</f>
        <v>0</v>
      </c>
      <c r="ET16" s="98">
        <f>'OA&amp;GRIDCO'!NN16+RTM!HD16+'Day Ahead IEX PXIL'!JD16</f>
        <v>0</v>
      </c>
      <c r="EU16" s="98">
        <f>RTM!JG16</f>
        <v>0</v>
      </c>
      <c r="EV16" s="98">
        <f>RTM!JH16</f>
        <v>0</v>
      </c>
      <c r="EW16" s="98">
        <f>RTM!JK16</f>
        <v>0</v>
      </c>
      <c r="EX16" s="98">
        <f>RTM!JL16</f>
        <v>0</v>
      </c>
      <c r="EY16" s="98">
        <f>GDAM!S16+'OA&amp;GRIDCO'!OE16+RTM!JO16</f>
        <v>0</v>
      </c>
      <c r="EZ16" s="98">
        <f>GDAM!T16+'OA&amp;GRIDCO'!NV16+RTM!JP16</f>
        <v>0</v>
      </c>
      <c r="FA16" s="98">
        <f>GDAM!Y16+RTM!JS16</f>
        <v>0</v>
      </c>
      <c r="FB16" s="98">
        <f>GDAM!Z16+RTM!JT16</f>
        <v>0</v>
      </c>
      <c r="FC16" s="98">
        <f>RTM!JW16</f>
        <v>0</v>
      </c>
      <c r="FD16" s="98">
        <f>RTM!JX16</f>
        <v>0</v>
      </c>
      <c r="FE16" s="98">
        <f>GDAM!AE16+'OA&amp;GRIDCO'!OM16</f>
        <v>0</v>
      </c>
      <c r="FF16" s="98">
        <f>GDAM!AF16+'OA&amp;GRIDCO'!ON16</f>
        <v>0</v>
      </c>
      <c r="FG16" s="10">
        <f t="shared" si="0"/>
        <v>1736.3518840206184</v>
      </c>
      <c r="FH16" s="10">
        <f t="shared" si="1"/>
        <v>197.20399999999998</v>
      </c>
    </row>
    <row r="17" spans="1:164">
      <c r="A17" s="72" t="s">
        <v>39</v>
      </c>
      <c r="B17" s="19">
        <v>7</v>
      </c>
      <c r="C17" s="139"/>
      <c r="D17" s="99"/>
      <c r="E17" s="99"/>
      <c r="F17" s="99"/>
      <c r="G17" s="99">
        <v>20</v>
      </c>
      <c r="H17" s="99">
        <v>0.9</v>
      </c>
      <c r="I17" s="98"/>
      <c r="J17" s="98"/>
      <c r="K17" s="99"/>
      <c r="L17" s="99"/>
      <c r="M17" s="99">
        <v>18</v>
      </c>
      <c r="N17" s="99"/>
      <c r="O17" s="359">
        <v>0</v>
      </c>
      <c r="P17" s="99"/>
      <c r="Q17" s="119">
        <v>3.7</v>
      </c>
      <c r="R17" s="99">
        <v>0.45999999999999996</v>
      </c>
      <c r="S17" s="98">
        <v>25</v>
      </c>
      <c r="T17" s="99"/>
      <c r="U17" s="98">
        <v>37</v>
      </c>
      <c r="V17" s="99"/>
      <c r="W17" s="351">
        <v>0</v>
      </c>
      <c r="X17" s="99"/>
      <c r="Y17" s="351">
        <v>0</v>
      </c>
      <c r="Z17" s="99"/>
      <c r="AA17" s="351">
        <v>0</v>
      </c>
      <c r="AB17" s="99"/>
      <c r="AC17" s="360">
        <v>0</v>
      </c>
      <c r="AD17" s="99"/>
      <c r="AE17" s="14">
        <f>'OA&amp;GRIDCO'!W17+'Day Ahead IEX PXIL'!M17+RTM!M17</f>
        <v>41.24</v>
      </c>
      <c r="AF17" s="14">
        <f>'OA&amp;GRIDCO'!X17+'Day Ahead IEX PXIL'!N17+RTM!N17</f>
        <v>41.24</v>
      </c>
      <c r="AG17" s="14">
        <f>'OA&amp;GRIDCO'!AC17+'Day Ahead IEX PXIL'!S17+RTM!S17</f>
        <v>5</v>
      </c>
      <c r="AH17" s="14">
        <f>'OA&amp;GRIDCO'!AD17+'Day Ahead IEX PXIL'!T17+RTM!T17</f>
        <v>2.2200000000000002</v>
      </c>
      <c r="AI17" s="14">
        <f>'OA&amp;GRIDCO'!AU17+'Day Ahead IEX PXIL'!Y17+RTM!Y17</f>
        <v>115</v>
      </c>
      <c r="AJ17" s="14">
        <f>'OA&amp;GRIDCO'!AV17+'Day Ahead IEX PXIL'!Z17+RTM!Z17</f>
        <v>34.5</v>
      </c>
      <c r="AK17" s="14">
        <f>'OA&amp;GRIDCO'!BS17+'Day Ahead IEX PXIL'!AK17+RTM!AK17</f>
        <v>60</v>
      </c>
      <c r="AL17" s="14">
        <f>'OA&amp;GRIDCO'!BT17+'Day Ahead IEX PXIL'!AL17+RTM!AL17</f>
        <v>8.5440000000000005</v>
      </c>
      <c r="AM17" s="14">
        <f>'OA&amp;GRIDCO'!BC17+'Day Ahead IEX PXIL'!AE17+RTM!AE17</f>
        <v>0</v>
      </c>
      <c r="AN17" s="14">
        <f>'OA&amp;GRIDCO'!BD17+'Day Ahead IEX PXIL'!AF17+RTM!AF17</f>
        <v>0</v>
      </c>
      <c r="AO17" s="14">
        <f>'OA&amp;GRIDCO'!CC17+'Day Ahead IEX PXIL'!AQ17+RTM!AQ17</f>
        <v>0</v>
      </c>
      <c r="AP17" s="14">
        <f>'OA&amp;GRIDCO'!CD17+'Day Ahead IEX PXIL'!AR17+RTM!AR17</f>
        <v>0</v>
      </c>
      <c r="AQ17" s="14">
        <f>'OA&amp;GRIDCO'!CO17+'Day Ahead IEX PXIL'!AW17+RTM!AW17</f>
        <v>39.15</v>
      </c>
      <c r="AR17" s="14">
        <f>'OA&amp;GRIDCO'!CP17+'Day Ahead IEX PXIL'!AX17+RTM!AX17</f>
        <v>8</v>
      </c>
      <c r="AS17" s="14">
        <f>'OA&amp;GRIDCO'!DA17+'Day Ahead IEX PXIL'!BC17+RTM!BC17</f>
        <v>329.77738402061857</v>
      </c>
      <c r="AT17" s="14">
        <f>'OA&amp;GRIDCO'!DB17+'Day Ahead IEX PXIL'!BD17+RTM!BD17</f>
        <v>0</v>
      </c>
      <c r="AU17" s="14">
        <f>'Day Ahead IEX PXIL'!BI17+RTM!BI17+'OA&amp;GRIDCO'!OQ17</f>
        <v>0</v>
      </c>
      <c r="AV17" s="14">
        <f>'Day Ahead IEX PXIL'!BJ17+RTM!BJ17+'OA&amp;GRIDCO'!OR17</f>
        <v>0</v>
      </c>
      <c r="AW17" s="91"/>
      <c r="AX17" s="91"/>
      <c r="AY17" s="14">
        <v>0</v>
      </c>
      <c r="AZ17" s="14">
        <f>'OA&amp;GRIDCO'!DL17+'Day Ahead IEX PXIL'!BP17+RTM!BP17</f>
        <v>14.12</v>
      </c>
      <c r="BA17" s="14">
        <f>'OA&amp;GRIDCO'!EC17+'Day Ahead IEX PXIL'!BU17+RTM!BU17</f>
        <v>0</v>
      </c>
      <c r="BB17" s="14">
        <f>'OA&amp;GRIDCO'!ED17+'Day Ahead IEX PXIL'!BV17+RTM!BV17</f>
        <v>0</v>
      </c>
      <c r="BC17" s="14">
        <f>'OA&amp;GRIDCO'!EQ17+'Day Ahead IEX PXIL'!CA17+RTM!CA17</f>
        <v>348.46000000000004</v>
      </c>
      <c r="BD17" s="14">
        <f>'OA&amp;GRIDCO'!ER17+'Day Ahead IEX PXIL'!CB17+RTM!CB17</f>
        <v>66.495000000000005</v>
      </c>
      <c r="BE17" s="99">
        <f>'OA&amp;GRIDCO'!NU17+GDAM!U17</f>
        <v>0</v>
      </c>
      <c r="BF17" s="99"/>
      <c r="BG17" s="77"/>
      <c r="BH17" s="77"/>
      <c r="BI17" s="14">
        <f>'OA&amp;GRIDCO'!EW17+'Day Ahead IEX PXIL'!CG17+RTM!CG17</f>
        <v>0</v>
      </c>
      <c r="BJ17" s="14">
        <f>'OA&amp;GRIDCO'!EX17+'Day Ahead IEX PXIL'!CH17+RTM!CH17</f>
        <v>0</v>
      </c>
      <c r="BK17" s="14">
        <f>'OA&amp;GRIDCO'!KW17+RTM!FG17+'Day Ahead IEX PXIL'!GW17</f>
        <v>0</v>
      </c>
      <c r="BL17" s="14">
        <f>'OA&amp;GRIDCO'!KX17+RTM!FH17+'Day Ahead IEX PXIL'!GX17</f>
        <v>0</v>
      </c>
      <c r="BM17" s="14">
        <f>'Day Ahead IEX PXIL'!CM17+RTM!CM17+'OA&amp;GRIDCO'!FC17</f>
        <v>0</v>
      </c>
      <c r="BN17" s="14">
        <f>'OA&amp;GRIDCO'!FD17+'Day Ahead IEX PXIL'!CN17+RTM!CN17</f>
        <v>0</v>
      </c>
      <c r="BO17" s="93"/>
      <c r="BP17" s="93"/>
      <c r="BQ17" s="14">
        <f>'OA&amp;GRIDCO'!FQ17+'Day Ahead IEX PXIL'!CS17+RTM!CS17</f>
        <v>26.8</v>
      </c>
      <c r="BR17" s="14">
        <f>'OA&amp;GRIDCO'!FR17+'Day Ahead IEX PXIL'!CT17+RTM!CT17</f>
        <v>6</v>
      </c>
      <c r="BS17" s="10">
        <f>'OA&amp;GRIDCO'!JU17+'Day Ahead IEX PXIL'!FA17+RTM!EU17</f>
        <v>108.9545</v>
      </c>
      <c r="BT17" s="14">
        <f>'OA&amp;GRIDCO'!JV17+'Day Ahead IEX PXIL'!FB17+RTM!EV17</f>
        <v>22</v>
      </c>
      <c r="BU17" s="31">
        <f>'OA&amp;GRIDCO'!GG17+RTM!G17</f>
        <v>0</v>
      </c>
      <c r="BV17" s="31">
        <f>'OA&amp;GRIDCO'!GH17</f>
        <v>0</v>
      </c>
      <c r="BW17" s="14">
        <f>'OA&amp;GRIDCO'!HA17+'Day Ahead IEX PXIL'!DK17+RTM!DE17</f>
        <v>0</v>
      </c>
      <c r="BX17" s="14">
        <f>'OA&amp;GRIDCO'!HB17</f>
        <v>0</v>
      </c>
      <c r="BY17" s="14">
        <f>'Day Ahead IEX PXIL'!GK17+RTM!FA17+'OA&amp;GRIDCO'!LC17</f>
        <v>0</v>
      </c>
      <c r="BZ17" s="14">
        <f>'Day Ahead IEX PXIL'!GL17+RTM!FB17+'OA&amp;GRIDCO'!LD17</f>
        <v>0</v>
      </c>
      <c r="CA17" s="61"/>
      <c r="CB17" s="61"/>
      <c r="CC17" s="98">
        <f>RTM!GI17+'Day Ahead IEX PXIL'!II17+GDAM!M17</f>
        <v>0</v>
      </c>
      <c r="CD17" s="98">
        <f>RTM!GJ17</f>
        <v>0</v>
      </c>
      <c r="CE17" s="14">
        <f>'OA&amp;GRIDCO'!HI17+'Day Ahead IEX PXIL'!DQ17+RTM!DK17</f>
        <v>0</v>
      </c>
      <c r="CF17" s="14">
        <f>'OA&amp;GRIDCO'!HJ17+'Day Ahead IEX PXIL'!DR17+RTM!DL17</f>
        <v>0</v>
      </c>
      <c r="CG17" s="98">
        <f>'OA&amp;GRIDCO'!HO17+'Day Ahead IEX PXIL'!DW17+RTM!DQ17</f>
        <v>0</v>
      </c>
      <c r="CH17" s="98">
        <f>'OA&amp;GRIDCO'!HP17+'Day Ahead IEX PXIL'!DX17+RTM!DR17</f>
        <v>0</v>
      </c>
      <c r="CI17" s="99">
        <f>'Day Ahead IEX PXIL'!HE17+'OA&amp;GRIDCO'!DI17+RTM!GY17</f>
        <v>0</v>
      </c>
      <c r="CJ17" s="99">
        <f>'Day Ahead IEX PXIL'!HF17+'OA&amp;GRIDCO'!DJ17</f>
        <v>0</v>
      </c>
      <c r="CK17" s="78">
        <f>'OA&amp;GRIDCO'!KS17+'Day Ahead IEX PXIL'!DE17</f>
        <v>10.31</v>
      </c>
      <c r="CL17" s="78">
        <f>'OA&amp;GRIDCO'!KT17+'Day Ahead IEX PXIL'!DF17</f>
        <v>0</v>
      </c>
      <c r="CM17" s="78">
        <f>'Day Ahead IEX PXIL'!FS17+RTM!FS17</f>
        <v>0</v>
      </c>
      <c r="CN17" s="78">
        <f>'Day Ahead IEX PXIL'!FT17</f>
        <v>0</v>
      </c>
      <c r="CO17" s="78">
        <f>RTM!IY17+'Day Ahead IEX PXIL'!IY17</f>
        <v>0</v>
      </c>
      <c r="CP17" s="78">
        <f>RTM!IZ17+'Day Ahead IEX PXIL'!IZ17</f>
        <v>0</v>
      </c>
      <c r="CQ17" s="14">
        <f>'OA&amp;GRIDCO'!KG17+'Day Ahead IEX PXIL'!FM17+RTM!GE17</f>
        <v>0</v>
      </c>
      <c r="CR17" s="14">
        <f>'OA&amp;GRIDCO'!KH17+'Day Ahead IEX PXIL'!FN17</f>
        <v>0</v>
      </c>
      <c r="CS17" s="14">
        <f>'OA&amp;GRIDCO'!KM17+'Day Ahead IEX PXIL'!FY17+RTM!FY17</f>
        <v>0</v>
      </c>
      <c r="CT17" s="14">
        <f>'Day Ahead IEX PXIL'!FZ17</f>
        <v>0</v>
      </c>
      <c r="CU17" s="14">
        <v>0</v>
      </c>
      <c r="CV17" s="14">
        <f>'Day Ahead IEX PXIL'!GF17</f>
        <v>0</v>
      </c>
      <c r="CW17" s="14">
        <f>'OA&amp;GRIDCO'!HU17+'Day Ahead IEX PXIL'!EC17+RTM!DW17</f>
        <v>550</v>
      </c>
      <c r="CX17" s="14">
        <f>'OA&amp;GRIDCO'!HV17+'Day Ahead IEX PXIL'!ED17+RTM!DX17</f>
        <v>0</v>
      </c>
      <c r="CY17" s="14">
        <f>'OA&amp;GRIDCO'!IG17+'Day Ahead IEX PXIL'!EI17+RTM!EC17</f>
        <v>9.3000000000000007</v>
      </c>
      <c r="CZ17" s="14">
        <f>'OA&amp;GRIDCO'!IH17+'Day Ahead IEX PXIL'!EJ17+RTM!ED17</f>
        <v>2.3250000000000002</v>
      </c>
      <c r="DA17" s="14">
        <f>'OA&amp;GRIDCO'!IU17+'Day Ahead IEX PXIL'!EO17+RTM!EI17</f>
        <v>0</v>
      </c>
      <c r="DB17" s="14">
        <f>'OA&amp;GRIDCO'!IV17+'Day Ahead IEX PXIL'!EP17+RTM!EJ17</f>
        <v>0</v>
      </c>
      <c r="DC17" s="99"/>
      <c r="DD17" s="99"/>
      <c r="DE17" s="14">
        <f>'Day Ahead IEX PXIL'!FC17+'OA&amp;GRIDCO'!KA17+RTM!GM17</f>
        <v>0</v>
      </c>
      <c r="DF17" s="14">
        <f>'Day Ahead IEX PXIL'!FD17+'OA&amp;GRIDCO'!KB17</f>
        <v>0</v>
      </c>
      <c r="DG17" s="14">
        <f>'OA&amp;GRIDCO'!JE17+'Day Ahead IEX PXIL'!EU17+RTM!EO17</f>
        <v>20.62</v>
      </c>
      <c r="DH17" s="14">
        <f>'OA&amp;GRIDCO'!JF17+'Day Ahead IEX PXIL'!EV17+RTM!EP17</f>
        <v>0</v>
      </c>
      <c r="DI17" s="14">
        <v>0</v>
      </c>
      <c r="DJ17" s="14">
        <v>0</v>
      </c>
      <c r="DK17" s="98">
        <f>RTM!FM17</f>
        <v>0</v>
      </c>
      <c r="DL17" s="98">
        <f>RTM!FN17</f>
        <v>0</v>
      </c>
      <c r="DM17" s="98">
        <f>'OA&amp;GRIDCO'!LF17+'Day Ahead IEX PXIL'!HU17+'Day Ahead IEX PXIL'!HU17</f>
        <v>0</v>
      </c>
      <c r="DN17" s="98">
        <f>'OA&amp;GRIDCO'!LH17+'Day Ahead IEX PXIL'!HV17+RTM!GV17</f>
        <v>0</v>
      </c>
      <c r="DO17" s="98">
        <f>'OA&amp;GRIDCO'!LS17+'Day Ahead IEX PXIL'!HO17+RTM!IU17</f>
        <v>0</v>
      </c>
      <c r="DP17" s="98">
        <f>'OA&amp;GRIDCO'!LT17+'Day Ahead IEX PXIL'!HP17+RTM!IV17</f>
        <v>0</v>
      </c>
      <c r="DQ17" s="98">
        <f>RTM!HK17</f>
        <v>1.44</v>
      </c>
      <c r="DR17" s="98">
        <f>RTM!HL17</f>
        <v>0</v>
      </c>
      <c r="DS17" s="98">
        <f>RTM!HO17</f>
        <v>0</v>
      </c>
      <c r="DT17" s="98">
        <f>RTM!HP17</f>
        <v>0</v>
      </c>
      <c r="DU17" s="98">
        <f>RTM!HS17</f>
        <v>0</v>
      </c>
      <c r="DV17" s="98">
        <f>RTM!HT17</f>
        <v>0</v>
      </c>
      <c r="DW17" s="98">
        <f>RTM!HW17+'OA&amp;GRIDCO'!MI17</f>
        <v>22</v>
      </c>
      <c r="DX17" s="98">
        <f>RTM!HX17</f>
        <v>0</v>
      </c>
      <c r="DY17" s="98">
        <f>RTM!IA17</f>
        <v>0</v>
      </c>
      <c r="DZ17" s="98">
        <f>RTM!IB17</f>
        <v>0</v>
      </c>
      <c r="EA17" s="98">
        <f>RTM!IC17</f>
        <v>0</v>
      </c>
      <c r="EB17" s="98">
        <f>RTM!ID17</f>
        <v>0</v>
      </c>
      <c r="EC17" s="98">
        <f>'OA&amp;GRIDCO'!MO17</f>
        <v>0</v>
      </c>
      <c r="ED17" s="98">
        <f>'OA&amp;GRIDCO'!MP17</f>
        <v>0</v>
      </c>
      <c r="EE17" s="98">
        <f>'OA&amp;GRIDCO'!MS17</f>
        <v>0</v>
      </c>
      <c r="EF17" s="98">
        <f>'OA&amp;GRIDCO'!MT17</f>
        <v>0</v>
      </c>
      <c r="EG17" s="98">
        <f>'OA&amp;GRIDCO'!MW17+'Day Ahead IEX PXIL'!IM17+GDAM!G17+RTM!II17</f>
        <v>0</v>
      </c>
      <c r="EH17" s="98">
        <f>'OA&amp;GRIDCO'!MX17+'Day Ahead IEX PXIL'!IN17+RTM!IJ17+GDAM!H17</f>
        <v>0</v>
      </c>
      <c r="EI17" s="98">
        <f>'Day Ahead IEX PXIL'!IQ17+RTM!IM17+'OA&amp;GRIDCO'!NA17</f>
        <v>6.65</v>
      </c>
      <c r="EJ17" s="98">
        <f>'Day Ahead IEX PXIL'!IR17+RTM!IN17+'OA&amp;GRIDCO'!NB17</f>
        <v>0.9</v>
      </c>
      <c r="EK17" s="98">
        <f>'OA&amp;GRIDCO'!NE17</f>
        <v>0</v>
      </c>
      <c r="EL17" s="98">
        <f>'OA&amp;GRIDCO'!NF17</f>
        <v>0</v>
      </c>
      <c r="EM17" s="98">
        <f>RTM!IQ17</f>
        <v>0</v>
      </c>
      <c r="EN17" s="98">
        <f>RTM!IR17</f>
        <v>0</v>
      </c>
      <c r="EO17" s="98">
        <f>'Day Ahead IEX PXIL'!IU17+RTM!JC17</f>
        <v>0</v>
      </c>
      <c r="EP17" s="98">
        <f>'Day Ahead IEX PXIL'!IV17+RTM!JD17</f>
        <v>0</v>
      </c>
      <c r="EQ17" s="98">
        <f>'OA&amp;GRIDCO'!NI17</f>
        <v>0</v>
      </c>
      <c r="ER17" s="98">
        <f>'OA&amp;GRIDCO'!NJ17</f>
        <v>0</v>
      </c>
      <c r="ES17" s="98">
        <f>'OA&amp;GRIDCO'!NK17+RTM!HC17+'Day Ahead IEX PXIL'!JC17</f>
        <v>0</v>
      </c>
      <c r="ET17" s="98">
        <f>'OA&amp;GRIDCO'!NN17+RTM!HD17+'Day Ahead IEX PXIL'!JD17</f>
        <v>0</v>
      </c>
      <c r="EU17" s="98">
        <f>RTM!JG17</f>
        <v>0</v>
      </c>
      <c r="EV17" s="98">
        <f>RTM!JH17</f>
        <v>0</v>
      </c>
      <c r="EW17" s="98">
        <f>RTM!JK17</f>
        <v>0</v>
      </c>
      <c r="EX17" s="98">
        <f>RTM!JL17</f>
        <v>0</v>
      </c>
      <c r="EY17" s="98">
        <f>GDAM!S17+'OA&amp;GRIDCO'!OE17+RTM!JO17</f>
        <v>0</v>
      </c>
      <c r="EZ17" s="98">
        <f>GDAM!T17+'OA&amp;GRIDCO'!NV17+RTM!JP17</f>
        <v>0</v>
      </c>
      <c r="FA17" s="98">
        <f>GDAM!Y17+RTM!JS17</f>
        <v>0</v>
      </c>
      <c r="FB17" s="98">
        <f>GDAM!Z17+RTM!JT17</f>
        <v>0</v>
      </c>
      <c r="FC17" s="98">
        <f>RTM!JW17</f>
        <v>0</v>
      </c>
      <c r="FD17" s="98">
        <f>RTM!JX17</f>
        <v>0</v>
      </c>
      <c r="FE17" s="98">
        <f>GDAM!AE17+'OA&amp;GRIDCO'!OM17</f>
        <v>0</v>
      </c>
      <c r="FF17" s="98">
        <f>GDAM!AF17+'OA&amp;GRIDCO'!ON17</f>
        <v>0</v>
      </c>
      <c r="FG17" s="10">
        <f t="shared" si="0"/>
        <v>1736.4018840206186</v>
      </c>
      <c r="FH17" s="10">
        <f t="shared" si="1"/>
        <v>207.70399999999998</v>
      </c>
    </row>
    <row r="18" spans="1:164">
      <c r="A18" s="72" t="s">
        <v>40</v>
      </c>
      <c r="B18" s="19">
        <v>8</v>
      </c>
      <c r="C18" s="139"/>
      <c r="D18" s="99"/>
      <c r="E18" s="99"/>
      <c r="F18" s="99"/>
      <c r="G18" s="99">
        <v>20</v>
      </c>
      <c r="H18" s="99">
        <v>0.9</v>
      </c>
      <c r="I18" s="98"/>
      <c r="J18" s="98"/>
      <c r="K18" s="99"/>
      <c r="L18" s="99"/>
      <c r="M18" s="99">
        <v>18</v>
      </c>
      <c r="N18" s="99"/>
      <c r="O18" s="359">
        <v>0</v>
      </c>
      <c r="P18" s="99"/>
      <c r="Q18" s="119">
        <v>3.7</v>
      </c>
      <c r="R18" s="99">
        <v>0.45999999999999996</v>
      </c>
      <c r="S18" s="98">
        <v>25</v>
      </c>
      <c r="T18" s="99"/>
      <c r="U18" s="98">
        <v>37</v>
      </c>
      <c r="V18" s="99"/>
      <c r="W18" s="351">
        <v>0</v>
      </c>
      <c r="X18" s="99"/>
      <c r="Y18" s="351">
        <v>0</v>
      </c>
      <c r="Z18" s="99"/>
      <c r="AA18" s="351">
        <v>0</v>
      </c>
      <c r="AB18" s="99"/>
      <c r="AC18" s="360">
        <v>0</v>
      </c>
      <c r="AD18" s="99"/>
      <c r="AE18" s="14">
        <f>'OA&amp;GRIDCO'!W18+'Day Ahead IEX PXIL'!M18+RTM!M18</f>
        <v>41.24</v>
      </c>
      <c r="AF18" s="14">
        <f>'OA&amp;GRIDCO'!X18+'Day Ahead IEX PXIL'!N18+RTM!N18</f>
        <v>41.24</v>
      </c>
      <c r="AG18" s="14">
        <f>'OA&amp;GRIDCO'!AC18+'Day Ahead IEX PXIL'!S18+RTM!S18</f>
        <v>5</v>
      </c>
      <c r="AH18" s="14">
        <f>'OA&amp;GRIDCO'!AD18+'Day Ahead IEX PXIL'!T18+RTM!T18</f>
        <v>2.2200000000000002</v>
      </c>
      <c r="AI18" s="14">
        <f>'OA&amp;GRIDCO'!AU18+'Day Ahead IEX PXIL'!Y18+RTM!Y18</f>
        <v>115</v>
      </c>
      <c r="AJ18" s="14">
        <f>'OA&amp;GRIDCO'!AV18+'Day Ahead IEX PXIL'!Z18+RTM!Z18</f>
        <v>34.5</v>
      </c>
      <c r="AK18" s="14">
        <f>'OA&amp;GRIDCO'!BS18+'Day Ahead IEX PXIL'!AK18+RTM!AK18</f>
        <v>85.77</v>
      </c>
      <c r="AL18" s="14">
        <f>'OA&amp;GRIDCO'!BT18+'Day Ahead IEX PXIL'!AL18+RTM!AL18</f>
        <v>8.5440000000000005</v>
      </c>
      <c r="AM18" s="14">
        <f>'OA&amp;GRIDCO'!BC18+'Day Ahead IEX PXIL'!AE18+RTM!AE18</f>
        <v>0</v>
      </c>
      <c r="AN18" s="14">
        <f>'OA&amp;GRIDCO'!BD18+'Day Ahead IEX PXIL'!AF18+RTM!AF18</f>
        <v>0</v>
      </c>
      <c r="AO18" s="14">
        <f>'OA&amp;GRIDCO'!CC18+'Day Ahead IEX PXIL'!AQ18+RTM!AQ18</f>
        <v>0</v>
      </c>
      <c r="AP18" s="14">
        <f>'OA&amp;GRIDCO'!CD18+'Day Ahead IEX PXIL'!AR18+RTM!AR18</f>
        <v>0</v>
      </c>
      <c r="AQ18" s="14">
        <f>'OA&amp;GRIDCO'!CO18+'Day Ahead IEX PXIL'!AW18+RTM!AW18</f>
        <v>39.15</v>
      </c>
      <c r="AR18" s="14">
        <f>'OA&amp;GRIDCO'!CP18+'Day Ahead IEX PXIL'!AX18+RTM!AX18</f>
        <v>8</v>
      </c>
      <c r="AS18" s="14">
        <f>'OA&amp;GRIDCO'!DA18+'Day Ahead IEX PXIL'!BC18+RTM!BC18</f>
        <v>329.77738402061857</v>
      </c>
      <c r="AT18" s="14">
        <f>'OA&amp;GRIDCO'!DB18+'Day Ahead IEX PXIL'!BD18+RTM!BD18</f>
        <v>0</v>
      </c>
      <c r="AU18" s="14">
        <f>'Day Ahead IEX PXIL'!BI18+RTM!BI18+'OA&amp;GRIDCO'!OQ18</f>
        <v>0</v>
      </c>
      <c r="AV18" s="14">
        <f>'Day Ahead IEX PXIL'!BJ18+RTM!BJ18+'OA&amp;GRIDCO'!OR18</f>
        <v>0</v>
      </c>
      <c r="AW18" s="91"/>
      <c r="AX18" s="91"/>
      <c r="AY18" s="14">
        <v>0</v>
      </c>
      <c r="AZ18" s="14">
        <f>'OA&amp;GRIDCO'!DL18+'Day Ahead IEX PXIL'!BP18+RTM!BP18</f>
        <v>14.12</v>
      </c>
      <c r="BA18" s="14">
        <f>'OA&amp;GRIDCO'!EC18+'Day Ahead IEX PXIL'!BU18+RTM!BU18</f>
        <v>0</v>
      </c>
      <c r="BB18" s="14">
        <f>'OA&amp;GRIDCO'!ED18+'Day Ahead IEX PXIL'!BV18+RTM!BV18</f>
        <v>0</v>
      </c>
      <c r="BC18" s="14">
        <f>'OA&amp;GRIDCO'!EQ18+'Day Ahead IEX PXIL'!CA18+RTM!CA18</f>
        <v>348.46000000000004</v>
      </c>
      <c r="BD18" s="14">
        <f>'OA&amp;GRIDCO'!ER18+'Day Ahead IEX PXIL'!CB18+RTM!CB18</f>
        <v>66.495000000000005</v>
      </c>
      <c r="BE18" s="99">
        <f>'OA&amp;GRIDCO'!NU18+GDAM!U18</f>
        <v>0</v>
      </c>
      <c r="BF18" s="99"/>
      <c r="BG18" s="77"/>
      <c r="BH18" s="77"/>
      <c r="BI18" s="14">
        <f>'OA&amp;GRIDCO'!EW18+'Day Ahead IEX PXIL'!CG18+RTM!CG18</f>
        <v>0</v>
      </c>
      <c r="BJ18" s="14">
        <f>'OA&amp;GRIDCO'!EX18+'Day Ahead IEX PXIL'!CH18+RTM!CH18</f>
        <v>0</v>
      </c>
      <c r="BK18" s="14">
        <f>'OA&amp;GRIDCO'!KW18+RTM!FG18+'Day Ahead IEX PXIL'!GW18</f>
        <v>0</v>
      </c>
      <c r="BL18" s="14">
        <f>'OA&amp;GRIDCO'!KX18+RTM!FH18+'Day Ahead IEX PXIL'!GX18</f>
        <v>0</v>
      </c>
      <c r="BM18" s="14">
        <f>'Day Ahead IEX PXIL'!CM18+RTM!CM18+'OA&amp;GRIDCO'!FC18</f>
        <v>0</v>
      </c>
      <c r="BN18" s="14">
        <f>'OA&amp;GRIDCO'!FD18+'Day Ahead IEX PXIL'!CN18+RTM!CN18</f>
        <v>0</v>
      </c>
      <c r="BO18" s="93"/>
      <c r="BP18" s="93"/>
      <c r="BQ18" s="14">
        <f>'OA&amp;GRIDCO'!FQ18+'Day Ahead IEX PXIL'!CS18+RTM!CS18</f>
        <v>26.8</v>
      </c>
      <c r="BR18" s="14">
        <f>'OA&amp;GRIDCO'!FR18+'Day Ahead IEX PXIL'!CT18+RTM!CT18</f>
        <v>6</v>
      </c>
      <c r="BS18" s="10">
        <f>'OA&amp;GRIDCO'!JU18+'Day Ahead IEX PXIL'!FA18+RTM!EU18</f>
        <v>108.9545</v>
      </c>
      <c r="BT18" s="14">
        <f>'OA&amp;GRIDCO'!JV18+'Day Ahead IEX PXIL'!FB18+RTM!EV18</f>
        <v>22</v>
      </c>
      <c r="BU18" s="31">
        <f>'OA&amp;GRIDCO'!GG18+RTM!G18</f>
        <v>0</v>
      </c>
      <c r="BV18" s="31">
        <f>'OA&amp;GRIDCO'!GH18</f>
        <v>0</v>
      </c>
      <c r="BW18" s="14">
        <f>'OA&amp;GRIDCO'!HA18+'Day Ahead IEX PXIL'!DK18+RTM!DE18</f>
        <v>0</v>
      </c>
      <c r="BX18" s="14">
        <f>'OA&amp;GRIDCO'!HB18</f>
        <v>0</v>
      </c>
      <c r="BY18" s="14">
        <f>'Day Ahead IEX PXIL'!GK18+RTM!FA18+'OA&amp;GRIDCO'!LC18</f>
        <v>0</v>
      </c>
      <c r="BZ18" s="14">
        <f>'Day Ahead IEX PXIL'!GL18+RTM!FB18+'OA&amp;GRIDCO'!LD18</f>
        <v>0</v>
      </c>
      <c r="CA18" s="61"/>
      <c r="CB18" s="61"/>
      <c r="CC18" s="98">
        <f>RTM!GI18+'Day Ahead IEX PXIL'!II18+GDAM!M18</f>
        <v>0</v>
      </c>
      <c r="CD18" s="98">
        <f>RTM!GJ18</f>
        <v>0</v>
      </c>
      <c r="CE18" s="14">
        <f>'OA&amp;GRIDCO'!HI18+'Day Ahead IEX PXIL'!DQ18+RTM!DK18</f>
        <v>0</v>
      </c>
      <c r="CF18" s="14">
        <f>'OA&amp;GRIDCO'!HJ18+'Day Ahead IEX PXIL'!DR18+RTM!DL18</f>
        <v>0</v>
      </c>
      <c r="CG18" s="98">
        <f>'OA&amp;GRIDCO'!HO18+'Day Ahead IEX PXIL'!DW18+RTM!DQ18</f>
        <v>0</v>
      </c>
      <c r="CH18" s="98">
        <f>'OA&amp;GRIDCO'!HP18+'Day Ahead IEX PXIL'!DX18+RTM!DR18</f>
        <v>0</v>
      </c>
      <c r="CI18" s="99">
        <f>'Day Ahead IEX PXIL'!HE18+'OA&amp;GRIDCO'!DI18+RTM!GY18</f>
        <v>0</v>
      </c>
      <c r="CJ18" s="99">
        <f>'Day Ahead IEX PXIL'!HF18+'OA&amp;GRIDCO'!DJ18</f>
        <v>0</v>
      </c>
      <c r="CK18" s="78">
        <f>'OA&amp;GRIDCO'!KS18+'Day Ahead IEX PXIL'!DE18</f>
        <v>10.31</v>
      </c>
      <c r="CL18" s="78">
        <f>'OA&amp;GRIDCO'!KT18+'Day Ahead IEX PXIL'!DF18</f>
        <v>0</v>
      </c>
      <c r="CM18" s="78">
        <f>'Day Ahead IEX PXIL'!FS18+RTM!FS18</f>
        <v>0</v>
      </c>
      <c r="CN18" s="78">
        <f>'Day Ahead IEX PXIL'!FT18</f>
        <v>0</v>
      </c>
      <c r="CO18" s="78">
        <f>RTM!IY18+'Day Ahead IEX PXIL'!IY18</f>
        <v>0</v>
      </c>
      <c r="CP18" s="78">
        <f>RTM!IZ18+'Day Ahead IEX PXIL'!IZ18</f>
        <v>0</v>
      </c>
      <c r="CQ18" s="14">
        <f>'OA&amp;GRIDCO'!KG18+'Day Ahead IEX PXIL'!FM18+RTM!GE18</f>
        <v>0</v>
      </c>
      <c r="CR18" s="14">
        <f>'OA&amp;GRIDCO'!KH18+'Day Ahead IEX PXIL'!FN18</f>
        <v>0</v>
      </c>
      <c r="CS18" s="14">
        <f>'OA&amp;GRIDCO'!KM18+'Day Ahead IEX PXIL'!FY18+RTM!FY18</f>
        <v>0</v>
      </c>
      <c r="CT18" s="14">
        <f>'Day Ahead IEX PXIL'!FZ18</f>
        <v>0</v>
      </c>
      <c r="CU18" s="14">
        <v>0</v>
      </c>
      <c r="CV18" s="14">
        <f>'Day Ahead IEX PXIL'!GF18</f>
        <v>0</v>
      </c>
      <c r="CW18" s="14">
        <f>'OA&amp;GRIDCO'!HU18+'Day Ahead IEX PXIL'!EC18+RTM!DW18</f>
        <v>550</v>
      </c>
      <c r="CX18" s="14">
        <f>'OA&amp;GRIDCO'!HV18+'Day Ahead IEX PXIL'!ED18+RTM!DX18</f>
        <v>0</v>
      </c>
      <c r="CY18" s="14">
        <f>'OA&amp;GRIDCO'!IG18+'Day Ahead IEX PXIL'!EI18+RTM!EC18</f>
        <v>9.3000000000000007</v>
      </c>
      <c r="CZ18" s="14">
        <f>'OA&amp;GRIDCO'!IH18+'Day Ahead IEX PXIL'!EJ18+RTM!ED18</f>
        <v>2.3250000000000002</v>
      </c>
      <c r="DA18" s="14">
        <f>'OA&amp;GRIDCO'!IU18+'Day Ahead IEX PXIL'!EO18+RTM!EI18</f>
        <v>0</v>
      </c>
      <c r="DB18" s="14">
        <f>'OA&amp;GRIDCO'!IV18+'Day Ahead IEX PXIL'!EP18+RTM!EJ18</f>
        <v>0</v>
      </c>
      <c r="DC18" s="99"/>
      <c r="DD18" s="99"/>
      <c r="DE18" s="14">
        <f>'Day Ahead IEX PXIL'!FC18+'OA&amp;GRIDCO'!KA18+RTM!GM18</f>
        <v>0</v>
      </c>
      <c r="DF18" s="14">
        <f>'Day Ahead IEX PXIL'!FD18+'OA&amp;GRIDCO'!KB18</f>
        <v>0</v>
      </c>
      <c r="DG18" s="14">
        <f>'OA&amp;GRIDCO'!JE18+'Day Ahead IEX PXIL'!EU18+RTM!EO18</f>
        <v>20.62</v>
      </c>
      <c r="DH18" s="14">
        <f>'OA&amp;GRIDCO'!JF18+'Day Ahead IEX PXIL'!EV18+RTM!EP18</f>
        <v>0</v>
      </c>
      <c r="DI18" s="14">
        <v>0</v>
      </c>
      <c r="DJ18" s="14">
        <v>0</v>
      </c>
      <c r="DK18" s="98">
        <f>RTM!FM18</f>
        <v>0</v>
      </c>
      <c r="DL18" s="98">
        <f>RTM!FN18</f>
        <v>0</v>
      </c>
      <c r="DM18" s="98">
        <f>'OA&amp;GRIDCO'!LF18+'Day Ahead IEX PXIL'!HU18+'Day Ahead IEX PXIL'!HU18</f>
        <v>0</v>
      </c>
      <c r="DN18" s="98">
        <f>'OA&amp;GRIDCO'!LH18+'Day Ahead IEX PXIL'!HV18+RTM!GV18</f>
        <v>0</v>
      </c>
      <c r="DO18" s="98">
        <f>'OA&amp;GRIDCO'!LS18+'Day Ahead IEX PXIL'!HO18+RTM!IU18</f>
        <v>0</v>
      </c>
      <c r="DP18" s="98">
        <f>'OA&amp;GRIDCO'!LT18+'Day Ahead IEX PXIL'!HP18+RTM!IV18</f>
        <v>0</v>
      </c>
      <c r="DQ18" s="98">
        <f>RTM!HK18</f>
        <v>1.44</v>
      </c>
      <c r="DR18" s="98">
        <f>RTM!HL18</f>
        <v>0</v>
      </c>
      <c r="DS18" s="98">
        <f>RTM!HO18</f>
        <v>0</v>
      </c>
      <c r="DT18" s="98">
        <f>RTM!HP18</f>
        <v>0</v>
      </c>
      <c r="DU18" s="98">
        <f>RTM!HS18</f>
        <v>0</v>
      </c>
      <c r="DV18" s="98">
        <f>RTM!HT18</f>
        <v>0</v>
      </c>
      <c r="DW18" s="98">
        <f>RTM!HW18+'OA&amp;GRIDCO'!MI18</f>
        <v>22</v>
      </c>
      <c r="DX18" s="98">
        <f>RTM!HX18</f>
        <v>0</v>
      </c>
      <c r="DY18" s="98">
        <f>RTM!IA18</f>
        <v>0</v>
      </c>
      <c r="DZ18" s="98">
        <f>RTM!IB18</f>
        <v>0</v>
      </c>
      <c r="EA18" s="98">
        <f>RTM!IC18</f>
        <v>0</v>
      </c>
      <c r="EB18" s="98">
        <f>RTM!ID18</f>
        <v>0</v>
      </c>
      <c r="EC18" s="98">
        <f>'OA&amp;GRIDCO'!MO18</f>
        <v>0</v>
      </c>
      <c r="ED18" s="98">
        <f>'OA&amp;GRIDCO'!MP18</f>
        <v>0</v>
      </c>
      <c r="EE18" s="98">
        <f>'OA&amp;GRIDCO'!MS18</f>
        <v>0</v>
      </c>
      <c r="EF18" s="98">
        <f>'OA&amp;GRIDCO'!MT18</f>
        <v>0</v>
      </c>
      <c r="EG18" s="98">
        <f>'OA&amp;GRIDCO'!MW18+'Day Ahead IEX PXIL'!IM18+GDAM!G18+RTM!II18</f>
        <v>0</v>
      </c>
      <c r="EH18" s="98">
        <f>'OA&amp;GRIDCO'!MX18+'Day Ahead IEX PXIL'!IN18+RTM!IJ18+GDAM!H18</f>
        <v>0</v>
      </c>
      <c r="EI18" s="98">
        <f>'Day Ahead IEX PXIL'!IQ18+RTM!IM18+'OA&amp;GRIDCO'!NA18</f>
        <v>6.65</v>
      </c>
      <c r="EJ18" s="98">
        <f>'Day Ahead IEX PXIL'!IR18+RTM!IN18+'OA&amp;GRIDCO'!NB18</f>
        <v>0.9</v>
      </c>
      <c r="EK18" s="98">
        <f>'OA&amp;GRIDCO'!NE18</f>
        <v>0</v>
      </c>
      <c r="EL18" s="98">
        <f>'OA&amp;GRIDCO'!NF18</f>
        <v>0</v>
      </c>
      <c r="EM18" s="98">
        <f>RTM!IQ18</f>
        <v>0</v>
      </c>
      <c r="EN18" s="98">
        <f>RTM!IR18</f>
        <v>0</v>
      </c>
      <c r="EO18" s="98">
        <f>'Day Ahead IEX PXIL'!IU18+RTM!JC18</f>
        <v>0</v>
      </c>
      <c r="EP18" s="98">
        <f>'Day Ahead IEX PXIL'!IV18+RTM!JD18</f>
        <v>0</v>
      </c>
      <c r="EQ18" s="98">
        <f>'OA&amp;GRIDCO'!NI18</f>
        <v>0</v>
      </c>
      <c r="ER18" s="98">
        <f>'OA&amp;GRIDCO'!NJ18</f>
        <v>0</v>
      </c>
      <c r="ES18" s="98">
        <f>'OA&amp;GRIDCO'!NK18+RTM!HC18+'Day Ahead IEX PXIL'!JC18</f>
        <v>0</v>
      </c>
      <c r="ET18" s="98">
        <f>'OA&amp;GRIDCO'!NN18+RTM!HD18+'Day Ahead IEX PXIL'!JD18</f>
        <v>0</v>
      </c>
      <c r="EU18" s="98">
        <f>RTM!JG18</f>
        <v>0</v>
      </c>
      <c r="EV18" s="98">
        <f>RTM!JH18</f>
        <v>0</v>
      </c>
      <c r="EW18" s="98">
        <f>RTM!JK18</f>
        <v>0</v>
      </c>
      <c r="EX18" s="98">
        <f>RTM!JL18</f>
        <v>0</v>
      </c>
      <c r="EY18" s="98">
        <f>GDAM!S18+'OA&amp;GRIDCO'!OE18+RTM!JO18</f>
        <v>0</v>
      </c>
      <c r="EZ18" s="98">
        <f>GDAM!T18+'OA&amp;GRIDCO'!NV18+RTM!JP18</f>
        <v>0</v>
      </c>
      <c r="FA18" s="98">
        <f>GDAM!Y18+RTM!JS18</f>
        <v>0</v>
      </c>
      <c r="FB18" s="98">
        <f>GDAM!Z18+RTM!JT18</f>
        <v>0</v>
      </c>
      <c r="FC18" s="98">
        <f>RTM!JW18</f>
        <v>0</v>
      </c>
      <c r="FD18" s="98">
        <f>RTM!JX18</f>
        <v>0</v>
      </c>
      <c r="FE18" s="98">
        <f>GDAM!AE18+'OA&amp;GRIDCO'!OM18</f>
        <v>0</v>
      </c>
      <c r="FF18" s="98">
        <f>GDAM!AF18+'OA&amp;GRIDCO'!ON18</f>
        <v>0</v>
      </c>
      <c r="FG18" s="10">
        <f t="shared" si="0"/>
        <v>1762.1718840206186</v>
      </c>
      <c r="FH18" s="10">
        <f t="shared" si="1"/>
        <v>207.70399999999998</v>
      </c>
    </row>
    <row r="19" spans="1:164" ht="15" customHeight="1">
      <c r="A19" s="72" t="s">
        <v>41</v>
      </c>
      <c r="B19" s="19">
        <v>9</v>
      </c>
      <c r="C19" s="139"/>
      <c r="D19" s="99"/>
      <c r="E19" s="99"/>
      <c r="F19" s="99"/>
      <c r="G19" s="99">
        <v>20</v>
      </c>
      <c r="H19" s="99">
        <v>0.9</v>
      </c>
      <c r="I19" s="98"/>
      <c r="J19" s="98"/>
      <c r="K19" s="99"/>
      <c r="L19" s="99"/>
      <c r="M19" s="99">
        <v>18</v>
      </c>
      <c r="N19" s="99"/>
      <c r="O19" s="359">
        <v>0</v>
      </c>
      <c r="P19" s="99"/>
      <c r="Q19" s="119">
        <v>3.7</v>
      </c>
      <c r="R19" s="99">
        <v>0.45999999999999996</v>
      </c>
      <c r="S19" s="98">
        <v>25</v>
      </c>
      <c r="T19" s="99"/>
      <c r="U19" s="98">
        <v>37</v>
      </c>
      <c r="V19" s="99"/>
      <c r="W19" s="351">
        <v>0</v>
      </c>
      <c r="X19" s="99"/>
      <c r="Y19" s="351">
        <v>0</v>
      </c>
      <c r="Z19" s="99"/>
      <c r="AA19" s="351">
        <v>0</v>
      </c>
      <c r="AB19" s="99"/>
      <c r="AC19" s="360">
        <v>0</v>
      </c>
      <c r="AD19" s="99"/>
      <c r="AE19" s="14">
        <f>'OA&amp;GRIDCO'!W19+'Day Ahead IEX PXIL'!M19+RTM!M19</f>
        <v>41.24</v>
      </c>
      <c r="AF19" s="14">
        <f>'OA&amp;GRIDCO'!X19+'Day Ahead IEX PXIL'!N19+RTM!N19</f>
        <v>41.24</v>
      </c>
      <c r="AG19" s="14">
        <f>'OA&amp;GRIDCO'!AC19+'Day Ahead IEX PXIL'!S19+RTM!S19</f>
        <v>5</v>
      </c>
      <c r="AH19" s="14">
        <f>'OA&amp;GRIDCO'!AD19+'Day Ahead IEX PXIL'!T19+RTM!T19</f>
        <v>2.2200000000000002</v>
      </c>
      <c r="AI19" s="14">
        <f>'OA&amp;GRIDCO'!AU19+'Day Ahead IEX PXIL'!Y19+RTM!Y19</f>
        <v>115</v>
      </c>
      <c r="AJ19" s="14">
        <f>'OA&amp;GRIDCO'!AV19+'Day Ahead IEX PXIL'!Z19+RTM!Z19</f>
        <v>34.5</v>
      </c>
      <c r="AK19" s="14">
        <f>'OA&amp;GRIDCO'!BS19+'Day Ahead IEX PXIL'!AK19+RTM!AK19</f>
        <v>60</v>
      </c>
      <c r="AL19" s="14">
        <f>'OA&amp;GRIDCO'!BT19+'Day Ahead IEX PXIL'!AL19+RTM!AL19</f>
        <v>8.5440000000000005</v>
      </c>
      <c r="AM19" s="14">
        <f>'OA&amp;GRIDCO'!BC19+'Day Ahead IEX PXIL'!AE19+RTM!AE19</f>
        <v>0</v>
      </c>
      <c r="AN19" s="14">
        <f>'OA&amp;GRIDCO'!BD19+'Day Ahead IEX PXIL'!AF19+RTM!AF19</f>
        <v>0</v>
      </c>
      <c r="AO19" s="14">
        <f>'OA&amp;GRIDCO'!CC19+'Day Ahead IEX PXIL'!AQ19+RTM!AQ19</f>
        <v>0</v>
      </c>
      <c r="AP19" s="14">
        <f>'OA&amp;GRIDCO'!CD19+'Day Ahead IEX PXIL'!AR19+RTM!AR19</f>
        <v>0</v>
      </c>
      <c r="AQ19" s="14">
        <f>'OA&amp;GRIDCO'!CO19+'Day Ahead IEX PXIL'!AW19+RTM!AW19</f>
        <v>39.15</v>
      </c>
      <c r="AR19" s="14">
        <f>'OA&amp;GRIDCO'!CP19+'Day Ahead IEX PXIL'!AX19+RTM!AX19</f>
        <v>8</v>
      </c>
      <c r="AS19" s="14">
        <f>'OA&amp;GRIDCO'!DA19+'Day Ahead IEX PXIL'!BC19+RTM!BC19</f>
        <v>329.77738402061857</v>
      </c>
      <c r="AT19" s="14">
        <f>'OA&amp;GRIDCO'!DB19+'Day Ahead IEX PXIL'!BD19+RTM!BD19</f>
        <v>0</v>
      </c>
      <c r="AU19" s="14">
        <f>'Day Ahead IEX PXIL'!BI19+RTM!BI19+'OA&amp;GRIDCO'!OQ19</f>
        <v>0</v>
      </c>
      <c r="AV19" s="14">
        <f>'Day Ahead IEX PXIL'!BJ19+RTM!BJ19+'OA&amp;GRIDCO'!OR19</f>
        <v>0</v>
      </c>
      <c r="AW19" s="91"/>
      <c r="AX19" s="91"/>
      <c r="AY19" s="14">
        <v>0</v>
      </c>
      <c r="AZ19" s="14">
        <f>'OA&amp;GRIDCO'!DL19+'Day Ahead IEX PXIL'!BP19+RTM!BP19</f>
        <v>14.12</v>
      </c>
      <c r="BA19" s="14">
        <f>'OA&amp;GRIDCO'!EC19+'Day Ahead IEX PXIL'!BU19+RTM!BU19</f>
        <v>0</v>
      </c>
      <c r="BB19" s="14">
        <f>'OA&amp;GRIDCO'!ED19+'Day Ahead IEX PXIL'!BV19+RTM!BV19</f>
        <v>0</v>
      </c>
      <c r="BC19" s="14">
        <f>'OA&amp;GRIDCO'!EQ19+'Day Ahead IEX PXIL'!CA19+RTM!CA19</f>
        <v>348.46000000000004</v>
      </c>
      <c r="BD19" s="14">
        <f>'OA&amp;GRIDCO'!ER19+'Day Ahead IEX PXIL'!CB19+RTM!CB19</f>
        <v>66.495000000000005</v>
      </c>
      <c r="BE19" s="99">
        <f>'OA&amp;GRIDCO'!NU19+GDAM!U19</f>
        <v>0</v>
      </c>
      <c r="BF19" s="99"/>
      <c r="BG19" s="77"/>
      <c r="BH19" s="77"/>
      <c r="BI19" s="14">
        <f>'OA&amp;GRIDCO'!EW19+'Day Ahead IEX PXIL'!CG19+RTM!CG19</f>
        <v>0</v>
      </c>
      <c r="BJ19" s="14">
        <f>'OA&amp;GRIDCO'!EX19+'Day Ahead IEX PXIL'!CH19+RTM!CH19</f>
        <v>0</v>
      </c>
      <c r="BK19" s="14">
        <f>'OA&amp;GRIDCO'!KW19+RTM!FG19+'Day Ahead IEX PXIL'!GW19</f>
        <v>0</v>
      </c>
      <c r="BL19" s="14">
        <f>'OA&amp;GRIDCO'!KX19+RTM!FH19+'Day Ahead IEX PXIL'!GX19</f>
        <v>0</v>
      </c>
      <c r="BM19" s="14">
        <f>'Day Ahead IEX PXIL'!CM19+RTM!CM19+'OA&amp;GRIDCO'!FC19</f>
        <v>0</v>
      </c>
      <c r="BN19" s="14">
        <f>'OA&amp;GRIDCO'!FD19+'Day Ahead IEX PXIL'!CN19+RTM!CN19</f>
        <v>0</v>
      </c>
      <c r="BO19" s="93"/>
      <c r="BP19" s="93"/>
      <c r="BQ19" s="14">
        <f>'OA&amp;GRIDCO'!FQ19+'Day Ahead IEX PXIL'!CS19+RTM!CS19</f>
        <v>26.8</v>
      </c>
      <c r="BR19" s="14">
        <f>'OA&amp;GRIDCO'!FR19+'Day Ahead IEX PXIL'!CT19+RTM!CT19</f>
        <v>6</v>
      </c>
      <c r="BS19" s="10">
        <f>'OA&amp;GRIDCO'!JU19+'Day Ahead IEX PXIL'!FA19+RTM!EU19</f>
        <v>108.9545</v>
      </c>
      <c r="BT19" s="14">
        <f>'OA&amp;GRIDCO'!JV19+'Day Ahead IEX PXIL'!FB19+RTM!EV19</f>
        <v>22</v>
      </c>
      <c r="BU19" s="31">
        <f>'OA&amp;GRIDCO'!GG19+RTM!G19</f>
        <v>0</v>
      </c>
      <c r="BV19" s="31">
        <f>'OA&amp;GRIDCO'!GH19</f>
        <v>0</v>
      </c>
      <c r="BW19" s="14">
        <f>'OA&amp;GRIDCO'!HA19+'Day Ahead IEX PXIL'!DK19+RTM!DE19</f>
        <v>0</v>
      </c>
      <c r="BX19" s="14">
        <f>'OA&amp;GRIDCO'!HB19</f>
        <v>0</v>
      </c>
      <c r="BY19" s="14">
        <f>'Day Ahead IEX PXIL'!GK19+RTM!FA19+'OA&amp;GRIDCO'!LC19</f>
        <v>0</v>
      </c>
      <c r="BZ19" s="14">
        <f>'Day Ahead IEX PXIL'!GL19+RTM!FB19+'OA&amp;GRIDCO'!LD19</f>
        <v>0</v>
      </c>
      <c r="CA19" s="61"/>
      <c r="CB19" s="61"/>
      <c r="CC19" s="98">
        <f>RTM!GI19+'Day Ahead IEX PXIL'!II19+GDAM!M19</f>
        <v>0</v>
      </c>
      <c r="CD19" s="98">
        <f>RTM!GJ19</f>
        <v>0</v>
      </c>
      <c r="CE19" s="14">
        <f>'OA&amp;GRIDCO'!HI19+'Day Ahead IEX PXIL'!DQ19+RTM!DK19</f>
        <v>0</v>
      </c>
      <c r="CF19" s="14">
        <f>'OA&amp;GRIDCO'!HJ19+'Day Ahead IEX PXIL'!DR19+RTM!DL19</f>
        <v>0</v>
      </c>
      <c r="CG19" s="98">
        <f>'OA&amp;GRIDCO'!HO19+'Day Ahead IEX PXIL'!DW19+RTM!DQ19</f>
        <v>0</v>
      </c>
      <c r="CH19" s="98">
        <f>'OA&amp;GRIDCO'!HP19+'Day Ahead IEX PXIL'!DX19+RTM!DR19</f>
        <v>0</v>
      </c>
      <c r="CI19" s="99">
        <f>'Day Ahead IEX PXIL'!HE19+'OA&amp;GRIDCO'!DI19+RTM!GY19</f>
        <v>0</v>
      </c>
      <c r="CJ19" s="99">
        <f>'Day Ahead IEX PXIL'!HF19+'OA&amp;GRIDCO'!DJ19</f>
        <v>0</v>
      </c>
      <c r="CK19" s="78">
        <f>'OA&amp;GRIDCO'!KS19+'Day Ahead IEX PXIL'!DE19</f>
        <v>10.31</v>
      </c>
      <c r="CL19" s="78">
        <f>'OA&amp;GRIDCO'!KT19+'Day Ahead IEX PXIL'!DF19</f>
        <v>0</v>
      </c>
      <c r="CM19" s="78">
        <f>'Day Ahead IEX PXIL'!FS19+RTM!FS19</f>
        <v>0</v>
      </c>
      <c r="CN19" s="78">
        <f>'Day Ahead IEX PXIL'!FT19</f>
        <v>0</v>
      </c>
      <c r="CO19" s="78">
        <f>RTM!IY19+'Day Ahead IEX PXIL'!IY19</f>
        <v>0</v>
      </c>
      <c r="CP19" s="78">
        <f>RTM!IZ19+'Day Ahead IEX PXIL'!IZ19</f>
        <v>0</v>
      </c>
      <c r="CQ19" s="14">
        <f>'OA&amp;GRIDCO'!KG19+'Day Ahead IEX PXIL'!FM19+RTM!GE19</f>
        <v>0</v>
      </c>
      <c r="CR19" s="14">
        <f>'OA&amp;GRIDCO'!KH19+'Day Ahead IEX PXIL'!FN19</f>
        <v>0</v>
      </c>
      <c r="CS19" s="14">
        <f>'OA&amp;GRIDCO'!KM19+'Day Ahead IEX PXIL'!FY19+RTM!FY19</f>
        <v>0</v>
      </c>
      <c r="CT19" s="14">
        <f>'Day Ahead IEX PXIL'!FZ19</f>
        <v>0</v>
      </c>
      <c r="CU19" s="14">
        <v>0</v>
      </c>
      <c r="CV19" s="14">
        <f>'Day Ahead IEX PXIL'!GF19</f>
        <v>0</v>
      </c>
      <c r="CW19" s="14">
        <f>'OA&amp;GRIDCO'!HU19+'Day Ahead IEX PXIL'!EC19+RTM!DW19</f>
        <v>520</v>
      </c>
      <c r="CX19" s="14">
        <f>'OA&amp;GRIDCO'!HV19+'Day Ahead IEX PXIL'!ED19+RTM!DX19</f>
        <v>0</v>
      </c>
      <c r="CY19" s="14">
        <f>'OA&amp;GRIDCO'!IG19+'Day Ahead IEX PXIL'!EI19+RTM!EC19</f>
        <v>9.3000000000000007</v>
      </c>
      <c r="CZ19" s="14">
        <f>'OA&amp;GRIDCO'!IH19+'Day Ahead IEX PXIL'!EJ19+RTM!ED19</f>
        <v>2.3250000000000002</v>
      </c>
      <c r="DA19" s="14">
        <f>'OA&amp;GRIDCO'!IU19+'Day Ahead IEX PXIL'!EO19+RTM!EI19</f>
        <v>0</v>
      </c>
      <c r="DB19" s="14">
        <f>'OA&amp;GRIDCO'!IV19+'Day Ahead IEX PXIL'!EP19+RTM!EJ19</f>
        <v>0</v>
      </c>
      <c r="DC19" s="99"/>
      <c r="DD19" s="99"/>
      <c r="DE19" s="14">
        <f>'Day Ahead IEX PXIL'!FC19+'OA&amp;GRIDCO'!KA19+RTM!GM19</f>
        <v>0</v>
      </c>
      <c r="DF19" s="14">
        <f>'Day Ahead IEX PXIL'!FD19+'OA&amp;GRIDCO'!KB19</f>
        <v>0</v>
      </c>
      <c r="DG19" s="14">
        <f>'OA&amp;GRIDCO'!JE19+'Day Ahead IEX PXIL'!EU19+RTM!EO19</f>
        <v>20.62</v>
      </c>
      <c r="DH19" s="14">
        <f>'OA&amp;GRIDCO'!JF19+'Day Ahead IEX PXIL'!EV19+RTM!EP19</f>
        <v>0</v>
      </c>
      <c r="DI19" s="14">
        <v>0</v>
      </c>
      <c r="DJ19" s="14">
        <v>0</v>
      </c>
      <c r="DK19" s="98">
        <f>RTM!FM19</f>
        <v>0</v>
      </c>
      <c r="DL19" s="98">
        <f>RTM!FN19</f>
        <v>0</v>
      </c>
      <c r="DM19" s="98">
        <f>'OA&amp;GRIDCO'!LF19+'Day Ahead IEX PXIL'!HU19+'Day Ahead IEX PXIL'!HU19</f>
        <v>0</v>
      </c>
      <c r="DN19" s="98">
        <f>'OA&amp;GRIDCO'!LH19+'Day Ahead IEX PXIL'!HV19+RTM!GV19</f>
        <v>0</v>
      </c>
      <c r="DO19" s="98">
        <f>'OA&amp;GRIDCO'!LS19+'Day Ahead IEX PXIL'!HO19+RTM!IU19</f>
        <v>0</v>
      </c>
      <c r="DP19" s="98">
        <f>'OA&amp;GRIDCO'!LT19+'Day Ahead IEX PXIL'!HP19+RTM!IV19</f>
        <v>0</v>
      </c>
      <c r="DQ19" s="98">
        <f>RTM!HK19</f>
        <v>1.44</v>
      </c>
      <c r="DR19" s="98">
        <f>RTM!HL19</f>
        <v>0</v>
      </c>
      <c r="DS19" s="98">
        <f>RTM!HO19</f>
        <v>0</v>
      </c>
      <c r="DT19" s="98">
        <f>RTM!HP19</f>
        <v>0</v>
      </c>
      <c r="DU19" s="98">
        <f>RTM!HS19</f>
        <v>0</v>
      </c>
      <c r="DV19" s="98">
        <f>RTM!HT19</f>
        <v>0</v>
      </c>
      <c r="DW19" s="98">
        <f>RTM!HW19+'OA&amp;GRIDCO'!MI19</f>
        <v>22</v>
      </c>
      <c r="DX19" s="98">
        <f>RTM!HX19</f>
        <v>0</v>
      </c>
      <c r="DY19" s="98">
        <f>RTM!IA19</f>
        <v>0</v>
      </c>
      <c r="DZ19" s="98">
        <f>RTM!IB19</f>
        <v>0</v>
      </c>
      <c r="EA19" s="98">
        <f>RTM!IC19</f>
        <v>0</v>
      </c>
      <c r="EB19" s="98">
        <f>RTM!ID19</f>
        <v>0</v>
      </c>
      <c r="EC19" s="98">
        <f>'OA&amp;GRIDCO'!MO19</f>
        <v>0</v>
      </c>
      <c r="ED19" s="98">
        <f>'OA&amp;GRIDCO'!MP19</f>
        <v>0</v>
      </c>
      <c r="EE19" s="98">
        <f>'OA&amp;GRIDCO'!MS19</f>
        <v>0</v>
      </c>
      <c r="EF19" s="98">
        <f>'OA&amp;GRIDCO'!MT19</f>
        <v>0</v>
      </c>
      <c r="EG19" s="98">
        <f>'OA&amp;GRIDCO'!MW19+'Day Ahead IEX PXIL'!IM19+GDAM!G19+RTM!II19</f>
        <v>0</v>
      </c>
      <c r="EH19" s="98">
        <f>'OA&amp;GRIDCO'!MX19+'Day Ahead IEX PXIL'!IN19+RTM!IJ19+GDAM!H19</f>
        <v>0</v>
      </c>
      <c r="EI19" s="98">
        <f>'Day Ahead IEX PXIL'!IQ19+RTM!IM19+'OA&amp;GRIDCO'!NA19</f>
        <v>6.65</v>
      </c>
      <c r="EJ19" s="98">
        <f>'Day Ahead IEX PXIL'!IR19+RTM!IN19+'OA&amp;GRIDCO'!NB19</f>
        <v>0.9</v>
      </c>
      <c r="EK19" s="98">
        <f>'OA&amp;GRIDCO'!NE19</f>
        <v>0</v>
      </c>
      <c r="EL19" s="98">
        <f>'OA&amp;GRIDCO'!NF19</f>
        <v>0</v>
      </c>
      <c r="EM19" s="98">
        <f>RTM!IQ19</f>
        <v>0</v>
      </c>
      <c r="EN19" s="98">
        <f>RTM!IR19</f>
        <v>0</v>
      </c>
      <c r="EO19" s="98">
        <f>'Day Ahead IEX PXIL'!IU19+RTM!JC19</f>
        <v>0</v>
      </c>
      <c r="EP19" s="98">
        <f>'Day Ahead IEX PXIL'!IV19+RTM!JD19</f>
        <v>0</v>
      </c>
      <c r="EQ19" s="98">
        <f>'OA&amp;GRIDCO'!NI19</f>
        <v>0</v>
      </c>
      <c r="ER19" s="98">
        <f>'OA&amp;GRIDCO'!NJ19</f>
        <v>0</v>
      </c>
      <c r="ES19" s="98">
        <f>'OA&amp;GRIDCO'!NK19+RTM!HC19+'Day Ahead IEX PXIL'!JC19</f>
        <v>0</v>
      </c>
      <c r="ET19" s="98">
        <f>'OA&amp;GRIDCO'!NN19+RTM!HD19+'Day Ahead IEX PXIL'!JD19</f>
        <v>0</v>
      </c>
      <c r="EU19" s="98">
        <f>RTM!JG19</f>
        <v>0</v>
      </c>
      <c r="EV19" s="98">
        <f>RTM!JH19</f>
        <v>0</v>
      </c>
      <c r="EW19" s="98">
        <f>RTM!JK19</f>
        <v>0</v>
      </c>
      <c r="EX19" s="98">
        <f>RTM!JL19</f>
        <v>0</v>
      </c>
      <c r="EY19" s="98">
        <f>GDAM!S19+'OA&amp;GRIDCO'!OE19+RTM!JO19</f>
        <v>0</v>
      </c>
      <c r="EZ19" s="98">
        <f>GDAM!T19+'OA&amp;GRIDCO'!NV19+RTM!JP19</f>
        <v>0</v>
      </c>
      <c r="FA19" s="98">
        <f>GDAM!Y19+RTM!JS19</f>
        <v>0</v>
      </c>
      <c r="FB19" s="98">
        <f>GDAM!Z19+RTM!JT19</f>
        <v>0</v>
      </c>
      <c r="FC19" s="98">
        <f>RTM!JW19</f>
        <v>0</v>
      </c>
      <c r="FD19" s="98">
        <f>RTM!JX19</f>
        <v>0</v>
      </c>
      <c r="FE19" s="98">
        <f>GDAM!AE19+'OA&amp;GRIDCO'!OM19</f>
        <v>0</v>
      </c>
      <c r="FF19" s="98">
        <f>GDAM!AF19+'OA&amp;GRIDCO'!ON19</f>
        <v>0</v>
      </c>
      <c r="FG19" s="10">
        <f t="shared" si="0"/>
        <v>1706.4018840206186</v>
      </c>
      <c r="FH19" s="10">
        <f t="shared" si="1"/>
        <v>207.70399999999998</v>
      </c>
    </row>
    <row r="20" spans="1:164">
      <c r="A20" s="72" t="s">
        <v>42</v>
      </c>
      <c r="B20" s="19">
        <v>10</v>
      </c>
      <c r="C20" s="139"/>
      <c r="D20" s="99"/>
      <c r="E20" s="99"/>
      <c r="F20" s="99"/>
      <c r="G20" s="99">
        <v>20</v>
      </c>
      <c r="H20" s="99">
        <v>0.9</v>
      </c>
      <c r="I20" s="98"/>
      <c r="J20" s="98"/>
      <c r="K20" s="99"/>
      <c r="L20" s="99"/>
      <c r="M20" s="99">
        <v>18</v>
      </c>
      <c r="N20" s="99"/>
      <c r="O20" s="359">
        <v>0</v>
      </c>
      <c r="P20" s="99"/>
      <c r="Q20" s="119">
        <v>3.7</v>
      </c>
      <c r="R20" s="99">
        <v>0.45999999999999996</v>
      </c>
      <c r="S20" s="98">
        <v>25</v>
      </c>
      <c r="T20" s="99"/>
      <c r="U20" s="98">
        <v>37</v>
      </c>
      <c r="V20" s="99"/>
      <c r="W20" s="351">
        <v>0</v>
      </c>
      <c r="X20" s="99"/>
      <c r="Y20" s="351">
        <v>0</v>
      </c>
      <c r="Z20" s="99"/>
      <c r="AA20" s="351">
        <v>0</v>
      </c>
      <c r="AB20" s="99"/>
      <c r="AC20" s="360">
        <v>0</v>
      </c>
      <c r="AD20" s="99"/>
      <c r="AE20" s="14">
        <f>'OA&amp;GRIDCO'!W20+'Day Ahead IEX PXIL'!M20+RTM!M20</f>
        <v>41.24</v>
      </c>
      <c r="AF20" s="14">
        <f>'OA&amp;GRIDCO'!X20+'Day Ahead IEX PXIL'!N20+RTM!N20</f>
        <v>41.24</v>
      </c>
      <c r="AG20" s="14">
        <f>'OA&amp;GRIDCO'!AC20+'Day Ahead IEX PXIL'!S20+RTM!S20</f>
        <v>5</v>
      </c>
      <c r="AH20" s="14">
        <f>'OA&amp;GRIDCO'!AD20+'Day Ahead IEX PXIL'!T20+RTM!T20</f>
        <v>2.2200000000000002</v>
      </c>
      <c r="AI20" s="14">
        <f>'OA&amp;GRIDCO'!AU20+'Day Ahead IEX PXIL'!Y20+RTM!Y20</f>
        <v>115</v>
      </c>
      <c r="AJ20" s="14">
        <f>'OA&amp;GRIDCO'!AV20+'Day Ahead IEX PXIL'!Z20+RTM!Z20</f>
        <v>34.5</v>
      </c>
      <c r="AK20" s="14">
        <f>'OA&amp;GRIDCO'!BS20+'Day Ahead IEX PXIL'!AK20+RTM!AK20</f>
        <v>60</v>
      </c>
      <c r="AL20" s="14">
        <f>'OA&amp;GRIDCO'!BT20+'Day Ahead IEX PXIL'!AL20+RTM!AL20</f>
        <v>8.5440000000000005</v>
      </c>
      <c r="AM20" s="14">
        <f>'OA&amp;GRIDCO'!BC20+'Day Ahead IEX PXIL'!AE20+RTM!AE20</f>
        <v>0</v>
      </c>
      <c r="AN20" s="14">
        <f>'OA&amp;GRIDCO'!BD20+'Day Ahead IEX PXIL'!AF20+RTM!AF20</f>
        <v>0</v>
      </c>
      <c r="AO20" s="14">
        <f>'OA&amp;GRIDCO'!CC20+'Day Ahead IEX PXIL'!AQ20+RTM!AQ20</f>
        <v>0</v>
      </c>
      <c r="AP20" s="14">
        <f>'OA&amp;GRIDCO'!CD20+'Day Ahead IEX PXIL'!AR20+RTM!AR20</f>
        <v>0</v>
      </c>
      <c r="AQ20" s="14">
        <f>'OA&amp;GRIDCO'!CO20+'Day Ahead IEX PXIL'!AW20+RTM!AW20</f>
        <v>39.15</v>
      </c>
      <c r="AR20" s="14">
        <f>'OA&amp;GRIDCO'!CP20+'Day Ahead IEX PXIL'!AX20+RTM!AX20</f>
        <v>8</v>
      </c>
      <c r="AS20" s="14">
        <f>'OA&amp;GRIDCO'!DA20+'Day Ahead IEX PXIL'!BC20+RTM!BC20</f>
        <v>329.77738402061857</v>
      </c>
      <c r="AT20" s="14">
        <f>'OA&amp;GRIDCO'!DB20+'Day Ahead IEX PXIL'!BD20+RTM!BD20</f>
        <v>0</v>
      </c>
      <c r="AU20" s="14">
        <f>'Day Ahead IEX PXIL'!BI20+RTM!BI20+'OA&amp;GRIDCO'!OQ20</f>
        <v>0</v>
      </c>
      <c r="AV20" s="14">
        <f>'Day Ahead IEX PXIL'!BJ20+RTM!BJ20+'OA&amp;GRIDCO'!OR20</f>
        <v>0</v>
      </c>
      <c r="AW20" s="91"/>
      <c r="AX20" s="91"/>
      <c r="AY20" s="14">
        <v>0</v>
      </c>
      <c r="AZ20" s="14">
        <f>'OA&amp;GRIDCO'!DL20+'Day Ahead IEX PXIL'!BP20+RTM!BP20</f>
        <v>14.12</v>
      </c>
      <c r="BA20" s="14">
        <f>'OA&amp;GRIDCO'!EC20+'Day Ahead IEX PXIL'!BU20+RTM!BU20</f>
        <v>0</v>
      </c>
      <c r="BB20" s="14">
        <f>'OA&amp;GRIDCO'!ED20+'Day Ahead IEX PXIL'!BV20+RTM!BV20</f>
        <v>0</v>
      </c>
      <c r="BC20" s="14">
        <f>'OA&amp;GRIDCO'!EQ20+'Day Ahead IEX PXIL'!CA20+RTM!CA20</f>
        <v>348.46000000000004</v>
      </c>
      <c r="BD20" s="14">
        <f>'OA&amp;GRIDCO'!ER20+'Day Ahead IEX PXIL'!CB20+RTM!CB20</f>
        <v>66.495000000000005</v>
      </c>
      <c r="BE20" s="99">
        <f>'OA&amp;GRIDCO'!NU20+GDAM!U20</f>
        <v>0</v>
      </c>
      <c r="BF20" s="99"/>
      <c r="BG20" s="77"/>
      <c r="BH20" s="77"/>
      <c r="BI20" s="14">
        <f>'OA&amp;GRIDCO'!EW20+'Day Ahead IEX PXIL'!CG20+RTM!CG20</f>
        <v>0</v>
      </c>
      <c r="BJ20" s="14">
        <f>'OA&amp;GRIDCO'!EX20+'Day Ahead IEX PXIL'!CH20+RTM!CH20</f>
        <v>0</v>
      </c>
      <c r="BK20" s="14">
        <f>'OA&amp;GRIDCO'!KW20+RTM!FG20+'Day Ahead IEX PXIL'!GW20</f>
        <v>0</v>
      </c>
      <c r="BL20" s="14">
        <f>'OA&amp;GRIDCO'!KX20+RTM!FH20+'Day Ahead IEX PXIL'!GX20</f>
        <v>0</v>
      </c>
      <c r="BM20" s="14">
        <f>'Day Ahead IEX PXIL'!CM20+RTM!CM20+'OA&amp;GRIDCO'!FC20</f>
        <v>25</v>
      </c>
      <c r="BN20" s="14">
        <f>'OA&amp;GRIDCO'!FD20+'Day Ahead IEX PXIL'!CN20+RTM!CN20</f>
        <v>0</v>
      </c>
      <c r="BO20" s="93"/>
      <c r="BP20" s="93"/>
      <c r="BQ20" s="14">
        <f>'OA&amp;GRIDCO'!FQ20+'Day Ahead IEX PXIL'!CS20+RTM!CS20</f>
        <v>26.8</v>
      </c>
      <c r="BR20" s="14">
        <f>'OA&amp;GRIDCO'!FR20+'Day Ahead IEX PXIL'!CT20+RTM!CT20</f>
        <v>6</v>
      </c>
      <c r="BS20" s="10">
        <f>'OA&amp;GRIDCO'!JU20+'Day Ahead IEX PXIL'!FA20+RTM!EU20</f>
        <v>108.9545</v>
      </c>
      <c r="BT20" s="14">
        <f>'OA&amp;GRIDCO'!JV20+'Day Ahead IEX PXIL'!FB20+RTM!EV20</f>
        <v>22</v>
      </c>
      <c r="BU20" s="31">
        <f>'OA&amp;GRIDCO'!GG20+RTM!G20</f>
        <v>0</v>
      </c>
      <c r="BV20" s="31">
        <f>'OA&amp;GRIDCO'!GH20</f>
        <v>0</v>
      </c>
      <c r="BW20" s="14">
        <f>'OA&amp;GRIDCO'!HA20+'Day Ahead IEX PXIL'!DK20+RTM!DE20</f>
        <v>0</v>
      </c>
      <c r="BX20" s="14">
        <f>'OA&amp;GRIDCO'!HB20</f>
        <v>0</v>
      </c>
      <c r="BY20" s="14">
        <f>'Day Ahead IEX PXIL'!GK20+RTM!FA20+'OA&amp;GRIDCO'!LC20</f>
        <v>0</v>
      </c>
      <c r="BZ20" s="14">
        <f>'Day Ahead IEX PXIL'!GL20+RTM!FB20+'OA&amp;GRIDCO'!LD20</f>
        <v>0</v>
      </c>
      <c r="CA20" s="61"/>
      <c r="CB20" s="61"/>
      <c r="CC20" s="98">
        <f>RTM!GI20+'Day Ahead IEX PXIL'!II20+GDAM!M20</f>
        <v>0</v>
      </c>
      <c r="CD20" s="98">
        <f>RTM!GJ20</f>
        <v>0</v>
      </c>
      <c r="CE20" s="14">
        <f>'OA&amp;GRIDCO'!HI20+'Day Ahead IEX PXIL'!DQ20+RTM!DK20</f>
        <v>0</v>
      </c>
      <c r="CF20" s="14">
        <f>'OA&amp;GRIDCO'!HJ20+'Day Ahead IEX PXIL'!DR20+RTM!DL20</f>
        <v>0</v>
      </c>
      <c r="CG20" s="98">
        <f>'OA&amp;GRIDCO'!HO20+'Day Ahead IEX PXIL'!DW20+RTM!DQ20</f>
        <v>0</v>
      </c>
      <c r="CH20" s="98">
        <f>'OA&amp;GRIDCO'!HP20+'Day Ahead IEX PXIL'!DX20+RTM!DR20</f>
        <v>0</v>
      </c>
      <c r="CI20" s="99">
        <f>'Day Ahead IEX PXIL'!HE20+'OA&amp;GRIDCO'!DI20+RTM!GY20</f>
        <v>0</v>
      </c>
      <c r="CJ20" s="99">
        <f>'Day Ahead IEX PXIL'!HF20+'OA&amp;GRIDCO'!DJ20</f>
        <v>0</v>
      </c>
      <c r="CK20" s="78">
        <f>'OA&amp;GRIDCO'!KS20+'Day Ahead IEX PXIL'!DE20</f>
        <v>10.31</v>
      </c>
      <c r="CL20" s="78">
        <f>'OA&amp;GRIDCO'!KT20+'Day Ahead IEX PXIL'!DF20</f>
        <v>0</v>
      </c>
      <c r="CM20" s="78">
        <f>'Day Ahead IEX PXIL'!FS20+RTM!FS20</f>
        <v>0</v>
      </c>
      <c r="CN20" s="78">
        <f>'Day Ahead IEX PXIL'!FT20</f>
        <v>0</v>
      </c>
      <c r="CO20" s="78">
        <f>RTM!IY20+'Day Ahead IEX PXIL'!IY20</f>
        <v>0</v>
      </c>
      <c r="CP20" s="78">
        <f>RTM!IZ20+'Day Ahead IEX PXIL'!IZ20</f>
        <v>0</v>
      </c>
      <c r="CQ20" s="14">
        <f>'OA&amp;GRIDCO'!KG20+'Day Ahead IEX PXIL'!FM20+RTM!GE20</f>
        <v>0</v>
      </c>
      <c r="CR20" s="14">
        <f>'OA&amp;GRIDCO'!KH20+'Day Ahead IEX PXIL'!FN20</f>
        <v>0</v>
      </c>
      <c r="CS20" s="14">
        <f>'OA&amp;GRIDCO'!KM20+'Day Ahead IEX PXIL'!FY20+RTM!FY20</f>
        <v>0</v>
      </c>
      <c r="CT20" s="14">
        <f>'Day Ahead IEX PXIL'!FZ20</f>
        <v>0</v>
      </c>
      <c r="CU20" s="14">
        <v>0</v>
      </c>
      <c r="CV20" s="14">
        <f>'Day Ahead IEX PXIL'!GF20</f>
        <v>0</v>
      </c>
      <c r="CW20" s="14">
        <f>'OA&amp;GRIDCO'!HU20+'Day Ahead IEX PXIL'!EC20+RTM!DW20</f>
        <v>490</v>
      </c>
      <c r="CX20" s="14">
        <f>'OA&amp;GRIDCO'!HV20+'Day Ahead IEX PXIL'!ED20+RTM!DX20</f>
        <v>0</v>
      </c>
      <c r="CY20" s="14">
        <f>'OA&amp;GRIDCO'!IG20+'Day Ahead IEX PXIL'!EI20+RTM!EC20</f>
        <v>9.3000000000000007</v>
      </c>
      <c r="CZ20" s="14">
        <f>'OA&amp;GRIDCO'!IH20+'Day Ahead IEX PXIL'!EJ20+RTM!ED20</f>
        <v>2.3250000000000002</v>
      </c>
      <c r="DA20" s="14">
        <f>'OA&amp;GRIDCO'!IU20+'Day Ahead IEX PXIL'!EO20+RTM!EI20</f>
        <v>0</v>
      </c>
      <c r="DB20" s="14">
        <f>'OA&amp;GRIDCO'!IV20+'Day Ahead IEX PXIL'!EP20+RTM!EJ20</f>
        <v>0</v>
      </c>
      <c r="DC20" s="99"/>
      <c r="DD20" s="99"/>
      <c r="DE20" s="14">
        <f>'Day Ahead IEX PXIL'!FC20+'OA&amp;GRIDCO'!KA20+RTM!GM20</f>
        <v>0</v>
      </c>
      <c r="DF20" s="14">
        <f>'Day Ahead IEX PXIL'!FD20+'OA&amp;GRIDCO'!KB20</f>
        <v>0</v>
      </c>
      <c r="DG20" s="14">
        <f>'OA&amp;GRIDCO'!JE20+'Day Ahead IEX PXIL'!EU20+RTM!EO20</f>
        <v>20.62</v>
      </c>
      <c r="DH20" s="14">
        <f>'OA&amp;GRIDCO'!JF20+'Day Ahead IEX PXIL'!EV20+RTM!EP20</f>
        <v>0</v>
      </c>
      <c r="DI20" s="14">
        <v>0</v>
      </c>
      <c r="DJ20" s="14">
        <v>0</v>
      </c>
      <c r="DK20" s="98">
        <f>RTM!FM20</f>
        <v>0</v>
      </c>
      <c r="DL20" s="98">
        <f>RTM!FN20</f>
        <v>0</v>
      </c>
      <c r="DM20" s="98">
        <f>'OA&amp;GRIDCO'!LF20+'Day Ahead IEX PXIL'!HU20+'Day Ahead IEX PXIL'!HU20</f>
        <v>0</v>
      </c>
      <c r="DN20" s="98">
        <f>'OA&amp;GRIDCO'!LH20+'Day Ahead IEX PXIL'!HV20+RTM!GV20</f>
        <v>0</v>
      </c>
      <c r="DO20" s="98">
        <f>'OA&amp;GRIDCO'!LS20+'Day Ahead IEX PXIL'!HO20+RTM!IU20</f>
        <v>0</v>
      </c>
      <c r="DP20" s="98">
        <f>'OA&amp;GRIDCO'!LT20+'Day Ahead IEX PXIL'!HP20+RTM!IV20</f>
        <v>0</v>
      </c>
      <c r="DQ20" s="98">
        <f>RTM!HK20</f>
        <v>1.44</v>
      </c>
      <c r="DR20" s="98">
        <f>RTM!HL20</f>
        <v>0</v>
      </c>
      <c r="DS20" s="98">
        <f>RTM!HO20</f>
        <v>0</v>
      </c>
      <c r="DT20" s="98">
        <f>RTM!HP20</f>
        <v>0</v>
      </c>
      <c r="DU20" s="98">
        <f>RTM!HS20</f>
        <v>0</v>
      </c>
      <c r="DV20" s="98">
        <f>RTM!HT20</f>
        <v>0</v>
      </c>
      <c r="DW20" s="98">
        <f>RTM!HW20+'OA&amp;GRIDCO'!MI20</f>
        <v>22</v>
      </c>
      <c r="DX20" s="98">
        <f>RTM!HX20</f>
        <v>0</v>
      </c>
      <c r="DY20" s="98">
        <f>RTM!IA20</f>
        <v>0</v>
      </c>
      <c r="DZ20" s="98">
        <f>RTM!IB20</f>
        <v>0</v>
      </c>
      <c r="EA20" s="98">
        <f>RTM!IC20</f>
        <v>0</v>
      </c>
      <c r="EB20" s="98">
        <f>RTM!ID20</f>
        <v>0</v>
      </c>
      <c r="EC20" s="98">
        <f>'OA&amp;GRIDCO'!MO20</f>
        <v>0</v>
      </c>
      <c r="ED20" s="98">
        <f>'OA&amp;GRIDCO'!MP20</f>
        <v>0</v>
      </c>
      <c r="EE20" s="98">
        <f>'OA&amp;GRIDCO'!MS20</f>
        <v>0</v>
      </c>
      <c r="EF20" s="98">
        <f>'OA&amp;GRIDCO'!MT20</f>
        <v>0</v>
      </c>
      <c r="EG20" s="98">
        <f>'OA&amp;GRIDCO'!MW20+'Day Ahead IEX PXIL'!IM20+GDAM!G20+RTM!II20</f>
        <v>0</v>
      </c>
      <c r="EH20" s="98">
        <f>'OA&amp;GRIDCO'!MX20+'Day Ahead IEX PXIL'!IN20+RTM!IJ20+GDAM!H20</f>
        <v>0</v>
      </c>
      <c r="EI20" s="98">
        <f>'Day Ahead IEX PXIL'!IQ20+RTM!IM20+'OA&amp;GRIDCO'!NA20</f>
        <v>6.65</v>
      </c>
      <c r="EJ20" s="98">
        <f>'Day Ahead IEX PXIL'!IR20+RTM!IN20+'OA&amp;GRIDCO'!NB20</f>
        <v>0.9</v>
      </c>
      <c r="EK20" s="98">
        <f>'OA&amp;GRIDCO'!NE20</f>
        <v>0</v>
      </c>
      <c r="EL20" s="98">
        <f>'OA&amp;GRIDCO'!NF20</f>
        <v>0</v>
      </c>
      <c r="EM20" s="98">
        <f>RTM!IQ20</f>
        <v>0</v>
      </c>
      <c r="EN20" s="98">
        <f>RTM!IR20</f>
        <v>0</v>
      </c>
      <c r="EO20" s="98">
        <f>'Day Ahead IEX PXIL'!IU20+RTM!JC20</f>
        <v>0</v>
      </c>
      <c r="EP20" s="98">
        <f>'Day Ahead IEX PXIL'!IV20+RTM!JD20</f>
        <v>0</v>
      </c>
      <c r="EQ20" s="98">
        <f>'OA&amp;GRIDCO'!NI20</f>
        <v>0</v>
      </c>
      <c r="ER20" s="98">
        <f>'OA&amp;GRIDCO'!NJ20</f>
        <v>0</v>
      </c>
      <c r="ES20" s="98">
        <f>'OA&amp;GRIDCO'!NK20+RTM!HC20+'Day Ahead IEX PXIL'!JC20</f>
        <v>0</v>
      </c>
      <c r="ET20" s="98">
        <f>'OA&amp;GRIDCO'!NN20+RTM!HD20+'Day Ahead IEX PXIL'!JD20</f>
        <v>0</v>
      </c>
      <c r="EU20" s="98">
        <f>RTM!JG20</f>
        <v>0</v>
      </c>
      <c r="EV20" s="98">
        <f>RTM!JH20</f>
        <v>0</v>
      </c>
      <c r="EW20" s="98">
        <f>RTM!JK20</f>
        <v>0</v>
      </c>
      <c r="EX20" s="98">
        <f>RTM!JL20</f>
        <v>0</v>
      </c>
      <c r="EY20" s="98">
        <f>GDAM!S20+'OA&amp;GRIDCO'!OE20+RTM!JO20</f>
        <v>0</v>
      </c>
      <c r="EZ20" s="98">
        <f>GDAM!T20+'OA&amp;GRIDCO'!NV20+RTM!JP20</f>
        <v>0</v>
      </c>
      <c r="FA20" s="98">
        <f>GDAM!Y20+RTM!JS20</f>
        <v>0</v>
      </c>
      <c r="FB20" s="98">
        <f>GDAM!Z20+RTM!JT20</f>
        <v>0</v>
      </c>
      <c r="FC20" s="98">
        <f>RTM!JW20</f>
        <v>0</v>
      </c>
      <c r="FD20" s="98">
        <f>RTM!JX20</f>
        <v>0</v>
      </c>
      <c r="FE20" s="98">
        <f>GDAM!AE20+'OA&amp;GRIDCO'!OM20</f>
        <v>0</v>
      </c>
      <c r="FF20" s="98">
        <f>GDAM!AF20+'OA&amp;GRIDCO'!ON20</f>
        <v>0</v>
      </c>
      <c r="FG20" s="10">
        <f t="shared" si="0"/>
        <v>1701.4018840206186</v>
      </c>
      <c r="FH20" s="10">
        <f t="shared" si="1"/>
        <v>207.70399999999998</v>
      </c>
    </row>
    <row r="21" spans="1:164" ht="15" customHeight="1">
      <c r="A21" s="72" t="s">
        <v>43</v>
      </c>
      <c r="B21" s="19">
        <v>11</v>
      </c>
      <c r="C21" s="139"/>
      <c r="D21" s="99"/>
      <c r="E21" s="99"/>
      <c r="F21" s="99"/>
      <c r="G21" s="99">
        <v>20</v>
      </c>
      <c r="H21" s="99">
        <v>0.9</v>
      </c>
      <c r="I21" s="98"/>
      <c r="J21" s="98"/>
      <c r="K21" s="99"/>
      <c r="L21" s="99"/>
      <c r="M21" s="99">
        <v>18</v>
      </c>
      <c r="N21" s="99"/>
      <c r="O21" s="359">
        <v>0</v>
      </c>
      <c r="P21" s="99"/>
      <c r="Q21" s="119">
        <v>3.7</v>
      </c>
      <c r="R21" s="99">
        <v>0.45999999999999996</v>
      </c>
      <c r="S21" s="98">
        <v>25</v>
      </c>
      <c r="T21" s="99"/>
      <c r="U21" s="98">
        <v>37</v>
      </c>
      <c r="V21" s="99"/>
      <c r="W21" s="351">
        <v>0</v>
      </c>
      <c r="X21" s="99"/>
      <c r="Y21" s="351">
        <v>0</v>
      </c>
      <c r="Z21" s="99"/>
      <c r="AA21" s="351">
        <v>0</v>
      </c>
      <c r="AB21" s="99"/>
      <c r="AC21" s="360">
        <v>0</v>
      </c>
      <c r="AD21" s="99"/>
      <c r="AE21" s="14">
        <f>'OA&amp;GRIDCO'!W21+'Day Ahead IEX PXIL'!M21+RTM!M21</f>
        <v>41.24</v>
      </c>
      <c r="AF21" s="14">
        <f>'OA&amp;GRIDCO'!X21+'Day Ahead IEX PXIL'!N21+RTM!N21</f>
        <v>41.24</v>
      </c>
      <c r="AG21" s="14">
        <f>'OA&amp;GRIDCO'!AC21+'Day Ahead IEX PXIL'!S21+RTM!S21</f>
        <v>5</v>
      </c>
      <c r="AH21" s="14">
        <f>'OA&amp;GRIDCO'!AD21+'Day Ahead IEX PXIL'!T21+RTM!T21</f>
        <v>2.2200000000000002</v>
      </c>
      <c r="AI21" s="14">
        <f>'OA&amp;GRIDCO'!AU21+'Day Ahead IEX PXIL'!Y21+RTM!Y21</f>
        <v>115</v>
      </c>
      <c r="AJ21" s="14">
        <f>'OA&amp;GRIDCO'!AV21+'Day Ahead IEX PXIL'!Z21+RTM!Z21</f>
        <v>34.5</v>
      </c>
      <c r="AK21" s="14">
        <f>'OA&amp;GRIDCO'!BS21+'Day Ahead IEX PXIL'!AK21+RTM!AK21</f>
        <v>75.460000000000008</v>
      </c>
      <c r="AL21" s="14">
        <f>'OA&amp;GRIDCO'!BT21+'Day Ahead IEX PXIL'!AL21+RTM!AL21</f>
        <v>8.5440000000000005</v>
      </c>
      <c r="AM21" s="14">
        <f>'OA&amp;GRIDCO'!BC21+'Day Ahead IEX PXIL'!AE21+RTM!AE21</f>
        <v>0</v>
      </c>
      <c r="AN21" s="14">
        <f>'OA&amp;GRIDCO'!BD21+'Day Ahead IEX PXIL'!AF21+RTM!AF21</f>
        <v>0</v>
      </c>
      <c r="AO21" s="14">
        <f>'OA&amp;GRIDCO'!CC21+'Day Ahead IEX PXIL'!AQ21+RTM!AQ21</f>
        <v>0</v>
      </c>
      <c r="AP21" s="14">
        <f>'OA&amp;GRIDCO'!CD21+'Day Ahead IEX PXIL'!AR21+RTM!AR21</f>
        <v>0</v>
      </c>
      <c r="AQ21" s="14">
        <f>'OA&amp;GRIDCO'!CO21+'Day Ahead IEX PXIL'!AW21+RTM!AW21</f>
        <v>39.15</v>
      </c>
      <c r="AR21" s="14">
        <f>'OA&amp;GRIDCO'!CP21+'Day Ahead IEX PXIL'!AX21+RTM!AX21</f>
        <v>8</v>
      </c>
      <c r="AS21" s="14">
        <f>'OA&amp;GRIDCO'!DA21+'Day Ahead IEX PXIL'!BC21+RTM!BC21</f>
        <v>329.77738402061857</v>
      </c>
      <c r="AT21" s="14">
        <f>'OA&amp;GRIDCO'!DB21+'Day Ahead IEX PXIL'!BD21+RTM!BD21</f>
        <v>0</v>
      </c>
      <c r="AU21" s="14">
        <f>'Day Ahead IEX PXIL'!BI21+RTM!BI21+'OA&amp;GRIDCO'!OQ21</f>
        <v>0</v>
      </c>
      <c r="AV21" s="14">
        <f>'Day Ahead IEX PXIL'!BJ21+RTM!BJ21+'OA&amp;GRIDCO'!OR21</f>
        <v>0</v>
      </c>
      <c r="AW21" s="91"/>
      <c r="AX21" s="91"/>
      <c r="AY21" s="14">
        <v>0</v>
      </c>
      <c r="AZ21" s="14">
        <f>'OA&amp;GRIDCO'!DL21+'Day Ahead IEX PXIL'!BP21+RTM!BP21</f>
        <v>14.12</v>
      </c>
      <c r="BA21" s="14">
        <f>'OA&amp;GRIDCO'!EC21+'Day Ahead IEX PXIL'!BU21+RTM!BU21</f>
        <v>0</v>
      </c>
      <c r="BB21" s="14">
        <f>'OA&amp;GRIDCO'!ED21+'Day Ahead IEX PXIL'!BV21+RTM!BV21</f>
        <v>0</v>
      </c>
      <c r="BC21" s="14">
        <f>'OA&amp;GRIDCO'!EQ21+'Day Ahead IEX PXIL'!CA21+RTM!CA21</f>
        <v>348.46000000000004</v>
      </c>
      <c r="BD21" s="14">
        <f>'OA&amp;GRIDCO'!ER21+'Day Ahead IEX PXIL'!CB21+RTM!CB21</f>
        <v>66.495000000000005</v>
      </c>
      <c r="BE21" s="99">
        <f>'OA&amp;GRIDCO'!NU21+GDAM!U21</f>
        <v>0</v>
      </c>
      <c r="BF21" s="99"/>
      <c r="BG21" s="77"/>
      <c r="BH21" s="77"/>
      <c r="BI21" s="14">
        <f>'OA&amp;GRIDCO'!EW21+'Day Ahead IEX PXIL'!CG21+RTM!CG21</f>
        <v>0</v>
      </c>
      <c r="BJ21" s="14">
        <f>'OA&amp;GRIDCO'!EX21+'Day Ahead IEX PXIL'!CH21+RTM!CH21</f>
        <v>0</v>
      </c>
      <c r="BK21" s="14">
        <f>'OA&amp;GRIDCO'!KW21+RTM!FG21+'Day Ahead IEX PXIL'!GW21</f>
        <v>0</v>
      </c>
      <c r="BL21" s="14">
        <f>'OA&amp;GRIDCO'!KX21+RTM!FH21+'Day Ahead IEX PXIL'!GX21</f>
        <v>0</v>
      </c>
      <c r="BM21" s="14">
        <f>'Day Ahead IEX PXIL'!CM21+RTM!CM21+'OA&amp;GRIDCO'!FC21</f>
        <v>25</v>
      </c>
      <c r="BN21" s="14">
        <f>'OA&amp;GRIDCO'!FD21+'Day Ahead IEX PXIL'!CN21+RTM!CN21</f>
        <v>0</v>
      </c>
      <c r="BO21" s="93"/>
      <c r="BP21" s="93"/>
      <c r="BQ21" s="14">
        <f>'OA&amp;GRIDCO'!FQ21+'Day Ahead IEX PXIL'!CS21+RTM!CS21</f>
        <v>26.8</v>
      </c>
      <c r="BR21" s="14">
        <f>'OA&amp;GRIDCO'!FR21+'Day Ahead IEX PXIL'!CT21+RTM!CT21</f>
        <v>6</v>
      </c>
      <c r="BS21" s="10">
        <f>'OA&amp;GRIDCO'!JU21+'Day Ahead IEX PXIL'!FA21+RTM!EU21</f>
        <v>108.9545</v>
      </c>
      <c r="BT21" s="14">
        <f>'OA&amp;GRIDCO'!JV21+'Day Ahead IEX PXIL'!FB21+RTM!EV21</f>
        <v>22</v>
      </c>
      <c r="BU21" s="31">
        <f>'OA&amp;GRIDCO'!GG21+RTM!G21</f>
        <v>0</v>
      </c>
      <c r="BV21" s="31">
        <f>'OA&amp;GRIDCO'!GH21</f>
        <v>0</v>
      </c>
      <c r="BW21" s="14">
        <f>'OA&amp;GRIDCO'!HA21+'Day Ahead IEX PXIL'!DK21+RTM!DE21</f>
        <v>0</v>
      </c>
      <c r="BX21" s="14">
        <f>'OA&amp;GRIDCO'!HB21</f>
        <v>0</v>
      </c>
      <c r="BY21" s="14">
        <f>'Day Ahead IEX PXIL'!GK21+RTM!FA21+'OA&amp;GRIDCO'!LC21</f>
        <v>0</v>
      </c>
      <c r="BZ21" s="14">
        <f>'Day Ahead IEX PXIL'!GL21+RTM!FB21+'OA&amp;GRIDCO'!LD21</f>
        <v>0</v>
      </c>
      <c r="CA21" s="61"/>
      <c r="CB21" s="61"/>
      <c r="CC21" s="98">
        <f>RTM!GI21+'Day Ahead IEX PXIL'!II21+GDAM!M21</f>
        <v>0</v>
      </c>
      <c r="CD21" s="98">
        <f>RTM!GJ21</f>
        <v>0</v>
      </c>
      <c r="CE21" s="14">
        <f>'OA&amp;GRIDCO'!HI21+'Day Ahead IEX PXIL'!DQ21+RTM!DK21</f>
        <v>0</v>
      </c>
      <c r="CF21" s="14">
        <f>'OA&amp;GRIDCO'!HJ21+'Day Ahead IEX PXIL'!DR21+RTM!DL21</f>
        <v>0</v>
      </c>
      <c r="CG21" s="98">
        <f>'OA&amp;GRIDCO'!HO21+'Day Ahead IEX PXIL'!DW21+RTM!DQ21</f>
        <v>0</v>
      </c>
      <c r="CH21" s="98">
        <f>'OA&amp;GRIDCO'!HP21+'Day Ahead IEX PXIL'!DX21+RTM!DR21</f>
        <v>0</v>
      </c>
      <c r="CI21" s="99">
        <f>'Day Ahead IEX PXIL'!HE21+'OA&amp;GRIDCO'!DI21+RTM!GY21</f>
        <v>0</v>
      </c>
      <c r="CJ21" s="99">
        <f>'Day Ahead IEX PXIL'!HF21+'OA&amp;GRIDCO'!DJ21</f>
        <v>0</v>
      </c>
      <c r="CK21" s="78">
        <f>'OA&amp;GRIDCO'!KS21+'Day Ahead IEX PXIL'!DE21</f>
        <v>10.31</v>
      </c>
      <c r="CL21" s="78">
        <f>'OA&amp;GRIDCO'!KT21+'Day Ahead IEX PXIL'!DF21</f>
        <v>0</v>
      </c>
      <c r="CM21" s="78">
        <f>'Day Ahead IEX PXIL'!FS21+RTM!FS21</f>
        <v>0</v>
      </c>
      <c r="CN21" s="78">
        <f>'Day Ahead IEX PXIL'!FT21</f>
        <v>0</v>
      </c>
      <c r="CO21" s="78">
        <f>RTM!IY21+'Day Ahead IEX PXIL'!IY21</f>
        <v>0</v>
      </c>
      <c r="CP21" s="78">
        <f>RTM!IZ21+'Day Ahead IEX PXIL'!IZ21</f>
        <v>0</v>
      </c>
      <c r="CQ21" s="14">
        <f>'OA&amp;GRIDCO'!KG21+'Day Ahead IEX PXIL'!FM21+RTM!GE21</f>
        <v>0</v>
      </c>
      <c r="CR21" s="14">
        <f>'OA&amp;GRIDCO'!KH21+'Day Ahead IEX PXIL'!FN21</f>
        <v>0</v>
      </c>
      <c r="CS21" s="14">
        <f>'OA&amp;GRIDCO'!KM21+'Day Ahead IEX PXIL'!FY21+RTM!FY21</f>
        <v>0</v>
      </c>
      <c r="CT21" s="14">
        <f>'Day Ahead IEX PXIL'!FZ21</f>
        <v>0</v>
      </c>
      <c r="CU21" s="14">
        <v>0</v>
      </c>
      <c r="CV21" s="14">
        <f>'Day Ahead IEX PXIL'!GF21</f>
        <v>0</v>
      </c>
      <c r="CW21" s="14">
        <f>'OA&amp;GRIDCO'!HU21+'Day Ahead IEX PXIL'!EC21+RTM!DW21</f>
        <v>460</v>
      </c>
      <c r="CX21" s="14">
        <f>'OA&amp;GRIDCO'!HV21+'Day Ahead IEX PXIL'!ED21+RTM!DX21</f>
        <v>0</v>
      </c>
      <c r="CY21" s="14">
        <f>'OA&amp;GRIDCO'!IG21+'Day Ahead IEX PXIL'!EI21+RTM!EC21</f>
        <v>9.3000000000000007</v>
      </c>
      <c r="CZ21" s="14">
        <f>'OA&amp;GRIDCO'!IH21+'Day Ahead IEX PXIL'!EJ21+RTM!ED21</f>
        <v>2.3250000000000002</v>
      </c>
      <c r="DA21" s="14">
        <f>'OA&amp;GRIDCO'!IU21+'Day Ahead IEX PXIL'!EO21+RTM!EI21</f>
        <v>0</v>
      </c>
      <c r="DB21" s="14">
        <f>'OA&amp;GRIDCO'!IV21+'Day Ahead IEX PXIL'!EP21+RTM!EJ21</f>
        <v>0</v>
      </c>
      <c r="DC21" s="99"/>
      <c r="DD21" s="99"/>
      <c r="DE21" s="14">
        <f>'Day Ahead IEX PXIL'!FC21+'OA&amp;GRIDCO'!KA21+RTM!GM21</f>
        <v>0</v>
      </c>
      <c r="DF21" s="14">
        <f>'Day Ahead IEX PXIL'!FD21+'OA&amp;GRIDCO'!KB21</f>
        <v>0</v>
      </c>
      <c r="DG21" s="14">
        <f>'OA&amp;GRIDCO'!JE21+'Day Ahead IEX PXIL'!EU21+RTM!EO21</f>
        <v>20.62</v>
      </c>
      <c r="DH21" s="14">
        <f>'OA&amp;GRIDCO'!JF21+'Day Ahead IEX PXIL'!EV21+RTM!EP21</f>
        <v>0</v>
      </c>
      <c r="DI21" s="14">
        <v>0</v>
      </c>
      <c r="DJ21" s="14">
        <v>0</v>
      </c>
      <c r="DK21" s="98">
        <f>RTM!FM21</f>
        <v>0</v>
      </c>
      <c r="DL21" s="98">
        <f>RTM!FN21</f>
        <v>0</v>
      </c>
      <c r="DM21" s="98">
        <f>'OA&amp;GRIDCO'!LF21+'Day Ahead IEX PXIL'!HU21+'Day Ahead IEX PXIL'!HU21</f>
        <v>0</v>
      </c>
      <c r="DN21" s="98">
        <f>'OA&amp;GRIDCO'!LH21+'Day Ahead IEX PXIL'!HV21+RTM!GV21</f>
        <v>0</v>
      </c>
      <c r="DO21" s="98">
        <f>'OA&amp;GRIDCO'!LS21+'Day Ahead IEX PXIL'!HO21+RTM!IU21</f>
        <v>0</v>
      </c>
      <c r="DP21" s="98">
        <f>'OA&amp;GRIDCO'!LT21+'Day Ahead IEX PXIL'!HP21+RTM!IV21</f>
        <v>0</v>
      </c>
      <c r="DQ21" s="98">
        <f>RTM!HK21</f>
        <v>1.44</v>
      </c>
      <c r="DR21" s="98">
        <f>RTM!HL21</f>
        <v>0</v>
      </c>
      <c r="DS21" s="98">
        <f>RTM!HO21</f>
        <v>0</v>
      </c>
      <c r="DT21" s="98">
        <f>RTM!HP21</f>
        <v>0</v>
      </c>
      <c r="DU21" s="98">
        <f>RTM!HS21</f>
        <v>0</v>
      </c>
      <c r="DV21" s="98">
        <f>RTM!HT21</f>
        <v>0</v>
      </c>
      <c r="DW21" s="98">
        <f>RTM!HW21+'OA&amp;GRIDCO'!MI21</f>
        <v>22</v>
      </c>
      <c r="DX21" s="98">
        <f>RTM!HX21</f>
        <v>0</v>
      </c>
      <c r="DY21" s="98">
        <f>RTM!IA21</f>
        <v>0</v>
      </c>
      <c r="DZ21" s="98">
        <f>RTM!IB21</f>
        <v>0</v>
      </c>
      <c r="EA21" s="98">
        <f>RTM!IC21</f>
        <v>0</v>
      </c>
      <c r="EB21" s="98">
        <f>RTM!ID21</f>
        <v>0</v>
      </c>
      <c r="EC21" s="98">
        <f>'OA&amp;GRIDCO'!MO21</f>
        <v>0</v>
      </c>
      <c r="ED21" s="98">
        <f>'OA&amp;GRIDCO'!MP21</f>
        <v>0</v>
      </c>
      <c r="EE21" s="98">
        <f>'OA&amp;GRIDCO'!MS21</f>
        <v>0</v>
      </c>
      <c r="EF21" s="98">
        <f>'OA&amp;GRIDCO'!MT21</f>
        <v>0</v>
      </c>
      <c r="EG21" s="98">
        <f>'OA&amp;GRIDCO'!MW21+'Day Ahead IEX PXIL'!IM21+GDAM!G21+RTM!II21</f>
        <v>0</v>
      </c>
      <c r="EH21" s="98">
        <f>'OA&amp;GRIDCO'!MX21+'Day Ahead IEX PXIL'!IN21+RTM!IJ21+GDAM!H21</f>
        <v>0</v>
      </c>
      <c r="EI21" s="98">
        <f>'Day Ahead IEX PXIL'!IQ21+RTM!IM21+'OA&amp;GRIDCO'!NA21</f>
        <v>6.65</v>
      </c>
      <c r="EJ21" s="98">
        <f>'Day Ahead IEX PXIL'!IR21+RTM!IN21+'OA&amp;GRIDCO'!NB21</f>
        <v>0.9</v>
      </c>
      <c r="EK21" s="98">
        <f>'OA&amp;GRIDCO'!NE21</f>
        <v>0</v>
      </c>
      <c r="EL21" s="98">
        <f>'OA&amp;GRIDCO'!NF21</f>
        <v>0</v>
      </c>
      <c r="EM21" s="98">
        <f>RTM!IQ21</f>
        <v>0</v>
      </c>
      <c r="EN21" s="98">
        <f>RTM!IR21</f>
        <v>0</v>
      </c>
      <c r="EO21" s="98">
        <f>'Day Ahead IEX PXIL'!IU21+RTM!JC21</f>
        <v>0</v>
      </c>
      <c r="EP21" s="98">
        <f>'Day Ahead IEX PXIL'!IV21+RTM!JD21</f>
        <v>0</v>
      </c>
      <c r="EQ21" s="98">
        <f>'OA&amp;GRIDCO'!NI21</f>
        <v>0</v>
      </c>
      <c r="ER21" s="98">
        <f>'OA&amp;GRIDCO'!NJ21</f>
        <v>0</v>
      </c>
      <c r="ES21" s="98">
        <f>'OA&amp;GRIDCO'!NK21+RTM!HC21+'Day Ahead IEX PXIL'!JC21</f>
        <v>0</v>
      </c>
      <c r="ET21" s="98">
        <f>'OA&amp;GRIDCO'!NN21+RTM!HD21+'Day Ahead IEX PXIL'!JD21</f>
        <v>0</v>
      </c>
      <c r="EU21" s="98">
        <f>RTM!JG21</f>
        <v>0</v>
      </c>
      <c r="EV21" s="98">
        <f>RTM!JH21</f>
        <v>0</v>
      </c>
      <c r="EW21" s="98">
        <f>RTM!JK21</f>
        <v>0</v>
      </c>
      <c r="EX21" s="98">
        <f>RTM!JL21</f>
        <v>0</v>
      </c>
      <c r="EY21" s="98">
        <f>GDAM!S21+'OA&amp;GRIDCO'!OE21+RTM!JO21</f>
        <v>0</v>
      </c>
      <c r="EZ21" s="98">
        <f>GDAM!T21+'OA&amp;GRIDCO'!NV21+RTM!JP21</f>
        <v>0</v>
      </c>
      <c r="FA21" s="98">
        <f>GDAM!Y21+RTM!JS21</f>
        <v>0</v>
      </c>
      <c r="FB21" s="98">
        <f>GDAM!Z21+RTM!JT21</f>
        <v>0</v>
      </c>
      <c r="FC21" s="98">
        <f>RTM!JW21</f>
        <v>0</v>
      </c>
      <c r="FD21" s="98">
        <f>RTM!JX21</f>
        <v>0</v>
      </c>
      <c r="FE21" s="98">
        <f>GDAM!AE21+'OA&amp;GRIDCO'!OM21</f>
        <v>0</v>
      </c>
      <c r="FF21" s="98">
        <f>GDAM!AF21+'OA&amp;GRIDCO'!ON21</f>
        <v>0</v>
      </c>
      <c r="FG21" s="10">
        <f t="shared" si="0"/>
        <v>1686.8618840206186</v>
      </c>
      <c r="FH21" s="10">
        <f t="shared" si="1"/>
        <v>207.70399999999998</v>
      </c>
    </row>
    <row r="22" spans="1:164">
      <c r="A22" s="72" t="s">
        <v>44</v>
      </c>
      <c r="B22" s="19">
        <v>12</v>
      </c>
      <c r="C22" s="139"/>
      <c r="D22" s="99"/>
      <c r="E22" s="99"/>
      <c r="F22" s="99"/>
      <c r="G22" s="99">
        <v>20</v>
      </c>
      <c r="H22" s="99">
        <v>0.9</v>
      </c>
      <c r="I22" s="98"/>
      <c r="J22" s="98"/>
      <c r="K22" s="99"/>
      <c r="L22" s="99"/>
      <c r="M22" s="99">
        <v>18</v>
      </c>
      <c r="N22" s="99"/>
      <c r="O22" s="359">
        <v>0</v>
      </c>
      <c r="P22" s="99"/>
      <c r="Q22" s="119">
        <v>3.7</v>
      </c>
      <c r="R22" s="99">
        <v>0.45999999999999996</v>
      </c>
      <c r="S22" s="98">
        <v>25</v>
      </c>
      <c r="T22" s="99"/>
      <c r="U22" s="98">
        <v>37</v>
      </c>
      <c r="V22" s="99"/>
      <c r="W22" s="351">
        <v>0</v>
      </c>
      <c r="X22" s="99"/>
      <c r="Y22" s="351">
        <v>0</v>
      </c>
      <c r="Z22" s="99"/>
      <c r="AA22" s="351">
        <v>0</v>
      </c>
      <c r="AB22" s="99"/>
      <c r="AC22" s="360">
        <v>0</v>
      </c>
      <c r="AD22" s="99"/>
      <c r="AE22" s="14">
        <f>'OA&amp;GRIDCO'!W22+'Day Ahead IEX PXIL'!M22+RTM!M22</f>
        <v>41.24</v>
      </c>
      <c r="AF22" s="14">
        <f>'OA&amp;GRIDCO'!X22+'Day Ahead IEX PXIL'!N22+RTM!N22</f>
        <v>41.24</v>
      </c>
      <c r="AG22" s="14">
        <f>'OA&amp;GRIDCO'!AC22+'Day Ahead IEX PXIL'!S22+RTM!S22</f>
        <v>5</v>
      </c>
      <c r="AH22" s="14">
        <f>'OA&amp;GRIDCO'!AD22+'Day Ahead IEX PXIL'!T22+RTM!T22</f>
        <v>2.2200000000000002</v>
      </c>
      <c r="AI22" s="14">
        <f>'OA&amp;GRIDCO'!AU22+'Day Ahead IEX PXIL'!Y22+RTM!Y22</f>
        <v>115</v>
      </c>
      <c r="AJ22" s="14">
        <f>'OA&amp;GRIDCO'!AV22+'Day Ahead IEX PXIL'!Z22+RTM!Z22</f>
        <v>34.5</v>
      </c>
      <c r="AK22" s="14">
        <f>'OA&amp;GRIDCO'!BS22+'Day Ahead IEX PXIL'!AK22+RTM!AK22</f>
        <v>75.460000000000008</v>
      </c>
      <c r="AL22" s="14">
        <f>'OA&amp;GRIDCO'!BT22+'Day Ahead IEX PXIL'!AL22+RTM!AL22</f>
        <v>8.5440000000000005</v>
      </c>
      <c r="AM22" s="14">
        <f>'OA&amp;GRIDCO'!BC22+'Day Ahead IEX PXIL'!AE22+RTM!AE22</f>
        <v>0</v>
      </c>
      <c r="AN22" s="14">
        <f>'OA&amp;GRIDCO'!BD22+'Day Ahead IEX PXIL'!AF22+RTM!AF22</f>
        <v>0</v>
      </c>
      <c r="AO22" s="14">
        <f>'OA&amp;GRIDCO'!CC22+'Day Ahead IEX PXIL'!AQ22+RTM!AQ22</f>
        <v>0</v>
      </c>
      <c r="AP22" s="14">
        <f>'OA&amp;GRIDCO'!CD22+'Day Ahead IEX PXIL'!AR22+RTM!AR22</f>
        <v>0</v>
      </c>
      <c r="AQ22" s="14">
        <f>'OA&amp;GRIDCO'!CO22+'Day Ahead IEX PXIL'!AW22+RTM!AW22</f>
        <v>39.15</v>
      </c>
      <c r="AR22" s="14">
        <f>'OA&amp;GRIDCO'!CP22+'Day Ahead IEX PXIL'!AX22+RTM!AX22</f>
        <v>8</v>
      </c>
      <c r="AS22" s="14">
        <f>'OA&amp;GRIDCO'!DA22+'Day Ahead IEX PXIL'!BC22+RTM!BC22</f>
        <v>329.77738402061857</v>
      </c>
      <c r="AT22" s="14">
        <f>'OA&amp;GRIDCO'!DB22+'Day Ahead IEX PXIL'!BD22+RTM!BD22</f>
        <v>0</v>
      </c>
      <c r="AU22" s="14">
        <f>'Day Ahead IEX PXIL'!BI22+RTM!BI22+'OA&amp;GRIDCO'!OQ22</f>
        <v>0</v>
      </c>
      <c r="AV22" s="14">
        <f>'Day Ahead IEX PXIL'!BJ22+RTM!BJ22+'OA&amp;GRIDCO'!OR22</f>
        <v>0</v>
      </c>
      <c r="AW22" s="91"/>
      <c r="AX22" s="91"/>
      <c r="AY22" s="14">
        <v>0</v>
      </c>
      <c r="AZ22" s="14">
        <f>'OA&amp;GRIDCO'!DL22+'Day Ahead IEX PXIL'!BP22+RTM!BP22</f>
        <v>14.12</v>
      </c>
      <c r="BA22" s="14">
        <f>'OA&amp;GRIDCO'!EC22+'Day Ahead IEX PXIL'!BU22+RTM!BU22</f>
        <v>0</v>
      </c>
      <c r="BB22" s="14">
        <f>'OA&amp;GRIDCO'!ED22+'Day Ahead IEX PXIL'!BV22+RTM!BV22</f>
        <v>0</v>
      </c>
      <c r="BC22" s="14">
        <f>'OA&amp;GRIDCO'!EQ22+'Day Ahead IEX PXIL'!CA22+RTM!CA22</f>
        <v>348.46000000000004</v>
      </c>
      <c r="BD22" s="14">
        <f>'OA&amp;GRIDCO'!ER22+'Day Ahead IEX PXIL'!CB22+RTM!CB22</f>
        <v>66.495000000000005</v>
      </c>
      <c r="BE22" s="99">
        <f>'OA&amp;GRIDCO'!NU22+GDAM!U22</f>
        <v>0</v>
      </c>
      <c r="BF22" s="99"/>
      <c r="BG22" s="77"/>
      <c r="BH22" s="77"/>
      <c r="BI22" s="14">
        <f>'OA&amp;GRIDCO'!EW22+'Day Ahead IEX PXIL'!CG22+RTM!CG22</f>
        <v>0</v>
      </c>
      <c r="BJ22" s="14">
        <f>'OA&amp;GRIDCO'!EX22+'Day Ahead IEX PXIL'!CH22+RTM!CH22</f>
        <v>0</v>
      </c>
      <c r="BK22" s="14">
        <f>'OA&amp;GRIDCO'!KW22+RTM!FG22+'Day Ahead IEX PXIL'!GW22</f>
        <v>0</v>
      </c>
      <c r="BL22" s="14">
        <f>'OA&amp;GRIDCO'!KX22+RTM!FH22+'Day Ahead IEX PXIL'!GX22</f>
        <v>0</v>
      </c>
      <c r="BM22" s="14">
        <f>'Day Ahead IEX PXIL'!CM22+RTM!CM22+'OA&amp;GRIDCO'!FC22</f>
        <v>25</v>
      </c>
      <c r="BN22" s="14">
        <f>'OA&amp;GRIDCO'!FD22+'Day Ahead IEX PXIL'!CN22+RTM!CN22</f>
        <v>0</v>
      </c>
      <c r="BO22" s="93"/>
      <c r="BP22" s="93"/>
      <c r="BQ22" s="14">
        <f>'OA&amp;GRIDCO'!FQ22+'Day Ahead IEX PXIL'!CS22+RTM!CS22</f>
        <v>26.8</v>
      </c>
      <c r="BR22" s="14">
        <f>'OA&amp;GRIDCO'!FR22+'Day Ahead IEX PXIL'!CT22+RTM!CT22</f>
        <v>6</v>
      </c>
      <c r="BS22" s="10">
        <f>'OA&amp;GRIDCO'!JU22+'Day Ahead IEX PXIL'!FA22+RTM!EU22</f>
        <v>108.9545</v>
      </c>
      <c r="BT22" s="14">
        <f>'OA&amp;GRIDCO'!JV22+'Day Ahead IEX PXIL'!FB22+RTM!EV22</f>
        <v>22</v>
      </c>
      <c r="BU22" s="31">
        <f>'OA&amp;GRIDCO'!GG22+RTM!G22</f>
        <v>0</v>
      </c>
      <c r="BV22" s="31">
        <f>'OA&amp;GRIDCO'!GH22</f>
        <v>0</v>
      </c>
      <c r="BW22" s="14">
        <f>'OA&amp;GRIDCO'!HA22+'Day Ahead IEX PXIL'!DK22+RTM!DE22</f>
        <v>0</v>
      </c>
      <c r="BX22" s="14">
        <f>'OA&amp;GRIDCO'!HB22</f>
        <v>0</v>
      </c>
      <c r="BY22" s="14">
        <f>'Day Ahead IEX PXIL'!GK22+RTM!FA22+'OA&amp;GRIDCO'!LC22</f>
        <v>0</v>
      </c>
      <c r="BZ22" s="14">
        <f>'Day Ahead IEX PXIL'!GL22+RTM!FB22+'OA&amp;GRIDCO'!LD22</f>
        <v>0</v>
      </c>
      <c r="CA22" s="61"/>
      <c r="CB22" s="61"/>
      <c r="CC22" s="98">
        <f>RTM!GI22+'Day Ahead IEX PXIL'!II22+GDAM!M22</f>
        <v>0</v>
      </c>
      <c r="CD22" s="98">
        <f>RTM!GJ22</f>
        <v>0</v>
      </c>
      <c r="CE22" s="14">
        <f>'OA&amp;GRIDCO'!HI22+'Day Ahead IEX PXIL'!DQ22+RTM!DK22</f>
        <v>0</v>
      </c>
      <c r="CF22" s="14">
        <f>'OA&amp;GRIDCO'!HJ22+'Day Ahead IEX PXIL'!DR22+RTM!DL22</f>
        <v>0</v>
      </c>
      <c r="CG22" s="98">
        <f>'OA&amp;GRIDCO'!HO22+'Day Ahead IEX PXIL'!DW22+RTM!DQ22</f>
        <v>0</v>
      </c>
      <c r="CH22" s="98">
        <f>'OA&amp;GRIDCO'!HP22+'Day Ahead IEX PXIL'!DX22+RTM!DR22</f>
        <v>0</v>
      </c>
      <c r="CI22" s="99">
        <f>'Day Ahead IEX PXIL'!HE22+'OA&amp;GRIDCO'!DI22+RTM!GY22</f>
        <v>0</v>
      </c>
      <c r="CJ22" s="99">
        <f>'Day Ahead IEX PXIL'!HF22+'OA&amp;GRIDCO'!DJ22</f>
        <v>0</v>
      </c>
      <c r="CK22" s="78">
        <f>'OA&amp;GRIDCO'!KS22+'Day Ahead IEX PXIL'!DE22</f>
        <v>10.31</v>
      </c>
      <c r="CL22" s="78">
        <f>'OA&amp;GRIDCO'!KT22+'Day Ahead IEX PXIL'!DF22</f>
        <v>0</v>
      </c>
      <c r="CM22" s="78">
        <f>'Day Ahead IEX PXIL'!FS22+RTM!FS22</f>
        <v>0</v>
      </c>
      <c r="CN22" s="78">
        <f>'Day Ahead IEX PXIL'!FT22</f>
        <v>0</v>
      </c>
      <c r="CO22" s="78">
        <f>RTM!IY22+'Day Ahead IEX PXIL'!IY22</f>
        <v>0</v>
      </c>
      <c r="CP22" s="78">
        <f>RTM!IZ22+'Day Ahead IEX PXIL'!IZ22</f>
        <v>0</v>
      </c>
      <c r="CQ22" s="14">
        <f>'OA&amp;GRIDCO'!KG22+'Day Ahead IEX PXIL'!FM22+RTM!GE22</f>
        <v>0</v>
      </c>
      <c r="CR22" s="14">
        <f>'OA&amp;GRIDCO'!KH22+'Day Ahead IEX PXIL'!FN22</f>
        <v>0</v>
      </c>
      <c r="CS22" s="14">
        <f>'OA&amp;GRIDCO'!KM22+'Day Ahead IEX PXIL'!FY22+RTM!FY22</f>
        <v>0</v>
      </c>
      <c r="CT22" s="14">
        <f>'Day Ahead IEX PXIL'!FZ22</f>
        <v>0</v>
      </c>
      <c r="CU22" s="14">
        <v>0</v>
      </c>
      <c r="CV22" s="14">
        <f>'Day Ahead IEX PXIL'!GF22</f>
        <v>0</v>
      </c>
      <c r="CW22" s="14">
        <f>'OA&amp;GRIDCO'!HU22+'Day Ahead IEX PXIL'!EC22+RTM!DW22</f>
        <v>430</v>
      </c>
      <c r="CX22" s="14">
        <f>'OA&amp;GRIDCO'!HV22+'Day Ahead IEX PXIL'!ED22+RTM!DX22</f>
        <v>0</v>
      </c>
      <c r="CY22" s="14">
        <f>'OA&amp;GRIDCO'!IG22+'Day Ahead IEX PXIL'!EI22+RTM!EC22</f>
        <v>9.3000000000000007</v>
      </c>
      <c r="CZ22" s="14">
        <f>'OA&amp;GRIDCO'!IH22+'Day Ahead IEX PXIL'!EJ22+RTM!ED22</f>
        <v>2.3250000000000002</v>
      </c>
      <c r="DA22" s="14">
        <f>'OA&amp;GRIDCO'!IU22+'Day Ahead IEX PXIL'!EO22+RTM!EI22</f>
        <v>0</v>
      </c>
      <c r="DB22" s="14">
        <f>'OA&amp;GRIDCO'!IV22+'Day Ahead IEX PXIL'!EP22+RTM!EJ22</f>
        <v>0</v>
      </c>
      <c r="DC22" s="99"/>
      <c r="DD22" s="99"/>
      <c r="DE22" s="14">
        <f>'Day Ahead IEX PXIL'!FC22+'OA&amp;GRIDCO'!KA22+RTM!GM22</f>
        <v>0</v>
      </c>
      <c r="DF22" s="14">
        <f>'Day Ahead IEX PXIL'!FD22+'OA&amp;GRIDCO'!KB22</f>
        <v>0</v>
      </c>
      <c r="DG22" s="14">
        <f>'OA&amp;GRIDCO'!JE22+'Day Ahead IEX PXIL'!EU22+RTM!EO22</f>
        <v>20.62</v>
      </c>
      <c r="DH22" s="14">
        <f>'OA&amp;GRIDCO'!JF22+'Day Ahead IEX PXIL'!EV22+RTM!EP22</f>
        <v>0</v>
      </c>
      <c r="DI22" s="14">
        <v>0</v>
      </c>
      <c r="DJ22" s="14">
        <v>0</v>
      </c>
      <c r="DK22" s="98">
        <f>RTM!FM22</f>
        <v>0</v>
      </c>
      <c r="DL22" s="98">
        <f>RTM!FN22</f>
        <v>0</v>
      </c>
      <c r="DM22" s="98">
        <f>'OA&amp;GRIDCO'!LF22+'Day Ahead IEX PXIL'!HU22+'Day Ahead IEX PXIL'!HU22</f>
        <v>0</v>
      </c>
      <c r="DN22" s="98">
        <f>'OA&amp;GRIDCO'!LH22+'Day Ahead IEX PXIL'!HV22+RTM!GV22</f>
        <v>0</v>
      </c>
      <c r="DO22" s="98">
        <f>'OA&amp;GRIDCO'!LS22+'Day Ahead IEX PXIL'!HO22+RTM!IU22</f>
        <v>0</v>
      </c>
      <c r="DP22" s="98">
        <f>'OA&amp;GRIDCO'!LT22+'Day Ahead IEX PXIL'!HP22+RTM!IV22</f>
        <v>0</v>
      </c>
      <c r="DQ22" s="98">
        <f>RTM!HK22</f>
        <v>1.44</v>
      </c>
      <c r="DR22" s="98">
        <f>RTM!HL22</f>
        <v>0</v>
      </c>
      <c r="DS22" s="98">
        <f>RTM!HO22</f>
        <v>0</v>
      </c>
      <c r="DT22" s="98">
        <f>RTM!HP22</f>
        <v>0</v>
      </c>
      <c r="DU22" s="98">
        <f>RTM!HS22</f>
        <v>0</v>
      </c>
      <c r="DV22" s="98">
        <f>RTM!HT22</f>
        <v>0</v>
      </c>
      <c r="DW22" s="98">
        <f>RTM!HW22+'OA&amp;GRIDCO'!MI22</f>
        <v>22</v>
      </c>
      <c r="DX22" s="98">
        <f>RTM!HX22</f>
        <v>0</v>
      </c>
      <c r="DY22" s="98">
        <f>RTM!IA22</f>
        <v>0</v>
      </c>
      <c r="DZ22" s="98">
        <f>RTM!IB22</f>
        <v>0</v>
      </c>
      <c r="EA22" s="98">
        <f>RTM!IC22</f>
        <v>0</v>
      </c>
      <c r="EB22" s="98">
        <f>RTM!ID22</f>
        <v>0</v>
      </c>
      <c r="EC22" s="98">
        <f>'OA&amp;GRIDCO'!MO22</f>
        <v>0</v>
      </c>
      <c r="ED22" s="98">
        <f>'OA&amp;GRIDCO'!MP22</f>
        <v>0</v>
      </c>
      <c r="EE22" s="98">
        <f>'OA&amp;GRIDCO'!MS22</f>
        <v>0</v>
      </c>
      <c r="EF22" s="98">
        <f>'OA&amp;GRIDCO'!MT22</f>
        <v>0</v>
      </c>
      <c r="EG22" s="98">
        <f>'OA&amp;GRIDCO'!MW22+'Day Ahead IEX PXIL'!IM22+GDAM!G22+RTM!II22</f>
        <v>0</v>
      </c>
      <c r="EH22" s="98">
        <f>'OA&amp;GRIDCO'!MX22+'Day Ahead IEX PXIL'!IN22+RTM!IJ22+GDAM!H22</f>
        <v>0</v>
      </c>
      <c r="EI22" s="98">
        <f>'Day Ahead IEX PXIL'!IQ22+RTM!IM22+'OA&amp;GRIDCO'!NA22</f>
        <v>6.65</v>
      </c>
      <c r="EJ22" s="98">
        <f>'Day Ahead IEX PXIL'!IR22+RTM!IN22+'OA&amp;GRIDCO'!NB22</f>
        <v>0.9</v>
      </c>
      <c r="EK22" s="98">
        <f>'OA&amp;GRIDCO'!NE22</f>
        <v>0</v>
      </c>
      <c r="EL22" s="98">
        <f>'OA&amp;GRIDCO'!NF22</f>
        <v>0</v>
      </c>
      <c r="EM22" s="98">
        <f>RTM!IQ22</f>
        <v>0</v>
      </c>
      <c r="EN22" s="98">
        <f>RTM!IR22</f>
        <v>0</v>
      </c>
      <c r="EO22" s="98">
        <f>'Day Ahead IEX PXIL'!IU22+RTM!JC22</f>
        <v>0</v>
      </c>
      <c r="EP22" s="98">
        <f>'Day Ahead IEX PXIL'!IV22+RTM!JD22</f>
        <v>0</v>
      </c>
      <c r="EQ22" s="98">
        <f>'OA&amp;GRIDCO'!NI22</f>
        <v>0</v>
      </c>
      <c r="ER22" s="98">
        <f>'OA&amp;GRIDCO'!NJ22</f>
        <v>0</v>
      </c>
      <c r="ES22" s="98">
        <f>'OA&amp;GRIDCO'!NK22+RTM!HC22+'Day Ahead IEX PXIL'!JC22</f>
        <v>0</v>
      </c>
      <c r="ET22" s="98">
        <f>'OA&amp;GRIDCO'!NN22+RTM!HD22+'Day Ahead IEX PXIL'!JD22</f>
        <v>0</v>
      </c>
      <c r="EU22" s="98">
        <f>RTM!JG22</f>
        <v>0</v>
      </c>
      <c r="EV22" s="98">
        <f>RTM!JH22</f>
        <v>0</v>
      </c>
      <c r="EW22" s="98">
        <f>RTM!JK22</f>
        <v>0</v>
      </c>
      <c r="EX22" s="98">
        <f>RTM!JL22</f>
        <v>0</v>
      </c>
      <c r="EY22" s="98">
        <f>GDAM!S22+'OA&amp;GRIDCO'!OE22+RTM!JO22</f>
        <v>0</v>
      </c>
      <c r="EZ22" s="98">
        <f>GDAM!T22+'OA&amp;GRIDCO'!NV22+RTM!JP22</f>
        <v>0</v>
      </c>
      <c r="FA22" s="98">
        <f>GDAM!Y22+RTM!JS22</f>
        <v>0</v>
      </c>
      <c r="FB22" s="98">
        <f>GDAM!Z22+RTM!JT22</f>
        <v>0</v>
      </c>
      <c r="FC22" s="98">
        <f>RTM!JW22</f>
        <v>0</v>
      </c>
      <c r="FD22" s="98">
        <f>RTM!JX22</f>
        <v>0</v>
      </c>
      <c r="FE22" s="98">
        <f>GDAM!AE22+'OA&amp;GRIDCO'!OM22</f>
        <v>0</v>
      </c>
      <c r="FF22" s="98">
        <f>GDAM!AF22+'OA&amp;GRIDCO'!ON22</f>
        <v>0</v>
      </c>
      <c r="FG22" s="10">
        <f t="shared" si="0"/>
        <v>1656.8618840206186</v>
      </c>
      <c r="FH22" s="10">
        <f t="shared" si="1"/>
        <v>207.70399999999998</v>
      </c>
    </row>
    <row r="23" spans="1:164" ht="15" customHeight="1">
      <c r="A23" s="72" t="s">
        <v>45</v>
      </c>
      <c r="B23" s="19">
        <v>13</v>
      </c>
      <c r="C23" s="139"/>
      <c r="D23" s="99"/>
      <c r="E23" s="99"/>
      <c r="F23" s="99"/>
      <c r="G23" s="99">
        <v>20</v>
      </c>
      <c r="H23" s="99">
        <v>0.9</v>
      </c>
      <c r="I23" s="98"/>
      <c r="J23" s="98"/>
      <c r="K23" s="99"/>
      <c r="L23" s="99"/>
      <c r="M23" s="99">
        <v>18</v>
      </c>
      <c r="N23" s="99"/>
      <c r="O23" s="359">
        <v>0</v>
      </c>
      <c r="P23" s="99"/>
      <c r="Q23" s="119">
        <v>3.7</v>
      </c>
      <c r="R23" s="99">
        <v>0.45999999999999996</v>
      </c>
      <c r="S23" s="98">
        <v>25</v>
      </c>
      <c r="T23" s="99"/>
      <c r="U23" s="98">
        <v>37</v>
      </c>
      <c r="V23" s="99"/>
      <c r="W23" s="351">
        <v>0</v>
      </c>
      <c r="X23" s="99"/>
      <c r="Y23" s="351">
        <v>0</v>
      </c>
      <c r="Z23" s="99"/>
      <c r="AA23" s="351">
        <v>0</v>
      </c>
      <c r="AB23" s="99"/>
      <c r="AC23" s="360">
        <v>0</v>
      </c>
      <c r="AD23" s="99"/>
      <c r="AE23" s="14">
        <f>'OA&amp;GRIDCO'!W23+'Day Ahead IEX PXIL'!M23+RTM!M23</f>
        <v>41.24</v>
      </c>
      <c r="AF23" s="14">
        <f>'OA&amp;GRIDCO'!X23+'Day Ahead IEX PXIL'!N23+RTM!N23</f>
        <v>41.24</v>
      </c>
      <c r="AG23" s="14">
        <f>'OA&amp;GRIDCO'!AC23+'Day Ahead IEX PXIL'!S23+RTM!S23</f>
        <v>5</v>
      </c>
      <c r="AH23" s="14">
        <f>'OA&amp;GRIDCO'!AD23+'Day Ahead IEX PXIL'!T23+RTM!T23</f>
        <v>2.2200000000000002</v>
      </c>
      <c r="AI23" s="14">
        <f>'OA&amp;GRIDCO'!AU23+'Day Ahead IEX PXIL'!Y23+RTM!Y23</f>
        <v>115</v>
      </c>
      <c r="AJ23" s="14">
        <f>'OA&amp;GRIDCO'!AV23+'Day Ahead IEX PXIL'!Z23+RTM!Z23</f>
        <v>34.5</v>
      </c>
      <c r="AK23" s="14">
        <f>'OA&amp;GRIDCO'!BS23+'Day Ahead IEX PXIL'!AK23+RTM!AK23</f>
        <v>60</v>
      </c>
      <c r="AL23" s="14">
        <f>'OA&amp;GRIDCO'!BT23+'Day Ahead IEX PXIL'!AL23+RTM!AL23</f>
        <v>8.5440000000000005</v>
      </c>
      <c r="AM23" s="14">
        <f>'OA&amp;GRIDCO'!BC23+'Day Ahead IEX PXIL'!AE23+RTM!AE23</f>
        <v>0</v>
      </c>
      <c r="AN23" s="14">
        <f>'OA&amp;GRIDCO'!BD23+'Day Ahead IEX PXIL'!AF23+RTM!AF23</f>
        <v>0</v>
      </c>
      <c r="AO23" s="14">
        <f>'OA&amp;GRIDCO'!CC23+'Day Ahead IEX PXIL'!AQ23+RTM!AQ23</f>
        <v>0</v>
      </c>
      <c r="AP23" s="14">
        <f>'OA&amp;GRIDCO'!CD23+'Day Ahead IEX PXIL'!AR23+RTM!AR23</f>
        <v>0</v>
      </c>
      <c r="AQ23" s="14">
        <f>'OA&amp;GRIDCO'!CO23+'Day Ahead IEX PXIL'!AW23+RTM!AW23</f>
        <v>39.15</v>
      </c>
      <c r="AR23" s="14">
        <f>'OA&amp;GRIDCO'!CP23+'Day Ahead IEX PXIL'!AX23+RTM!AX23</f>
        <v>8</v>
      </c>
      <c r="AS23" s="14">
        <f>'OA&amp;GRIDCO'!DA23+'Day Ahead IEX PXIL'!BC23+RTM!BC23</f>
        <v>329.77738402061857</v>
      </c>
      <c r="AT23" s="14">
        <f>'OA&amp;GRIDCO'!DB23+'Day Ahead IEX PXIL'!BD23+RTM!BD23</f>
        <v>0</v>
      </c>
      <c r="AU23" s="14">
        <f>'Day Ahead IEX PXIL'!BI23+RTM!BI23+'OA&amp;GRIDCO'!OQ23</f>
        <v>0</v>
      </c>
      <c r="AV23" s="14">
        <f>'Day Ahead IEX PXIL'!BJ23+RTM!BJ23+'OA&amp;GRIDCO'!OR23</f>
        <v>0</v>
      </c>
      <c r="AW23" s="91"/>
      <c r="AX23" s="91"/>
      <c r="AY23" s="14">
        <v>0</v>
      </c>
      <c r="AZ23" s="14">
        <f>'OA&amp;GRIDCO'!DL23+'Day Ahead IEX PXIL'!BP23+RTM!BP23</f>
        <v>14.12</v>
      </c>
      <c r="BA23" s="14">
        <f>'OA&amp;GRIDCO'!EC23+'Day Ahead IEX PXIL'!BU23+RTM!BU23</f>
        <v>0</v>
      </c>
      <c r="BB23" s="14">
        <f>'OA&amp;GRIDCO'!ED23+'Day Ahead IEX PXIL'!BV23+RTM!BV23</f>
        <v>0</v>
      </c>
      <c r="BC23" s="14">
        <f>'OA&amp;GRIDCO'!EQ23+'Day Ahead IEX PXIL'!CA23+RTM!CA23</f>
        <v>348.46000000000004</v>
      </c>
      <c r="BD23" s="14">
        <f>'OA&amp;GRIDCO'!ER23+'Day Ahead IEX PXIL'!CB23+RTM!CB23</f>
        <v>66.495000000000005</v>
      </c>
      <c r="BE23" s="99">
        <f>'OA&amp;GRIDCO'!NU23+GDAM!U23</f>
        <v>0</v>
      </c>
      <c r="BF23" s="99"/>
      <c r="BG23" s="77"/>
      <c r="BH23" s="77"/>
      <c r="BI23" s="14">
        <f>'OA&amp;GRIDCO'!EW23+'Day Ahead IEX PXIL'!CG23+RTM!CG23</f>
        <v>0</v>
      </c>
      <c r="BJ23" s="14">
        <f>'OA&amp;GRIDCO'!EX23+'Day Ahead IEX PXIL'!CH23+RTM!CH23</f>
        <v>0</v>
      </c>
      <c r="BK23" s="14">
        <f>'OA&amp;GRIDCO'!KW23+RTM!FG23+'Day Ahead IEX PXIL'!GW23</f>
        <v>0</v>
      </c>
      <c r="BL23" s="14">
        <f>'OA&amp;GRIDCO'!KX23+RTM!FH23+'Day Ahead IEX PXIL'!GX23</f>
        <v>0</v>
      </c>
      <c r="BM23" s="14">
        <f>'Day Ahead IEX PXIL'!CM23+RTM!CM23+'OA&amp;GRIDCO'!FC23</f>
        <v>25</v>
      </c>
      <c r="BN23" s="14">
        <f>'OA&amp;GRIDCO'!FD23+'Day Ahead IEX PXIL'!CN23+RTM!CN23</f>
        <v>0</v>
      </c>
      <c r="BO23" s="93"/>
      <c r="BP23" s="93"/>
      <c r="BQ23" s="14">
        <f>'OA&amp;GRIDCO'!FQ23+'Day Ahead IEX PXIL'!CS23+RTM!CS23</f>
        <v>26.8</v>
      </c>
      <c r="BR23" s="14">
        <f>'OA&amp;GRIDCO'!FR23+'Day Ahead IEX PXIL'!CT23+RTM!CT23</f>
        <v>6</v>
      </c>
      <c r="BS23" s="10">
        <f>'OA&amp;GRIDCO'!JU23+'Day Ahead IEX PXIL'!FA23+RTM!EU23</f>
        <v>108.9545</v>
      </c>
      <c r="BT23" s="14">
        <f>'OA&amp;GRIDCO'!JV23+'Day Ahead IEX PXIL'!FB23+RTM!EV23</f>
        <v>22</v>
      </c>
      <c r="BU23" s="31">
        <f>'OA&amp;GRIDCO'!GG23+RTM!G23</f>
        <v>0</v>
      </c>
      <c r="BV23" s="31">
        <f>'OA&amp;GRIDCO'!GH23</f>
        <v>0</v>
      </c>
      <c r="BW23" s="14">
        <f>'OA&amp;GRIDCO'!HA23+'Day Ahead IEX PXIL'!DK23+RTM!DE23</f>
        <v>0</v>
      </c>
      <c r="BX23" s="14">
        <f>'OA&amp;GRIDCO'!HB23</f>
        <v>0</v>
      </c>
      <c r="BY23" s="14">
        <f>'Day Ahead IEX PXIL'!GK23+RTM!FA23+'OA&amp;GRIDCO'!LC23</f>
        <v>0</v>
      </c>
      <c r="BZ23" s="14">
        <f>'Day Ahead IEX PXIL'!GL23+RTM!FB23+'OA&amp;GRIDCO'!LD23</f>
        <v>0</v>
      </c>
      <c r="CA23" s="61"/>
      <c r="CB23" s="61"/>
      <c r="CC23" s="98">
        <f>RTM!GI23+'Day Ahead IEX PXIL'!II23+GDAM!M23</f>
        <v>0</v>
      </c>
      <c r="CD23" s="98">
        <f>RTM!GJ23</f>
        <v>0</v>
      </c>
      <c r="CE23" s="14">
        <f>'OA&amp;GRIDCO'!HI23+'Day Ahead IEX PXIL'!DQ23+RTM!DK23</f>
        <v>0</v>
      </c>
      <c r="CF23" s="14">
        <f>'OA&amp;GRIDCO'!HJ23+'Day Ahead IEX PXIL'!DR23+RTM!DL23</f>
        <v>0</v>
      </c>
      <c r="CG23" s="98">
        <f>'OA&amp;GRIDCO'!HO23+'Day Ahead IEX PXIL'!DW23+RTM!DQ23</f>
        <v>0</v>
      </c>
      <c r="CH23" s="98">
        <f>'OA&amp;GRIDCO'!HP23+'Day Ahead IEX PXIL'!DX23+RTM!DR23</f>
        <v>0</v>
      </c>
      <c r="CI23" s="99">
        <f>'Day Ahead IEX PXIL'!HE23+'OA&amp;GRIDCO'!DI23+RTM!GY23</f>
        <v>0</v>
      </c>
      <c r="CJ23" s="99">
        <f>'Day Ahead IEX PXIL'!HF23+'OA&amp;GRIDCO'!DJ23</f>
        <v>0</v>
      </c>
      <c r="CK23" s="78">
        <f>'OA&amp;GRIDCO'!KS23+'Day Ahead IEX PXIL'!DE23</f>
        <v>10.31</v>
      </c>
      <c r="CL23" s="78">
        <f>'OA&amp;GRIDCO'!KT23+'Day Ahead IEX PXIL'!DF23</f>
        <v>0</v>
      </c>
      <c r="CM23" s="78">
        <f>'Day Ahead IEX PXIL'!FS23+RTM!FS23</f>
        <v>0</v>
      </c>
      <c r="CN23" s="78">
        <f>'Day Ahead IEX PXIL'!FT23</f>
        <v>0</v>
      </c>
      <c r="CO23" s="78">
        <f>RTM!IY23+'Day Ahead IEX PXIL'!IY23</f>
        <v>0</v>
      </c>
      <c r="CP23" s="78">
        <f>RTM!IZ23+'Day Ahead IEX PXIL'!IZ23</f>
        <v>0</v>
      </c>
      <c r="CQ23" s="14">
        <f>'OA&amp;GRIDCO'!KG23+'Day Ahead IEX PXIL'!FM23+RTM!GE23</f>
        <v>0</v>
      </c>
      <c r="CR23" s="14">
        <f>'OA&amp;GRIDCO'!KH23+'Day Ahead IEX PXIL'!FN23</f>
        <v>0</v>
      </c>
      <c r="CS23" s="14">
        <f>'OA&amp;GRIDCO'!KM23+'Day Ahead IEX PXIL'!FY23+RTM!FY23</f>
        <v>0</v>
      </c>
      <c r="CT23" s="14">
        <f>'Day Ahead IEX PXIL'!FZ23</f>
        <v>0</v>
      </c>
      <c r="CU23" s="14">
        <v>0</v>
      </c>
      <c r="CV23" s="14">
        <f>'Day Ahead IEX PXIL'!GF23</f>
        <v>0</v>
      </c>
      <c r="CW23" s="14">
        <f>'OA&amp;GRIDCO'!HU23+'Day Ahead IEX PXIL'!EC23+RTM!DW23</f>
        <v>400</v>
      </c>
      <c r="CX23" s="14">
        <f>'OA&amp;GRIDCO'!HV23+'Day Ahead IEX PXIL'!ED23+RTM!DX23</f>
        <v>0</v>
      </c>
      <c r="CY23" s="14">
        <f>'OA&amp;GRIDCO'!IG23+'Day Ahead IEX PXIL'!EI23+RTM!EC23</f>
        <v>9.3000000000000007</v>
      </c>
      <c r="CZ23" s="14">
        <f>'OA&amp;GRIDCO'!IH23+'Day Ahead IEX PXIL'!EJ23+RTM!ED23</f>
        <v>2.3250000000000002</v>
      </c>
      <c r="DA23" s="14">
        <f>'OA&amp;GRIDCO'!IU23+'Day Ahead IEX PXIL'!EO23+RTM!EI23</f>
        <v>0</v>
      </c>
      <c r="DB23" s="14">
        <f>'OA&amp;GRIDCO'!IV23+'Day Ahead IEX PXIL'!EP23+RTM!EJ23</f>
        <v>0</v>
      </c>
      <c r="DC23" s="99"/>
      <c r="DD23" s="99"/>
      <c r="DE23" s="14">
        <f>'Day Ahead IEX PXIL'!FC23+'OA&amp;GRIDCO'!KA23+RTM!GM23</f>
        <v>0</v>
      </c>
      <c r="DF23" s="14">
        <f>'Day Ahead IEX PXIL'!FD23+'OA&amp;GRIDCO'!KB23</f>
        <v>0</v>
      </c>
      <c r="DG23" s="14">
        <f>'OA&amp;GRIDCO'!JE23+'Day Ahead IEX PXIL'!EU23+RTM!EO23</f>
        <v>20.62</v>
      </c>
      <c r="DH23" s="14">
        <f>'OA&amp;GRIDCO'!JF23+'Day Ahead IEX PXIL'!EV23+RTM!EP23</f>
        <v>0</v>
      </c>
      <c r="DI23" s="14">
        <v>0</v>
      </c>
      <c r="DJ23" s="14">
        <v>0</v>
      </c>
      <c r="DK23" s="98">
        <f>RTM!FM23</f>
        <v>0</v>
      </c>
      <c r="DL23" s="98">
        <f>RTM!FN23</f>
        <v>0</v>
      </c>
      <c r="DM23" s="98">
        <f>'OA&amp;GRIDCO'!LF23+'Day Ahead IEX PXIL'!HU23+'Day Ahead IEX PXIL'!HU23</f>
        <v>0</v>
      </c>
      <c r="DN23" s="98">
        <f>'OA&amp;GRIDCO'!LH23+'Day Ahead IEX PXIL'!HV23+RTM!GV23</f>
        <v>0</v>
      </c>
      <c r="DO23" s="98">
        <f>'OA&amp;GRIDCO'!LS23+'Day Ahead IEX PXIL'!HO23+RTM!IU23</f>
        <v>0</v>
      </c>
      <c r="DP23" s="98">
        <f>'OA&amp;GRIDCO'!LT23+'Day Ahead IEX PXIL'!HP23+RTM!IV23</f>
        <v>0</v>
      </c>
      <c r="DQ23" s="98">
        <f>RTM!HK23</f>
        <v>1.44</v>
      </c>
      <c r="DR23" s="98">
        <f>RTM!HL23</f>
        <v>0</v>
      </c>
      <c r="DS23" s="98">
        <f>RTM!HO23</f>
        <v>0</v>
      </c>
      <c r="DT23" s="98">
        <f>RTM!HP23</f>
        <v>0</v>
      </c>
      <c r="DU23" s="98">
        <f>RTM!HS23</f>
        <v>0</v>
      </c>
      <c r="DV23" s="98">
        <f>RTM!HT23</f>
        <v>0</v>
      </c>
      <c r="DW23" s="98">
        <f>RTM!HW23+'OA&amp;GRIDCO'!MI23</f>
        <v>22</v>
      </c>
      <c r="DX23" s="98">
        <f>RTM!HX23</f>
        <v>0</v>
      </c>
      <c r="DY23" s="98">
        <f>RTM!IA23</f>
        <v>0</v>
      </c>
      <c r="DZ23" s="98">
        <f>RTM!IB23</f>
        <v>0</v>
      </c>
      <c r="EA23" s="98">
        <f>RTM!IC23</f>
        <v>0</v>
      </c>
      <c r="EB23" s="98">
        <f>RTM!ID23</f>
        <v>0</v>
      </c>
      <c r="EC23" s="98">
        <f>'OA&amp;GRIDCO'!MO23</f>
        <v>0</v>
      </c>
      <c r="ED23" s="98">
        <f>'OA&amp;GRIDCO'!MP23</f>
        <v>0</v>
      </c>
      <c r="EE23" s="98">
        <f>'OA&amp;GRIDCO'!MS23</f>
        <v>0</v>
      </c>
      <c r="EF23" s="98">
        <f>'OA&amp;GRIDCO'!MT23</f>
        <v>0</v>
      </c>
      <c r="EG23" s="98">
        <f>'OA&amp;GRIDCO'!MW23+'Day Ahead IEX PXIL'!IM23+GDAM!G23+RTM!II23</f>
        <v>0</v>
      </c>
      <c r="EH23" s="98">
        <f>'OA&amp;GRIDCO'!MX23+'Day Ahead IEX PXIL'!IN23+RTM!IJ23+GDAM!H23</f>
        <v>0</v>
      </c>
      <c r="EI23" s="98">
        <f>'Day Ahead IEX PXIL'!IQ23+RTM!IM23+'OA&amp;GRIDCO'!NA23</f>
        <v>6.65</v>
      </c>
      <c r="EJ23" s="98">
        <f>'Day Ahead IEX PXIL'!IR23+RTM!IN23+'OA&amp;GRIDCO'!NB23</f>
        <v>0.9</v>
      </c>
      <c r="EK23" s="98">
        <f>'OA&amp;GRIDCO'!NE23</f>
        <v>0</v>
      </c>
      <c r="EL23" s="98">
        <f>'OA&amp;GRIDCO'!NF23</f>
        <v>0</v>
      </c>
      <c r="EM23" s="98">
        <f>RTM!IQ23</f>
        <v>0</v>
      </c>
      <c r="EN23" s="98">
        <f>RTM!IR23</f>
        <v>0</v>
      </c>
      <c r="EO23" s="98">
        <f>'Day Ahead IEX PXIL'!IU23+RTM!JC23</f>
        <v>0</v>
      </c>
      <c r="EP23" s="98">
        <f>'Day Ahead IEX PXIL'!IV23+RTM!JD23</f>
        <v>0</v>
      </c>
      <c r="EQ23" s="98">
        <f>'OA&amp;GRIDCO'!NI23</f>
        <v>0</v>
      </c>
      <c r="ER23" s="98">
        <f>'OA&amp;GRIDCO'!NJ23</f>
        <v>0</v>
      </c>
      <c r="ES23" s="98">
        <f>'OA&amp;GRIDCO'!NK23+RTM!HC23+'Day Ahead IEX PXIL'!JC23</f>
        <v>0</v>
      </c>
      <c r="ET23" s="98">
        <f>'OA&amp;GRIDCO'!NN23+RTM!HD23+'Day Ahead IEX PXIL'!JD23</f>
        <v>0</v>
      </c>
      <c r="EU23" s="98">
        <f>RTM!JG23</f>
        <v>0</v>
      </c>
      <c r="EV23" s="98">
        <f>RTM!JH23</f>
        <v>0</v>
      </c>
      <c r="EW23" s="98">
        <f>RTM!JK23</f>
        <v>0</v>
      </c>
      <c r="EX23" s="98">
        <f>RTM!JL23</f>
        <v>0</v>
      </c>
      <c r="EY23" s="98">
        <f>GDAM!S23+'OA&amp;GRIDCO'!OE23+RTM!JO23</f>
        <v>0</v>
      </c>
      <c r="EZ23" s="98">
        <f>GDAM!T23+'OA&amp;GRIDCO'!NV23+RTM!JP23</f>
        <v>0</v>
      </c>
      <c r="FA23" s="98">
        <f>GDAM!Y23+RTM!JS23</f>
        <v>0</v>
      </c>
      <c r="FB23" s="98">
        <f>GDAM!Z23+RTM!JT23</f>
        <v>0</v>
      </c>
      <c r="FC23" s="98">
        <f>RTM!JW23</f>
        <v>0</v>
      </c>
      <c r="FD23" s="98">
        <f>RTM!JX23</f>
        <v>0</v>
      </c>
      <c r="FE23" s="98">
        <f>GDAM!AE23+'OA&amp;GRIDCO'!OM23</f>
        <v>0</v>
      </c>
      <c r="FF23" s="98">
        <f>GDAM!AF23+'OA&amp;GRIDCO'!ON23</f>
        <v>0</v>
      </c>
      <c r="FG23" s="10">
        <f t="shared" si="0"/>
        <v>1611.4018840206186</v>
      </c>
      <c r="FH23" s="10">
        <f t="shared" si="1"/>
        <v>207.70399999999998</v>
      </c>
    </row>
    <row r="24" spans="1:164">
      <c r="A24" s="72" t="s">
        <v>46</v>
      </c>
      <c r="B24" s="19">
        <v>14</v>
      </c>
      <c r="C24" s="139"/>
      <c r="D24" s="99"/>
      <c r="E24" s="99"/>
      <c r="F24" s="99"/>
      <c r="G24" s="99">
        <v>20</v>
      </c>
      <c r="H24" s="99">
        <v>0.9</v>
      </c>
      <c r="I24" s="98"/>
      <c r="J24" s="98"/>
      <c r="K24" s="99"/>
      <c r="L24" s="99"/>
      <c r="M24" s="99">
        <v>18</v>
      </c>
      <c r="N24" s="99"/>
      <c r="O24" s="359">
        <v>0</v>
      </c>
      <c r="P24" s="99"/>
      <c r="Q24" s="119">
        <v>3.7</v>
      </c>
      <c r="R24" s="99">
        <v>0.45999999999999996</v>
      </c>
      <c r="S24" s="98">
        <v>25</v>
      </c>
      <c r="T24" s="99"/>
      <c r="U24" s="98">
        <v>37</v>
      </c>
      <c r="V24" s="99"/>
      <c r="W24" s="351">
        <v>0</v>
      </c>
      <c r="X24" s="99"/>
      <c r="Y24" s="351">
        <v>0</v>
      </c>
      <c r="Z24" s="99"/>
      <c r="AA24" s="351">
        <v>0</v>
      </c>
      <c r="AB24" s="99"/>
      <c r="AC24" s="360">
        <v>0</v>
      </c>
      <c r="AD24" s="99"/>
      <c r="AE24" s="14">
        <f>'OA&amp;GRIDCO'!W24+'Day Ahead IEX PXIL'!M24+RTM!M24</f>
        <v>41.24</v>
      </c>
      <c r="AF24" s="14">
        <f>'OA&amp;GRIDCO'!X24+'Day Ahead IEX PXIL'!N24+RTM!N24</f>
        <v>41.24</v>
      </c>
      <c r="AG24" s="14">
        <f>'OA&amp;GRIDCO'!AC24+'Day Ahead IEX PXIL'!S24+RTM!S24</f>
        <v>5</v>
      </c>
      <c r="AH24" s="14">
        <f>'OA&amp;GRIDCO'!AD24+'Day Ahead IEX PXIL'!T24+RTM!T24</f>
        <v>2.2200000000000002</v>
      </c>
      <c r="AI24" s="14">
        <f>'OA&amp;GRIDCO'!AU24+'Day Ahead IEX PXIL'!Y24+RTM!Y24</f>
        <v>115</v>
      </c>
      <c r="AJ24" s="14">
        <f>'OA&amp;GRIDCO'!AV24+'Day Ahead IEX PXIL'!Z24+RTM!Z24</f>
        <v>34.5</v>
      </c>
      <c r="AK24" s="14">
        <f>'OA&amp;GRIDCO'!BS24+'Day Ahead IEX PXIL'!AK24+RTM!AK24</f>
        <v>60</v>
      </c>
      <c r="AL24" s="14">
        <f>'OA&amp;GRIDCO'!BT24+'Day Ahead IEX PXIL'!AL24+RTM!AL24</f>
        <v>8.5440000000000005</v>
      </c>
      <c r="AM24" s="14">
        <f>'OA&amp;GRIDCO'!BC24+'Day Ahead IEX PXIL'!AE24+RTM!AE24</f>
        <v>0</v>
      </c>
      <c r="AN24" s="14">
        <f>'OA&amp;GRIDCO'!BD24+'Day Ahead IEX PXIL'!AF24+RTM!AF24</f>
        <v>0</v>
      </c>
      <c r="AO24" s="14">
        <f>'OA&amp;GRIDCO'!CC24+'Day Ahead IEX PXIL'!AQ24+RTM!AQ24</f>
        <v>0</v>
      </c>
      <c r="AP24" s="14">
        <f>'OA&amp;GRIDCO'!CD24+'Day Ahead IEX PXIL'!AR24+RTM!AR24</f>
        <v>0</v>
      </c>
      <c r="AQ24" s="14">
        <f>'OA&amp;GRIDCO'!CO24+'Day Ahead IEX PXIL'!AW24+RTM!AW24</f>
        <v>39.15</v>
      </c>
      <c r="AR24" s="14">
        <f>'OA&amp;GRIDCO'!CP24+'Day Ahead IEX PXIL'!AX24+RTM!AX24</f>
        <v>8</v>
      </c>
      <c r="AS24" s="14">
        <f>'OA&amp;GRIDCO'!DA24+'Day Ahead IEX PXIL'!BC24+RTM!BC24</f>
        <v>329.77738402061857</v>
      </c>
      <c r="AT24" s="14">
        <f>'OA&amp;GRIDCO'!DB24+'Day Ahead IEX PXIL'!BD24+RTM!BD24</f>
        <v>0</v>
      </c>
      <c r="AU24" s="14">
        <f>'Day Ahead IEX PXIL'!BI24+RTM!BI24+'OA&amp;GRIDCO'!OQ24</f>
        <v>0</v>
      </c>
      <c r="AV24" s="14">
        <f>'Day Ahead IEX PXIL'!BJ24+RTM!BJ24+'OA&amp;GRIDCO'!OR24</f>
        <v>0</v>
      </c>
      <c r="AW24" s="91"/>
      <c r="AX24" s="91"/>
      <c r="AY24" s="14">
        <v>0</v>
      </c>
      <c r="AZ24" s="14">
        <f>'OA&amp;GRIDCO'!DL24+'Day Ahead IEX PXIL'!BP24+RTM!BP24</f>
        <v>14.12</v>
      </c>
      <c r="BA24" s="14">
        <f>'OA&amp;GRIDCO'!EC24+'Day Ahead IEX PXIL'!BU24+RTM!BU24</f>
        <v>0</v>
      </c>
      <c r="BB24" s="14">
        <f>'OA&amp;GRIDCO'!ED24+'Day Ahead IEX PXIL'!BV24+RTM!BV24</f>
        <v>0</v>
      </c>
      <c r="BC24" s="14">
        <f>'OA&amp;GRIDCO'!EQ24+'Day Ahead IEX PXIL'!CA24+RTM!CA24</f>
        <v>348.46000000000004</v>
      </c>
      <c r="BD24" s="14">
        <f>'OA&amp;GRIDCO'!ER24+'Day Ahead IEX PXIL'!CB24+RTM!CB24</f>
        <v>66.495000000000005</v>
      </c>
      <c r="BE24" s="99">
        <f>'OA&amp;GRIDCO'!NU24+GDAM!U24</f>
        <v>0</v>
      </c>
      <c r="BF24" s="99"/>
      <c r="BG24" s="77"/>
      <c r="BH24" s="77"/>
      <c r="BI24" s="14">
        <f>'OA&amp;GRIDCO'!EW24+'Day Ahead IEX PXIL'!CG24+RTM!CG24</f>
        <v>0</v>
      </c>
      <c r="BJ24" s="14">
        <f>'OA&amp;GRIDCO'!EX24+'Day Ahead IEX PXIL'!CH24+RTM!CH24</f>
        <v>0</v>
      </c>
      <c r="BK24" s="14">
        <f>'OA&amp;GRIDCO'!KW24+RTM!FG24+'Day Ahead IEX PXIL'!GW24</f>
        <v>0</v>
      </c>
      <c r="BL24" s="14">
        <f>'OA&amp;GRIDCO'!KX24+RTM!FH24+'Day Ahead IEX PXIL'!GX24</f>
        <v>0</v>
      </c>
      <c r="BM24" s="14">
        <f>'Day Ahead IEX PXIL'!CM24+RTM!CM24+'OA&amp;GRIDCO'!FC24</f>
        <v>25</v>
      </c>
      <c r="BN24" s="14">
        <f>'OA&amp;GRIDCO'!FD24+'Day Ahead IEX PXIL'!CN24+RTM!CN24</f>
        <v>0</v>
      </c>
      <c r="BO24" s="93"/>
      <c r="BP24" s="93"/>
      <c r="BQ24" s="14">
        <f>'OA&amp;GRIDCO'!FQ24+'Day Ahead IEX PXIL'!CS24+RTM!CS24</f>
        <v>26.8</v>
      </c>
      <c r="BR24" s="14">
        <f>'OA&amp;GRIDCO'!FR24+'Day Ahead IEX PXIL'!CT24+RTM!CT24</f>
        <v>6</v>
      </c>
      <c r="BS24" s="10">
        <f>'OA&amp;GRIDCO'!JU24+'Day Ahead IEX PXIL'!FA24+RTM!EU24</f>
        <v>108.9545</v>
      </c>
      <c r="BT24" s="14">
        <f>'OA&amp;GRIDCO'!JV24+'Day Ahead IEX PXIL'!FB24+RTM!EV24</f>
        <v>22</v>
      </c>
      <c r="BU24" s="31">
        <f>'OA&amp;GRIDCO'!GG24+RTM!G24</f>
        <v>0</v>
      </c>
      <c r="BV24" s="31">
        <f>'OA&amp;GRIDCO'!GH24</f>
        <v>0</v>
      </c>
      <c r="BW24" s="14">
        <f>'OA&amp;GRIDCO'!HA24+'Day Ahead IEX PXIL'!DK24+RTM!DE24</f>
        <v>0</v>
      </c>
      <c r="BX24" s="14">
        <f>'OA&amp;GRIDCO'!HB24</f>
        <v>0</v>
      </c>
      <c r="BY24" s="14">
        <f>'Day Ahead IEX PXIL'!GK24+RTM!FA24+'OA&amp;GRIDCO'!LC24</f>
        <v>0</v>
      </c>
      <c r="BZ24" s="14">
        <f>'Day Ahead IEX PXIL'!GL24+RTM!FB24+'OA&amp;GRIDCO'!LD24</f>
        <v>0</v>
      </c>
      <c r="CA24" s="61"/>
      <c r="CB24" s="61"/>
      <c r="CC24" s="98">
        <f>RTM!GI24+'Day Ahead IEX PXIL'!II24+GDAM!M24</f>
        <v>0</v>
      </c>
      <c r="CD24" s="98">
        <f>RTM!GJ24</f>
        <v>0</v>
      </c>
      <c r="CE24" s="14">
        <f>'OA&amp;GRIDCO'!HI24+'Day Ahead IEX PXIL'!DQ24+RTM!DK24</f>
        <v>0</v>
      </c>
      <c r="CF24" s="14">
        <f>'OA&amp;GRIDCO'!HJ24+'Day Ahead IEX PXIL'!DR24+RTM!DL24</f>
        <v>0</v>
      </c>
      <c r="CG24" s="98">
        <f>'OA&amp;GRIDCO'!HO24+'Day Ahead IEX PXIL'!DW24+RTM!DQ24</f>
        <v>0</v>
      </c>
      <c r="CH24" s="98">
        <f>'OA&amp;GRIDCO'!HP24+'Day Ahead IEX PXIL'!DX24+RTM!DR24</f>
        <v>0</v>
      </c>
      <c r="CI24" s="99">
        <f>'Day Ahead IEX PXIL'!HE24+'OA&amp;GRIDCO'!DI24+RTM!GY24</f>
        <v>0</v>
      </c>
      <c r="CJ24" s="99">
        <f>'Day Ahead IEX PXIL'!HF24+'OA&amp;GRIDCO'!DJ24</f>
        <v>0</v>
      </c>
      <c r="CK24" s="78">
        <f>'OA&amp;GRIDCO'!KS24+'Day Ahead IEX PXIL'!DE24</f>
        <v>10.31</v>
      </c>
      <c r="CL24" s="78">
        <f>'OA&amp;GRIDCO'!KT24+'Day Ahead IEX PXIL'!DF24</f>
        <v>0</v>
      </c>
      <c r="CM24" s="78">
        <f>'Day Ahead IEX PXIL'!FS24+RTM!FS24</f>
        <v>0</v>
      </c>
      <c r="CN24" s="78">
        <f>'Day Ahead IEX PXIL'!FT24</f>
        <v>0</v>
      </c>
      <c r="CO24" s="78">
        <f>RTM!IY24+'Day Ahead IEX PXIL'!IY24</f>
        <v>0</v>
      </c>
      <c r="CP24" s="78">
        <f>RTM!IZ24+'Day Ahead IEX PXIL'!IZ24</f>
        <v>0</v>
      </c>
      <c r="CQ24" s="14">
        <f>'OA&amp;GRIDCO'!KG24+'Day Ahead IEX PXIL'!FM24+RTM!GE24</f>
        <v>0</v>
      </c>
      <c r="CR24" s="14">
        <f>'OA&amp;GRIDCO'!KH24+'Day Ahead IEX PXIL'!FN24</f>
        <v>0</v>
      </c>
      <c r="CS24" s="14">
        <f>'OA&amp;GRIDCO'!KM24+'Day Ahead IEX PXIL'!FY24+RTM!FY24</f>
        <v>0</v>
      </c>
      <c r="CT24" s="14">
        <f>'Day Ahead IEX PXIL'!FZ24</f>
        <v>0</v>
      </c>
      <c r="CU24" s="14">
        <v>0</v>
      </c>
      <c r="CV24" s="14">
        <f>'Day Ahead IEX PXIL'!GF24</f>
        <v>0</v>
      </c>
      <c r="CW24" s="14">
        <f>'OA&amp;GRIDCO'!HU24+'Day Ahead IEX PXIL'!EC24+RTM!DW24</f>
        <v>400</v>
      </c>
      <c r="CX24" s="14">
        <f>'OA&amp;GRIDCO'!HV24+'Day Ahead IEX PXIL'!ED24+RTM!DX24</f>
        <v>0</v>
      </c>
      <c r="CY24" s="14">
        <f>'OA&amp;GRIDCO'!IG24+'Day Ahead IEX PXIL'!EI24+RTM!EC24</f>
        <v>9.3000000000000007</v>
      </c>
      <c r="CZ24" s="14">
        <f>'OA&amp;GRIDCO'!IH24+'Day Ahead IEX PXIL'!EJ24+RTM!ED24</f>
        <v>2.3250000000000002</v>
      </c>
      <c r="DA24" s="14">
        <f>'OA&amp;GRIDCO'!IU24+'Day Ahead IEX PXIL'!EO24+RTM!EI24</f>
        <v>0</v>
      </c>
      <c r="DB24" s="14">
        <f>'OA&amp;GRIDCO'!IV24+'Day Ahead IEX PXIL'!EP24+RTM!EJ24</f>
        <v>0</v>
      </c>
      <c r="DC24" s="99"/>
      <c r="DD24" s="99"/>
      <c r="DE24" s="14">
        <f>'Day Ahead IEX PXIL'!FC24+'OA&amp;GRIDCO'!KA24+RTM!GM24</f>
        <v>0</v>
      </c>
      <c r="DF24" s="14">
        <f>'Day Ahead IEX PXIL'!FD24+'OA&amp;GRIDCO'!KB24</f>
        <v>0</v>
      </c>
      <c r="DG24" s="14">
        <f>'OA&amp;GRIDCO'!JE24+'Day Ahead IEX PXIL'!EU24+RTM!EO24</f>
        <v>20.62</v>
      </c>
      <c r="DH24" s="14">
        <f>'OA&amp;GRIDCO'!JF24+'Day Ahead IEX PXIL'!EV24+RTM!EP24</f>
        <v>0</v>
      </c>
      <c r="DI24" s="14">
        <v>0</v>
      </c>
      <c r="DJ24" s="14">
        <v>0</v>
      </c>
      <c r="DK24" s="98">
        <f>RTM!FM24</f>
        <v>0</v>
      </c>
      <c r="DL24" s="98">
        <f>RTM!FN24</f>
        <v>0</v>
      </c>
      <c r="DM24" s="98">
        <f>'OA&amp;GRIDCO'!LF24+'Day Ahead IEX PXIL'!HU24+'Day Ahead IEX PXIL'!HU24</f>
        <v>0</v>
      </c>
      <c r="DN24" s="98">
        <f>'OA&amp;GRIDCO'!LH24+'Day Ahead IEX PXIL'!HV24+RTM!GV24</f>
        <v>0</v>
      </c>
      <c r="DO24" s="98">
        <f>'OA&amp;GRIDCO'!LS24+'Day Ahead IEX PXIL'!HO24+RTM!IU24</f>
        <v>0</v>
      </c>
      <c r="DP24" s="98">
        <f>'OA&amp;GRIDCO'!LT24+'Day Ahead IEX PXIL'!HP24+RTM!IV24</f>
        <v>0</v>
      </c>
      <c r="DQ24" s="98">
        <f>RTM!HK24</f>
        <v>1.44</v>
      </c>
      <c r="DR24" s="98">
        <f>RTM!HL24</f>
        <v>0</v>
      </c>
      <c r="DS24" s="98">
        <f>RTM!HO24</f>
        <v>0</v>
      </c>
      <c r="DT24" s="98">
        <f>RTM!HP24</f>
        <v>0</v>
      </c>
      <c r="DU24" s="98">
        <f>RTM!HS24</f>
        <v>0</v>
      </c>
      <c r="DV24" s="98">
        <f>RTM!HT24</f>
        <v>0</v>
      </c>
      <c r="DW24" s="98">
        <f>RTM!HW24+'OA&amp;GRIDCO'!MI24</f>
        <v>22</v>
      </c>
      <c r="DX24" s="98">
        <f>RTM!HX24</f>
        <v>0</v>
      </c>
      <c r="DY24" s="98">
        <f>RTM!IA24</f>
        <v>0</v>
      </c>
      <c r="DZ24" s="98">
        <f>RTM!IB24</f>
        <v>0</v>
      </c>
      <c r="EA24" s="98">
        <f>RTM!IC24</f>
        <v>0</v>
      </c>
      <c r="EB24" s="98">
        <f>RTM!ID24</f>
        <v>0</v>
      </c>
      <c r="EC24" s="98">
        <f>'OA&amp;GRIDCO'!MO24</f>
        <v>0</v>
      </c>
      <c r="ED24" s="98">
        <f>'OA&amp;GRIDCO'!MP24</f>
        <v>0</v>
      </c>
      <c r="EE24" s="98">
        <f>'OA&amp;GRIDCO'!MS24</f>
        <v>0</v>
      </c>
      <c r="EF24" s="98">
        <f>'OA&amp;GRIDCO'!MT24</f>
        <v>0</v>
      </c>
      <c r="EG24" s="98">
        <f>'OA&amp;GRIDCO'!MW24+'Day Ahead IEX PXIL'!IM24+GDAM!G24+RTM!II24</f>
        <v>0</v>
      </c>
      <c r="EH24" s="98">
        <f>'OA&amp;GRIDCO'!MX24+'Day Ahead IEX PXIL'!IN24+RTM!IJ24+GDAM!H24</f>
        <v>0</v>
      </c>
      <c r="EI24" s="98">
        <f>'Day Ahead IEX PXIL'!IQ24+RTM!IM24+'OA&amp;GRIDCO'!NA24</f>
        <v>6.65</v>
      </c>
      <c r="EJ24" s="98">
        <f>'Day Ahead IEX PXIL'!IR24+RTM!IN24+'OA&amp;GRIDCO'!NB24</f>
        <v>0.9</v>
      </c>
      <c r="EK24" s="98">
        <f>'OA&amp;GRIDCO'!NE24</f>
        <v>0</v>
      </c>
      <c r="EL24" s="98">
        <f>'OA&amp;GRIDCO'!NF24</f>
        <v>0</v>
      </c>
      <c r="EM24" s="98">
        <f>RTM!IQ24</f>
        <v>0</v>
      </c>
      <c r="EN24" s="98">
        <f>RTM!IR24</f>
        <v>0</v>
      </c>
      <c r="EO24" s="98">
        <f>'Day Ahead IEX PXIL'!IU24+RTM!JC24</f>
        <v>0</v>
      </c>
      <c r="EP24" s="98">
        <f>'Day Ahead IEX PXIL'!IV24+RTM!JD24</f>
        <v>0</v>
      </c>
      <c r="EQ24" s="98">
        <f>'OA&amp;GRIDCO'!NI24</f>
        <v>0</v>
      </c>
      <c r="ER24" s="98">
        <f>'OA&amp;GRIDCO'!NJ24</f>
        <v>0</v>
      </c>
      <c r="ES24" s="98">
        <f>'OA&amp;GRIDCO'!NK24+RTM!HC24+'Day Ahead IEX PXIL'!JC24</f>
        <v>0</v>
      </c>
      <c r="ET24" s="98">
        <f>'OA&amp;GRIDCO'!NN24+RTM!HD24+'Day Ahead IEX PXIL'!JD24</f>
        <v>0</v>
      </c>
      <c r="EU24" s="98">
        <f>RTM!JG24</f>
        <v>0</v>
      </c>
      <c r="EV24" s="98">
        <f>RTM!JH24</f>
        <v>0</v>
      </c>
      <c r="EW24" s="98">
        <f>RTM!JK24</f>
        <v>0</v>
      </c>
      <c r="EX24" s="98">
        <f>RTM!JL24</f>
        <v>0</v>
      </c>
      <c r="EY24" s="98">
        <f>GDAM!S24+'OA&amp;GRIDCO'!OE24+RTM!JO24</f>
        <v>0</v>
      </c>
      <c r="EZ24" s="98">
        <f>GDAM!T24+'OA&amp;GRIDCO'!NV24+RTM!JP24</f>
        <v>0</v>
      </c>
      <c r="FA24" s="98">
        <f>GDAM!Y24+RTM!JS24</f>
        <v>0</v>
      </c>
      <c r="FB24" s="98">
        <f>GDAM!Z24+RTM!JT24</f>
        <v>0</v>
      </c>
      <c r="FC24" s="98">
        <f>RTM!JW24</f>
        <v>0</v>
      </c>
      <c r="FD24" s="98">
        <f>RTM!JX24</f>
        <v>0</v>
      </c>
      <c r="FE24" s="98">
        <f>GDAM!AE24+'OA&amp;GRIDCO'!OM24</f>
        <v>0</v>
      </c>
      <c r="FF24" s="98">
        <f>GDAM!AF24+'OA&amp;GRIDCO'!ON24</f>
        <v>0</v>
      </c>
      <c r="FG24" s="10">
        <f t="shared" si="0"/>
        <v>1611.4018840206186</v>
      </c>
      <c r="FH24" s="10">
        <f t="shared" si="1"/>
        <v>207.70399999999998</v>
      </c>
    </row>
    <row r="25" spans="1:164" ht="15" customHeight="1">
      <c r="A25" s="72" t="s">
        <v>47</v>
      </c>
      <c r="B25" s="19">
        <v>15</v>
      </c>
      <c r="C25" s="139"/>
      <c r="D25" s="99"/>
      <c r="E25" s="99"/>
      <c r="F25" s="99"/>
      <c r="G25" s="99">
        <v>20</v>
      </c>
      <c r="H25" s="99">
        <v>0.9</v>
      </c>
      <c r="I25" s="98"/>
      <c r="J25" s="98"/>
      <c r="K25" s="99"/>
      <c r="L25" s="99"/>
      <c r="M25" s="99">
        <v>18</v>
      </c>
      <c r="N25" s="99"/>
      <c r="O25" s="359">
        <v>0</v>
      </c>
      <c r="P25" s="99"/>
      <c r="Q25" s="119">
        <v>3.7</v>
      </c>
      <c r="R25" s="99">
        <v>0.45999999999999996</v>
      </c>
      <c r="S25" s="98">
        <v>25</v>
      </c>
      <c r="T25" s="99"/>
      <c r="U25" s="98">
        <v>37</v>
      </c>
      <c r="V25" s="99"/>
      <c r="W25" s="351">
        <v>0</v>
      </c>
      <c r="X25" s="99"/>
      <c r="Y25" s="351">
        <v>0</v>
      </c>
      <c r="Z25" s="99"/>
      <c r="AA25" s="351">
        <v>0</v>
      </c>
      <c r="AB25" s="99"/>
      <c r="AC25" s="360">
        <v>0</v>
      </c>
      <c r="AD25" s="99"/>
      <c r="AE25" s="14">
        <f>'OA&amp;GRIDCO'!W25+'Day Ahead IEX PXIL'!M25+RTM!M25</f>
        <v>41.24</v>
      </c>
      <c r="AF25" s="14">
        <f>'OA&amp;GRIDCO'!X25+'Day Ahead IEX PXIL'!N25+RTM!N25</f>
        <v>41.24</v>
      </c>
      <c r="AG25" s="14">
        <f>'OA&amp;GRIDCO'!AC25+'Day Ahead IEX PXIL'!S25+RTM!S25</f>
        <v>5</v>
      </c>
      <c r="AH25" s="14">
        <f>'OA&amp;GRIDCO'!AD25+'Day Ahead IEX PXIL'!T25+RTM!T25</f>
        <v>2.2200000000000002</v>
      </c>
      <c r="AI25" s="14">
        <f>'OA&amp;GRIDCO'!AU25+'Day Ahead IEX PXIL'!Y25+RTM!Y25</f>
        <v>115</v>
      </c>
      <c r="AJ25" s="14">
        <f>'OA&amp;GRIDCO'!AV25+'Day Ahead IEX PXIL'!Z25+RTM!Z25</f>
        <v>34.5</v>
      </c>
      <c r="AK25" s="14">
        <f>'OA&amp;GRIDCO'!BS25+'Day Ahead IEX PXIL'!AK25+RTM!AK25</f>
        <v>60</v>
      </c>
      <c r="AL25" s="14">
        <f>'OA&amp;GRIDCO'!BT25+'Day Ahead IEX PXIL'!AL25+RTM!AL25</f>
        <v>8.5440000000000005</v>
      </c>
      <c r="AM25" s="14">
        <f>'OA&amp;GRIDCO'!BC25+'Day Ahead IEX PXIL'!AE25+RTM!AE25</f>
        <v>0</v>
      </c>
      <c r="AN25" s="14">
        <f>'OA&amp;GRIDCO'!BD25+'Day Ahead IEX PXIL'!AF25+RTM!AF25</f>
        <v>0</v>
      </c>
      <c r="AO25" s="14">
        <f>'OA&amp;GRIDCO'!CC25+'Day Ahead IEX PXIL'!AQ25+RTM!AQ25</f>
        <v>0</v>
      </c>
      <c r="AP25" s="14">
        <f>'OA&amp;GRIDCO'!CD25+'Day Ahead IEX PXIL'!AR25+RTM!AR25</f>
        <v>0</v>
      </c>
      <c r="AQ25" s="14">
        <f>'OA&amp;GRIDCO'!CO25+'Day Ahead IEX PXIL'!AW25+RTM!AW25</f>
        <v>39.15</v>
      </c>
      <c r="AR25" s="14">
        <f>'OA&amp;GRIDCO'!CP25+'Day Ahead IEX PXIL'!AX25+RTM!AX25</f>
        <v>8</v>
      </c>
      <c r="AS25" s="14">
        <f>'OA&amp;GRIDCO'!DA25+'Day Ahead IEX PXIL'!BC25+RTM!BC25</f>
        <v>329.77738402061857</v>
      </c>
      <c r="AT25" s="14">
        <f>'OA&amp;GRIDCO'!DB25+'Day Ahead IEX PXIL'!BD25+RTM!BD25</f>
        <v>0</v>
      </c>
      <c r="AU25" s="14">
        <f>'Day Ahead IEX PXIL'!BI25+RTM!BI25+'OA&amp;GRIDCO'!OQ25</f>
        <v>0</v>
      </c>
      <c r="AV25" s="14">
        <f>'Day Ahead IEX PXIL'!BJ25+RTM!BJ25+'OA&amp;GRIDCO'!OR25</f>
        <v>0</v>
      </c>
      <c r="AW25" s="91"/>
      <c r="AX25" s="91"/>
      <c r="AY25" s="14">
        <v>0</v>
      </c>
      <c r="AZ25" s="14">
        <f>'OA&amp;GRIDCO'!DL25+'Day Ahead IEX PXIL'!BP25+RTM!BP25</f>
        <v>10.38</v>
      </c>
      <c r="BA25" s="14">
        <f>'OA&amp;GRIDCO'!EC25+'Day Ahead IEX PXIL'!BU25+RTM!BU25</f>
        <v>0</v>
      </c>
      <c r="BB25" s="14">
        <f>'OA&amp;GRIDCO'!ED25+'Day Ahead IEX PXIL'!BV25+RTM!BV25</f>
        <v>0</v>
      </c>
      <c r="BC25" s="14">
        <f>'OA&amp;GRIDCO'!EQ25+'Day Ahead IEX PXIL'!CA25+RTM!CA25</f>
        <v>348.46000000000004</v>
      </c>
      <c r="BD25" s="14">
        <f>'OA&amp;GRIDCO'!ER25+'Day Ahead IEX PXIL'!CB25+RTM!CB25</f>
        <v>66.495000000000005</v>
      </c>
      <c r="BE25" s="99">
        <f>'OA&amp;GRIDCO'!NU25+GDAM!U25</f>
        <v>0</v>
      </c>
      <c r="BF25" s="99"/>
      <c r="BG25" s="77"/>
      <c r="BH25" s="77"/>
      <c r="BI25" s="14">
        <f>'OA&amp;GRIDCO'!EW25+'Day Ahead IEX PXIL'!CG25+RTM!CG25</f>
        <v>0</v>
      </c>
      <c r="BJ25" s="14">
        <f>'OA&amp;GRIDCO'!EX25+'Day Ahead IEX PXIL'!CH25+RTM!CH25</f>
        <v>0</v>
      </c>
      <c r="BK25" s="14">
        <f>'OA&amp;GRIDCO'!KW25+RTM!FG25+'Day Ahead IEX PXIL'!GW25</f>
        <v>0</v>
      </c>
      <c r="BL25" s="14">
        <f>'OA&amp;GRIDCO'!KX25+RTM!FH25+'Day Ahead IEX PXIL'!GX25</f>
        <v>0</v>
      </c>
      <c r="BM25" s="14">
        <f>'Day Ahead IEX PXIL'!CM25+RTM!CM25+'OA&amp;GRIDCO'!FC25</f>
        <v>0</v>
      </c>
      <c r="BN25" s="14">
        <f>'OA&amp;GRIDCO'!FD25+'Day Ahead IEX PXIL'!CN25+RTM!CN25</f>
        <v>0</v>
      </c>
      <c r="BO25" s="93"/>
      <c r="BP25" s="93"/>
      <c r="BQ25" s="14">
        <f>'OA&amp;GRIDCO'!FQ25+'Day Ahead IEX PXIL'!CS25+RTM!CS25</f>
        <v>26.8</v>
      </c>
      <c r="BR25" s="14">
        <f>'OA&amp;GRIDCO'!FR25+'Day Ahead IEX PXIL'!CT25+RTM!CT25</f>
        <v>6</v>
      </c>
      <c r="BS25" s="10">
        <f>'OA&amp;GRIDCO'!JU25+'Day Ahead IEX PXIL'!FA25+RTM!EU25</f>
        <v>108.9545</v>
      </c>
      <c r="BT25" s="14">
        <f>'OA&amp;GRIDCO'!JV25+'Day Ahead IEX PXIL'!FB25+RTM!EV25</f>
        <v>22</v>
      </c>
      <c r="BU25" s="31">
        <f>'OA&amp;GRIDCO'!GG25+RTM!G25</f>
        <v>0</v>
      </c>
      <c r="BV25" s="31">
        <f>'OA&amp;GRIDCO'!GH25</f>
        <v>0</v>
      </c>
      <c r="BW25" s="14">
        <f>'OA&amp;GRIDCO'!HA25+'Day Ahead IEX PXIL'!DK25+RTM!DE25</f>
        <v>0</v>
      </c>
      <c r="BX25" s="14">
        <f>'OA&amp;GRIDCO'!HB25</f>
        <v>0</v>
      </c>
      <c r="BY25" s="14">
        <f>'Day Ahead IEX PXIL'!GK25+RTM!FA25+'OA&amp;GRIDCO'!LC25</f>
        <v>0</v>
      </c>
      <c r="BZ25" s="14">
        <f>'Day Ahead IEX PXIL'!GL25+RTM!FB25+'OA&amp;GRIDCO'!LD25</f>
        <v>0</v>
      </c>
      <c r="CA25" s="61"/>
      <c r="CB25" s="61"/>
      <c r="CC25" s="98">
        <f>RTM!GI25+'Day Ahead IEX PXIL'!II25+GDAM!M25</f>
        <v>0</v>
      </c>
      <c r="CD25" s="98">
        <f>RTM!GJ25</f>
        <v>0</v>
      </c>
      <c r="CE25" s="14">
        <f>'OA&amp;GRIDCO'!HI25+'Day Ahead IEX PXIL'!DQ25+RTM!DK25</f>
        <v>0</v>
      </c>
      <c r="CF25" s="14">
        <f>'OA&amp;GRIDCO'!HJ25+'Day Ahead IEX PXIL'!DR25+RTM!DL25</f>
        <v>0</v>
      </c>
      <c r="CG25" s="98">
        <f>'OA&amp;GRIDCO'!HO25+'Day Ahead IEX PXIL'!DW25+RTM!DQ25</f>
        <v>0</v>
      </c>
      <c r="CH25" s="98">
        <f>'OA&amp;GRIDCO'!HP25+'Day Ahead IEX PXIL'!DX25+RTM!DR25</f>
        <v>0</v>
      </c>
      <c r="CI25" s="99">
        <f>'Day Ahead IEX PXIL'!HE25+'OA&amp;GRIDCO'!DI25+RTM!GY25</f>
        <v>0</v>
      </c>
      <c r="CJ25" s="99">
        <f>'Day Ahead IEX PXIL'!HF25+'OA&amp;GRIDCO'!DJ25</f>
        <v>0</v>
      </c>
      <c r="CK25" s="78">
        <f>'OA&amp;GRIDCO'!KS25+'Day Ahead IEX PXIL'!DE25</f>
        <v>10.31</v>
      </c>
      <c r="CL25" s="78">
        <f>'OA&amp;GRIDCO'!KT25+'Day Ahead IEX PXIL'!DF25</f>
        <v>0</v>
      </c>
      <c r="CM25" s="78">
        <f>'Day Ahead IEX PXIL'!FS25+RTM!FS25</f>
        <v>0</v>
      </c>
      <c r="CN25" s="78">
        <f>'Day Ahead IEX PXIL'!FT25</f>
        <v>0</v>
      </c>
      <c r="CO25" s="78">
        <f>RTM!IY25+'Day Ahead IEX PXIL'!IY25</f>
        <v>0</v>
      </c>
      <c r="CP25" s="78">
        <f>RTM!IZ25+'Day Ahead IEX PXIL'!IZ25</f>
        <v>0</v>
      </c>
      <c r="CQ25" s="14">
        <f>'OA&amp;GRIDCO'!KG25+'Day Ahead IEX PXIL'!FM25+RTM!GE25</f>
        <v>0</v>
      </c>
      <c r="CR25" s="14">
        <f>'OA&amp;GRIDCO'!KH25+'Day Ahead IEX PXIL'!FN25</f>
        <v>0</v>
      </c>
      <c r="CS25" s="14">
        <f>'OA&amp;GRIDCO'!KM25+'Day Ahead IEX PXIL'!FY25+RTM!FY25</f>
        <v>0</v>
      </c>
      <c r="CT25" s="14">
        <f>'Day Ahead IEX PXIL'!FZ25</f>
        <v>0</v>
      </c>
      <c r="CU25" s="14">
        <v>0</v>
      </c>
      <c r="CV25" s="14">
        <f>'Day Ahead IEX PXIL'!GF25</f>
        <v>0</v>
      </c>
      <c r="CW25" s="14">
        <f>'OA&amp;GRIDCO'!HU25+'Day Ahead IEX PXIL'!EC25+RTM!DW25</f>
        <v>400</v>
      </c>
      <c r="CX25" s="14">
        <f>'OA&amp;GRIDCO'!HV25+'Day Ahead IEX PXIL'!ED25+RTM!DX25</f>
        <v>0</v>
      </c>
      <c r="CY25" s="14">
        <f>'OA&amp;GRIDCO'!IG25+'Day Ahead IEX PXIL'!EI25+RTM!EC25</f>
        <v>9.3000000000000007</v>
      </c>
      <c r="CZ25" s="14">
        <f>'OA&amp;GRIDCO'!IH25+'Day Ahead IEX PXIL'!EJ25+RTM!ED25</f>
        <v>2.3250000000000002</v>
      </c>
      <c r="DA25" s="14">
        <f>'OA&amp;GRIDCO'!IU25+'Day Ahead IEX PXIL'!EO25+RTM!EI25</f>
        <v>0</v>
      </c>
      <c r="DB25" s="14">
        <f>'OA&amp;GRIDCO'!IV25+'Day Ahead IEX PXIL'!EP25+RTM!EJ25</f>
        <v>0</v>
      </c>
      <c r="DC25" s="99"/>
      <c r="DD25" s="99"/>
      <c r="DE25" s="14">
        <f>'Day Ahead IEX PXIL'!FC25+'OA&amp;GRIDCO'!KA25+RTM!GM25</f>
        <v>0</v>
      </c>
      <c r="DF25" s="14">
        <f>'Day Ahead IEX PXIL'!FD25+'OA&amp;GRIDCO'!KB25</f>
        <v>0</v>
      </c>
      <c r="DG25" s="14">
        <f>'OA&amp;GRIDCO'!JE25+'Day Ahead IEX PXIL'!EU25+RTM!EO25</f>
        <v>20.62</v>
      </c>
      <c r="DH25" s="14">
        <f>'OA&amp;GRIDCO'!JF25+'Day Ahead IEX PXIL'!EV25+RTM!EP25</f>
        <v>0</v>
      </c>
      <c r="DI25" s="14">
        <v>0</v>
      </c>
      <c r="DJ25" s="14">
        <v>0</v>
      </c>
      <c r="DK25" s="98">
        <f>RTM!FM25</f>
        <v>0</v>
      </c>
      <c r="DL25" s="98">
        <f>RTM!FN25</f>
        <v>0</v>
      </c>
      <c r="DM25" s="98">
        <f>'OA&amp;GRIDCO'!LF25+'Day Ahead IEX PXIL'!HU25+'Day Ahead IEX PXIL'!HU25</f>
        <v>0</v>
      </c>
      <c r="DN25" s="98">
        <f>'OA&amp;GRIDCO'!LH25+'Day Ahead IEX PXIL'!HV25+RTM!GV25</f>
        <v>0</v>
      </c>
      <c r="DO25" s="98">
        <f>'OA&amp;GRIDCO'!LS25+'Day Ahead IEX PXIL'!HO25+RTM!IU25</f>
        <v>0</v>
      </c>
      <c r="DP25" s="98">
        <f>'OA&amp;GRIDCO'!LT25+'Day Ahead IEX PXIL'!HP25+RTM!IV25</f>
        <v>0</v>
      </c>
      <c r="DQ25" s="98">
        <f>RTM!HK25</f>
        <v>1.44</v>
      </c>
      <c r="DR25" s="98">
        <f>RTM!HL25</f>
        <v>0</v>
      </c>
      <c r="DS25" s="98">
        <f>RTM!HO25</f>
        <v>0</v>
      </c>
      <c r="DT25" s="98">
        <f>RTM!HP25</f>
        <v>0</v>
      </c>
      <c r="DU25" s="98">
        <f>RTM!HS25</f>
        <v>0</v>
      </c>
      <c r="DV25" s="98">
        <f>RTM!HT25</f>
        <v>0</v>
      </c>
      <c r="DW25" s="98">
        <f>RTM!HW25+'OA&amp;GRIDCO'!MI25</f>
        <v>22</v>
      </c>
      <c r="DX25" s="98">
        <f>RTM!HX25</f>
        <v>0</v>
      </c>
      <c r="DY25" s="98">
        <f>RTM!IA25</f>
        <v>0</v>
      </c>
      <c r="DZ25" s="98">
        <f>RTM!IB25</f>
        <v>0</v>
      </c>
      <c r="EA25" s="98">
        <f>RTM!IC25</f>
        <v>0</v>
      </c>
      <c r="EB25" s="98">
        <f>RTM!ID25</f>
        <v>0</v>
      </c>
      <c r="EC25" s="98">
        <f>'OA&amp;GRIDCO'!MO25</f>
        <v>0</v>
      </c>
      <c r="ED25" s="98">
        <f>'OA&amp;GRIDCO'!MP25</f>
        <v>0</v>
      </c>
      <c r="EE25" s="98">
        <f>'OA&amp;GRIDCO'!MS25</f>
        <v>0</v>
      </c>
      <c r="EF25" s="98">
        <f>'OA&amp;GRIDCO'!MT25</f>
        <v>0</v>
      </c>
      <c r="EG25" s="98">
        <f>'OA&amp;GRIDCO'!MW25+'Day Ahead IEX PXIL'!IM25+GDAM!G25+RTM!II25</f>
        <v>0</v>
      </c>
      <c r="EH25" s="98">
        <f>'OA&amp;GRIDCO'!MX25+'Day Ahead IEX PXIL'!IN25+RTM!IJ25+GDAM!H25</f>
        <v>0</v>
      </c>
      <c r="EI25" s="98">
        <f>'Day Ahead IEX PXIL'!IQ25+RTM!IM25+'OA&amp;GRIDCO'!NA25</f>
        <v>6.65</v>
      </c>
      <c r="EJ25" s="98">
        <f>'Day Ahead IEX PXIL'!IR25+RTM!IN25+'OA&amp;GRIDCO'!NB25</f>
        <v>0.9</v>
      </c>
      <c r="EK25" s="98">
        <f>'OA&amp;GRIDCO'!NE25</f>
        <v>0</v>
      </c>
      <c r="EL25" s="98">
        <f>'OA&amp;GRIDCO'!NF25</f>
        <v>0</v>
      </c>
      <c r="EM25" s="98">
        <f>RTM!IQ25</f>
        <v>0</v>
      </c>
      <c r="EN25" s="98">
        <f>RTM!IR25</f>
        <v>0</v>
      </c>
      <c r="EO25" s="98">
        <f>'Day Ahead IEX PXIL'!IU25+RTM!JC25</f>
        <v>0</v>
      </c>
      <c r="EP25" s="98">
        <f>'Day Ahead IEX PXIL'!IV25+RTM!JD25</f>
        <v>0</v>
      </c>
      <c r="EQ25" s="98">
        <f>'OA&amp;GRIDCO'!NI25</f>
        <v>0</v>
      </c>
      <c r="ER25" s="98">
        <f>'OA&amp;GRIDCO'!NJ25</f>
        <v>0</v>
      </c>
      <c r="ES25" s="98">
        <f>'OA&amp;GRIDCO'!NK25+RTM!HC25+'Day Ahead IEX PXIL'!JC25</f>
        <v>0</v>
      </c>
      <c r="ET25" s="98">
        <f>'OA&amp;GRIDCO'!NN25+RTM!HD25+'Day Ahead IEX PXIL'!JD25</f>
        <v>0</v>
      </c>
      <c r="EU25" s="98">
        <f>RTM!JG25</f>
        <v>0</v>
      </c>
      <c r="EV25" s="98">
        <f>RTM!JH25</f>
        <v>0</v>
      </c>
      <c r="EW25" s="98">
        <f>RTM!JK25</f>
        <v>0</v>
      </c>
      <c r="EX25" s="98">
        <f>RTM!JL25</f>
        <v>0</v>
      </c>
      <c r="EY25" s="98">
        <f>GDAM!S25+'OA&amp;GRIDCO'!OE25+RTM!JO25</f>
        <v>0</v>
      </c>
      <c r="EZ25" s="98">
        <f>GDAM!T25+'OA&amp;GRIDCO'!NV25+RTM!JP25</f>
        <v>0</v>
      </c>
      <c r="FA25" s="98">
        <f>GDAM!Y25+RTM!JS25</f>
        <v>0</v>
      </c>
      <c r="FB25" s="98">
        <f>GDAM!Z25+RTM!JT25</f>
        <v>0</v>
      </c>
      <c r="FC25" s="98">
        <f>RTM!JW25</f>
        <v>0</v>
      </c>
      <c r="FD25" s="98">
        <f>RTM!JX25</f>
        <v>0</v>
      </c>
      <c r="FE25" s="98">
        <f>GDAM!AE25+'OA&amp;GRIDCO'!OM25</f>
        <v>0</v>
      </c>
      <c r="FF25" s="98">
        <f>GDAM!AF25+'OA&amp;GRIDCO'!ON25</f>
        <v>0</v>
      </c>
      <c r="FG25" s="10">
        <f t="shared" si="0"/>
        <v>1586.4018840206186</v>
      </c>
      <c r="FH25" s="10">
        <f t="shared" si="1"/>
        <v>203.96399999999997</v>
      </c>
    </row>
    <row r="26" spans="1:164">
      <c r="A26" s="72" t="s">
        <v>48</v>
      </c>
      <c r="B26" s="19">
        <v>16</v>
      </c>
      <c r="C26" s="139"/>
      <c r="D26" s="99"/>
      <c r="E26" s="99"/>
      <c r="F26" s="99"/>
      <c r="G26" s="99">
        <v>20</v>
      </c>
      <c r="H26" s="99">
        <v>0.9</v>
      </c>
      <c r="I26" s="98"/>
      <c r="J26" s="98"/>
      <c r="K26" s="99"/>
      <c r="L26" s="99"/>
      <c r="M26" s="99">
        <v>18</v>
      </c>
      <c r="N26" s="99"/>
      <c r="O26" s="359">
        <v>0</v>
      </c>
      <c r="P26" s="99"/>
      <c r="Q26" s="119">
        <v>3.7</v>
      </c>
      <c r="R26" s="99">
        <v>0.45999999999999996</v>
      </c>
      <c r="S26" s="98">
        <v>25</v>
      </c>
      <c r="T26" s="99"/>
      <c r="U26" s="98">
        <v>37</v>
      </c>
      <c r="V26" s="99"/>
      <c r="W26" s="351">
        <v>0</v>
      </c>
      <c r="X26" s="99"/>
      <c r="Y26" s="351">
        <v>0</v>
      </c>
      <c r="Z26" s="99"/>
      <c r="AA26" s="351">
        <v>0</v>
      </c>
      <c r="AB26" s="99"/>
      <c r="AC26" s="360">
        <v>0</v>
      </c>
      <c r="AD26" s="99"/>
      <c r="AE26" s="14">
        <f>'OA&amp;GRIDCO'!W26+'Day Ahead IEX PXIL'!M26+RTM!M26</f>
        <v>41.24</v>
      </c>
      <c r="AF26" s="14">
        <f>'OA&amp;GRIDCO'!X26+'Day Ahead IEX PXIL'!N26+RTM!N26</f>
        <v>41.24</v>
      </c>
      <c r="AG26" s="14">
        <f>'OA&amp;GRIDCO'!AC26+'Day Ahead IEX PXIL'!S26+RTM!S26</f>
        <v>5</v>
      </c>
      <c r="AH26" s="14">
        <f>'OA&amp;GRIDCO'!AD26+'Day Ahead IEX PXIL'!T26+RTM!T26</f>
        <v>2.2200000000000002</v>
      </c>
      <c r="AI26" s="14">
        <f>'OA&amp;GRIDCO'!AU26+'Day Ahead IEX PXIL'!Y26+RTM!Y26</f>
        <v>115</v>
      </c>
      <c r="AJ26" s="14">
        <f>'OA&amp;GRIDCO'!AV26+'Day Ahead IEX PXIL'!Z26+RTM!Z26</f>
        <v>34.5</v>
      </c>
      <c r="AK26" s="14">
        <f>'OA&amp;GRIDCO'!BS26+'Day Ahead IEX PXIL'!AK26+RTM!AK26</f>
        <v>60</v>
      </c>
      <c r="AL26" s="14">
        <f>'OA&amp;GRIDCO'!BT26+'Day Ahead IEX PXIL'!AL26+RTM!AL26</f>
        <v>8.5440000000000005</v>
      </c>
      <c r="AM26" s="14">
        <f>'OA&amp;GRIDCO'!BC26+'Day Ahead IEX PXIL'!AE26+RTM!AE26</f>
        <v>0</v>
      </c>
      <c r="AN26" s="14">
        <f>'OA&amp;GRIDCO'!BD26+'Day Ahead IEX PXIL'!AF26+RTM!AF26</f>
        <v>0</v>
      </c>
      <c r="AO26" s="14">
        <f>'OA&amp;GRIDCO'!CC26+'Day Ahead IEX PXIL'!AQ26+RTM!AQ26</f>
        <v>0</v>
      </c>
      <c r="AP26" s="14">
        <f>'OA&amp;GRIDCO'!CD26+'Day Ahead IEX PXIL'!AR26+RTM!AR26</f>
        <v>0</v>
      </c>
      <c r="AQ26" s="14">
        <f>'OA&amp;GRIDCO'!CO26+'Day Ahead IEX PXIL'!AW26+RTM!AW26</f>
        <v>39.15</v>
      </c>
      <c r="AR26" s="14">
        <f>'OA&amp;GRIDCO'!CP26+'Day Ahead IEX PXIL'!AX26+RTM!AX26</f>
        <v>8</v>
      </c>
      <c r="AS26" s="14">
        <f>'OA&amp;GRIDCO'!DA26+'Day Ahead IEX PXIL'!BC26+RTM!BC26</f>
        <v>329.77738402061857</v>
      </c>
      <c r="AT26" s="14">
        <f>'OA&amp;GRIDCO'!DB26+'Day Ahead IEX PXIL'!BD26+RTM!BD26</f>
        <v>0</v>
      </c>
      <c r="AU26" s="14">
        <f>'Day Ahead IEX PXIL'!BI26+RTM!BI26+'OA&amp;GRIDCO'!OQ26</f>
        <v>0</v>
      </c>
      <c r="AV26" s="14">
        <f>'Day Ahead IEX PXIL'!BJ26+RTM!BJ26+'OA&amp;GRIDCO'!OR26</f>
        <v>0</v>
      </c>
      <c r="AW26" s="91"/>
      <c r="AX26" s="91"/>
      <c r="AY26" s="14">
        <v>0</v>
      </c>
      <c r="AZ26" s="14">
        <f>'OA&amp;GRIDCO'!DL26+'Day Ahead IEX PXIL'!BP26+RTM!BP26</f>
        <v>12.78</v>
      </c>
      <c r="BA26" s="14">
        <f>'OA&amp;GRIDCO'!EC26+'Day Ahead IEX PXIL'!BU26+RTM!BU26</f>
        <v>0</v>
      </c>
      <c r="BB26" s="14">
        <f>'OA&amp;GRIDCO'!ED26+'Day Ahead IEX PXIL'!BV26+RTM!BV26</f>
        <v>0</v>
      </c>
      <c r="BC26" s="14">
        <f>'OA&amp;GRIDCO'!EQ26+'Day Ahead IEX PXIL'!CA26+RTM!CA26</f>
        <v>348.46000000000004</v>
      </c>
      <c r="BD26" s="14">
        <f>'OA&amp;GRIDCO'!ER26+'Day Ahead IEX PXIL'!CB26+RTM!CB26</f>
        <v>66.495000000000005</v>
      </c>
      <c r="BE26" s="99">
        <f>'OA&amp;GRIDCO'!NU26+GDAM!U26</f>
        <v>0</v>
      </c>
      <c r="BF26" s="99"/>
      <c r="BG26" s="77"/>
      <c r="BH26" s="77"/>
      <c r="BI26" s="14">
        <f>'OA&amp;GRIDCO'!EW26+'Day Ahead IEX PXIL'!CG26+RTM!CG26</f>
        <v>0</v>
      </c>
      <c r="BJ26" s="14">
        <f>'OA&amp;GRIDCO'!EX26+'Day Ahead IEX PXIL'!CH26+RTM!CH26</f>
        <v>0</v>
      </c>
      <c r="BK26" s="14">
        <f>'OA&amp;GRIDCO'!KW26+RTM!FG26+'Day Ahead IEX PXIL'!GW26</f>
        <v>0</v>
      </c>
      <c r="BL26" s="14">
        <f>'OA&amp;GRIDCO'!KX26+RTM!FH26+'Day Ahead IEX PXIL'!GX26</f>
        <v>0</v>
      </c>
      <c r="BM26" s="14">
        <f>'Day Ahead IEX PXIL'!CM26+RTM!CM26+'OA&amp;GRIDCO'!FC26</f>
        <v>0</v>
      </c>
      <c r="BN26" s="14">
        <f>'OA&amp;GRIDCO'!FD26+'Day Ahead IEX PXIL'!CN26+RTM!CN26</f>
        <v>0</v>
      </c>
      <c r="BO26" s="93"/>
      <c r="BP26" s="93"/>
      <c r="BQ26" s="14">
        <f>'OA&amp;GRIDCO'!FQ26+'Day Ahead IEX PXIL'!CS26+RTM!CS26</f>
        <v>26.8</v>
      </c>
      <c r="BR26" s="14">
        <f>'OA&amp;GRIDCO'!FR26+'Day Ahead IEX PXIL'!CT26+RTM!CT26</f>
        <v>6</v>
      </c>
      <c r="BS26" s="10">
        <f>'OA&amp;GRIDCO'!JU26+'Day Ahead IEX PXIL'!FA26+RTM!EU26</f>
        <v>108.9545</v>
      </c>
      <c r="BT26" s="14">
        <f>'OA&amp;GRIDCO'!JV26+'Day Ahead IEX PXIL'!FB26+RTM!EV26</f>
        <v>22</v>
      </c>
      <c r="BU26" s="31">
        <f>'OA&amp;GRIDCO'!GG26+RTM!G26</f>
        <v>0</v>
      </c>
      <c r="BV26" s="31">
        <f>'OA&amp;GRIDCO'!GH26</f>
        <v>0</v>
      </c>
      <c r="BW26" s="14">
        <f>'OA&amp;GRIDCO'!HA26+'Day Ahead IEX PXIL'!DK26+RTM!DE26</f>
        <v>0</v>
      </c>
      <c r="BX26" s="14">
        <f>'OA&amp;GRIDCO'!HB26</f>
        <v>0</v>
      </c>
      <c r="BY26" s="14">
        <f>'Day Ahead IEX PXIL'!GK26+RTM!FA26+'OA&amp;GRIDCO'!LC26</f>
        <v>0</v>
      </c>
      <c r="BZ26" s="14">
        <f>'Day Ahead IEX PXIL'!GL26+RTM!FB26+'OA&amp;GRIDCO'!LD26</f>
        <v>0</v>
      </c>
      <c r="CA26" s="61"/>
      <c r="CB26" s="61"/>
      <c r="CC26" s="98">
        <f>RTM!GI26+'Day Ahead IEX PXIL'!II26+GDAM!M26</f>
        <v>0</v>
      </c>
      <c r="CD26" s="98">
        <f>RTM!GJ26</f>
        <v>0</v>
      </c>
      <c r="CE26" s="14">
        <f>'OA&amp;GRIDCO'!HI26+'Day Ahead IEX PXIL'!DQ26+RTM!DK26</f>
        <v>0</v>
      </c>
      <c r="CF26" s="14">
        <f>'OA&amp;GRIDCO'!HJ26+'Day Ahead IEX PXIL'!DR26+RTM!DL26</f>
        <v>0</v>
      </c>
      <c r="CG26" s="98">
        <f>'OA&amp;GRIDCO'!HO26+'Day Ahead IEX PXIL'!DW26+RTM!DQ26</f>
        <v>0</v>
      </c>
      <c r="CH26" s="98">
        <f>'OA&amp;GRIDCO'!HP26+'Day Ahead IEX PXIL'!DX26+RTM!DR26</f>
        <v>0</v>
      </c>
      <c r="CI26" s="99">
        <f>'Day Ahead IEX PXIL'!HE26+'OA&amp;GRIDCO'!DI26+RTM!GY26</f>
        <v>0</v>
      </c>
      <c r="CJ26" s="99">
        <f>'Day Ahead IEX PXIL'!HF26+'OA&amp;GRIDCO'!DJ26</f>
        <v>0</v>
      </c>
      <c r="CK26" s="78">
        <f>'OA&amp;GRIDCO'!KS26+'Day Ahead IEX PXIL'!DE26</f>
        <v>10.31</v>
      </c>
      <c r="CL26" s="78">
        <f>'OA&amp;GRIDCO'!KT26+'Day Ahead IEX PXIL'!DF26</f>
        <v>0</v>
      </c>
      <c r="CM26" s="78">
        <f>'Day Ahead IEX PXIL'!FS26+RTM!FS26</f>
        <v>0</v>
      </c>
      <c r="CN26" s="78">
        <f>'Day Ahead IEX PXIL'!FT26</f>
        <v>0</v>
      </c>
      <c r="CO26" s="78">
        <f>RTM!IY26+'Day Ahead IEX PXIL'!IY26</f>
        <v>0</v>
      </c>
      <c r="CP26" s="78">
        <f>RTM!IZ26+'Day Ahead IEX PXIL'!IZ26</f>
        <v>0</v>
      </c>
      <c r="CQ26" s="14">
        <f>'OA&amp;GRIDCO'!KG26+'Day Ahead IEX PXIL'!FM26+RTM!GE26</f>
        <v>0</v>
      </c>
      <c r="CR26" s="14">
        <f>'OA&amp;GRIDCO'!KH26+'Day Ahead IEX PXIL'!FN26</f>
        <v>0</v>
      </c>
      <c r="CS26" s="14">
        <f>'OA&amp;GRIDCO'!KM26+'Day Ahead IEX PXIL'!FY26+RTM!FY26</f>
        <v>0</v>
      </c>
      <c r="CT26" s="14">
        <f>'Day Ahead IEX PXIL'!FZ26</f>
        <v>0</v>
      </c>
      <c r="CU26" s="14">
        <v>0</v>
      </c>
      <c r="CV26" s="14">
        <f>'Day Ahead IEX PXIL'!GF26</f>
        <v>0</v>
      </c>
      <c r="CW26" s="14">
        <f>'OA&amp;GRIDCO'!HU26+'Day Ahead IEX PXIL'!EC26+RTM!DW26</f>
        <v>400</v>
      </c>
      <c r="CX26" s="14">
        <f>'OA&amp;GRIDCO'!HV26+'Day Ahead IEX PXIL'!ED26+RTM!DX26</f>
        <v>0</v>
      </c>
      <c r="CY26" s="14">
        <f>'OA&amp;GRIDCO'!IG26+'Day Ahead IEX PXIL'!EI26+RTM!EC26</f>
        <v>9.3000000000000007</v>
      </c>
      <c r="CZ26" s="14">
        <f>'OA&amp;GRIDCO'!IH26+'Day Ahead IEX PXIL'!EJ26+RTM!ED26</f>
        <v>2.3250000000000002</v>
      </c>
      <c r="DA26" s="14">
        <f>'OA&amp;GRIDCO'!IU26+'Day Ahead IEX PXIL'!EO26+RTM!EI26</f>
        <v>0</v>
      </c>
      <c r="DB26" s="14">
        <f>'OA&amp;GRIDCO'!IV26+'Day Ahead IEX PXIL'!EP26+RTM!EJ26</f>
        <v>0</v>
      </c>
      <c r="DC26" s="99"/>
      <c r="DD26" s="99"/>
      <c r="DE26" s="14">
        <f>'Day Ahead IEX PXIL'!FC26+'OA&amp;GRIDCO'!KA26+RTM!GM26</f>
        <v>0</v>
      </c>
      <c r="DF26" s="14">
        <f>'Day Ahead IEX PXIL'!FD26+'OA&amp;GRIDCO'!KB26</f>
        <v>0</v>
      </c>
      <c r="DG26" s="14">
        <f>'OA&amp;GRIDCO'!JE26+'Day Ahead IEX PXIL'!EU26+RTM!EO26</f>
        <v>20.62</v>
      </c>
      <c r="DH26" s="14">
        <f>'OA&amp;GRIDCO'!JF26+'Day Ahead IEX PXIL'!EV26+RTM!EP26</f>
        <v>0</v>
      </c>
      <c r="DI26" s="14">
        <v>0</v>
      </c>
      <c r="DJ26" s="14">
        <v>0</v>
      </c>
      <c r="DK26" s="98">
        <f>RTM!FM26</f>
        <v>0</v>
      </c>
      <c r="DL26" s="98">
        <f>RTM!FN26</f>
        <v>0</v>
      </c>
      <c r="DM26" s="98">
        <f>'OA&amp;GRIDCO'!LF26+'Day Ahead IEX PXIL'!HU26+'Day Ahead IEX PXIL'!HU26</f>
        <v>0</v>
      </c>
      <c r="DN26" s="98">
        <f>'OA&amp;GRIDCO'!LH26+'Day Ahead IEX PXIL'!HV26+RTM!GV26</f>
        <v>0</v>
      </c>
      <c r="DO26" s="98">
        <f>'OA&amp;GRIDCO'!LS26+'Day Ahead IEX PXIL'!HO26+RTM!IU26</f>
        <v>0</v>
      </c>
      <c r="DP26" s="98">
        <f>'OA&amp;GRIDCO'!LT26+'Day Ahead IEX PXIL'!HP26+RTM!IV26</f>
        <v>0</v>
      </c>
      <c r="DQ26" s="98">
        <f>RTM!HK26</f>
        <v>1.44</v>
      </c>
      <c r="DR26" s="98">
        <f>RTM!HL26</f>
        <v>0</v>
      </c>
      <c r="DS26" s="98">
        <f>RTM!HO26</f>
        <v>0</v>
      </c>
      <c r="DT26" s="98">
        <f>RTM!HP26</f>
        <v>0</v>
      </c>
      <c r="DU26" s="98">
        <f>RTM!HS26</f>
        <v>0</v>
      </c>
      <c r="DV26" s="98">
        <f>RTM!HT26</f>
        <v>0</v>
      </c>
      <c r="DW26" s="98">
        <f>RTM!HW26+'OA&amp;GRIDCO'!MI26</f>
        <v>22</v>
      </c>
      <c r="DX26" s="98">
        <f>RTM!HX26</f>
        <v>0</v>
      </c>
      <c r="DY26" s="98">
        <f>RTM!IA26</f>
        <v>0</v>
      </c>
      <c r="DZ26" s="98">
        <f>RTM!IB26</f>
        <v>0</v>
      </c>
      <c r="EA26" s="98">
        <f>RTM!IC26</f>
        <v>0</v>
      </c>
      <c r="EB26" s="98">
        <f>RTM!ID26</f>
        <v>0</v>
      </c>
      <c r="EC26" s="98">
        <f>'OA&amp;GRIDCO'!MO26</f>
        <v>0</v>
      </c>
      <c r="ED26" s="98">
        <f>'OA&amp;GRIDCO'!MP26</f>
        <v>0</v>
      </c>
      <c r="EE26" s="98">
        <f>'OA&amp;GRIDCO'!MS26</f>
        <v>0</v>
      </c>
      <c r="EF26" s="98">
        <f>'OA&amp;GRIDCO'!MT26</f>
        <v>0</v>
      </c>
      <c r="EG26" s="98">
        <f>'OA&amp;GRIDCO'!MW26+'Day Ahead IEX PXIL'!IM26+GDAM!G26+RTM!II26</f>
        <v>0</v>
      </c>
      <c r="EH26" s="98">
        <f>'OA&amp;GRIDCO'!MX26+'Day Ahead IEX PXIL'!IN26+RTM!IJ26+GDAM!H26</f>
        <v>0</v>
      </c>
      <c r="EI26" s="98">
        <f>'Day Ahead IEX PXIL'!IQ26+RTM!IM26+'OA&amp;GRIDCO'!NA26</f>
        <v>6.65</v>
      </c>
      <c r="EJ26" s="98">
        <f>'Day Ahead IEX PXIL'!IR26+RTM!IN26+'OA&amp;GRIDCO'!NB26</f>
        <v>0.9</v>
      </c>
      <c r="EK26" s="98">
        <f>'OA&amp;GRIDCO'!NE26</f>
        <v>0</v>
      </c>
      <c r="EL26" s="98">
        <f>'OA&amp;GRIDCO'!NF26</f>
        <v>0</v>
      </c>
      <c r="EM26" s="98">
        <f>RTM!IQ26</f>
        <v>0</v>
      </c>
      <c r="EN26" s="98">
        <f>RTM!IR26</f>
        <v>0</v>
      </c>
      <c r="EO26" s="98">
        <f>'Day Ahead IEX PXIL'!IU26+RTM!JC26</f>
        <v>0</v>
      </c>
      <c r="EP26" s="98">
        <f>'Day Ahead IEX PXIL'!IV26+RTM!JD26</f>
        <v>0</v>
      </c>
      <c r="EQ26" s="98">
        <f>'OA&amp;GRIDCO'!NI26</f>
        <v>0</v>
      </c>
      <c r="ER26" s="98">
        <f>'OA&amp;GRIDCO'!NJ26</f>
        <v>0</v>
      </c>
      <c r="ES26" s="98">
        <f>'OA&amp;GRIDCO'!NK26+RTM!HC26+'Day Ahead IEX PXIL'!JC26</f>
        <v>0</v>
      </c>
      <c r="ET26" s="98">
        <f>'OA&amp;GRIDCO'!NN26+RTM!HD26+'Day Ahead IEX PXIL'!JD26</f>
        <v>0</v>
      </c>
      <c r="EU26" s="98">
        <f>RTM!JG26</f>
        <v>0</v>
      </c>
      <c r="EV26" s="98">
        <f>RTM!JH26</f>
        <v>0</v>
      </c>
      <c r="EW26" s="98">
        <f>RTM!JK26</f>
        <v>0</v>
      </c>
      <c r="EX26" s="98">
        <f>RTM!JL26</f>
        <v>0</v>
      </c>
      <c r="EY26" s="98">
        <f>GDAM!S26+'OA&amp;GRIDCO'!OE26+RTM!JO26</f>
        <v>0</v>
      </c>
      <c r="EZ26" s="98">
        <f>GDAM!T26+'OA&amp;GRIDCO'!NV26+RTM!JP26</f>
        <v>0</v>
      </c>
      <c r="FA26" s="98">
        <f>GDAM!Y26+RTM!JS26</f>
        <v>0</v>
      </c>
      <c r="FB26" s="98">
        <f>GDAM!Z26+RTM!JT26</f>
        <v>0</v>
      </c>
      <c r="FC26" s="98">
        <f>RTM!JW26</f>
        <v>0</v>
      </c>
      <c r="FD26" s="98">
        <f>RTM!JX26</f>
        <v>0</v>
      </c>
      <c r="FE26" s="98">
        <f>GDAM!AE26+'OA&amp;GRIDCO'!OM26</f>
        <v>0</v>
      </c>
      <c r="FF26" s="98">
        <f>GDAM!AF26+'OA&amp;GRIDCO'!ON26</f>
        <v>0</v>
      </c>
      <c r="FG26" s="10">
        <f t="shared" si="0"/>
        <v>1586.4018840206186</v>
      </c>
      <c r="FH26" s="10">
        <f t="shared" si="1"/>
        <v>206.364</v>
      </c>
    </row>
    <row r="27" spans="1:164" ht="15" customHeight="1">
      <c r="A27" s="72" t="s">
        <v>49</v>
      </c>
      <c r="B27" s="19">
        <v>17</v>
      </c>
      <c r="C27" s="139"/>
      <c r="D27" s="99"/>
      <c r="E27" s="99"/>
      <c r="F27" s="99"/>
      <c r="G27" s="99">
        <v>20</v>
      </c>
      <c r="H27" s="99">
        <v>0.9</v>
      </c>
      <c r="I27" s="98"/>
      <c r="J27" s="98"/>
      <c r="K27" s="99"/>
      <c r="L27" s="99"/>
      <c r="M27" s="99">
        <v>18</v>
      </c>
      <c r="N27" s="99"/>
      <c r="O27" s="359">
        <v>0</v>
      </c>
      <c r="P27" s="99"/>
      <c r="Q27" s="119">
        <v>3.7</v>
      </c>
      <c r="R27" s="99">
        <v>0.45999999999999996</v>
      </c>
      <c r="S27" s="98">
        <v>25</v>
      </c>
      <c r="T27" s="99"/>
      <c r="U27" s="98">
        <v>37</v>
      </c>
      <c r="V27" s="99"/>
      <c r="W27" s="351">
        <v>0</v>
      </c>
      <c r="X27" s="99"/>
      <c r="Y27" s="351">
        <v>0</v>
      </c>
      <c r="Z27" s="99"/>
      <c r="AA27" s="351">
        <v>0</v>
      </c>
      <c r="AB27" s="99"/>
      <c r="AC27" s="360">
        <v>0</v>
      </c>
      <c r="AD27" s="99"/>
      <c r="AE27" s="14">
        <f>'OA&amp;GRIDCO'!W27+'Day Ahead IEX PXIL'!M27+RTM!M27</f>
        <v>41.24</v>
      </c>
      <c r="AF27" s="14">
        <f>'OA&amp;GRIDCO'!X27+'Day Ahead IEX PXIL'!N27+RTM!N27</f>
        <v>41.24</v>
      </c>
      <c r="AG27" s="14">
        <f>'OA&amp;GRIDCO'!AC27+'Day Ahead IEX PXIL'!S27+RTM!S27</f>
        <v>5</v>
      </c>
      <c r="AH27" s="14">
        <f>'OA&amp;GRIDCO'!AD27+'Day Ahead IEX PXIL'!T27+RTM!T27</f>
        <v>2.2200000000000002</v>
      </c>
      <c r="AI27" s="14">
        <f>'OA&amp;GRIDCO'!AU27+'Day Ahead IEX PXIL'!Y27+RTM!Y27</f>
        <v>115</v>
      </c>
      <c r="AJ27" s="14">
        <f>'OA&amp;GRIDCO'!AV27+'Day Ahead IEX PXIL'!Z27+RTM!Z27</f>
        <v>34.5</v>
      </c>
      <c r="AK27" s="14">
        <f>'OA&amp;GRIDCO'!BS27+'Day Ahead IEX PXIL'!AK27+RTM!AK27</f>
        <v>60</v>
      </c>
      <c r="AL27" s="14">
        <f>'OA&amp;GRIDCO'!BT27+'Day Ahead IEX PXIL'!AL27+RTM!AL27</f>
        <v>8.5440000000000005</v>
      </c>
      <c r="AM27" s="14">
        <f>'OA&amp;GRIDCO'!BC27+'Day Ahead IEX PXIL'!AE27+RTM!AE27</f>
        <v>0</v>
      </c>
      <c r="AN27" s="14">
        <f>'OA&amp;GRIDCO'!BD27+'Day Ahead IEX PXIL'!AF27+RTM!AF27</f>
        <v>0</v>
      </c>
      <c r="AO27" s="14">
        <f>'OA&amp;GRIDCO'!CC27+'Day Ahead IEX PXIL'!AQ27+RTM!AQ27</f>
        <v>0</v>
      </c>
      <c r="AP27" s="14">
        <f>'OA&amp;GRIDCO'!CD27+'Day Ahead IEX PXIL'!AR27+RTM!AR27</f>
        <v>0</v>
      </c>
      <c r="AQ27" s="14">
        <f>'OA&amp;GRIDCO'!CO27+'Day Ahead IEX PXIL'!AW27+RTM!AW27</f>
        <v>39.15</v>
      </c>
      <c r="AR27" s="14">
        <f>'OA&amp;GRIDCO'!CP27+'Day Ahead IEX PXIL'!AX27+RTM!AX27</f>
        <v>8</v>
      </c>
      <c r="AS27" s="14">
        <f>'OA&amp;GRIDCO'!DA27+'Day Ahead IEX PXIL'!BC27+RTM!BC27</f>
        <v>329.77738402061857</v>
      </c>
      <c r="AT27" s="14">
        <f>'OA&amp;GRIDCO'!DB27+'Day Ahead IEX PXIL'!BD27+RTM!BD27</f>
        <v>0</v>
      </c>
      <c r="AU27" s="14">
        <f>'Day Ahead IEX PXIL'!BI27+RTM!BI27+'OA&amp;GRIDCO'!OQ27</f>
        <v>0</v>
      </c>
      <c r="AV27" s="14">
        <f>'Day Ahead IEX PXIL'!BJ27+RTM!BJ27+'OA&amp;GRIDCO'!OR27</f>
        <v>0</v>
      </c>
      <c r="AW27" s="91"/>
      <c r="AX27" s="91"/>
      <c r="AY27" s="14">
        <v>0</v>
      </c>
      <c r="AZ27" s="14">
        <f>'OA&amp;GRIDCO'!DL27+'Day Ahead IEX PXIL'!BP27+RTM!BP27</f>
        <v>12.78</v>
      </c>
      <c r="BA27" s="14">
        <f>'OA&amp;GRIDCO'!EC27+'Day Ahead IEX PXIL'!BU27+RTM!BU27</f>
        <v>0</v>
      </c>
      <c r="BB27" s="14">
        <f>'OA&amp;GRIDCO'!ED27+'Day Ahead IEX PXIL'!BV27+RTM!BV27</f>
        <v>0</v>
      </c>
      <c r="BC27" s="14">
        <f>'OA&amp;GRIDCO'!EQ27+'Day Ahead IEX PXIL'!CA27+RTM!CA27</f>
        <v>348.46000000000004</v>
      </c>
      <c r="BD27" s="14">
        <f>'OA&amp;GRIDCO'!ER27+'Day Ahead IEX PXIL'!CB27+RTM!CB27</f>
        <v>66.495000000000005</v>
      </c>
      <c r="BE27" s="99">
        <f>'OA&amp;GRIDCO'!NU27+GDAM!U27</f>
        <v>0</v>
      </c>
      <c r="BF27" s="99"/>
      <c r="BG27" s="77"/>
      <c r="BH27" s="77"/>
      <c r="BI27" s="14">
        <f>'OA&amp;GRIDCO'!EW27+'Day Ahead IEX PXIL'!CG27+RTM!CG27</f>
        <v>0</v>
      </c>
      <c r="BJ27" s="14">
        <f>'OA&amp;GRIDCO'!EX27+'Day Ahead IEX PXIL'!CH27+RTM!CH27</f>
        <v>0</v>
      </c>
      <c r="BK27" s="14">
        <f>'OA&amp;GRIDCO'!KW27+RTM!FG27+'Day Ahead IEX PXIL'!GW27</f>
        <v>0</v>
      </c>
      <c r="BL27" s="14">
        <f>'OA&amp;GRIDCO'!KX27+RTM!FH27+'Day Ahead IEX PXIL'!GX27</f>
        <v>0</v>
      </c>
      <c r="BM27" s="14">
        <f>'Day Ahead IEX PXIL'!CM27+RTM!CM27+'OA&amp;GRIDCO'!FC27</f>
        <v>0</v>
      </c>
      <c r="BN27" s="14">
        <f>'OA&amp;GRIDCO'!FD27+'Day Ahead IEX PXIL'!CN27+RTM!CN27</f>
        <v>0</v>
      </c>
      <c r="BO27" s="93"/>
      <c r="BP27" s="93"/>
      <c r="BQ27" s="14">
        <f>'OA&amp;GRIDCO'!FQ27+'Day Ahead IEX PXIL'!CS27+RTM!CS27</f>
        <v>26.8</v>
      </c>
      <c r="BR27" s="14">
        <f>'OA&amp;GRIDCO'!FR27+'Day Ahead IEX PXIL'!CT27+RTM!CT27</f>
        <v>6</v>
      </c>
      <c r="BS27" s="10">
        <f>'OA&amp;GRIDCO'!JU27+'Day Ahead IEX PXIL'!FA27+RTM!EU27</f>
        <v>108.9545</v>
      </c>
      <c r="BT27" s="14">
        <f>'OA&amp;GRIDCO'!JV27+'Day Ahead IEX PXIL'!FB27+RTM!EV27</f>
        <v>22</v>
      </c>
      <c r="BU27" s="31">
        <f>'OA&amp;GRIDCO'!GG27+RTM!G27</f>
        <v>0</v>
      </c>
      <c r="BV27" s="31">
        <f>'OA&amp;GRIDCO'!GH27</f>
        <v>0</v>
      </c>
      <c r="BW27" s="14">
        <f>'OA&amp;GRIDCO'!HA27+'Day Ahead IEX PXIL'!DK27+RTM!DE27</f>
        <v>0</v>
      </c>
      <c r="BX27" s="14">
        <f>'OA&amp;GRIDCO'!HB27</f>
        <v>0</v>
      </c>
      <c r="BY27" s="14">
        <f>'Day Ahead IEX PXIL'!GK27+RTM!FA27+'OA&amp;GRIDCO'!LC27</f>
        <v>0</v>
      </c>
      <c r="BZ27" s="14">
        <f>'Day Ahead IEX PXIL'!GL27+RTM!FB27+'OA&amp;GRIDCO'!LD27</f>
        <v>0</v>
      </c>
      <c r="CA27" s="61"/>
      <c r="CB27" s="61"/>
      <c r="CC27" s="98">
        <f>RTM!GI27+'Day Ahead IEX PXIL'!II27+GDAM!M27</f>
        <v>0</v>
      </c>
      <c r="CD27" s="98">
        <f>RTM!GJ27</f>
        <v>0</v>
      </c>
      <c r="CE27" s="14">
        <f>'OA&amp;GRIDCO'!HI27+'Day Ahead IEX PXIL'!DQ27+RTM!DK27</f>
        <v>0</v>
      </c>
      <c r="CF27" s="14">
        <f>'OA&amp;GRIDCO'!HJ27+'Day Ahead IEX PXIL'!DR27+RTM!DL27</f>
        <v>0</v>
      </c>
      <c r="CG27" s="98">
        <f>'OA&amp;GRIDCO'!HO27+'Day Ahead IEX PXIL'!DW27+RTM!DQ27</f>
        <v>0</v>
      </c>
      <c r="CH27" s="98">
        <f>'OA&amp;GRIDCO'!HP27+'Day Ahead IEX PXIL'!DX27+RTM!DR27</f>
        <v>0</v>
      </c>
      <c r="CI27" s="99">
        <f>'Day Ahead IEX PXIL'!HE27+'OA&amp;GRIDCO'!DI27+RTM!GY27</f>
        <v>0</v>
      </c>
      <c r="CJ27" s="99">
        <f>'Day Ahead IEX PXIL'!HF27+'OA&amp;GRIDCO'!DJ27</f>
        <v>0</v>
      </c>
      <c r="CK27" s="78">
        <f>'OA&amp;GRIDCO'!KS27+'Day Ahead IEX PXIL'!DE27</f>
        <v>10.31</v>
      </c>
      <c r="CL27" s="78">
        <f>'OA&amp;GRIDCO'!KT27+'Day Ahead IEX PXIL'!DF27</f>
        <v>0</v>
      </c>
      <c r="CM27" s="78">
        <f>'Day Ahead IEX PXIL'!FS27+RTM!FS27</f>
        <v>0</v>
      </c>
      <c r="CN27" s="78">
        <f>'Day Ahead IEX PXIL'!FT27</f>
        <v>0</v>
      </c>
      <c r="CO27" s="78">
        <f>RTM!IY27+'Day Ahead IEX PXIL'!IY27</f>
        <v>0</v>
      </c>
      <c r="CP27" s="78">
        <f>RTM!IZ27+'Day Ahead IEX PXIL'!IZ27</f>
        <v>0</v>
      </c>
      <c r="CQ27" s="14">
        <f>'OA&amp;GRIDCO'!KG27+'Day Ahead IEX PXIL'!FM27+RTM!GE27</f>
        <v>0</v>
      </c>
      <c r="CR27" s="14">
        <f>'OA&amp;GRIDCO'!KH27+'Day Ahead IEX PXIL'!FN27</f>
        <v>0</v>
      </c>
      <c r="CS27" s="14">
        <f>'OA&amp;GRIDCO'!KM27+'Day Ahead IEX PXIL'!FY27+RTM!FY27</f>
        <v>0</v>
      </c>
      <c r="CT27" s="14">
        <f>'Day Ahead IEX PXIL'!FZ27</f>
        <v>0</v>
      </c>
      <c r="CU27" s="14">
        <v>0</v>
      </c>
      <c r="CV27" s="14">
        <f>'Day Ahead IEX PXIL'!GF27</f>
        <v>0</v>
      </c>
      <c r="CW27" s="14">
        <f>'OA&amp;GRIDCO'!HU27+'Day Ahead IEX PXIL'!EC27+RTM!DW27</f>
        <v>400</v>
      </c>
      <c r="CX27" s="14">
        <f>'OA&amp;GRIDCO'!HV27+'Day Ahead IEX PXIL'!ED27+RTM!DX27</f>
        <v>0</v>
      </c>
      <c r="CY27" s="14">
        <f>'OA&amp;GRIDCO'!IG27+'Day Ahead IEX PXIL'!EI27+RTM!EC27</f>
        <v>9.3000000000000007</v>
      </c>
      <c r="CZ27" s="14">
        <f>'OA&amp;GRIDCO'!IH27+'Day Ahead IEX PXIL'!EJ27+RTM!ED27</f>
        <v>2.3250000000000002</v>
      </c>
      <c r="DA27" s="14">
        <f>'OA&amp;GRIDCO'!IU27+'Day Ahead IEX PXIL'!EO27+RTM!EI27</f>
        <v>0</v>
      </c>
      <c r="DB27" s="14">
        <f>'OA&amp;GRIDCO'!IV27+'Day Ahead IEX PXIL'!EP27+RTM!EJ27</f>
        <v>0</v>
      </c>
      <c r="DC27" s="99"/>
      <c r="DD27" s="99"/>
      <c r="DE27" s="14">
        <f>'Day Ahead IEX PXIL'!FC27+'OA&amp;GRIDCO'!KA27+RTM!GM27</f>
        <v>0</v>
      </c>
      <c r="DF27" s="14">
        <f>'Day Ahead IEX PXIL'!FD27+'OA&amp;GRIDCO'!KB27</f>
        <v>0</v>
      </c>
      <c r="DG27" s="14">
        <f>'OA&amp;GRIDCO'!JE27+'Day Ahead IEX PXIL'!EU27+RTM!EO27</f>
        <v>20.62</v>
      </c>
      <c r="DH27" s="14">
        <f>'OA&amp;GRIDCO'!JF27+'Day Ahead IEX PXIL'!EV27+RTM!EP27</f>
        <v>0</v>
      </c>
      <c r="DI27" s="14">
        <v>0</v>
      </c>
      <c r="DJ27" s="14">
        <v>0</v>
      </c>
      <c r="DK27" s="98">
        <f>RTM!FM27</f>
        <v>0</v>
      </c>
      <c r="DL27" s="98">
        <f>RTM!FN27</f>
        <v>0</v>
      </c>
      <c r="DM27" s="98">
        <f>'OA&amp;GRIDCO'!LF27+'Day Ahead IEX PXIL'!HU27+'Day Ahead IEX PXIL'!HU27</f>
        <v>0</v>
      </c>
      <c r="DN27" s="98">
        <f>'OA&amp;GRIDCO'!LH27+'Day Ahead IEX PXIL'!HV27+RTM!GV27</f>
        <v>0</v>
      </c>
      <c r="DO27" s="98">
        <f>'OA&amp;GRIDCO'!LS27+'Day Ahead IEX PXIL'!HO27+RTM!IU27</f>
        <v>0</v>
      </c>
      <c r="DP27" s="98">
        <f>'OA&amp;GRIDCO'!LT27+'Day Ahead IEX PXIL'!HP27+RTM!IV27</f>
        <v>0</v>
      </c>
      <c r="DQ27" s="98">
        <f>RTM!HK27</f>
        <v>1.44</v>
      </c>
      <c r="DR27" s="98">
        <f>RTM!HL27</f>
        <v>0</v>
      </c>
      <c r="DS27" s="98">
        <f>RTM!HO27</f>
        <v>0</v>
      </c>
      <c r="DT27" s="98">
        <f>RTM!HP27</f>
        <v>0</v>
      </c>
      <c r="DU27" s="98">
        <f>RTM!HS27</f>
        <v>0</v>
      </c>
      <c r="DV27" s="98">
        <f>RTM!HT27</f>
        <v>0</v>
      </c>
      <c r="DW27" s="98">
        <f>RTM!HW27+'OA&amp;GRIDCO'!MI27</f>
        <v>22</v>
      </c>
      <c r="DX27" s="98">
        <f>RTM!HX27</f>
        <v>0</v>
      </c>
      <c r="DY27" s="98">
        <f>RTM!IA27</f>
        <v>0</v>
      </c>
      <c r="DZ27" s="98">
        <f>RTM!IB27</f>
        <v>0</v>
      </c>
      <c r="EA27" s="98">
        <f>RTM!IC27</f>
        <v>0</v>
      </c>
      <c r="EB27" s="98">
        <f>RTM!ID27</f>
        <v>0</v>
      </c>
      <c r="EC27" s="98">
        <f>'OA&amp;GRIDCO'!MO27</f>
        <v>0</v>
      </c>
      <c r="ED27" s="98">
        <f>'OA&amp;GRIDCO'!MP27</f>
        <v>0</v>
      </c>
      <c r="EE27" s="98">
        <f>'OA&amp;GRIDCO'!MS27</f>
        <v>0</v>
      </c>
      <c r="EF27" s="98">
        <f>'OA&amp;GRIDCO'!MT27</f>
        <v>0</v>
      </c>
      <c r="EG27" s="98">
        <f>'OA&amp;GRIDCO'!MW27+'Day Ahead IEX PXIL'!IM27+GDAM!G27+RTM!II27</f>
        <v>0</v>
      </c>
      <c r="EH27" s="98">
        <f>'OA&amp;GRIDCO'!MX27+'Day Ahead IEX PXIL'!IN27+RTM!IJ27+GDAM!H27</f>
        <v>0</v>
      </c>
      <c r="EI27" s="98">
        <f>'Day Ahead IEX PXIL'!IQ27+RTM!IM27+'OA&amp;GRIDCO'!NA27</f>
        <v>6.65</v>
      </c>
      <c r="EJ27" s="98">
        <f>'Day Ahead IEX PXIL'!IR27+RTM!IN27+'OA&amp;GRIDCO'!NB27</f>
        <v>0.9</v>
      </c>
      <c r="EK27" s="98">
        <f>'OA&amp;GRIDCO'!NE27</f>
        <v>0</v>
      </c>
      <c r="EL27" s="98">
        <f>'OA&amp;GRIDCO'!NF27</f>
        <v>0</v>
      </c>
      <c r="EM27" s="98">
        <f>RTM!IQ27</f>
        <v>0</v>
      </c>
      <c r="EN27" s="98">
        <f>RTM!IR27</f>
        <v>0</v>
      </c>
      <c r="EO27" s="98">
        <f>'Day Ahead IEX PXIL'!IU27+RTM!JC27</f>
        <v>0</v>
      </c>
      <c r="EP27" s="98">
        <f>'Day Ahead IEX PXIL'!IV27+RTM!JD27</f>
        <v>0</v>
      </c>
      <c r="EQ27" s="98">
        <f>'OA&amp;GRIDCO'!NI27</f>
        <v>0</v>
      </c>
      <c r="ER27" s="98">
        <f>'OA&amp;GRIDCO'!NJ27</f>
        <v>0</v>
      </c>
      <c r="ES27" s="98">
        <f>'OA&amp;GRIDCO'!NK27+RTM!HC27+'Day Ahead IEX PXIL'!JC27</f>
        <v>0</v>
      </c>
      <c r="ET27" s="98">
        <f>'OA&amp;GRIDCO'!NN27+RTM!HD27+'Day Ahead IEX PXIL'!JD27</f>
        <v>0</v>
      </c>
      <c r="EU27" s="98">
        <f>RTM!JG27</f>
        <v>0</v>
      </c>
      <c r="EV27" s="98">
        <f>RTM!JH27</f>
        <v>0</v>
      </c>
      <c r="EW27" s="98">
        <f>RTM!JK27</f>
        <v>0</v>
      </c>
      <c r="EX27" s="98">
        <f>RTM!JL27</f>
        <v>0</v>
      </c>
      <c r="EY27" s="98">
        <f>GDAM!S27+'OA&amp;GRIDCO'!OE27+RTM!JO27</f>
        <v>0</v>
      </c>
      <c r="EZ27" s="98">
        <f>GDAM!T27+'OA&amp;GRIDCO'!NV27+RTM!JP27</f>
        <v>0</v>
      </c>
      <c r="FA27" s="98">
        <f>GDAM!Y27+RTM!JS27</f>
        <v>0</v>
      </c>
      <c r="FB27" s="98">
        <f>GDAM!Z27+RTM!JT27</f>
        <v>0</v>
      </c>
      <c r="FC27" s="98">
        <f>RTM!JW27</f>
        <v>0</v>
      </c>
      <c r="FD27" s="98">
        <f>RTM!JX27</f>
        <v>0</v>
      </c>
      <c r="FE27" s="98">
        <f>GDAM!AE27+'OA&amp;GRIDCO'!OM27</f>
        <v>0</v>
      </c>
      <c r="FF27" s="98">
        <f>GDAM!AF27+'OA&amp;GRIDCO'!ON27</f>
        <v>0</v>
      </c>
      <c r="FG27" s="10">
        <f t="shared" si="0"/>
        <v>1586.4018840206186</v>
      </c>
      <c r="FH27" s="10">
        <f t="shared" si="1"/>
        <v>206.364</v>
      </c>
    </row>
    <row r="28" spans="1:164">
      <c r="A28" s="72" t="s">
        <v>50</v>
      </c>
      <c r="B28" s="62">
        <v>18</v>
      </c>
      <c r="C28" s="139"/>
      <c r="D28" s="99"/>
      <c r="E28" s="99"/>
      <c r="F28" s="99"/>
      <c r="G28" s="99">
        <v>20</v>
      </c>
      <c r="H28" s="99">
        <v>0.9</v>
      </c>
      <c r="I28" s="98"/>
      <c r="J28" s="98"/>
      <c r="K28" s="99"/>
      <c r="L28" s="99"/>
      <c r="M28" s="99">
        <v>18</v>
      </c>
      <c r="N28" s="99"/>
      <c r="O28" s="359">
        <v>0</v>
      </c>
      <c r="P28" s="99"/>
      <c r="Q28" s="119">
        <v>3.7</v>
      </c>
      <c r="R28" s="99">
        <v>0.45999999999999996</v>
      </c>
      <c r="S28" s="98">
        <v>25</v>
      </c>
      <c r="T28" s="99"/>
      <c r="U28" s="98">
        <v>37</v>
      </c>
      <c r="V28" s="99"/>
      <c r="W28" s="351">
        <v>0</v>
      </c>
      <c r="X28" s="99"/>
      <c r="Y28" s="351">
        <v>0</v>
      </c>
      <c r="Z28" s="99"/>
      <c r="AA28" s="351">
        <v>0</v>
      </c>
      <c r="AB28" s="99"/>
      <c r="AC28" s="360">
        <v>0</v>
      </c>
      <c r="AD28" s="99"/>
      <c r="AE28" s="14">
        <f>'OA&amp;GRIDCO'!W28+'Day Ahead IEX PXIL'!M28+RTM!M28</f>
        <v>41.24</v>
      </c>
      <c r="AF28" s="14">
        <f>'OA&amp;GRIDCO'!X28+'Day Ahead IEX PXIL'!N28+RTM!N28</f>
        <v>41.24</v>
      </c>
      <c r="AG28" s="14">
        <f>'OA&amp;GRIDCO'!AC28+'Day Ahead IEX PXIL'!S28+RTM!S28</f>
        <v>5</v>
      </c>
      <c r="AH28" s="14">
        <f>'OA&amp;GRIDCO'!AD28+'Day Ahead IEX PXIL'!T28+RTM!T28</f>
        <v>2.2200000000000002</v>
      </c>
      <c r="AI28" s="14">
        <f>'OA&amp;GRIDCO'!AU28+'Day Ahead IEX PXIL'!Y28+RTM!Y28</f>
        <v>115</v>
      </c>
      <c r="AJ28" s="14">
        <f>'OA&amp;GRIDCO'!AV28+'Day Ahead IEX PXIL'!Z28+RTM!Z28</f>
        <v>34.5</v>
      </c>
      <c r="AK28" s="14">
        <f>'OA&amp;GRIDCO'!BS28+'Day Ahead IEX PXIL'!AK28+RTM!AK28</f>
        <v>60</v>
      </c>
      <c r="AL28" s="14">
        <f>'OA&amp;GRIDCO'!BT28+'Day Ahead IEX PXIL'!AL28+RTM!AL28</f>
        <v>8.5440000000000005</v>
      </c>
      <c r="AM28" s="14">
        <f>'OA&amp;GRIDCO'!BC28+'Day Ahead IEX PXIL'!AE28+RTM!AE28</f>
        <v>0</v>
      </c>
      <c r="AN28" s="14">
        <f>'OA&amp;GRIDCO'!BD28+'Day Ahead IEX PXIL'!AF28+RTM!AF28</f>
        <v>0</v>
      </c>
      <c r="AO28" s="14">
        <f>'OA&amp;GRIDCO'!CC28+'Day Ahead IEX PXIL'!AQ28+RTM!AQ28</f>
        <v>0</v>
      </c>
      <c r="AP28" s="14">
        <f>'OA&amp;GRIDCO'!CD28+'Day Ahead IEX PXIL'!AR28+RTM!AR28</f>
        <v>0</v>
      </c>
      <c r="AQ28" s="14">
        <f>'OA&amp;GRIDCO'!CO28+'Day Ahead IEX PXIL'!AW28+RTM!AW28</f>
        <v>39.15</v>
      </c>
      <c r="AR28" s="14">
        <f>'OA&amp;GRIDCO'!CP28+'Day Ahead IEX PXIL'!AX28+RTM!AX28</f>
        <v>8</v>
      </c>
      <c r="AS28" s="14">
        <f>'OA&amp;GRIDCO'!DA28+'Day Ahead IEX PXIL'!BC28+RTM!BC28</f>
        <v>329.77738402061857</v>
      </c>
      <c r="AT28" s="14">
        <f>'OA&amp;GRIDCO'!DB28+'Day Ahead IEX PXIL'!BD28+RTM!BD28</f>
        <v>0</v>
      </c>
      <c r="AU28" s="14">
        <f>'Day Ahead IEX PXIL'!BI28+RTM!BI28+'OA&amp;GRIDCO'!OQ28</f>
        <v>0</v>
      </c>
      <c r="AV28" s="14">
        <f>'Day Ahead IEX PXIL'!BJ28+RTM!BJ28+'OA&amp;GRIDCO'!OR28</f>
        <v>0</v>
      </c>
      <c r="AW28" s="91"/>
      <c r="AX28" s="91"/>
      <c r="AY28" s="14">
        <v>0</v>
      </c>
      <c r="AZ28" s="14">
        <f>'OA&amp;GRIDCO'!DL28+'Day Ahead IEX PXIL'!BP28+RTM!BP28</f>
        <v>13.13</v>
      </c>
      <c r="BA28" s="14">
        <f>'OA&amp;GRIDCO'!EC28+'Day Ahead IEX PXIL'!BU28+RTM!BU28</f>
        <v>0</v>
      </c>
      <c r="BB28" s="14">
        <f>'OA&amp;GRIDCO'!ED28+'Day Ahead IEX PXIL'!BV28+RTM!BV28</f>
        <v>0</v>
      </c>
      <c r="BC28" s="14">
        <f>'OA&amp;GRIDCO'!EQ28+'Day Ahead IEX PXIL'!CA28+RTM!CA28</f>
        <v>348.46000000000004</v>
      </c>
      <c r="BD28" s="14">
        <f>'OA&amp;GRIDCO'!ER28+'Day Ahead IEX PXIL'!CB28+RTM!CB28</f>
        <v>66.495000000000005</v>
      </c>
      <c r="BE28" s="99">
        <f>'OA&amp;GRIDCO'!NU28+GDAM!U28</f>
        <v>0</v>
      </c>
      <c r="BF28" s="99"/>
      <c r="BG28" s="77"/>
      <c r="BH28" s="77"/>
      <c r="BI28" s="14">
        <f>'OA&amp;GRIDCO'!EW28+'Day Ahead IEX PXIL'!CG28+RTM!CG28</f>
        <v>0</v>
      </c>
      <c r="BJ28" s="14">
        <f>'OA&amp;GRIDCO'!EX28+'Day Ahead IEX PXIL'!CH28+RTM!CH28</f>
        <v>0</v>
      </c>
      <c r="BK28" s="14">
        <f>'OA&amp;GRIDCO'!KW28+RTM!FG28+'Day Ahead IEX PXIL'!GW28</f>
        <v>0</v>
      </c>
      <c r="BL28" s="14">
        <f>'OA&amp;GRIDCO'!KX28+RTM!FH28+'Day Ahead IEX PXIL'!GX28</f>
        <v>0</v>
      </c>
      <c r="BM28" s="14">
        <f>'Day Ahead IEX PXIL'!CM28+RTM!CM28+'OA&amp;GRIDCO'!FC28</f>
        <v>0</v>
      </c>
      <c r="BN28" s="14">
        <f>'OA&amp;GRIDCO'!FD28+'Day Ahead IEX PXIL'!CN28+RTM!CN28</f>
        <v>0</v>
      </c>
      <c r="BO28" s="93"/>
      <c r="BP28" s="93"/>
      <c r="BQ28" s="14">
        <f>'OA&amp;GRIDCO'!FQ28+'Day Ahead IEX PXIL'!CS28+RTM!CS28</f>
        <v>26.8</v>
      </c>
      <c r="BR28" s="14">
        <f>'OA&amp;GRIDCO'!FR28+'Day Ahead IEX PXIL'!CT28+RTM!CT28</f>
        <v>6</v>
      </c>
      <c r="BS28" s="10">
        <f>'OA&amp;GRIDCO'!JU28+'Day Ahead IEX PXIL'!FA28+RTM!EU28</f>
        <v>108.9545</v>
      </c>
      <c r="BT28" s="14">
        <f>'OA&amp;GRIDCO'!JV28+'Day Ahead IEX PXIL'!FB28+RTM!EV28</f>
        <v>22</v>
      </c>
      <c r="BU28" s="31">
        <f>'OA&amp;GRIDCO'!GG28+RTM!G28</f>
        <v>0</v>
      </c>
      <c r="BV28" s="31">
        <f>'OA&amp;GRIDCO'!GH28</f>
        <v>0</v>
      </c>
      <c r="BW28" s="14">
        <f>'OA&amp;GRIDCO'!HA28+'Day Ahead IEX PXIL'!DK28+RTM!DE28</f>
        <v>0</v>
      </c>
      <c r="BX28" s="14">
        <f>'OA&amp;GRIDCO'!HB28</f>
        <v>0</v>
      </c>
      <c r="BY28" s="14">
        <f>'Day Ahead IEX PXIL'!GK28+RTM!FA28+'OA&amp;GRIDCO'!LC28</f>
        <v>0</v>
      </c>
      <c r="BZ28" s="14">
        <f>'Day Ahead IEX PXIL'!GL28+RTM!FB28+'OA&amp;GRIDCO'!LD28</f>
        <v>0</v>
      </c>
      <c r="CA28" s="61"/>
      <c r="CB28" s="61"/>
      <c r="CC28" s="98">
        <f>RTM!GI28+'Day Ahead IEX PXIL'!II28+GDAM!M28</f>
        <v>0</v>
      </c>
      <c r="CD28" s="98">
        <f>RTM!GJ28</f>
        <v>0</v>
      </c>
      <c r="CE28" s="14">
        <f>'OA&amp;GRIDCO'!HI28+'Day Ahead IEX PXIL'!DQ28+RTM!DK28</f>
        <v>0</v>
      </c>
      <c r="CF28" s="14">
        <f>'OA&amp;GRIDCO'!HJ28+'Day Ahead IEX PXIL'!DR28+RTM!DL28</f>
        <v>0</v>
      </c>
      <c r="CG28" s="98">
        <f>'OA&amp;GRIDCO'!HO28+'Day Ahead IEX PXIL'!DW28+RTM!DQ28</f>
        <v>0</v>
      </c>
      <c r="CH28" s="98">
        <f>'OA&amp;GRIDCO'!HP28+'Day Ahead IEX PXIL'!DX28+RTM!DR28</f>
        <v>0</v>
      </c>
      <c r="CI28" s="99">
        <f>'Day Ahead IEX PXIL'!HE28+'OA&amp;GRIDCO'!DI28+RTM!GY28</f>
        <v>0</v>
      </c>
      <c r="CJ28" s="99">
        <f>'Day Ahead IEX PXIL'!HF28+'OA&amp;GRIDCO'!DJ28</f>
        <v>0</v>
      </c>
      <c r="CK28" s="78">
        <f>'OA&amp;GRIDCO'!KS28+'Day Ahead IEX PXIL'!DE28</f>
        <v>10.31</v>
      </c>
      <c r="CL28" s="78">
        <f>'OA&amp;GRIDCO'!KT28+'Day Ahead IEX PXIL'!DF28</f>
        <v>0</v>
      </c>
      <c r="CM28" s="78">
        <f>'Day Ahead IEX PXIL'!FS28+RTM!FS28</f>
        <v>0</v>
      </c>
      <c r="CN28" s="78">
        <f>'Day Ahead IEX PXIL'!FT28</f>
        <v>0</v>
      </c>
      <c r="CO28" s="78">
        <f>RTM!IY28+'Day Ahead IEX PXIL'!IY28</f>
        <v>0</v>
      </c>
      <c r="CP28" s="78">
        <f>RTM!IZ28+'Day Ahead IEX PXIL'!IZ28</f>
        <v>0</v>
      </c>
      <c r="CQ28" s="14">
        <f>'OA&amp;GRIDCO'!KG28+'Day Ahead IEX PXIL'!FM28+RTM!GE28</f>
        <v>0</v>
      </c>
      <c r="CR28" s="14">
        <f>'OA&amp;GRIDCO'!KH28+'Day Ahead IEX PXIL'!FN28</f>
        <v>0</v>
      </c>
      <c r="CS28" s="14">
        <f>'OA&amp;GRIDCO'!KM28+'Day Ahead IEX PXIL'!FY28+RTM!FY28</f>
        <v>0</v>
      </c>
      <c r="CT28" s="14">
        <f>'Day Ahead IEX PXIL'!FZ28</f>
        <v>0</v>
      </c>
      <c r="CU28" s="14">
        <v>0</v>
      </c>
      <c r="CV28" s="14">
        <f>'Day Ahead IEX PXIL'!GF28</f>
        <v>0</v>
      </c>
      <c r="CW28" s="14">
        <f>'OA&amp;GRIDCO'!HU28+'Day Ahead IEX PXIL'!EC28+RTM!DW28</f>
        <v>400</v>
      </c>
      <c r="CX28" s="14">
        <f>'OA&amp;GRIDCO'!HV28+'Day Ahead IEX PXIL'!ED28+RTM!DX28</f>
        <v>0</v>
      </c>
      <c r="CY28" s="14">
        <f>'OA&amp;GRIDCO'!IG28+'Day Ahead IEX PXIL'!EI28+RTM!EC28</f>
        <v>9.3000000000000007</v>
      </c>
      <c r="CZ28" s="14">
        <f>'OA&amp;GRIDCO'!IH28+'Day Ahead IEX PXIL'!EJ28+RTM!ED28</f>
        <v>2.3250000000000002</v>
      </c>
      <c r="DA28" s="14">
        <f>'OA&amp;GRIDCO'!IU28+'Day Ahead IEX PXIL'!EO28+RTM!EI28</f>
        <v>0</v>
      </c>
      <c r="DB28" s="14">
        <f>'OA&amp;GRIDCO'!IV28+'Day Ahead IEX PXIL'!EP28+RTM!EJ28</f>
        <v>0</v>
      </c>
      <c r="DC28" s="99"/>
      <c r="DD28" s="99"/>
      <c r="DE28" s="14">
        <f>'Day Ahead IEX PXIL'!FC28+'OA&amp;GRIDCO'!KA28+RTM!GM28</f>
        <v>0</v>
      </c>
      <c r="DF28" s="14">
        <f>'Day Ahead IEX PXIL'!FD28+'OA&amp;GRIDCO'!KB28</f>
        <v>0</v>
      </c>
      <c r="DG28" s="14">
        <f>'OA&amp;GRIDCO'!JE28+'Day Ahead IEX PXIL'!EU28+RTM!EO28</f>
        <v>20.62</v>
      </c>
      <c r="DH28" s="14">
        <f>'OA&amp;GRIDCO'!JF28+'Day Ahead IEX PXIL'!EV28+RTM!EP28</f>
        <v>0</v>
      </c>
      <c r="DI28" s="14">
        <v>0</v>
      </c>
      <c r="DJ28" s="14">
        <v>0</v>
      </c>
      <c r="DK28" s="98">
        <f>RTM!FM28</f>
        <v>0</v>
      </c>
      <c r="DL28" s="98">
        <f>RTM!FN28</f>
        <v>0</v>
      </c>
      <c r="DM28" s="98">
        <f>'OA&amp;GRIDCO'!LF28+'Day Ahead IEX PXIL'!HU28+'Day Ahead IEX PXIL'!HU28</f>
        <v>0</v>
      </c>
      <c r="DN28" s="98">
        <f>'OA&amp;GRIDCO'!LH28+'Day Ahead IEX PXIL'!HV28+RTM!GV28</f>
        <v>0</v>
      </c>
      <c r="DO28" s="98">
        <f>'OA&amp;GRIDCO'!LS28+'Day Ahead IEX PXIL'!HO28+RTM!IU28</f>
        <v>0</v>
      </c>
      <c r="DP28" s="98">
        <f>'OA&amp;GRIDCO'!LT28+'Day Ahead IEX PXIL'!HP28+RTM!IV28</f>
        <v>0</v>
      </c>
      <c r="DQ28" s="98">
        <f>RTM!HK28</f>
        <v>1.44</v>
      </c>
      <c r="DR28" s="98">
        <f>RTM!HL28</f>
        <v>0</v>
      </c>
      <c r="DS28" s="98">
        <f>RTM!HO28</f>
        <v>0</v>
      </c>
      <c r="DT28" s="98">
        <f>RTM!HP28</f>
        <v>0</v>
      </c>
      <c r="DU28" s="98">
        <f>RTM!HS28</f>
        <v>0</v>
      </c>
      <c r="DV28" s="98">
        <f>RTM!HT28</f>
        <v>0</v>
      </c>
      <c r="DW28" s="98">
        <f>RTM!HW28+'OA&amp;GRIDCO'!MI28</f>
        <v>22</v>
      </c>
      <c r="DX28" s="98">
        <f>RTM!HX28</f>
        <v>0</v>
      </c>
      <c r="DY28" s="98">
        <f>RTM!IA28</f>
        <v>0</v>
      </c>
      <c r="DZ28" s="98">
        <f>RTM!IB28</f>
        <v>0</v>
      </c>
      <c r="EA28" s="98">
        <f>RTM!IC28</f>
        <v>0</v>
      </c>
      <c r="EB28" s="98">
        <f>RTM!ID28</f>
        <v>0</v>
      </c>
      <c r="EC28" s="98">
        <f>'OA&amp;GRIDCO'!MO28</f>
        <v>0</v>
      </c>
      <c r="ED28" s="98">
        <f>'OA&amp;GRIDCO'!MP28</f>
        <v>0</v>
      </c>
      <c r="EE28" s="98">
        <f>'OA&amp;GRIDCO'!MS28</f>
        <v>0</v>
      </c>
      <c r="EF28" s="98">
        <f>'OA&amp;GRIDCO'!MT28</f>
        <v>0</v>
      </c>
      <c r="EG28" s="98">
        <f>'OA&amp;GRIDCO'!MW28+'Day Ahead IEX PXIL'!IM28+GDAM!G28+RTM!II28</f>
        <v>0</v>
      </c>
      <c r="EH28" s="98">
        <f>'OA&amp;GRIDCO'!MX28+'Day Ahead IEX PXIL'!IN28+RTM!IJ28+GDAM!H28</f>
        <v>0</v>
      </c>
      <c r="EI28" s="98">
        <f>'Day Ahead IEX PXIL'!IQ28+RTM!IM28+'OA&amp;GRIDCO'!NA28</f>
        <v>6.65</v>
      </c>
      <c r="EJ28" s="98">
        <f>'Day Ahead IEX PXIL'!IR28+RTM!IN28+'OA&amp;GRIDCO'!NB28</f>
        <v>0.9</v>
      </c>
      <c r="EK28" s="98">
        <f>'OA&amp;GRIDCO'!NE28</f>
        <v>0</v>
      </c>
      <c r="EL28" s="98">
        <f>'OA&amp;GRIDCO'!NF28</f>
        <v>0</v>
      </c>
      <c r="EM28" s="98">
        <f>RTM!IQ28</f>
        <v>0</v>
      </c>
      <c r="EN28" s="98">
        <f>RTM!IR28</f>
        <v>0</v>
      </c>
      <c r="EO28" s="98">
        <f>'Day Ahead IEX PXIL'!IU28+RTM!JC28</f>
        <v>0</v>
      </c>
      <c r="EP28" s="98">
        <f>'Day Ahead IEX PXIL'!IV28+RTM!JD28</f>
        <v>0</v>
      </c>
      <c r="EQ28" s="98">
        <f>'OA&amp;GRIDCO'!NI28</f>
        <v>0</v>
      </c>
      <c r="ER28" s="98">
        <f>'OA&amp;GRIDCO'!NJ28</f>
        <v>0</v>
      </c>
      <c r="ES28" s="98">
        <f>'OA&amp;GRIDCO'!NK28+RTM!HC28+'Day Ahead IEX PXIL'!JC28</f>
        <v>0</v>
      </c>
      <c r="ET28" s="98">
        <f>'OA&amp;GRIDCO'!NN28+RTM!HD28+'Day Ahead IEX PXIL'!JD28</f>
        <v>0</v>
      </c>
      <c r="EU28" s="98">
        <f>RTM!JG28</f>
        <v>0</v>
      </c>
      <c r="EV28" s="98">
        <f>RTM!JH28</f>
        <v>0</v>
      </c>
      <c r="EW28" s="98">
        <f>RTM!JK28</f>
        <v>0</v>
      </c>
      <c r="EX28" s="98">
        <f>RTM!JL28</f>
        <v>0</v>
      </c>
      <c r="EY28" s="98">
        <f>GDAM!S28+'OA&amp;GRIDCO'!OE28+RTM!JO28</f>
        <v>0</v>
      </c>
      <c r="EZ28" s="98">
        <f>GDAM!T28+'OA&amp;GRIDCO'!NV28+RTM!JP28</f>
        <v>0</v>
      </c>
      <c r="FA28" s="98">
        <f>GDAM!Y28+RTM!JS28</f>
        <v>0</v>
      </c>
      <c r="FB28" s="98">
        <f>GDAM!Z28+RTM!JT28</f>
        <v>0</v>
      </c>
      <c r="FC28" s="98">
        <f>RTM!JW28</f>
        <v>0</v>
      </c>
      <c r="FD28" s="98">
        <f>RTM!JX28</f>
        <v>0</v>
      </c>
      <c r="FE28" s="98">
        <f>GDAM!AE28+'OA&amp;GRIDCO'!OM28</f>
        <v>0</v>
      </c>
      <c r="FF28" s="98">
        <f>GDAM!AF28+'OA&amp;GRIDCO'!ON28</f>
        <v>0</v>
      </c>
      <c r="FG28" s="10">
        <f t="shared" si="0"/>
        <v>1586.4018840206186</v>
      </c>
      <c r="FH28" s="10">
        <f t="shared" si="1"/>
        <v>206.71399999999997</v>
      </c>
    </row>
    <row r="29" spans="1:164">
      <c r="A29" s="72" t="s">
        <v>51</v>
      </c>
      <c r="B29" s="62">
        <v>19</v>
      </c>
      <c r="C29" s="139"/>
      <c r="D29" s="99"/>
      <c r="E29" s="99"/>
      <c r="F29" s="99"/>
      <c r="G29" s="99">
        <v>20</v>
      </c>
      <c r="H29" s="99">
        <v>0.9</v>
      </c>
      <c r="I29" s="98"/>
      <c r="J29" s="98"/>
      <c r="K29" s="99"/>
      <c r="L29" s="99"/>
      <c r="M29" s="99">
        <v>18</v>
      </c>
      <c r="N29" s="99"/>
      <c r="O29" s="359">
        <v>0</v>
      </c>
      <c r="P29" s="99"/>
      <c r="Q29" s="119">
        <v>3.7</v>
      </c>
      <c r="R29" s="99">
        <v>0.45999999999999996</v>
      </c>
      <c r="S29" s="98">
        <v>25</v>
      </c>
      <c r="T29" s="99"/>
      <c r="U29" s="98">
        <v>37</v>
      </c>
      <c r="V29" s="99"/>
      <c r="W29" s="351">
        <v>0</v>
      </c>
      <c r="X29" s="99"/>
      <c r="Y29" s="351">
        <v>0</v>
      </c>
      <c r="Z29" s="99"/>
      <c r="AA29" s="351">
        <v>0</v>
      </c>
      <c r="AB29" s="99"/>
      <c r="AC29" s="360">
        <v>0</v>
      </c>
      <c r="AD29" s="99"/>
      <c r="AE29" s="14">
        <f>'OA&amp;GRIDCO'!W29+'Day Ahead IEX PXIL'!M29+RTM!M29</f>
        <v>41.24</v>
      </c>
      <c r="AF29" s="14">
        <f>'OA&amp;GRIDCO'!X29+'Day Ahead IEX PXIL'!N29+RTM!N29</f>
        <v>41.24</v>
      </c>
      <c r="AG29" s="14">
        <f>'OA&amp;GRIDCO'!AC29+'Day Ahead IEX PXIL'!S29+RTM!S29</f>
        <v>5</v>
      </c>
      <c r="AH29" s="14">
        <f>'OA&amp;GRIDCO'!AD29+'Day Ahead IEX PXIL'!T29+RTM!T29</f>
        <v>2.2200000000000002</v>
      </c>
      <c r="AI29" s="14">
        <f>'OA&amp;GRIDCO'!AU29+'Day Ahead IEX PXIL'!Y29+RTM!Y29</f>
        <v>115</v>
      </c>
      <c r="AJ29" s="14">
        <f>'OA&amp;GRIDCO'!AV29+'Day Ahead IEX PXIL'!Z29+RTM!Z29</f>
        <v>34.5</v>
      </c>
      <c r="AK29" s="14">
        <f>'OA&amp;GRIDCO'!BS29+'Day Ahead IEX PXIL'!AK29+RTM!AK29</f>
        <v>96.08</v>
      </c>
      <c r="AL29" s="14">
        <f>'OA&amp;GRIDCO'!BT29+'Day Ahead IEX PXIL'!AL29+RTM!AL29</f>
        <v>8.5440000000000005</v>
      </c>
      <c r="AM29" s="14">
        <f>'OA&amp;GRIDCO'!BC29+'Day Ahead IEX PXIL'!AE29+RTM!AE29</f>
        <v>0</v>
      </c>
      <c r="AN29" s="14">
        <f>'OA&amp;GRIDCO'!BD29+'Day Ahead IEX PXIL'!AF29+RTM!AF29</f>
        <v>0</v>
      </c>
      <c r="AO29" s="14">
        <f>'OA&amp;GRIDCO'!CC29+'Day Ahead IEX PXIL'!AQ29+RTM!AQ29</f>
        <v>0</v>
      </c>
      <c r="AP29" s="14">
        <f>'OA&amp;GRIDCO'!CD29+'Day Ahead IEX PXIL'!AR29+RTM!AR29</f>
        <v>0</v>
      </c>
      <c r="AQ29" s="14">
        <f>'OA&amp;GRIDCO'!CO29+'Day Ahead IEX PXIL'!AW29+RTM!AW29</f>
        <v>39.15</v>
      </c>
      <c r="AR29" s="14">
        <f>'OA&amp;GRIDCO'!CP29+'Day Ahead IEX PXIL'!AX29+RTM!AX29</f>
        <v>8</v>
      </c>
      <c r="AS29" s="14">
        <f>'OA&amp;GRIDCO'!DA29+'Day Ahead IEX PXIL'!BC29+RTM!BC29</f>
        <v>329.77738402061857</v>
      </c>
      <c r="AT29" s="14">
        <f>'OA&amp;GRIDCO'!DB29+'Day Ahead IEX PXIL'!BD29+RTM!BD29</f>
        <v>0</v>
      </c>
      <c r="AU29" s="14">
        <f>'Day Ahead IEX PXIL'!BI29+RTM!BI29+'OA&amp;GRIDCO'!OQ29</f>
        <v>0</v>
      </c>
      <c r="AV29" s="14">
        <f>'Day Ahead IEX PXIL'!BJ29+RTM!BJ29+'OA&amp;GRIDCO'!OR29</f>
        <v>0</v>
      </c>
      <c r="AW29" s="91"/>
      <c r="AX29" s="91"/>
      <c r="AY29" s="14">
        <v>0</v>
      </c>
      <c r="AZ29" s="14">
        <f>'OA&amp;GRIDCO'!DL29+'Day Ahead IEX PXIL'!BP29+RTM!BP29</f>
        <v>13.13</v>
      </c>
      <c r="BA29" s="14">
        <f>'OA&amp;GRIDCO'!EC29+'Day Ahead IEX PXIL'!BU29+RTM!BU29</f>
        <v>0</v>
      </c>
      <c r="BB29" s="14">
        <f>'OA&amp;GRIDCO'!ED29+'Day Ahead IEX PXIL'!BV29+RTM!BV29</f>
        <v>0</v>
      </c>
      <c r="BC29" s="14">
        <f>'OA&amp;GRIDCO'!EQ29+'Day Ahead IEX PXIL'!CA29+RTM!CA29</f>
        <v>348.46000000000004</v>
      </c>
      <c r="BD29" s="14">
        <f>'OA&amp;GRIDCO'!ER29+'Day Ahead IEX PXIL'!CB29+RTM!CB29</f>
        <v>66.495000000000005</v>
      </c>
      <c r="BE29" s="99">
        <f>'OA&amp;GRIDCO'!NU29+GDAM!U29</f>
        <v>0</v>
      </c>
      <c r="BF29" s="99"/>
      <c r="BG29" s="77"/>
      <c r="BH29" s="77"/>
      <c r="BI29" s="14">
        <f>'OA&amp;GRIDCO'!EW29+'Day Ahead IEX PXIL'!CG29+RTM!CG29</f>
        <v>0</v>
      </c>
      <c r="BJ29" s="14">
        <f>'OA&amp;GRIDCO'!EX29+'Day Ahead IEX PXIL'!CH29+RTM!CH29</f>
        <v>0</v>
      </c>
      <c r="BK29" s="14">
        <f>'OA&amp;GRIDCO'!KW29+RTM!FG29+'Day Ahead IEX PXIL'!GW29</f>
        <v>0</v>
      </c>
      <c r="BL29" s="14">
        <f>'OA&amp;GRIDCO'!KX29+RTM!FH29+'Day Ahead IEX PXIL'!GX29</f>
        <v>0</v>
      </c>
      <c r="BM29" s="14">
        <f>'Day Ahead IEX PXIL'!CM29+RTM!CM29+'OA&amp;GRIDCO'!FC29</f>
        <v>0</v>
      </c>
      <c r="BN29" s="14">
        <f>'OA&amp;GRIDCO'!FD29+'Day Ahead IEX PXIL'!CN29+RTM!CN29</f>
        <v>0</v>
      </c>
      <c r="BO29" s="93"/>
      <c r="BP29" s="93"/>
      <c r="BQ29" s="14">
        <f>'OA&amp;GRIDCO'!FQ29+'Day Ahead IEX PXIL'!CS29+RTM!CS29</f>
        <v>26.8</v>
      </c>
      <c r="BR29" s="14">
        <f>'OA&amp;GRIDCO'!FR29+'Day Ahead IEX PXIL'!CT29+RTM!CT29</f>
        <v>6</v>
      </c>
      <c r="BS29" s="10">
        <f>'OA&amp;GRIDCO'!JU29+'Day Ahead IEX PXIL'!FA29+RTM!EU29</f>
        <v>108.9545</v>
      </c>
      <c r="BT29" s="14">
        <f>'OA&amp;GRIDCO'!JV29+'Day Ahead IEX PXIL'!FB29+RTM!EV29</f>
        <v>22</v>
      </c>
      <c r="BU29" s="31">
        <f>'OA&amp;GRIDCO'!GG29+RTM!G29</f>
        <v>0</v>
      </c>
      <c r="BV29" s="31">
        <f>'OA&amp;GRIDCO'!GH29</f>
        <v>0</v>
      </c>
      <c r="BW29" s="14">
        <f>'OA&amp;GRIDCO'!HA29+'Day Ahead IEX PXIL'!DK29+RTM!DE29</f>
        <v>0</v>
      </c>
      <c r="BX29" s="14">
        <f>'OA&amp;GRIDCO'!HB29</f>
        <v>0</v>
      </c>
      <c r="BY29" s="14">
        <f>'Day Ahead IEX PXIL'!GK29+RTM!FA29+'OA&amp;GRIDCO'!LC29</f>
        <v>0</v>
      </c>
      <c r="BZ29" s="14">
        <f>'Day Ahead IEX PXIL'!GL29+RTM!FB29+'OA&amp;GRIDCO'!LD29</f>
        <v>0</v>
      </c>
      <c r="CA29" s="61"/>
      <c r="CB29" s="61"/>
      <c r="CC29" s="98">
        <f>RTM!GI29+'Day Ahead IEX PXIL'!II29+GDAM!M29</f>
        <v>0</v>
      </c>
      <c r="CD29" s="98">
        <f>RTM!GJ29</f>
        <v>0</v>
      </c>
      <c r="CE29" s="14">
        <f>'OA&amp;GRIDCO'!HI29+'Day Ahead IEX PXIL'!DQ29+RTM!DK29</f>
        <v>0</v>
      </c>
      <c r="CF29" s="14">
        <f>'OA&amp;GRIDCO'!HJ29+'Day Ahead IEX PXIL'!DR29+RTM!DL29</f>
        <v>0</v>
      </c>
      <c r="CG29" s="98">
        <f>'OA&amp;GRIDCO'!HO29+'Day Ahead IEX PXIL'!DW29+RTM!DQ29</f>
        <v>0</v>
      </c>
      <c r="CH29" s="98">
        <f>'OA&amp;GRIDCO'!HP29+'Day Ahead IEX PXIL'!DX29+RTM!DR29</f>
        <v>0</v>
      </c>
      <c r="CI29" s="99">
        <f>'Day Ahead IEX PXIL'!HE29+'OA&amp;GRIDCO'!DI29+RTM!GY29</f>
        <v>0</v>
      </c>
      <c r="CJ29" s="99">
        <f>'Day Ahead IEX PXIL'!HF29+'OA&amp;GRIDCO'!DJ29</f>
        <v>0</v>
      </c>
      <c r="CK29" s="78">
        <f>'OA&amp;GRIDCO'!KS29+'Day Ahead IEX PXIL'!DE29</f>
        <v>10.31</v>
      </c>
      <c r="CL29" s="78">
        <f>'OA&amp;GRIDCO'!KT29+'Day Ahead IEX PXIL'!DF29</f>
        <v>0</v>
      </c>
      <c r="CM29" s="78">
        <f>'Day Ahead IEX PXIL'!FS29+RTM!FS29</f>
        <v>0</v>
      </c>
      <c r="CN29" s="78">
        <f>'Day Ahead IEX PXIL'!FT29</f>
        <v>0</v>
      </c>
      <c r="CO29" s="78">
        <f>RTM!IY29+'Day Ahead IEX PXIL'!IY29</f>
        <v>0</v>
      </c>
      <c r="CP29" s="78">
        <f>RTM!IZ29+'Day Ahead IEX PXIL'!IZ29</f>
        <v>0</v>
      </c>
      <c r="CQ29" s="14">
        <f>'OA&amp;GRIDCO'!KG29+'Day Ahead IEX PXIL'!FM29+RTM!GE29</f>
        <v>0</v>
      </c>
      <c r="CR29" s="14">
        <f>'OA&amp;GRIDCO'!KH29+'Day Ahead IEX PXIL'!FN29</f>
        <v>0</v>
      </c>
      <c r="CS29" s="14">
        <f>'OA&amp;GRIDCO'!KM29+'Day Ahead IEX PXIL'!FY29+RTM!FY29</f>
        <v>0</v>
      </c>
      <c r="CT29" s="14">
        <f>'Day Ahead IEX PXIL'!FZ29</f>
        <v>0</v>
      </c>
      <c r="CU29" s="14">
        <v>0</v>
      </c>
      <c r="CV29" s="14">
        <f>'Day Ahead IEX PXIL'!GF29</f>
        <v>0</v>
      </c>
      <c r="CW29" s="14">
        <f>'OA&amp;GRIDCO'!HU29+'Day Ahead IEX PXIL'!EC29+RTM!DW29</f>
        <v>400</v>
      </c>
      <c r="CX29" s="14">
        <f>'OA&amp;GRIDCO'!HV29+'Day Ahead IEX PXIL'!ED29+RTM!DX29</f>
        <v>0</v>
      </c>
      <c r="CY29" s="14">
        <f>'OA&amp;GRIDCO'!IG29+'Day Ahead IEX PXIL'!EI29+RTM!EC29</f>
        <v>9.3000000000000007</v>
      </c>
      <c r="CZ29" s="14">
        <f>'OA&amp;GRIDCO'!IH29+'Day Ahead IEX PXIL'!EJ29+RTM!ED29</f>
        <v>2.3250000000000002</v>
      </c>
      <c r="DA29" s="14">
        <f>'OA&amp;GRIDCO'!IU29+'Day Ahead IEX PXIL'!EO29+RTM!EI29</f>
        <v>0</v>
      </c>
      <c r="DB29" s="14">
        <f>'OA&amp;GRIDCO'!IV29+'Day Ahead IEX PXIL'!EP29+RTM!EJ29</f>
        <v>0</v>
      </c>
      <c r="DC29" s="99"/>
      <c r="DD29" s="99"/>
      <c r="DE29" s="14">
        <f>'Day Ahead IEX PXIL'!FC29+'OA&amp;GRIDCO'!KA29+RTM!GM29</f>
        <v>0</v>
      </c>
      <c r="DF29" s="14">
        <f>'Day Ahead IEX PXIL'!FD29+'OA&amp;GRIDCO'!KB29</f>
        <v>0</v>
      </c>
      <c r="DG29" s="14">
        <f>'OA&amp;GRIDCO'!JE29+'Day Ahead IEX PXIL'!EU29+RTM!EO29</f>
        <v>20.62</v>
      </c>
      <c r="DH29" s="14">
        <f>'OA&amp;GRIDCO'!JF29+'Day Ahead IEX PXIL'!EV29+RTM!EP29</f>
        <v>0</v>
      </c>
      <c r="DI29" s="14">
        <v>0</v>
      </c>
      <c r="DJ29" s="14">
        <v>0</v>
      </c>
      <c r="DK29" s="98">
        <f>RTM!FM29</f>
        <v>0</v>
      </c>
      <c r="DL29" s="98">
        <f>RTM!FN29</f>
        <v>0</v>
      </c>
      <c r="DM29" s="98">
        <f>'OA&amp;GRIDCO'!LF29+'Day Ahead IEX PXIL'!HU29+'Day Ahead IEX PXIL'!HU29</f>
        <v>0</v>
      </c>
      <c r="DN29" s="98">
        <f>'OA&amp;GRIDCO'!LH29+'Day Ahead IEX PXIL'!HV29+RTM!GV29</f>
        <v>0</v>
      </c>
      <c r="DO29" s="98">
        <f>'OA&amp;GRIDCO'!LS29+'Day Ahead IEX PXIL'!HO29+RTM!IU29</f>
        <v>0</v>
      </c>
      <c r="DP29" s="98">
        <f>'OA&amp;GRIDCO'!LT29+'Day Ahead IEX PXIL'!HP29+RTM!IV29</f>
        <v>0</v>
      </c>
      <c r="DQ29" s="98">
        <f>RTM!HK29</f>
        <v>1.44</v>
      </c>
      <c r="DR29" s="98">
        <f>RTM!HL29</f>
        <v>0</v>
      </c>
      <c r="DS29" s="98">
        <f>RTM!HO29</f>
        <v>0</v>
      </c>
      <c r="DT29" s="98">
        <f>RTM!HP29</f>
        <v>0</v>
      </c>
      <c r="DU29" s="98">
        <f>RTM!HS29</f>
        <v>0</v>
      </c>
      <c r="DV29" s="98">
        <f>RTM!HT29</f>
        <v>0</v>
      </c>
      <c r="DW29" s="98">
        <f>RTM!HW29+'OA&amp;GRIDCO'!MI29</f>
        <v>22</v>
      </c>
      <c r="DX29" s="98">
        <f>RTM!HX29</f>
        <v>0</v>
      </c>
      <c r="DY29" s="98">
        <f>RTM!IA29</f>
        <v>0</v>
      </c>
      <c r="DZ29" s="98">
        <f>RTM!IB29</f>
        <v>0</v>
      </c>
      <c r="EA29" s="98">
        <f>RTM!IC29</f>
        <v>0</v>
      </c>
      <c r="EB29" s="98">
        <f>RTM!ID29</f>
        <v>0</v>
      </c>
      <c r="EC29" s="98">
        <f>'OA&amp;GRIDCO'!MO29</f>
        <v>0</v>
      </c>
      <c r="ED29" s="98">
        <f>'OA&amp;GRIDCO'!MP29</f>
        <v>0</v>
      </c>
      <c r="EE29" s="98">
        <f>'OA&amp;GRIDCO'!MS29</f>
        <v>0</v>
      </c>
      <c r="EF29" s="98">
        <f>'OA&amp;GRIDCO'!MT29</f>
        <v>0</v>
      </c>
      <c r="EG29" s="98">
        <f>'OA&amp;GRIDCO'!MW29+'Day Ahead IEX PXIL'!IM29+GDAM!G29+RTM!II29</f>
        <v>0</v>
      </c>
      <c r="EH29" s="98">
        <f>'OA&amp;GRIDCO'!MX29+'Day Ahead IEX PXIL'!IN29+RTM!IJ29+GDAM!H29</f>
        <v>0</v>
      </c>
      <c r="EI29" s="98">
        <f>'Day Ahead IEX PXIL'!IQ29+RTM!IM29+'OA&amp;GRIDCO'!NA29</f>
        <v>6.65</v>
      </c>
      <c r="EJ29" s="98">
        <f>'Day Ahead IEX PXIL'!IR29+RTM!IN29+'OA&amp;GRIDCO'!NB29</f>
        <v>0.9</v>
      </c>
      <c r="EK29" s="98">
        <f>'OA&amp;GRIDCO'!NE29</f>
        <v>0</v>
      </c>
      <c r="EL29" s="98">
        <f>'OA&amp;GRIDCO'!NF29</f>
        <v>0</v>
      </c>
      <c r="EM29" s="98">
        <f>RTM!IQ29</f>
        <v>0</v>
      </c>
      <c r="EN29" s="98">
        <f>RTM!IR29</f>
        <v>0</v>
      </c>
      <c r="EO29" s="98">
        <f>'Day Ahead IEX PXIL'!IU29+RTM!JC29</f>
        <v>0</v>
      </c>
      <c r="EP29" s="98">
        <f>'Day Ahead IEX PXIL'!IV29+RTM!JD29</f>
        <v>0</v>
      </c>
      <c r="EQ29" s="98">
        <f>'OA&amp;GRIDCO'!NI29</f>
        <v>0</v>
      </c>
      <c r="ER29" s="98">
        <f>'OA&amp;GRIDCO'!NJ29</f>
        <v>0</v>
      </c>
      <c r="ES29" s="98">
        <f>'OA&amp;GRIDCO'!NK29+RTM!HC29+'Day Ahead IEX PXIL'!JC29</f>
        <v>0</v>
      </c>
      <c r="ET29" s="98">
        <f>'OA&amp;GRIDCO'!NN29+RTM!HD29+'Day Ahead IEX PXIL'!JD29</f>
        <v>0</v>
      </c>
      <c r="EU29" s="98">
        <f>RTM!JG29</f>
        <v>0.88</v>
      </c>
      <c r="EV29" s="98">
        <f>RTM!JH29</f>
        <v>0</v>
      </c>
      <c r="EW29" s="98">
        <f>RTM!JK29</f>
        <v>0</v>
      </c>
      <c r="EX29" s="98">
        <f>RTM!JL29</f>
        <v>0</v>
      </c>
      <c r="EY29" s="98">
        <f>GDAM!S29+'OA&amp;GRIDCO'!OE29+RTM!JO29</f>
        <v>0</v>
      </c>
      <c r="EZ29" s="98">
        <f>GDAM!T29+'OA&amp;GRIDCO'!NV29+RTM!JP29</f>
        <v>0</v>
      </c>
      <c r="FA29" s="98">
        <f>GDAM!Y29+RTM!JS29</f>
        <v>0</v>
      </c>
      <c r="FB29" s="98">
        <f>GDAM!Z29+RTM!JT29</f>
        <v>0</v>
      </c>
      <c r="FC29" s="98">
        <f>RTM!JW29</f>
        <v>0</v>
      </c>
      <c r="FD29" s="98">
        <f>RTM!JX29</f>
        <v>0</v>
      </c>
      <c r="FE29" s="98">
        <f>GDAM!AE29+'OA&amp;GRIDCO'!OM29</f>
        <v>0</v>
      </c>
      <c r="FF29" s="98">
        <f>GDAM!AF29+'OA&amp;GRIDCO'!ON29</f>
        <v>0</v>
      </c>
      <c r="FG29" s="10">
        <f t="shared" si="0"/>
        <v>1623.3618840206186</v>
      </c>
      <c r="FH29" s="10">
        <f t="shared" si="1"/>
        <v>206.71399999999997</v>
      </c>
    </row>
    <row r="30" spans="1:164">
      <c r="A30" s="72" t="s">
        <v>52</v>
      </c>
      <c r="B30" s="62">
        <v>20</v>
      </c>
      <c r="C30" s="139"/>
      <c r="D30" s="99"/>
      <c r="E30" s="99"/>
      <c r="F30" s="99"/>
      <c r="G30" s="99">
        <v>20</v>
      </c>
      <c r="H30" s="99">
        <v>0.9</v>
      </c>
      <c r="I30" s="98"/>
      <c r="J30" s="98"/>
      <c r="K30" s="99"/>
      <c r="L30" s="99"/>
      <c r="M30" s="99">
        <v>18</v>
      </c>
      <c r="N30" s="99"/>
      <c r="O30" s="359">
        <v>0</v>
      </c>
      <c r="P30" s="99"/>
      <c r="Q30" s="119">
        <v>3.7</v>
      </c>
      <c r="R30" s="99">
        <v>0.45999999999999996</v>
      </c>
      <c r="S30" s="98">
        <v>25</v>
      </c>
      <c r="T30" s="99"/>
      <c r="U30" s="98">
        <v>37</v>
      </c>
      <c r="V30" s="99"/>
      <c r="W30" s="351">
        <v>0</v>
      </c>
      <c r="X30" s="99"/>
      <c r="Y30" s="351">
        <v>0</v>
      </c>
      <c r="Z30" s="99"/>
      <c r="AA30" s="351">
        <v>0</v>
      </c>
      <c r="AB30" s="99"/>
      <c r="AC30" s="360">
        <v>0</v>
      </c>
      <c r="AD30" s="99"/>
      <c r="AE30" s="14">
        <f>'OA&amp;GRIDCO'!W30+'Day Ahead IEX PXIL'!M30+RTM!M30</f>
        <v>41.24</v>
      </c>
      <c r="AF30" s="14">
        <f>'OA&amp;GRIDCO'!X30+'Day Ahead IEX PXIL'!N30+RTM!N30</f>
        <v>41.24</v>
      </c>
      <c r="AG30" s="14">
        <f>'OA&amp;GRIDCO'!AC30+'Day Ahead IEX PXIL'!S30+RTM!S30</f>
        <v>5</v>
      </c>
      <c r="AH30" s="14">
        <f>'OA&amp;GRIDCO'!AD30+'Day Ahead IEX PXIL'!T30+RTM!T30</f>
        <v>2.2200000000000002</v>
      </c>
      <c r="AI30" s="14">
        <f>'OA&amp;GRIDCO'!AU30+'Day Ahead IEX PXIL'!Y30+RTM!Y30</f>
        <v>115</v>
      </c>
      <c r="AJ30" s="14">
        <f>'OA&amp;GRIDCO'!AV30+'Day Ahead IEX PXIL'!Z30+RTM!Z30</f>
        <v>34.5</v>
      </c>
      <c r="AK30" s="14">
        <f>'OA&amp;GRIDCO'!BS30+'Day Ahead IEX PXIL'!AK30+RTM!AK30</f>
        <v>60</v>
      </c>
      <c r="AL30" s="14">
        <f>'OA&amp;GRIDCO'!BT30+'Day Ahead IEX PXIL'!AL30+RTM!AL30</f>
        <v>8.5440000000000005</v>
      </c>
      <c r="AM30" s="14">
        <f>'OA&amp;GRIDCO'!BC30+'Day Ahead IEX PXIL'!AE30+RTM!AE30</f>
        <v>0</v>
      </c>
      <c r="AN30" s="14">
        <f>'OA&amp;GRIDCO'!BD30+'Day Ahead IEX PXIL'!AF30+RTM!AF30</f>
        <v>0</v>
      </c>
      <c r="AO30" s="14">
        <f>'OA&amp;GRIDCO'!CC30+'Day Ahead IEX PXIL'!AQ30+RTM!AQ30</f>
        <v>0</v>
      </c>
      <c r="AP30" s="14">
        <f>'OA&amp;GRIDCO'!CD30+'Day Ahead IEX PXIL'!AR30+RTM!AR30</f>
        <v>0</v>
      </c>
      <c r="AQ30" s="14">
        <f>'OA&amp;GRIDCO'!CO30+'Day Ahead IEX PXIL'!AW30+RTM!AW30</f>
        <v>39.15</v>
      </c>
      <c r="AR30" s="14">
        <f>'OA&amp;GRIDCO'!CP30+'Day Ahead IEX PXIL'!AX30+RTM!AX30</f>
        <v>8</v>
      </c>
      <c r="AS30" s="14">
        <f>'OA&amp;GRIDCO'!DA30+'Day Ahead IEX PXIL'!BC30+RTM!BC30</f>
        <v>329.77738402061857</v>
      </c>
      <c r="AT30" s="14">
        <f>'OA&amp;GRIDCO'!DB30+'Day Ahead IEX PXIL'!BD30+RTM!BD30</f>
        <v>0</v>
      </c>
      <c r="AU30" s="14">
        <f>'Day Ahead IEX PXIL'!BI30+RTM!BI30+'OA&amp;GRIDCO'!OQ30</f>
        <v>0</v>
      </c>
      <c r="AV30" s="14">
        <f>'Day Ahead IEX PXIL'!BJ30+RTM!BJ30+'OA&amp;GRIDCO'!OR30</f>
        <v>0</v>
      </c>
      <c r="AW30" s="91"/>
      <c r="AX30" s="91"/>
      <c r="AY30" s="14">
        <v>0</v>
      </c>
      <c r="AZ30" s="14">
        <f>'OA&amp;GRIDCO'!DL30+'Day Ahead IEX PXIL'!BP30+RTM!BP30</f>
        <v>13.47</v>
      </c>
      <c r="BA30" s="14">
        <f>'OA&amp;GRIDCO'!EC30+'Day Ahead IEX PXIL'!BU30+RTM!BU30</f>
        <v>0</v>
      </c>
      <c r="BB30" s="14">
        <f>'OA&amp;GRIDCO'!ED30+'Day Ahead IEX PXIL'!BV30+RTM!BV30</f>
        <v>0</v>
      </c>
      <c r="BC30" s="14">
        <f>'OA&amp;GRIDCO'!EQ30+'Day Ahead IEX PXIL'!CA30+RTM!CA30</f>
        <v>348.46000000000004</v>
      </c>
      <c r="BD30" s="14">
        <f>'OA&amp;GRIDCO'!ER30+'Day Ahead IEX PXIL'!CB30+RTM!CB30</f>
        <v>66.495000000000005</v>
      </c>
      <c r="BE30" s="99">
        <f>'OA&amp;GRIDCO'!NU30+GDAM!U30</f>
        <v>0</v>
      </c>
      <c r="BF30" s="99"/>
      <c r="BG30" s="77"/>
      <c r="BH30" s="77"/>
      <c r="BI30" s="14">
        <f>'OA&amp;GRIDCO'!EW30+'Day Ahead IEX PXIL'!CG30+RTM!CG30</f>
        <v>0</v>
      </c>
      <c r="BJ30" s="14">
        <f>'OA&amp;GRIDCO'!EX30+'Day Ahead IEX PXIL'!CH30+RTM!CH30</f>
        <v>0</v>
      </c>
      <c r="BK30" s="14">
        <f>'OA&amp;GRIDCO'!KW30+RTM!FG30+'Day Ahead IEX PXIL'!GW30</f>
        <v>0</v>
      </c>
      <c r="BL30" s="14">
        <f>'OA&amp;GRIDCO'!KX30+RTM!FH30+'Day Ahead IEX PXIL'!GX30</f>
        <v>0</v>
      </c>
      <c r="BM30" s="14">
        <f>'Day Ahead IEX PXIL'!CM30+RTM!CM30+'OA&amp;GRIDCO'!FC30</f>
        <v>0</v>
      </c>
      <c r="BN30" s="14">
        <f>'OA&amp;GRIDCO'!FD30+'Day Ahead IEX PXIL'!CN30+RTM!CN30</f>
        <v>0</v>
      </c>
      <c r="BO30" s="93"/>
      <c r="BP30" s="93"/>
      <c r="BQ30" s="14">
        <f>'OA&amp;GRIDCO'!FQ30+'Day Ahead IEX PXIL'!CS30+RTM!CS30</f>
        <v>26.8</v>
      </c>
      <c r="BR30" s="14">
        <f>'OA&amp;GRIDCO'!FR30+'Day Ahead IEX PXIL'!CT30+RTM!CT30</f>
        <v>6</v>
      </c>
      <c r="BS30" s="10">
        <f>'OA&amp;GRIDCO'!JU30+'Day Ahead IEX PXIL'!FA30+RTM!EU30</f>
        <v>108.9545</v>
      </c>
      <c r="BT30" s="14">
        <f>'OA&amp;GRIDCO'!JV30+'Day Ahead IEX PXIL'!FB30+RTM!EV30</f>
        <v>22</v>
      </c>
      <c r="BU30" s="31">
        <f>'OA&amp;GRIDCO'!GG30+RTM!G30</f>
        <v>0</v>
      </c>
      <c r="BV30" s="31">
        <f>'OA&amp;GRIDCO'!GH30</f>
        <v>0</v>
      </c>
      <c r="BW30" s="14">
        <f>'OA&amp;GRIDCO'!HA30+'Day Ahead IEX PXIL'!DK30+RTM!DE30</f>
        <v>0</v>
      </c>
      <c r="BX30" s="14">
        <f>'OA&amp;GRIDCO'!HB30</f>
        <v>0</v>
      </c>
      <c r="BY30" s="14">
        <f>'Day Ahead IEX PXIL'!GK30+RTM!FA30+'OA&amp;GRIDCO'!LC30</f>
        <v>0</v>
      </c>
      <c r="BZ30" s="14">
        <f>'Day Ahead IEX PXIL'!GL30+RTM!FB30+'OA&amp;GRIDCO'!LD30</f>
        <v>0</v>
      </c>
      <c r="CA30" s="61"/>
      <c r="CB30" s="61"/>
      <c r="CC30" s="98">
        <f>RTM!GI30+'Day Ahead IEX PXIL'!II30+GDAM!M30</f>
        <v>0</v>
      </c>
      <c r="CD30" s="98">
        <f>RTM!GJ30</f>
        <v>0</v>
      </c>
      <c r="CE30" s="14">
        <f>'OA&amp;GRIDCO'!HI30+'Day Ahead IEX PXIL'!DQ30+RTM!DK30</f>
        <v>0</v>
      </c>
      <c r="CF30" s="14">
        <f>'OA&amp;GRIDCO'!HJ30+'Day Ahead IEX PXIL'!DR30+RTM!DL30</f>
        <v>0</v>
      </c>
      <c r="CG30" s="98">
        <f>'OA&amp;GRIDCO'!HO30+'Day Ahead IEX PXIL'!DW30+RTM!DQ30</f>
        <v>0</v>
      </c>
      <c r="CH30" s="98">
        <f>'OA&amp;GRIDCO'!HP30+'Day Ahead IEX PXIL'!DX30+RTM!DR30</f>
        <v>0</v>
      </c>
      <c r="CI30" s="99">
        <f>'Day Ahead IEX PXIL'!HE30+'OA&amp;GRIDCO'!DI30+RTM!GY30</f>
        <v>0</v>
      </c>
      <c r="CJ30" s="99">
        <f>'Day Ahead IEX PXIL'!HF30+'OA&amp;GRIDCO'!DJ30</f>
        <v>0</v>
      </c>
      <c r="CK30" s="78">
        <f>'OA&amp;GRIDCO'!KS30+'Day Ahead IEX PXIL'!DE30</f>
        <v>10.31</v>
      </c>
      <c r="CL30" s="78">
        <f>'OA&amp;GRIDCO'!KT30+'Day Ahead IEX PXIL'!DF30</f>
        <v>0</v>
      </c>
      <c r="CM30" s="78">
        <f>'Day Ahead IEX PXIL'!FS30+RTM!FS30</f>
        <v>0</v>
      </c>
      <c r="CN30" s="78">
        <f>'Day Ahead IEX PXIL'!FT30</f>
        <v>0</v>
      </c>
      <c r="CO30" s="78">
        <f>RTM!IY30+'Day Ahead IEX PXIL'!IY30</f>
        <v>0</v>
      </c>
      <c r="CP30" s="78">
        <f>RTM!IZ30+'Day Ahead IEX PXIL'!IZ30</f>
        <v>0</v>
      </c>
      <c r="CQ30" s="14">
        <f>'OA&amp;GRIDCO'!KG30+'Day Ahead IEX PXIL'!FM30+RTM!GE30</f>
        <v>0</v>
      </c>
      <c r="CR30" s="14">
        <f>'OA&amp;GRIDCO'!KH30+'Day Ahead IEX PXIL'!FN30</f>
        <v>0</v>
      </c>
      <c r="CS30" s="14">
        <f>'OA&amp;GRIDCO'!KM30+'Day Ahead IEX PXIL'!FY30+RTM!FY30</f>
        <v>0</v>
      </c>
      <c r="CT30" s="14">
        <f>'Day Ahead IEX PXIL'!FZ30</f>
        <v>0</v>
      </c>
      <c r="CU30" s="14">
        <v>0</v>
      </c>
      <c r="CV30" s="14">
        <f>'Day Ahead IEX PXIL'!GF30</f>
        <v>0</v>
      </c>
      <c r="CW30" s="14">
        <f>'OA&amp;GRIDCO'!HU30+'Day Ahead IEX PXIL'!EC30+RTM!DW30</f>
        <v>400</v>
      </c>
      <c r="CX30" s="14">
        <f>'OA&amp;GRIDCO'!HV30+'Day Ahead IEX PXIL'!ED30+RTM!DX30</f>
        <v>0</v>
      </c>
      <c r="CY30" s="14">
        <f>'OA&amp;GRIDCO'!IG30+'Day Ahead IEX PXIL'!EI30+RTM!EC30</f>
        <v>9.3000000000000007</v>
      </c>
      <c r="CZ30" s="14">
        <f>'OA&amp;GRIDCO'!IH30+'Day Ahead IEX PXIL'!EJ30+RTM!ED30</f>
        <v>2.3250000000000002</v>
      </c>
      <c r="DA30" s="14">
        <f>'OA&amp;GRIDCO'!IU30+'Day Ahead IEX PXIL'!EO30+RTM!EI30</f>
        <v>0</v>
      </c>
      <c r="DB30" s="14">
        <f>'OA&amp;GRIDCO'!IV30+'Day Ahead IEX PXIL'!EP30+RTM!EJ30</f>
        <v>0</v>
      </c>
      <c r="DC30" s="99"/>
      <c r="DD30" s="99"/>
      <c r="DE30" s="14">
        <f>'Day Ahead IEX PXIL'!FC30+'OA&amp;GRIDCO'!KA30+RTM!GM30</f>
        <v>0</v>
      </c>
      <c r="DF30" s="14">
        <f>'Day Ahead IEX PXIL'!FD30+'OA&amp;GRIDCO'!KB30</f>
        <v>0</v>
      </c>
      <c r="DG30" s="14">
        <f>'OA&amp;GRIDCO'!JE30+'Day Ahead IEX PXIL'!EU30+RTM!EO30</f>
        <v>20.62</v>
      </c>
      <c r="DH30" s="14">
        <f>'OA&amp;GRIDCO'!JF30+'Day Ahead IEX PXIL'!EV30+RTM!EP30</f>
        <v>0</v>
      </c>
      <c r="DI30" s="14">
        <v>0</v>
      </c>
      <c r="DJ30" s="14">
        <v>0</v>
      </c>
      <c r="DK30" s="98">
        <f>RTM!FM30</f>
        <v>0</v>
      </c>
      <c r="DL30" s="98">
        <f>RTM!FN30</f>
        <v>0</v>
      </c>
      <c r="DM30" s="98">
        <f>'OA&amp;GRIDCO'!LF30+'Day Ahead IEX PXIL'!HU30+'Day Ahead IEX PXIL'!HU30</f>
        <v>0</v>
      </c>
      <c r="DN30" s="98">
        <f>'OA&amp;GRIDCO'!LH30+'Day Ahead IEX PXIL'!HV30+RTM!GV30</f>
        <v>0</v>
      </c>
      <c r="DO30" s="98">
        <f>'OA&amp;GRIDCO'!LS30+'Day Ahead IEX PXIL'!HO30+RTM!IU30</f>
        <v>0</v>
      </c>
      <c r="DP30" s="98">
        <f>'OA&amp;GRIDCO'!LT30+'Day Ahead IEX PXIL'!HP30+RTM!IV30</f>
        <v>0</v>
      </c>
      <c r="DQ30" s="98">
        <f>RTM!HK30</f>
        <v>1.44</v>
      </c>
      <c r="DR30" s="98">
        <f>RTM!HL30</f>
        <v>0</v>
      </c>
      <c r="DS30" s="98">
        <f>RTM!HO30</f>
        <v>0</v>
      </c>
      <c r="DT30" s="98">
        <f>RTM!HP30</f>
        <v>0</v>
      </c>
      <c r="DU30" s="98">
        <f>RTM!HS30</f>
        <v>0</v>
      </c>
      <c r="DV30" s="98">
        <f>RTM!HT30</f>
        <v>0</v>
      </c>
      <c r="DW30" s="98">
        <f>RTM!HW30+'OA&amp;GRIDCO'!MI30</f>
        <v>22</v>
      </c>
      <c r="DX30" s="98">
        <f>RTM!HX30</f>
        <v>0</v>
      </c>
      <c r="DY30" s="98">
        <f>RTM!IA30</f>
        <v>0</v>
      </c>
      <c r="DZ30" s="98">
        <f>RTM!IB30</f>
        <v>0</v>
      </c>
      <c r="EA30" s="98">
        <f>RTM!IC30</f>
        <v>0</v>
      </c>
      <c r="EB30" s="98">
        <f>RTM!ID30</f>
        <v>0</v>
      </c>
      <c r="EC30" s="98">
        <f>'OA&amp;GRIDCO'!MO30</f>
        <v>0</v>
      </c>
      <c r="ED30" s="98">
        <f>'OA&amp;GRIDCO'!MP30</f>
        <v>0</v>
      </c>
      <c r="EE30" s="98">
        <f>'OA&amp;GRIDCO'!MS30</f>
        <v>0</v>
      </c>
      <c r="EF30" s="98">
        <f>'OA&amp;GRIDCO'!MT30</f>
        <v>0</v>
      </c>
      <c r="EG30" s="98">
        <f>'OA&amp;GRIDCO'!MW30+'Day Ahead IEX PXIL'!IM30+GDAM!G30+RTM!II30</f>
        <v>0</v>
      </c>
      <c r="EH30" s="98">
        <f>'OA&amp;GRIDCO'!MX30+'Day Ahead IEX PXIL'!IN30+RTM!IJ30+GDAM!H30</f>
        <v>0</v>
      </c>
      <c r="EI30" s="98">
        <f>'Day Ahead IEX PXIL'!IQ30+RTM!IM30+'OA&amp;GRIDCO'!NA30</f>
        <v>6.65</v>
      </c>
      <c r="EJ30" s="98">
        <f>'Day Ahead IEX PXIL'!IR30+RTM!IN30+'OA&amp;GRIDCO'!NB30</f>
        <v>0.9</v>
      </c>
      <c r="EK30" s="98">
        <f>'OA&amp;GRIDCO'!NE30</f>
        <v>0</v>
      </c>
      <c r="EL30" s="98">
        <f>'OA&amp;GRIDCO'!NF30</f>
        <v>0</v>
      </c>
      <c r="EM30" s="98">
        <f>RTM!IQ30</f>
        <v>0</v>
      </c>
      <c r="EN30" s="98">
        <f>RTM!IR30</f>
        <v>0</v>
      </c>
      <c r="EO30" s="98">
        <f>'Day Ahead IEX PXIL'!IU30+RTM!JC30</f>
        <v>0</v>
      </c>
      <c r="EP30" s="98">
        <f>'Day Ahead IEX PXIL'!IV30+RTM!JD30</f>
        <v>0</v>
      </c>
      <c r="EQ30" s="98">
        <f>'OA&amp;GRIDCO'!NI30</f>
        <v>0</v>
      </c>
      <c r="ER30" s="98">
        <f>'OA&amp;GRIDCO'!NJ30</f>
        <v>0</v>
      </c>
      <c r="ES30" s="98">
        <f>'OA&amp;GRIDCO'!NK30+RTM!HC30+'Day Ahead IEX PXIL'!JC30</f>
        <v>0</v>
      </c>
      <c r="ET30" s="98">
        <f>'OA&amp;GRIDCO'!NN30+RTM!HD30+'Day Ahead IEX PXIL'!JD30</f>
        <v>0</v>
      </c>
      <c r="EU30" s="98">
        <f>RTM!JG30</f>
        <v>0.88</v>
      </c>
      <c r="EV30" s="98">
        <f>RTM!JH30</f>
        <v>0</v>
      </c>
      <c r="EW30" s="98">
        <f>RTM!JK30</f>
        <v>0</v>
      </c>
      <c r="EX30" s="98">
        <f>RTM!JL30</f>
        <v>0</v>
      </c>
      <c r="EY30" s="98">
        <f>GDAM!S30+'OA&amp;GRIDCO'!OE30+RTM!JO30</f>
        <v>0</v>
      </c>
      <c r="EZ30" s="98">
        <f>GDAM!T30+'OA&amp;GRIDCO'!NV30+RTM!JP30</f>
        <v>0</v>
      </c>
      <c r="FA30" s="98">
        <f>GDAM!Y30+RTM!JS30</f>
        <v>0</v>
      </c>
      <c r="FB30" s="98">
        <f>GDAM!Z30+RTM!JT30</f>
        <v>0</v>
      </c>
      <c r="FC30" s="98">
        <f>RTM!JW30</f>
        <v>0</v>
      </c>
      <c r="FD30" s="98">
        <f>RTM!JX30</f>
        <v>0</v>
      </c>
      <c r="FE30" s="98">
        <f>GDAM!AE30+'OA&amp;GRIDCO'!OM30</f>
        <v>0</v>
      </c>
      <c r="FF30" s="98">
        <f>GDAM!AF30+'OA&amp;GRIDCO'!ON30</f>
        <v>0</v>
      </c>
      <c r="FG30" s="10">
        <f t="shared" si="0"/>
        <v>1587.2818840206187</v>
      </c>
      <c r="FH30" s="10">
        <f t="shared" si="1"/>
        <v>207.054</v>
      </c>
    </row>
    <row r="31" spans="1:164">
      <c r="A31" s="72" t="s">
        <v>53</v>
      </c>
      <c r="B31" s="62">
        <v>21</v>
      </c>
      <c r="C31" s="139"/>
      <c r="D31" s="99"/>
      <c r="E31" s="99"/>
      <c r="F31" s="99"/>
      <c r="G31" s="99">
        <v>20</v>
      </c>
      <c r="H31" s="99">
        <v>0.9</v>
      </c>
      <c r="I31" s="98"/>
      <c r="J31" s="98"/>
      <c r="K31" s="99"/>
      <c r="L31" s="99"/>
      <c r="M31" s="99">
        <v>18</v>
      </c>
      <c r="N31" s="99"/>
      <c r="O31" s="359">
        <v>0</v>
      </c>
      <c r="P31" s="99"/>
      <c r="Q31" s="119">
        <v>3.7</v>
      </c>
      <c r="R31" s="99">
        <v>0.45999999999999996</v>
      </c>
      <c r="S31" s="98">
        <v>25</v>
      </c>
      <c r="T31" s="99"/>
      <c r="U31" s="98">
        <v>37</v>
      </c>
      <c r="V31" s="99"/>
      <c r="W31" s="351">
        <v>0</v>
      </c>
      <c r="X31" s="99"/>
      <c r="Y31" s="351">
        <v>0</v>
      </c>
      <c r="Z31" s="99"/>
      <c r="AA31" s="351">
        <v>0</v>
      </c>
      <c r="AB31" s="99"/>
      <c r="AC31" s="360">
        <v>0</v>
      </c>
      <c r="AD31" s="99"/>
      <c r="AE31" s="14">
        <f>'OA&amp;GRIDCO'!W31+'Day Ahead IEX PXIL'!M31+RTM!M31</f>
        <v>41.24</v>
      </c>
      <c r="AF31" s="14">
        <f>'OA&amp;GRIDCO'!X31+'Day Ahead IEX PXIL'!N31+RTM!N31</f>
        <v>41.24</v>
      </c>
      <c r="AG31" s="14">
        <f>'OA&amp;GRIDCO'!AC31+'Day Ahead IEX PXIL'!S31+RTM!S31</f>
        <v>5</v>
      </c>
      <c r="AH31" s="14">
        <f>'OA&amp;GRIDCO'!AD31+'Day Ahead IEX PXIL'!T31+RTM!T31</f>
        <v>2.2200000000000002</v>
      </c>
      <c r="AI31" s="14">
        <f>'OA&amp;GRIDCO'!AU31+'Day Ahead IEX PXIL'!Y31+RTM!Y31</f>
        <v>115</v>
      </c>
      <c r="AJ31" s="14">
        <f>'OA&amp;GRIDCO'!AV31+'Day Ahead IEX PXIL'!Z31+RTM!Z31</f>
        <v>34.5</v>
      </c>
      <c r="AK31" s="14">
        <f>'OA&amp;GRIDCO'!BS31+'Day Ahead IEX PXIL'!AK31+RTM!AK31</f>
        <v>60</v>
      </c>
      <c r="AL31" s="14">
        <f>'OA&amp;GRIDCO'!BT31+'Day Ahead IEX PXIL'!AL31+RTM!AL31</f>
        <v>8.5440000000000005</v>
      </c>
      <c r="AM31" s="14">
        <f>'OA&amp;GRIDCO'!BC31+'Day Ahead IEX PXIL'!AE31+RTM!AE31</f>
        <v>0</v>
      </c>
      <c r="AN31" s="14">
        <f>'OA&amp;GRIDCO'!BD31+'Day Ahead IEX PXIL'!AF31+RTM!AF31</f>
        <v>0</v>
      </c>
      <c r="AO31" s="14">
        <f>'OA&amp;GRIDCO'!CC31+'Day Ahead IEX PXIL'!AQ31+RTM!AQ31</f>
        <v>0</v>
      </c>
      <c r="AP31" s="14">
        <f>'OA&amp;GRIDCO'!CD31+'Day Ahead IEX PXIL'!AR31+RTM!AR31</f>
        <v>0</v>
      </c>
      <c r="AQ31" s="14">
        <f>'OA&amp;GRIDCO'!CO31+'Day Ahead IEX PXIL'!AW31+RTM!AW31</f>
        <v>39.15</v>
      </c>
      <c r="AR31" s="14">
        <f>'OA&amp;GRIDCO'!CP31+'Day Ahead IEX PXIL'!AX31+RTM!AX31</f>
        <v>8</v>
      </c>
      <c r="AS31" s="14">
        <f>'OA&amp;GRIDCO'!DA31+'Day Ahead IEX PXIL'!BC31+RTM!BC31</f>
        <v>329.77738402061857</v>
      </c>
      <c r="AT31" s="14">
        <f>'OA&amp;GRIDCO'!DB31+'Day Ahead IEX PXIL'!BD31+RTM!BD31</f>
        <v>0</v>
      </c>
      <c r="AU31" s="14">
        <f>'Day Ahead IEX PXIL'!BI31+RTM!BI31+'OA&amp;GRIDCO'!OQ31</f>
        <v>0</v>
      </c>
      <c r="AV31" s="14">
        <f>'Day Ahead IEX PXIL'!BJ31+RTM!BJ31+'OA&amp;GRIDCO'!OR31</f>
        <v>0</v>
      </c>
      <c r="AW31" s="91"/>
      <c r="AX31" s="91"/>
      <c r="AY31" s="14">
        <v>0</v>
      </c>
      <c r="AZ31" s="14">
        <f>'OA&amp;GRIDCO'!DL31+'Day Ahead IEX PXIL'!BP31+RTM!BP31</f>
        <v>13.47</v>
      </c>
      <c r="BA31" s="14">
        <f>'OA&amp;GRIDCO'!EC31+'Day Ahead IEX PXIL'!BU31+RTM!BU31</f>
        <v>0</v>
      </c>
      <c r="BB31" s="14">
        <f>'OA&amp;GRIDCO'!ED31+'Day Ahead IEX PXIL'!BV31+RTM!BV31</f>
        <v>0</v>
      </c>
      <c r="BC31" s="14">
        <f>'OA&amp;GRIDCO'!EQ31+'Day Ahead IEX PXIL'!CA31+RTM!CA31</f>
        <v>348.46000000000004</v>
      </c>
      <c r="BD31" s="14">
        <f>'OA&amp;GRIDCO'!ER31+'Day Ahead IEX PXIL'!CB31+RTM!CB31</f>
        <v>66.495000000000005</v>
      </c>
      <c r="BE31" s="99">
        <f>'OA&amp;GRIDCO'!NU31+GDAM!U31</f>
        <v>0</v>
      </c>
      <c r="BF31" s="99"/>
      <c r="BG31" s="77"/>
      <c r="BH31" s="77"/>
      <c r="BI31" s="14">
        <f>'OA&amp;GRIDCO'!EW31+'Day Ahead IEX PXIL'!CG31+RTM!CG31</f>
        <v>0</v>
      </c>
      <c r="BJ31" s="14">
        <f>'OA&amp;GRIDCO'!EX31+'Day Ahead IEX PXIL'!CH31+RTM!CH31</f>
        <v>0</v>
      </c>
      <c r="BK31" s="14">
        <f>'OA&amp;GRIDCO'!KW31+RTM!FG31+'Day Ahead IEX PXIL'!GW31</f>
        <v>0</v>
      </c>
      <c r="BL31" s="14">
        <f>'OA&amp;GRIDCO'!KX31+RTM!FH31+'Day Ahead IEX PXIL'!GX31</f>
        <v>0</v>
      </c>
      <c r="BM31" s="14">
        <f>'Day Ahead IEX PXIL'!CM31+RTM!CM31+'OA&amp;GRIDCO'!FC31</f>
        <v>0</v>
      </c>
      <c r="BN31" s="14">
        <f>'OA&amp;GRIDCO'!FD31+'Day Ahead IEX PXIL'!CN31+RTM!CN31</f>
        <v>0</v>
      </c>
      <c r="BO31" s="93"/>
      <c r="BP31" s="93"/>
      <c r="BQ31" s="14">
        <f>'OA&amp;GRIDCO'!FQ31+'Day Ahead IEX PXIL'!CS31+RTM!CS31</f>
        <v>26.8</v>
      </c>
      <c r="BR31" s="14">
        <f>'OA&amp;GRIDCO'!FR31+'Day Ahead IEX PXIL'!CT31+RTM!CT31</f>
        <v>6</v>
      </c>
      <c r="BS31" s="10">
        <f>'OA&amp;GRIDCO'!JU31+'Day Ahead IEX PXIL'!FA31+RTM!EU31</f>
        <v>108.9545</v>
      </c>
      <c r="BT31" s="14">
        <f>'OA&amp;GRIDCO'!JV31+'Day Ahead IEX PXIL'!FB31+RTM!EV31</f>
        <v>13</v>
      </c>
      <c r="BU31" s="31">
        <f>'OA&amp;GRIDCO'!GG31+RTM!G31</f>
        <v>0</v>
      </c>
      <c r="BV31" s="31">
        <f>'OA&amp;GRIDCO'!GH31</f>
        <v>0</v>
      </c>
      <c r="BW31" s="14">
        <f>'OA&amp;GRIDCO'!HA31+'Day Ahead IEX PXIL'!DK31+RTM!DE31</f>
        <v>0</v>
      </c>
      <c r="BX31" s="14">
        <f>'OA&amp;GRIDCO'!HB31</f>
        <v>0</v>
      </c>
      <c r="BY31" s="14">
        <f>'Day Ahead IEX PXIL'!GK31+RTM!FA31+'OA&amp;GRIDCO'!LC31</f>
        <v>0</v>
      </c>
      <c r="BZ31" s="14">
        <f>'Day Ahead IEX PXIL'!GL31+RTM!FB31+'OA&amp;GRIDCO'!LD31</f>
        <v>0</v>
      </c>
      <c r="CA31" s="61"/>
      <c r="CB31" s="61"/>
      <c r="CC31" s="98">
        <f>RTM!GI31+'Day Ahead IEX PXIL'!II31+GDAM!M31</f>
        <v>0</v>
      </c>
      <c r="CD31" s="98">
        <f>RTM!GJ31</f>
        <v>0</v>
      </c>
      <c r="CE31" s="14">
        <f>'OA&amp;GRIDCO'!HI31+'Day Ahead IEX PXIL'!DQ31+RTM!DK31</f>
        <v>0</v>
      </c>
      <c r="CF31" s="14">
        <f>'OA&amp;GRIDCO'!HJ31+'Day Ahead IEX PXIL'!DR31+RTM!DL31</f>
        <v>0</v>
      </c>
      <c r="CG31" s="98">
        <f>'OA&amp;GRIDCO'!HO31+'Day Ahead IEX PXIL'!DW31+RTM!DQ31</f>
        <v>0</v>
      </c>
      <c r="CH31" s="98">
        <f>'OA&amp;GRIDCO'!HP31+'Day Ahead IEX PXIL'!DX31+RTM!DR31</f>
        <v>0</v>
      </c>
      <c r="CI31" s="99">
        <f>'Day Ahead IEX PXIL'!HE31+'OA&amp;GRIDCO'!DI31+RTM!GY31</f>
        <v>0</v>
      </c>
      <c r="CJ31" s="99">
        <f>'Day Ahead IEX PXIL'!HF31+'OA&amp;GRIDCO'!DJ31</f>
        <v>0</v>
      </c>
      <c r="CK31" s="78">
        <f>'OA&amp;GRIDCO'!KS31+'Day Ahead IEX PXIL'!DE31</f>
        <v>10.31</v>
      </c>
      <c r="CL31" s="78">
        <f>'OA&amp;GRIDCO'!KT31+'Day Ahead IEX PXIL'!DF31</f>
        <v>0</v>
      </c>
      <c r="CM31" s="78">
        <f>'Day Ahead IEX PXIL'!FS31+RTM!FS31</f>
        <v>0</v>
      </c>
      <c r="CN31" s="78">
        <f>'Day Ahead IEX PXIL'!FT31</f>
        <v>0</v>
      </c>
      <c r="CO31" s="78">
        <f>RTM!IY31+'Day Ahead IEX PXIL'!IY31</f>
        <v>0</v>
      </c>
      <c r="CP31" s="78">
        <f>RTM!IZ31+'Day Ahead IEX PXIL'!IZ31</f>
        <v>0</v>
      </c>
      <c r="CQ31" s="14">
        <f>'OA&amp;GRIDCO'!KG31+'Day Ahead IEX PXIL'!FM31+RTM!GE31</f>
        <v>0</v>
      </c>
      <c r="CR31" s="14">
        <f>'OA&amp;GRIDCO'!KH31+'Day Ahead IEX PXIL'!FN31</f>
        <v>0</v>
      </c>
      <c r="CS31" s="14">
        <f>'OA&amp;GRIDCO'!KM31+'Day Ahead IEX PXIL'!FY31+RTM!FY31</f>
        <v>0</v>
      </c>
      <c r="CT31" s="14">
        <f>'Day Ahead IEX PXIL'!FZ31</f>
        <v>0</v>
      </c>
      <c r="CU31" s="14">
        <v>0</v>
      </c>
      <c r="CV31" s="14">
        <f>'Day Ahead IEX PXIL'!GF31</f>
        <v>0</v>
      </c>
      <c r="CW31" s="14">
        <f>'OA&amp;GRIDCO'!HU31+'Day Ahead IEX PXIL'!EC31+RTM!DW31</f>
        <v>400</v>
      </c>
      <c r="CX31" s="14">
        <f>'OA&amp;GRIDCO'!HV31+'Day Ahead IEX PXIL'!ED31+RTM!DX31</f>
        <v>0</v>
      </c>
      <c r="CY31" s="14">
        <f>'OA&amp;GRIDCO'!IG31+'Day Ahead IEX PXIL'!EI31+RTM!EC31</f>
        <v>9.3000000000000007</v>
      </c>
      <c r="CZ31" s="14">
        <f>'OA&amp;GRIDCO'!IH31+'Day Ahead IEX PXIL'!EJ31+RTM!ED31</f>
        <v>2.3250000000000002</v>
      </c>
      <c r="DA31" s="14">
        <f>'OA&amp;GRIDCO'!IU31+'Day Ahead IEX PXIL'!EO31+RTM!EI31</f>
        <v>0</v>
      </c>
      <c r="DB31" s="14">
        <f>'OA&amp;GRIDCO'!IV31+'Day Ahead IEX PXIL'!EP31+RTM!EJ31</f>
        <v>0</v>
      </c>
      <c r="DC31" s="99"/>
      <c r="DD31" s="99"/>
      <c r="DE31" s="14">
        <f>'Day Ahead IEX PXIL'!FC31+'OA&amp;GRIDCO'!KA31+RTM!GM31</f>
        <v>0</v>
      </c>
      <c r="DF31" s="14">
        <f>'Day Ahead IEX PXIL'!FD31+'OA&amp;GRIDCO'!KB31</f>
        <v>0</v>
      </c>
      <c r="DG31" s="14">
        <f>'OA&amp;GRIDCO'!JE31+'Day Ahead IEX PXIL'!EU31+RTM!EO31</f>
        <v>20.62</v>
      </c>
      <c r="DH31" s="14">
        <f>'OA&amp;GRIDCO'!JF31+'Day Ahead IEX PXIL'!EV31+RTM!EP31</f>
        <v>0</v>
      </c>
      <c r="DI31" s="14">
        <v>0</v>
      </c>
      <c r="DJ31" s="14">
        <v>0</v>
      </c>
      <c r="DK31" s="98">
        <f>RTM!FM31</f>
        <v>0</v>
      </c>
      <c r="DL31" s="98">
        <f>RTM!FN31</f>
        <v>0</v>
      </c>
      <c r="DM31" s="98">
        <f>'OA&amp;GRIDCO'!LF31+'Day Ahead IEX PXIL'!HU31+'Day Ahead IEX PXIL'!HU31</f>
        <v>0</v>
      </c>
      <c r="DN31" s="98">
        <f>'OA&amp;GRIDCO'!LH31+'Day Ahead IEX PXIL'!HV31+RTM!GV31</f>
        <v>0</v>
      </c>
      <c r="DO31" s="98">
        <f>'OA&amp;GRIDCO'!LS31+'Day Ahead IEX PXIL'!HO31+RTM!IU31</f>
        <v>0</v>
      </c>
      <c r="DP31" s="98">
        <f>'OA&amp;GRIDCO'!LT31+'Day Ahead IEX PXIL'!HP31+RTM!IV31</f>
        <v>0</v>
      </c>
      <c r="DQ31" s="98">
        <f>RTM!HK31</f>
        <v>1.44</v>
      </c>
      <c r="DR31" s="98">
        <f>RTM!HL31</f>
        <v>0</v>
      </c>
      <c r="DS31" s="98">
        <f>RTM!HO31</f>
        <v>0</v>
      </c>
      <c r="DT31" s="98">
        <f>RTM!HP31</f>
        <v>0</v>
      </c>
      <c r="DU31" s="98">
        <f>RTM!HS31</f>
        <v>0</v>
      </c>
      <c r="DV31" s="98">
        <f>RTM!HT31</f>
        <v>0</v>
      </c>
      <c r="DW31" s="98">
        <f>RTM!HW31+'OA&amp;GRIDCO'!MI31</f>
        <v>22</v>
      </c>
      <c r="DX31" s="98">
        <f>RTM!HX31</f>
        <v>0</v>
      </c>
      <c r="DY31" s="98">
        <f>RTM!IA31</f>
        <v>0</v>
      </c>
      <c r="DZ31" s="98">
        <f>RTM!IB31</f>
        <v>0</v>
      </c>
      <c r="EA31" s="98">
        <f>RTM!IC31</f>
        <v>0</v>
      </c>
      <c r="EB31" s="98">
        <f>RTM!ID31</f>
        <v>0</v>
      </c>
      <c r="EC31" s="98">
        <f>'OA&amp;GRIDCO'!MO31</f>
        <v>0</v>
      </c>
      <c r="ED31" s="98">
        <f>'OA&amp;GRIDCO'!MP31</f>
        <v>0</v>
      </c>
      <c r="EE31" s="98">
        <f>'OA&amp;GRIDCO'!MS31</f>
        <v>0</v>
      </c>
      <c r="EF31" s="98">
        <f>'OA&amp;GRIDCO'!MT31</f>
        <v>0</v>
      </c>
      <c r="EG31" s="98">
        <f>'OA&amp;GRIDCO'!MW31+'Day Ahead IEX PXIL'!IM31+GDAM!G31+RTM!II31</f>
        <v>0</v>
      </c>
      <c r="EH31" s="98">
        <f>'OA&amp;GRIDCO'!MX31+'Day Ahead IEX PXIL'!IN31+RTM!IJ31+GDAM!H31</f>
        <v>0</v>
      </c>
      <c r="EI31" s="98">
        <f>'Day Ahead IEX PXIL'!IQ31+RTM!IM31+'OA&amp;GRIDCO'!NA31</f>
        <v>6.65</v>
      </c>
      <c r="EJ31" s="98">
        <f>'Day Ahead IEX PXIL'!IR31+RTM!IN31+'OA&amp;GRIDCO'!NB31</f>
        <v>0.9</v>
      </c>
      <c r="EK31" s="98">
        <f>'OA&amp;GRIDCO'!NE31</f>
        <v>0</v>
      </c>
      <c r="EL31" s="98">
        <f>'OA&amp;GRIDCO'!NF31</f>
        <v>0</v>
      </c>
      <c r="EM31" s="98">
        <f>RTM!IQ31</f>
        <v>0</v>
      </c>
      <c r="EN31" s="98">
        <f>RTM!IR31</f>
        <v>0</v>
      </c>
      <c r="EO31" s="98">
        <f>'Day Ahead IEX PXIL'!IU31+RTM!JC31</f>
        <v>0</v>
      </c>
      <c r="EP31" s="98">
        <f>'Day Ahead IEX PXIL'!IV31+RTM!JD31</f>
        <v>0</v>
      </c>
      <c r="EQ31" s="98">
        <f>'OA&amp;GRIDCO'!NI31</f>
        <v>0</v>
      </c>
      <c r="ER31" s="98">
        <f>'OA&amp;GRIDCO'!NJ31</f>
        <v>0</v>
      </c>
      <c r="ES31" s="98">
        <f>'OA&amp;GRIDCO'!NK31+RTM!HC31+'Day Ahead IEX PXIL'!JC31</f>
        <v>0</v>
      </c>
      <c r="ET31" s="98">
        <f>'OA&amp;GRIDCO'!NN31+RTM!HD31+'Day Ahead IEX PXIL'!JD31</f>
        <v>0</v>
      </c>
      <c r="EU31" s="98">
        <f>RTM!JG31</f>
        <v>0.88</v>
      </c>
      <c r="EV31" s="98">
        <f>RTM!JH31</f>
        <v>0</v>
      </c>
      <c r="EW31" s="98">
        <f>RTM!JK31</f>
        <v>0</v>
      </c>
      <c r="EX31" s="98">
        <f>RTM!JL31</f>
        <v>0</v>
      </c>
      <c r="EY31" s="98">
        <f>GDAM!S31+'OA&amp;GRIDCO'!OE31+RTM!JO31</f>
        <v>0</v>
      </c>
      <c r="EZ31" s="98">
        <f>GDAM!T31+'OA&amp;GRIDCO'!NV31+RTM!JP31</f>
        <v>0</v>
      </c>
      <c r="FA31" s="98">
        <f>GDAM!Y31+RTM!JS31</f>
        <v>0</v>
      </c>
      <c r="FB31" s="98">
        <f>GDAM!Z31+RTM!JT31</f>
        <v>0</v>
      </c>
      <c r="FC31" s="98">
        <f>RTM!JW31</f>
        <v>0</v>
      </c>
      <c r="FD31" s="98">
        <f>RTM!JX31</f>
        <v>0</v>
      </c>
      <c r="FE31" s="98">
        <f>GDAM!AE31+'OA&amp;GRIDCO'!OM31</f>
        <v>0</v>
      </c>
      <c r="FF31" s="98">
        <f>GDAM!AF31+'OA&amp;GRIDCO'!ON31</f>
        <v>0</v>
      </c>
      <c r="FG31" s="10">
        <f t="shared" si="0"/>
        <v>1587.2818840206187</v>
      </c>
      <c r="FH31" s="10">
        <f t="shared" si="1"/>
        <v>198.054</v>
      </c>
    </row>
    <row r="32" spans="1:164">
      <c r="A32" s="72" t="s">
        <v>54</v>
      </c>
      <c r="B32" s="62">
        <v>22</v>
      </c>
      <c r="C32" s="139"/>
      <c r="D32" s="99"/>
      <c r="E32" s="99"/>
      <c r="F32" s="99"/>
      <c r="G32" s="99">
        <v>20</v>
      </c>
      <c r="H32" s="99">
        <v>0.9</v>
      </c>
      <c r="I32" s="98"/>
      <c r="J32" s="98"/>
      <c r="K32" s="99"/>
      <c r="L32" s="99"/>
      <c r="M32" s="99">
        <v>18</v>
      </c>
      <c r="N32" s="99"/>
      <c r="O32" s="359">
        <v>0</v>
      </c>
      <c r="P32" s="99"/>
      <c r="Q32" s="119">
        <v>3.7</v>
      </c>
      <c r="R32" s="99">
        <v>0.45999999999999996</v>
      </c>
      <c r="S32" s="98">
        <v>25</v>
      </c>
      <c r="T32" s="99"/>
      <c r="U32" s="98">
        <v>37</v>
      </c>
      <c r="V32" s="99"/>
      <c r="W32" s="351">
        <v>0</v>
      </c>
      <c r="X32" s="99"/>
      <c r="Y32" s="351">
        <v>0</v>
      </c>
      <c r="Z32" s="99"/>
      <c r="AA32" s="351">
        <v>0</v>
      </c>
      <c r="AB32" s="99"/>
      <c r="AC32" s="360">
        <v>0</v>
      </c>
      <c r="AD32" s="99"/>
      <c r="AE32" s="14">
        <f>'OA&amp;GRIDCO'!W32+'Day Ahead IEX PXIL'!M32+RTM!M32</f>
        <v>41.24</v>
      </c>
      <c r="AF32" s="14">
        <f>'OA&amp;GRIDCO'!X32+'Day Ahead IEX PXIL'!N32+RTM!N32</f>
        <v>41.24</v>
      </c>
      <c r="AG32" s="14">
        <f>'OA&amp;GRIDCO'!AC32+'Day Ahead IEX PXIL'!S32+RTM!S32</f>
        <v>5</v>
      </c>
      <c r="AH32" s="14">
        <f>'OA&amp;GRIDCO'!AD32+'Day Ahead IEX PXIL'!T32+RTM!T32</f>
        <v>2.2200000000000002</v>
      </c>
      <c r="AI32" s="14">
        <f>'OA&amp;GRIDCO'!AU32+'Day Ahead IEX PXIL'!Y32+RTM!Y32</f>
        <v>115</v>
      </c>
      <c r="AJ32" s="14">
        <f>'OA&amp;GRIDCO'!AV32+'Day Ahead IEX PXIL'!Z32+RTM!Z32</f>
        <v>34.5</v>
      </c>
      <c r="AK32" s="14">
        <f>'OA&amp;GRIDCO'!BS32+'Day Ahead IEX PXIL'!AK32+RTM!AK32</f>
        <v>60</v>
      </c>
      <c r="AL32" s="14">
        <f>'OA&amp;GRIDCO'!BT32+'Day Ahead IEX PXIL'!AL32+RTM!AL32</f>
        <v>8.5440000000000005</v>
      </c>
      <c r="AM32" s="14">
        <f>'OA&amp;GRIDCO'!BC32+'Day Ahead IEX PXIL'!AE32+RTM!AE32</f>
        <v>0</v>
      </c>
      <c r="AN32" s="14">
        <f>'OA&amp;GRIDCO'!BD32+'Day Ahead IEX PXIL'!AF32+RTM!AF32</f>
        <v>0</v>
      </c>
      <c r="AO32" s="14">
        <f>'OA&amp;GRIDCO'!CC32+'Day Ahead IEX PXIL'!AQ32+RTM!AQ32</f>
        <v>0</v>
      </c>
      <c r="AP32" s="14">
        <f>'OA&amp;GRIDCO'!CD32+'Day Ahead IEX PXIL'!AR32+RTM!AR32</f>
        <v>0</v>
      </c>
      <c r="AQ32" s="14">
        <f>'OA&amp;GRIDCO'!CO32+'Day Ahead IEX PXIL'!AW32+RTM!AW32</f>
        <v>39.15</v>
      </c>
      <c r="AR32" s="14">
        <f>'OA&amp;GRIDCO'!CP32+'Day Ahead IEX PXIL'!AX32+RTM!AX32</f>
        <v>8</v>
      </c>
      <c r="AS32" s="14">
        <f>'OA&amp;GRIDCO'!DA32+'Day Ahead IEX PXIL'!BC32+RTM!BC32</f>
        <v>329.77738402061857</v>
      </c>
      <c r="AT32" s="14">
        <f>'OA&amp;GRIDCO'!DB32+'Day Ahead IEX PXIL'!BD32+RTM!BD32</f>
        <v>0</v>
      </c>
      <c r="AU32" s="14">
        <f>'Day Ahead IEX PXIL'!BI32+RTM!BI32+'OA&amp;GRIDCO'!OQ32</f>
        <v>0</v>
      </c>
      <c r="AV32" s="14">
        <f>'Day Ahead IEX PXIL'!BJ32+RTM!BJ32+'OA&amp;GRIDCO'!OR32</f>
        <v>0</v>
      </c>
      <c r="AW32" s="91"/>
      <c r="AX32" s="91"/>
      <c r="AY32" s="14">
        <v>0</v>
      </c>
      <c r="AZ32" s="14">
        <f>'OA&amp;GRIDCO'!DL32+'Day Ahead IEX PXIL'!BP32+RTM!BP32</f>
        <v>13.81</v>
      </c>
      <c r="BA32" s="14">
        <f>'OA&amp;GRIDCO'!EC32+'Day Ahead IEX PXIL'!BU32+RTM!BU32</f>
        <v>0</v>
      </c>
      <c r="BB32" s="14">
        <f>'OA&amp;GRIDCO'!ED32+'Day Ahead IEX PXIL'!BV32+RTM!BV32</f>
        <v>0</v>
      </c>
      <c r="BC32" s="14">
        <f>'OA&amp;GRIDCO'!EQ32+'Day Ahead IEX PXIL'!CA32+RTM!CA32</f>
        <v>348.46000000000004</v>
      </c>
      <c r="BD32" s="14">
        <f>'OA&amp;GRIDCO'!ER32+'Day Ahead IEX PXIL'!CB32+RTM!CB32</f>
        <v>66.495000000000005</v>
      </c>
      <c r="BE32" s="99">
        <f>'OA&amp;GRIDCO'!NU32+GDAM!U32</f>
        <v>0</v>
      </c>
      <c r="BF32" s="99"/>
      <c r="BG32" s="77"/>
      <c r="BH32" s="77"/>
      <c r="BI32" s="14">
        <f>'OA&amp;GRIDCO'!EW32+'Day Ahead IEX PXIL'!CG32+RTM!CG32</f>
        <v>0</v>
      </c>
      <c r="BJ32" s="14">
        <f>'OA&amp;GRIDCO'!EX32+'Day Ahead IEX PXIL'!CH32+RTM!CH32</f>
        <v>0</v>
      </c>
      <c r="BK32" s="14">
        <f>'OA&amp;GRIDCO'!KW32+RTM!FG32+'Day Ahead IEX PXIL'!GW32</f>
        <v>0</v>
      </c>
      <c r="BL32" s="14">
        <f>'OA&amp;GRIDCO'!KX32+RTM!FH32+'Day Ahead IEX PXIL'!GX32</f>
        <v>0</v>
      </c>
      <c r="BM32" s="14">
        <f>'Day Ahead IEX PXIL'!CM32+RTM!CM32+'OA&amp;GRIDCO'!FC32</f>
        <v>0</v>
      </c>
      <c r="BN32" s="14">
        <f>'OA&amp;GRIDCO'!FD32+'Day Ahead IEX PXIL'!CN32+RTM!CN32</f>
        <v>0</v>
      </c>
      <c r="BO32" s="93"/>
      <c r="BP32" s="93"/>
      <c r="BQ32" s="14">
        <f>'OA&amp;GRIDCO'!FQ32+'Day Ahead IEX PXIL'!CS32+RTM!CS32</f>
        <v>26.8</v>
      </c>
      <c r="BR32" s="14">
        <f>'OA&amp;GRIDCO'!FR32+'Day Ahead IEX PXIL'!CT32+RTM!CT32</f>
        <v>6</v>
      </c>
      <c r="BS32" s="10">
        <f>'OA&amp;GRIDCO'!JU32+'Day Ahead IEX PXIL'!FA32+RTM!EU32</f>
        <v>108.9545</v>
      </c>
      <c r="BT32" s="14">
        <f>'OA&amp;GRIDCO'!JV32+'Day Ahead IEX PXIL'!FB32+RTM!EV32</f>
        <v>13</v>
      </c>
      <c r="BU32" s="31">
        <f>'OA&amp;GRIDCO'!GG32+RTM!G32</f>
        <v>0</v>
      </c>
      <c r="BV32" s="31">
        <f>'OA&amp;GRIDCO'!GH32</f>
        <v>0</v>
      </c>
      <c r="BW32" s="14">
        <f>'OA&amp;GRIDCO'!HA32+'Day Ahead IEX PXIL'!DK32+RTM!DE32</f>
        <v>0</v>
      </c>
      <c r="BX32" s="14">
        <f>'OA&amp;GRIDCO'!HB32</f>
        <v>0</v>
      </c>
      <c r="BY32" s="14">
        <f>'Day Ahead IEX PXIL'!GK32+RTM!FA32+'OA&amp;GRIDCO'!LC32</f>
        <v>0</v>
      </c>
      <c r="BZ32" s="14">
        <f>'Day Ahead IEX PXIL'!GL32+RTM!FB32+'OA&amp;GRIDCO'!LD32</f>
        <v>0</v>
      </c>
      <c r="CA32" s="61"/>
      <c r="CB32" s="61"/>
      <c r="CC32" s="98">
        <f>RTM!GI32+'Day Ahead IEX PXIL'!II32+GDAM!M32</f>
        <v>0</v>
      </c>
      <c r="CD32" s="98">
        <f>RTM!GJ32</f>
        <v>0</v>
      </c>
      <c r="CE32" s="14">
        <f>'OA&amp;GRIDCO'!HI32+'Day Ahead IEX PXIL'!DQ32+RTM!DK32</f>
        <v>0</v>
      </c>
      <c r="CF32" s="14">
        <f>'OA&amp;GRIDCO'!HJ32+'Day Ahead IEX PXIL'!DR32+RTM!DL32</f>
        <v>0</v>
      </c>
      <c r="CG32" s="98">
        <f>'OA&amp;GRIDCO'!HO32+'Day Ahead IEX PXIL'!DW32+RTM!DQ32</f>
        <v>0</v>
      </c>
      <c r="CH32" s="98">
        <f>'OA&amp;GRIDCO'!HP32+'Day Ahead IEX PXIL'!DX32+RTM!DR32</f>
        <v>0</v>
      </c>
      <c r="CI32" s="99">
        <f>'Day Ahead IEX PXIL'!HE32+'OA&amp;GRIDCO'!DI32+RTM!GY32</f>
        <v>0</v>
      </c>
      <c r="CJ32" s="99">
        <f>'Day Ahead IEX PXIL'!HF32+'OA&amp;GRIDCO'!DJ32</f>
        <v>0</v>
      </c>
      <c r="CK32" s="78">
        <f>'OA&amp;GRIDCO'!KS32+'Day Ahead IEX PXIL'!DE32</f>
        <v>10.31</v>
      </c>
      <c r="CL32" s="78">
        <f>'OA&amp;GRIDCO'!KT32+'Day Ahead IEX PXIL'!DF32</f>
        <v>0</v>
      </c>
      <c r="CM32" s="78">
        <f>'Day Ahead IEX PXIL'!FS32+RTM!FS32</f>
        <v>0</v>
      </c>
      <c r="CN32" s="78">
        <f>'Day Ahead IEX PXIL'!FT32</f>
        <v>0</v>
      </c>
      <c r="CO32" s="78">
        <f>RTM!IY32+'Day Ahead IEX PXIL'!IY32</f>
        <v>0</v>
      </c>
      <c r="CP32" s="78">
        <f>RTM!IZ32+'Day Ahead IEX PXIL'!IZ32</f>
        <v>0</v>
      </c>
      <c r="CQ32" s="14">
        <f>'OA&amp;GRIDCO'!KG32+'Day Ahead IEX PXIL'!FM32+RTM!GE32</f>
        <v>0</v>
      </c>
      <c r="CR32" s="14">
        <f>'OA&amp;GRIDCO'!KH32+'Day Ahead IEX PXIL'!FN32</f>
        <v>0</v>
      </c>
      <c r="CS32" s="14">
        <f>'OA&amp;GRIDCO'!KM32+'Day Ahead IEX PXIL'!FY32+RTM!FY32</f>
        <v>0</v>
      </c>
      <c r="CT32" s="14">
        <f>'Day Ahead IEX PXIL'!FZ32</f>
        <v>0</v>
      </c>
      <c r="CU32" s="14">
        <v>0</v>
      </c>
      <c r="CV32" s="14">
        <f>'Day Ahead IEX PXIL'!GF32</f>
        <v>0</v>
      </c>
      <c r="CW32" s="14">
        <f>'OA&amp;GRIDCO'!HU32+'Day Ahead IEX PXIL'!EC32+RTM!DW32</f>
        <v>400</v>
      </c>
      <c r="CX32" s="14">
        <f>'OA&amp;GRIDCO'!HV32+'Day Ahead IEX PXIL'!ED32+RTM!DX32</f>
        <v>0</v>
      </c>
      <c r="CY32" s="14">
        <f>'OA&amp;GRIDCO'!IG32+'Day Ahead IEX PXIL'!EI32+RTM!EC32</f>
        <v>9.3000000000000007</v>
      </c>
      <c r="CZ32" s="14">
        <f>'OA&amp;GRIDCO'!IH32+'Day Ahead IEX PXIL'!EJ32+RTM!ED32</f>
        <v>2.3250000000000002</v>
      </c>
      <c r="DA32" s="14">
        <f>'OA&amp;GRIDCO'!IU32+'Day Ahead IEX PXIL'!EO32+RTM!EI32</f>
        <v>0</v>
      </c>
      <c r="DB32" s="14">
        <f>'OA&amp;GRIDCO'!IV32+'Day Ahead IEX PXIL'!EP32+RTM!EJ32</f>
        <v>0</v>
      </c>
      <c r="DC32" s="99"/>
      <c r="DD32" s="99"/>
      <c r="DE32" s="14">
        <f>'Day Ahead IEX PXIL'!FC32+'OA&amp;GRIDCO'!KA32+RTM!GM32</f>
        <v>0</v>
      </c>
      <c r="DF32" s="14">
        <f>'Day Ahead IEX PXIL'!FD32+'OA&amp;GRIDCO'!KB32</f>
        <v>0</v>
      </c>
      <c r="DG32" s="14">
        <f>'OA&amp;GRIDCO'!JE32+'Day Ahead IEX PXIL'!EU32+RTM!EO32</f>
        <v>20.62</v>
      </c>
      <c r="DH32" s="14">
        <f>'OA&amp;GRIDCO'!JF32+'Day Ahead IEX PXIL'!EV32+RTM!EP32</f>
        <v>0</v>
      </c>
      <c r="DI32" s="14">
        <v>0</v>
      </c>
      <c r="DJ32" s="14">
        <v>0</v>
      </c>
      <c r="DK32" s="98">
        <f>RTM!FM32</f>
        <v>0</v>
      </c>
      <c r="DL32" s="98">
        <f>RTM!FN32</f>
        <v>0</v>
      </c>
      <c r="DM32" s="98">
        <f>'OA&amp;GRIDCO'!LF32+'Day Ahead IEX PXIL'!HU32+'Day Ahead IEX PXIL'!HU32</f>
        <v>0</v>
      </c>
      <c r="DN32" s="98">
        <f>'OA&amp;GRIDCO'!LH32+'Day Ahead IEX PXIL'!HV32+RTM!GV32</f>
        <v>0</v>
      </c>
      <c r="DO32" s="98">
        <f>'OA&amp;GRIDCO'!LS32+'Day Ahead IEX PXIL'!HO32+RTM!IU32</f>
        <v>0</v>
      </c>
      <c r="DP32" s="98">
        <f>'OA&amp;GRIDCO'!LT32+'Day Ahead IEX PXIL'!HP32+RTM!IV32</f>
        <v>0</v>
      </c>
      <c r="DQ32" s="98">
        <f>RTM!HK32</f>
        <v>1.44</v>
      </c>
      <c r="DR32" s="98">
        <f>RTM!HL32</f>
        <v>0</v>
      </c>
      <c r="DS32" s="98">
        <f>RTM!HO32</f>
        <v>0</v>
      </c>
      <c r="DT32" s="98">
        <f>RTM!HP32</f>
        <v>0</v>
      </c>
      <c r="DU32" s="98">
        <f>RTM!HS32</f>
        <v>0</v>
      </c>
      <c r="DV32" s="98">
        <f>RTM!HT32</f>
        <v>0</v>
      </c>
      <c r="DW32" s="98">
        <f>RTM!HW32+'OA&amp;GRIDCO'!MI32</f>
        <v>22</v>
      </c>
      <c r="DX32" s="98">
        <f>RTM!HX32</f>
        <v>0</v>
      </c>
      <c r="DY32" s="98">
        <f>RTM!IA32</f>
        <v>0</v>
      </c>
      <c r="DZ32" s="98">
        <f>RTM!IB32</f>
        <v>0</v>
      </c>
      <c r="EA32" s="98">
        <f>RTM!IC32</f>
        <v>0</v>
      </c>
      <c r="EB32" s="98">
        <f>RTM!ID32</f>
        <v>0</v>
      </c>
      <c r="EC32" s="98">
        <f>'OA&amp;GRIDCO'!MO32</f>
        <v>0</v>
      </c>
      <c r="ED32" s="98">
        <f>'OA&amp;GRIDCO'!MP32</f>
        <v>0</v>
      </c>
      <c r="EE32" s="98">
        <f>'OA&amp;GRIDCO'!MS32</f>
        <v>0</v>
      </c>
      <c r="EF32" s="98">
        <f>'OA&amp;GRIDCO'!MT32</f>
        <v>0</v>
      </c>
      <c r="EG32" s="98">
        <f>'OA&amp;GRIDCO'!MW32+'Day Ahead IEX PXIL'!IM32+GDAM!G32+RTM!II32</f>
        <v>0</v>
      </c>
      <c r="EH32" s="98">
        <f>'OA&amp;GRIDCO'!MX32+'Day Ahead IEX PXIL'!IN32+RTM!IJ32+GDAM!H32</f>
        <v>0</v>
      </c>
      <c r="EI32" s="98">
        <f>'Day Ahead IEX PXIL'!IQ32+RTM!IM32+'OA&amp;GRIDCO'!NA32</f>
        <v>6.65</v>
      </c>
      <c r="EJ32" s="98">
        <f>'Day Ahead IEX PXIL'!IR32+RTM!IN32+'OA&amp;GRIDCO'!NB32</f>
        <v>0.9</v>
      </c>
      <c r="EK32" s="98">
        <f>'OA&amp;GRIDCO'!NE32</f>
        <v>0</v>
      </c>
      <c r="EL32" s="98">
        <f>'OA&amp;GRIDCO'!NF32</f>
        <v>0</v>
      </c>
      <c r="EM32" s="98">
        <f>RTM!IQ32</f>
        <v>0</v>
      </c>
      <c r="EN32" s="98">
        <f>RTM!IR32</f>
        <v>0</v>
      </c>
      <c r="EO32" s="98">
        <f>'Day Ahead IEX PXIL'!IU32+RTM!JC32</f>
        <v>0</v>
      </c>
      <c r="EP32" s="98">
        <f>'Day Ahead IEX PXIL'!IV32+RTM!JD32</f>
        <v>0</v>
      </c>
      <c r="EQ32" s="98">
        <f>'OA&amp;GRIDCO'!NI32</f>
        <v>0</v>
      </c>
      <c r="ER32" s="98">
        <f>'OA&amp;GRIDCO'!NJ32</f>
        <v>0</v>
      </c>
      <c r="ES32" s="98">
        <f>'OA&amp;GRIDCO'!NK32+RTM!HC32+'Day Ahead IEX PXIL'!JC32</f>
        <v>0</v>
      </c>
      <c r="ET32" s="98">
        <f>'OA&amp;GRIDCO'!NN32+RTM!HD32+'Day Ahead IEX PXIL'!JD32</f>
        <v>0</v>
      </c>
      <c r="EU32" s="98">
        <f>RTM!JG32</f>
        <v>0.88</v>
      </c>
      <c r="EV32" s="98">
        <f>RTM!JH32</f>
        <v>0</v>
      </c>
      <c r="EW32" s="98">
        <f>RTM!JK32</f>
        <v>0</v>
      </c>
      <c r="EX32" s="98">
        <f>RTM!JL32</f>
        <v>0</v>
      </c>
      <c r="EY32" s="98">
        <f>GDAM!S32+'OA&amp;GRIDCO'!OE32+RTM!JO32</f>
        <v>0</v>
      </c>
      <c r="EZ32" s="98">
        <f>GDAM!T32+'OA&amp;GRIDCO'!NV32+RTM!JP32</f>
        <v>0</v>
      </c>
      <c r="FA32" s="98">
        <f>GDAM!Y32+RTM!JS32</f>
        <v>0</v>
      </c>
      <c r="FB32" s="98">
        <f>GDAM!Z32+RTM!JT32</f>
        <v>0</v>
      </c>
      <c r="FC32" s="98">
        <f>RTM!JW32</f>
        <v>0</v>
      </c>
      <c r="FD32" s="98">
        <f>RTM!JX32</f>
        <v>0</v>
      </c>
      <c r="FE32" s="98">
        <f>GDAM!AE32+'OA&amp;GRIDCO'!OM32</f>
        <v>0</v>
      </c>
      <c r="FF32" s="98">
        <f>GDAM!AF32+'OA&amp;GRIDCO'!ON32</f>
        <v>0</v>
      </c>
      <c r="FG32" s="10">
        <f t="shared" si="0"/>
        <v>1587.2818840206187</v>
      </c>
      <c r="FH32" s="10">
        <f t="shared" si="1"/>
        <v>198.39399999999998</v>
      </c>
    </row>
    <row r="33" spans="1:164" ht="15" customHeight="1">
      <c r="A33" s="72" t="s">
        <v>55</v>
      </c>
      <c r="B33" s="62">
        <v>23</v>
      </c>
      <c r="C33" s="139"/>
      <c r="D33" s="99"/>
      <c r="E33" s="99"/>
      <c r="F33" s="99"/>
      <c r="G33" s="99">
        <v>20</v>
      </c>
      <c r="H33" s="99">
        <v>0.9</v>
      </c>
      <c r="I33" s="98"/>
      <c r="J33" s="98"/>
      <c r="K33" s="99"/>
      <c r="L33" s="99"/>
      <c r="M33" s="99">
        <v>18</v>
      </c>
      <c r="N33" s="99"/>
      <c r="O33" s="359">
        <v>0</v>
      </c>
      <c r="P33" s="99"/>
      <c r="Q33" s="119">
        <v>3.7</v>
      </c>
      <c r="R33" s="99">
        <v>0.45999999999999996</v>
      </c>
      <c r="S33" s="98">
        <v>25</v>
      </c>
      <c r="T33" s="99"/>
      <c r="U33" s="98">
        <v>37</v>
      </c>
      <c r="V33" s="99"/>
      <c r="W33" s="351">
        <v>0</v>
      </c>
      <c r="X33" s="99"/>
      <c r="Y33" s="351">
        <v>0.05</v>
      </c>
      <c r="Z33" s="99"/>
      <c r="AA33" s="361">
        <v>0.08</v>
      </c>
      <c r="AB33" s="99"/>
      <c r="AC33" s="362">
        <v>0</v>
      </c>
      <c r="AD33" s="99"/>
      <c r="AE33" s="14">
        <f>'OA&amp;GRIDCO'!W33+'Day Ahead IEX PXIL'!M33+RTM!M33</f>
        <v>41.24</v>
      </c>
      <c r="AF33" s="14">
        <f>'OA&amp;GRIDCO'!X33+'Day Ahead IEX PXIL'!N33+RTM!N33</f>
        <v>41.24</v>
      </c>
      <c r="AG33" s="14">
        <f>'OA&amp;GRIDCO'!AC33+'Day Ahead IEX PXIL'!S33+RTM!S33</f>
        <v>5</v>
      </c>
      <c r="AH33" s="14">
        <f>'OA&amp;GRIDCO'!AD33+'Day Ahead IEX PXIL'!T33+RTM!T33</f>
        <v>2.2200000000000002</v>
      </c>
      <c r="AI33" s="14">
        <f>'OA&amp;GRIDCO'!AU33+'Day Ahead IEX PXIL'!Y33+RTM!Y33</f>
        <v>115</v>
      </c>
      <c r="AJ33" s="14">
        <f>'OA&amp;GRIDCO'!AV33+'Day Ahead IEX PXIL'!Z33+RTM!Z33</f>
        <v>34.5</v>
      </c>
      <c r="AK33" s="14">
        <f>'OA&amp;GRIDCO'!BS33+'Day Ahead IEX PXIL'!AK33+RTM!AK33</f>
        <v>60</v>
      </c>
      <c r="AL33" s="14">
        <f>'OA&amp;GRIDCO'!BT33+'Day Ahead IEX PXIL'!AL33+RTM!AL33</f>
        <v>8.5440000000000005</v>
      </c>
      <c r="AM33" s="14">
        <f>'OA&amp;GRIDCO'!BC33+'Day Ahead IEX PXIL'!AE33+RTM!AE33</f>
        <v>0</v>
      </c>
      <c r="AN33" s="14">
        <f>'OA&amp;GRIDCO'!BD33+'Day Ahead IEX PXIL'!AF33+RTM!AF33</f>
        <v>0</v>
      </c>
      <c r="AO33" s="14">
        <f>'OA&amp;GRIDCO'!CC33+'Day Ahead IEX PXIL'!AQ33+RTM!AQ33</f>
        <v>0</v>
      </c>
      <c r="AP33" s="14">
        <f>'OA&amp;GRIDCO'!CD33+'Day Ahead IEX PXIL'!AR33+RTM!AR33</f>
        <v>0</v>
      </c>
      <c r="AQ33" s="14">
        <f>'OA&amp;GRIDCO'!CO33+'Day Ahead IEX PXIL'!AW33+RTM!AW33</f>
        <v>39.15</v>
      </c>
      <c r="AR33" s="14">
        <f>'OA&amp;GRIDCO'!CP33+'Day Ahead IEX PXIL'!AX33+RTM!AX33</f>
        <v>8</v>
      </c>
      <c r="AS33" s="14">
        <f>'OA&amp;GRIDCO'!DA33+'Day Ahead IEX PXIL'!BC33+RTM!BC33</f>
        <v>329.77738402061857</v>
      </c>
      <c r="AT33" s="14">
        <f>'OA&amp;GRIDCO'!DB33+'Day Ahead IEX PXIL'!BD33+RTM!BD33</f>
        <v>0</v>
      </c>
      <c r="AU33" s="14">
        <f>'Day Ahead IEX PXIL'!BI33+RTM!BI33+'OA&amp;GRIDCO'!OQ33</f>
        <v>0</v>
      </c>
      <c r="AV33" s="14">
        <f>'Day Ahead IEX PXIL'!BJ33+RTM!BJ33+'OA&amp;GRIDCO'!OR33</f>
        <v>0</v>
      </c>
      <c r="AW33" s="91"/>
      <c r="AX33" s="91"/>
      <c r="AY33" s="14">
        <v>0</v>
      </c>
      <c r="AZ33" s="14">
        <f>'OA&amp;GRIDCO'!DL33+'Day Ahead IEX PXIL'!BP33+RTM!BP33</f>
        <v>13.81</v>
      </c>
      <c r="BA33" s="14">
        <f>'OA&amp;GRIDCO'!EC33+'Day Ahead IEX PXIL'!BU33+RTM!BU33</f>
        <v>0</v>
      </c>
      <c r="BB33" s="14">
        <f>'OA&amp;GRIDCO'!ED33+'Day Ahead IEX PXIL'!BV33+RTM!BV33</f>
        <v>0</v>
      </c>
      <c r="BC33" s="14">
        <f>'OA&amp;GRIDCO'!EQ33+'Day Ahead IEX PXIL'!CA33+RTM!CA33</f>
        <v>348.46000000000004</v>
      </c>
      <c r="BD33" s="14">
        <f>'OA&amp;GRIDCO'!ER33+'Day Ahead IEX PXIL'!CB33+RTM!CB33</f>
        <v>66.495000000000005</v>
      </c>
      <c r="BE33" s="99">
        <f>'OA&amp;GRIDCO'!NU33+GDAM!U33</f>
        <v>0</v>
      </c>
      <c r="BF33" s="99"/>
      <c r="BG33" s="77"/>
      <c r="BH33" s="77"/>
      <c r="BI33" s="14">
        <f>'OA&amp;GRIDCO'!EW33+'Day Ahead IEX PXIL'!CG33+RTM!CG33</f>
        <v>0</v>
      </c>
      <c r="BJ33" s="14">
        <f>'OA&amp;GRIDCO'!EX33+'Day Ahead IEX PXIL'!CH33+RTM!CH33</f>
        <v>0</v>
      </c>
      <c r="BK33" s="14">
        <f>'OA&amp;GRIDCO'!KW33+RTM!FG33+'Day Ahead IEX PXIL'!GW33</f>
        <v>0</v>
      </c>
      <c r="BL33" s="14">
        <f>'OA&amp;GRIDCO'!KX33+RTM!FH33+'Day Ahead IEX PXIL'!GX33</f>
        <v>0</v>
      </c>
      <c r="BM33" s="14">
        <f>'Day Ahead IEX PXIL'!CM33+RTM!CM33+'OA&amp;GRIDCO'!FC33</f>
        <v>25</v>
      </c>
      <c r="BN33" s="14">
        <f>'OA&amp;GRIDCO'!FD33+'Day Ahead IEX PXIL'!CN33+RTM!CN33</f>
        <v>0</v>
      </c>
      <c r="BO33" s="93"/>
      <c r="BP33" s="93"/>
      <c r="BQ33" s="14">
        <f>'OA&amp;GRIDCO'!FQ33+'Day Ahead IEX PXIL'!CS33+RTM!CS33</f>
        <v>26.8</v>
      </c>
      <c r="BR33" s="14">
        <f>'OA&amp;GRIDCO'!FR33+'Day Ahead IEX PXIL'!CT33+RTM!CT33</f>
        <v>6</v>
      </c>
      <c r="BS33" s="10">
        <f>'OA&amp;GRIDCO'!JU33+'Day Ahead IEX PXIL'!FA33+RTM!EU33</f>
        <v>108.9545</v>
      </c>
      <c r="BT33" s="14">
        <f>'OA&amp;GRIDCO'!JV33+'Day Ahead IEX PXIL'!FB33+RTM!EV33</f>
        <v>13</v>
      </c>
      <c r="BU33" s="31">
        <f>'OA&amp;GRIDCO'!GG33+RTM!G33</f>
        <v>0</v>
      </c>
      <c r="BV33" s="31">
        <f>'OA&amp;GRIDCO'!GH33</f>
        <v>0</v>
      </c>
      <c r="BW33" s="14">
        <f>'OA&amp;GRIDCO'!HA33+'Day Ahead IEX PXIL'!DK33+RTM!DE33</f>
        <v>0</v>
      </c>
      <c r="BX33" s="14">
        <f>'OA&amp;GRIDCO'!HB33</f>
        <v>0</v>
      </c>
      <c r="BY33" s="14">
        <f>'Day Ahead IEX PXIL'!GK33+RTM!FA33+'OA&amp;GRIDCO'!LC33</f>
        <v>0</v>
      </c>
      <c r="BZ33" s="14">
        <f>'Day Ahead IEX PXIL'!GL33+RTM!FB33+'OA&amp;GRIDCO'!LD33</f>
        <v>0</v>
      </c>
      <c r="CA33" s="61"/>
      <c r="CB33" s="61"/>
      <c r="CC33" s="98">
        <f>RTM!GI33+'Day Ahead IEX PXIL'!II33+GDAM!M33</f>
        <v>0</v>
      </c>
      <c r="CD33" s="98">
        <f>RTM!GJ33</f>
        <v>0</v>
      </c>
      <c r="CE33" s="14">
        <f>'OA&amp;GRIDCO'!HI33+'Day Ahead IEX PXIL'!DQ33+RTM!DK33</f>
        <v>0</v>
      </c>
      <c r="CF33" s="14">
        <f>'OA&amp;GRIDCO'!HJ33+'Day Ahead IEX PXIL'!DR33+RTM!DL33</f>
        <v>0</v>
      </c>
      <c r="CG33" s="98">
        <f>'OA&amp;GRIDCO'!HO33+'Day Ahead IEX PXIL'!DW33+RTM!DQ33</f>
        <v>0</v>
      </c>
      <c r="CH33" s="98">
        <f>'OA&amp;GRIDCO'!HP33+'Day Ahead IEX PXIL'!DX33+RTM!DR33</f>
        <v>0</v>
      </c>
      <c r="CI33" s="99">
        <f>'Day Ahead IEX PXIL'!HE33+'OA&amp;GRIDCO'!DI33+RTM!GY33</f>
        <v>0</v>
      </c>
      <c r="CJ33" s="99">
        <f>'Day Ahead IEX PXIL'!HF33+'OA&amp;GRIDCO'!DJ33</f>
        <v>0</v>
      </c>
      <c r="CK33" s="78">
        <f>'OA&amp;GRIDCO'!KS33+'Day Ahead IEX PXIL'!DE33</f>
        <v>10.31</v>
      </c>
      <c r="CL33" s="78">
        <f>'OA&amp;GRIDCO'!KT33+'Day Ahead IEX PXIL'!DF33</f>
        <v>0</v>
      </c>
      <c r="CM33" s="78">
        <f>'Day Ahead IEX PXIL'!FS33+RTM!FS33</f>
        <v>0</v>
      </c>
      <c r="CN33" s="78">
        <f>'Day Ahead IEX PXIL'!FT33</f>
        <v>0</v>
      </c>
      <c r="CO33" s="78">
        <f>RTM!IY33+'Day Ahead IEX PXIL'!IY33</f>
        <v>0</v>
      </c>
      <c r="CP33" s="78">
        <f>RTM!IZ33+'Day Ahead IEX PXIL'!IZ33</f>
        <v>0</v>
      </c>
      <c r="CQ33" s="14">
        <f>'OA&amp;GRIDCO'!KG33+'Day Ahead IEX PXIL'!FM33+RTM!GE33</f>
        <v>0</v>
      </c>
      <c r="CR33" s="14">
        <f>'OA&amp;GRIDCO'!KH33+'Day Ahead IEX PXIL'!FN33</f>
        <v>0</v>
      </c>
      <c r="CS33" s="14">
        <f>'OA&amp;GRIDCO'!KM33+'Day Ahead IEX PXIL'!FY33+RTM!FY33</f>
        <v>0</v>
      </c>
      <c r="CT33" s="14">
        <f>'Day Ahead IEX PXIL'!FZ33</f>
        <v>0</v>
      </c>
      <c r="CU33" s="14">
        <v>0</v>
      </c>
      <c r="CV33" s="14">
        <f>'Day Ahead IEX PXIL'!GF33</f>
        <v>0</v>
      </c>
      <c r="CW33" s="14">
        <f>'OA&amp;GRIDCO'!HU33+'Day Ahead IEX PXIL'!EC33+RTM!DW33</f>
        <v>400</v>
      </c>
      <c r="CX33" s="14">
        <f>'OA&amp;GRIDCO'!HV33+'Day Ahead IEX PXIL'!ED33+RTM!DX33</f>
        <v>0</v>
      </c>
      <c r="CY33" s="14">
        <f>'OA&amp;GRIDCO'!IG33+'Day Ahead IEX PXIL'!EI33+RTM!EC33</f>
        <v>9.3000000000000007</v>
      </c>
      <c r="CZ33" s="14">
        <f>'OA&amp;GRIDCO'!IH33+'Day Ahead IEX PXIL'!EJ33+RTM!ED33</f>
        <v>2.3250000000000002</v>
      </c>
      <c r="DA33" s="14">
        <f>'OA&amp;GRIDCO'!IU33+'Day Ahead IEX PXIL'!EO33+RTM!EI33</f>
        <v>0</v>
      </c>
      <c r="DB33" s="14">
        <f>'OA&amp;GRIDCO'!IV33+'Day Ahead IEX PXIL'!EP33+RTM!EJ33</f>
        <v>0</v>
      </c>
      <c r="DC33" s="99"/>
      <c r="DD33" s="99"/>
      <c r="DE33" s="14">
        <f>'Day Ahead IEX PXIL'!FC33+'OA&amp;GRIDCO'!KA33+RTM!GM33</f>
        <v>0</v>
      </c>
      <c r="DF33" s="14">
        <f>'Day Ahead IEX PXIL'!FD33+'OA&amp;GRIDCO'!KB33</f>
        <v>0</v>
      </c>
      <c r="DG33" s="14">
        <f>'OA&amp;GRIDCO'!JE33+'Day Ahead IEX PXIL'!EU33+RTM!EO33</f>
        <v>20.62</v>
      </c>
      <c r="DH33" s="14">
        <f>'OA&amp;GRIDCO'!JF33+'Day Ahead IEX PXIL'!EV33+RTM!EP33</f>
        <v>0</v>
      </c>
      <c r="DI33" s="14">
        <v>0</v>
      </c>
      <c r="DJ33" s="14">
        <v>0</v>
      </c>
      <c r="DK33" s="98">
        <f>RTM!FM33</f>
        <v>0</v>
      </c>
      <c r="DL33" s="98">
        <f>RTM!FN33</f>
        <v>0</v>
      </c>
      <c r="DM33" s="98">
        <f>'OA&amp;GRIDCO'!LF33+'Day Ahead IEX PXIL'!HU33+'Day Ahead IEX PXIL'!HU33</f>
        <v>0</v>
      </c>
      <c r="DN33" s="98">
        <f>'OA&amp;GRIDCO'!LH33+'Day Ahead IEX PXIL'!HV33+RTM!GV33</f>
        <v>0</v>
      </c>
      <c r="DO33" s="98">
        <f>'OA&amp;GRIDCO'!LS33+'Day Ahead IEX PXIL'!HO33+RTM!IU33</f>
        <v>0</v>
      </c>
      <c r="DP33" s="98">
        <f>'OA&amp;GRIDCO'!LT33+'Day Ahead IEX PXIL'!HP33+RTM!IV33</f>
        <v>0</v>
      </c>
      <c r="DQ33" s="98">
        <f>RTM!HK33</f>
        <v>1.44</v>
      </c>
      <c r="DR33" s="98">
        <f>RTM!HL33</f>
        <v>0</v>
      </c>
      <c r="DS33" s="98">
        <f>RTM!HO33</f>
        <v>0</v>
      </c>
      <c r="DT33" s="98">
        <f>RTM!HP33</f>
        <v>0</v>
      </c>
      <c r="DU33" s="98">
        <f>RTM!HS33</f>
        <v>0</v>
      </c>
      <c r="DV33" s="98">
        <f>RTM!HT33</f>
        <v>0</v>
      </c>
      <c r="DW33" s="98">
        <f>RTM!HW33+'OA&amp;GRIDCO'!MI33</f>
        <v>22</v>
      </c>
      <c r="DX33" s="98">
        <f>RTM!HX33</f>
        <v>0</v>
      </c>
      <c r="DY33" s="98">
        <f>RTM!IA33</f>
        <v>0</v>
      </c>
      <c r="DZ33" s="98">
        <f>RTM!IB33</f>
        <v>0</v>
      </c>
      <c r="EA33" s="98">
        <f>RTM!IC33</f>
        <v>0</v>
      </c>
      <c r="EB33" s="98">
        <f>RTM!ID33</f>
        <v>0</v>
      </c>
      <c r="EC33" s="98">
        <f>'OA&amp;GRIDCO'!MO33</f>
        <v>7.0000000000000007E-2</v>
      </c>
      <c r="ED33" s="98">
        <f>'OA&amp;GRIDCO'!MP33</f>
        <v>0</v>
      </c>
      <c r="EE33" s="98">
        <f>'OA&amp;GRIDCO'!MS33</f>
        <v>0</v>
      </c>
      <c r="EF33" s="98">
        <f>'OA&amp;GRIDCO'!MT33</f>
        <v>0</v>
      </c>
      <c r="EG33" s="98">
        <f>'OA&amp;GRIDCO'!MW33+'Day Ahead IEX PXIL'!IM33+GDAM!G33+RTM!II33</f>
        <v>0</v>
      </c>
      <c r="EH33" s="98">
        <f>'OA&amp;GRIDCO'!MX33+'Day Ahead IEX PXIL'!IN33+RTM!IJ33+GDAM!H33</f>
        <v>0</v>
      </c>
      <c r="EI33" s="98">
        <f>'Day Ahead IEX PXIL'!IQ33+RTM!IM33+'OA&amp;GRIDCO'!NA33</f>
        <v>6.65</v>
      </c>
      <c r="EJ33" s="98">
        <f>'Day Ahead IEX PXIL'!IR33+RTM!IN33+'OA&amp;GRIDCO'!NB33</f>
        <v>0.9</v>
      </c>
      <c r="EK33" s="98">
        <f>'OA&amp;GRIDCO'!NE33</f>
        <v>0</v>
      </c>
      <c r="EL33" s="98">
        <f>'OA&amp;GRIDCO'!NF33</f>
        <v>0</v>
      </c>
      <c r="EM33" s="98">
        <f>RTM!IQ33</f>
        <v>0</v>
      </c>
      <c r="EN33" s="98">
        <f>RTM!IR33</f>
        <v>0</v>
      </c>
      <c r="EO33" s="98">
        <f>'Day Ahead IEX PXIL'!IU33+RTM!JC33</f>
        <v>0</v>
      </c>
      <c r="EP33" s="98">
        <f>'Day Ahead IEX PXIL'!IV33+RTM!JD33</f>
        <v>0</v>
      </c>
      <c r="EQ33" s="98">
        <f>'OA&amp;GRIDCO'!NI33</f>
        <v>0</v>
      </c>
      <c r="ER33" s="98">
        <f>'OA&amp;GRIDCO'!NJ33</f>
        <v>0</v>
      </c>
      <c r="ES33" s="98">
        <f>'OA&amp;GRIDCO'!NK33+RTM!HC33+'Day Ahead IEX PXIL'!JC33</f>
        <v>0</v>
      </c>
      <c r="ET33" s="98">
        <f>'OA&amp;GRIDCO'!NN33+RTM!HD33+'Day Ahead IEX PXIL'!JD33</f>
        <v>0</v>
      </c>
      <c r="EU33" s="98">
        <f>RTM!JG33</f>
        <v>0.88</v>
      </c>
      <c r="EV33" s="98">
        <f>RTM!JH33</f>
        <v>0</v>
      </c>
      <c r="EW33" s="98">
        <f>RTM!JK33</f>
        <v>0</v>
      </c>
      <c r="EX33" s="98">
        <f>RTM!JL33</f>
        <v>0</v>
      </c>
      <c r="EY33" s="98">
        <f>GDAM!S33+'OA&amp;GRIDCO'!OE33+RTM!JO33</f>
        <v>0</v>
      </c>
      <c r="EZ33" s="98">
        <f>GDAM!T33+'OA&amp;GRIDCO'!NV33+RTM!JP33</f>
        <v>0</v>
      </c>
      <c r="FA33" s="98">
        <f>GDAM!Y33+RTM!JS33</f>
        <v>0</v>
      </c>
      <c r="FB33" s="98">
        <f>GDAM!Z33+RTM!JT33</f>
        <v>0</v>
      </c>
      <c r="FC33" s="98">
        <f>RTM!JW33</f>
        <v>0</v>
      </c>
      <c r="FD33" s="98">
        <f>RTM!JX33</f>
        <v>0</v>
      </c>
      <c r="FE33" s="98">
        <f>GDAM!AE33+'OA&amp;GRIDCO'!OM33</f>
        <v>0.03</v>
      </c>
      <c r="FF33" s="98">
        <f>GDAM!AF33+'OA&amp;GRIDCO'!ON33</f>
        <v>0</v>
      </c>
      <c r="FG33" s="10">
        <f t="shared" si="0"/>
        <v>1612.5118840206185</v>
      </c>
      <c r="FH33" s="10">
        <f t="shared" si="1"/>
        <v>198.39399999999998</v>
      </c>
    </row>
    <row r="34" spans="1:164">
      <c r="A34" s="72" t="s">
        <v>56</v>
      </c>
      <c r="B34" s="62">
        <v>24</v>
      </c>
      <c r="C34" s="139"/>
      <c r="D34" s="99"/>
      <c r="E34" s="99"/>
      <c r="F34" s="99"/>
      <c r="G34" s="99">
        <v>20</v>
      </c>
      <c r="H34" s="99">
        <v>0.9</v>
      </c>
      <c r="I34" s="98"/>
      <c r="J34" s="98"/>
      <c r="K34" s="99"/>
      <c r="L34" s="99"/>
      <c r="M34" s="99">
        <v>18</v>
      </c>
      <c r="N34" s="99"/>
      <c r="O34" s="359">
        <v>0</v>
      </c>
      <c r="P34" s="99"/>
      <c r="Q34" s="119">
        <v>3.7</v>
      </c>
      <c r="R34" s="99">
        <v>0.45999999999999996</v>
      </c>
      <c r="S34" s="98">
        <v>25</v>
      </c>
      <c r="T34" s="99"/>
      <c r="U34" s="98">
        <v>37</v>
      </c>
      <c r="V34" s="99"/>
      <c r="W34" s="351">
        <v>0</v>
      </c>
      <c r="X34" s="99"/>
      <c r="Y34" s="351">
        <v>0.13</v>
      </c>
      <c r="Z34" s="99"/>
      <c r="AA34" s="361">
        <v>0.2</v>
      </c>
      <c r="AB34" s="99"/>
      <c r="AC34" s="362">
        <v>0</v>
      </c>
      <c r="AD34" s="99"/>
      <c r="AE34" s="14">
        <f>'OA&amp;GRIDCO'!W34+'Day Ahead IEX PXIL'!M34+RTM!M34</f>
        <v>41.24</v>
      </c>
      <c r="AF34" s="14">
        <f>'OA&amp;GRIDCO'!X34+'Day Ahead IEX PXIL'!N34+RTM!N34</f>
        <v>41.24</v>
      </c>
      <c r="AG34" s="14">
        <f>'OA&amp;GRIDCO'!AC34+'Day Ahead IEX PXIL'!S34+RTM!S34</f>
        <v>5</v>
      </c>
      <c r="AH34" s="14">
        <f>'OA&amp;GRIDCO'!AD34+'Day Ahead IEX PXIL'!T34+RTM!T34</f>
        <v>2.2200000000000002</v>
      </c>
      <c r="AI34" s="14">
        <f>'OA&amp;GRIDCO'!AU34+'Day Ahead IEX PXIL'!Y34+RTM!Y34</f>
        <v>115</v>
      </c>
      <c r="AJ34" s="14">
        <f>'OA&amp;GRIDCO'!AV34+'Day Ahead IEX PXIL'!Z34+RTM!Z34</f>
        <v>34.5</v>
      </c>
      <c r="AK34" s="14">
        <f>'OA&amp;GRIDCO'!BS34+'Day Ahead IEX PXIL'!AK34+RTM!AK34</f>
        <v>60</v>
      </c>
      <c r="AL34" s="14">
        <f>'OA&amp;GRIDCO'!BT34+'Day Ahead IEX PXIL'!AL34+RTM!AL34</f>
        <v>8.5440000000000005</v>
      </c>
      <c r="AM34" s="14">
        <f>'OA&amp;GRIDCO'!BC34+'Day Ahead IEX PXIL'!AE34+RTM!AE34</f>
        <v>0</v>
      </c>
      <c r="AN34" s="14">
        <f>'OA&amp;GRIDCO'!BD34+'Day Ahead IEX PXIL'!AF34+RTM!AF34</f>
        <v>0</v>
      </c>
      <c r="AO34" s="14">
        <f>'OA&amp;GRIDCO'!CC34+'Day Ahead IEX PXIL'!AQ34+RTM!AQ34</f>
        <v>0</v>
      </c>
      <c r="AP34" s="14">
        <f>'OA&amp;GRIDCO'!CD34+'Day Ahead IEX PXIL'!AR34+RTM!AR34</f>
        <v>0</v>
      </c>
      <c r="AQ34" s="14">
        <f>'OA&amp;GRIDCO'!CO34+'Day Ahead IEX PXIL'!AW34+RTM!AW34</f>
        <v>39.15</v>
      </c>
      <c r="AR34" s="14">
        <f>'OA&amp;GRIDCO'!CP34+'Day Ahead IEX PXIL'!AX34+RTM!AX34</f>
        <v>8</v>
      </c>
      <c r="AS34" s="14">
        <f>'OA&amp;GRIDCO'!DA34+'Day Ahead IEX PXIL'!BC34+RTM!BC34</f>
        <v>329.77738402061857</v>
      </c>
      <c r="AT34" s="14">
        <f>'OA&amp;GRIDCO'!DB34+'Day Ahead IEX PXIL'!BD34+RTM!BD34</f>
        <v>0</v>
      </c>
      <c r="AU34" s="14">
        <f>'Day Ahead IEX PXIL'!BI34+RTM!BI34+'OA&amp;GRIDCO'!OQ34</f>
        <v>0</v>
      </c>
      <c r="AV34" s="14">
        <f>'Day Ahead IEX PXIL'!BJ34+RTM!BJ34+'OA&amp;GRIDCO'!OR34</f>
        <v>0</v>
      </c>
      <c r="AW34" s="91"/>
      <c r="AX34" s="91"/>
      <c r="AY34" s="14">
        <v>0</v>
      </c>
      <c r="AZ34" s="14">
        <f>'OA&amp;GRIDCO'!DL34+'Day Ahead IEX PXIL'!BP34+RTM!BP34</f>
        <v>14.12</v>
      </c>
      <c r="BA34" s="14">
        <f>'OA&amp;GRIDCO'!EC34+'Day Ahead IEX PXIL'!BU34+RTM!BU34</f>
        <v>0</v>
      </c>
      <c r="BB34" s="14">
        <f>'OA&amp;GRIDCO'!ED34+'Day Ahead IEX PXIL'!BV34+RTM!BV34</f>
        <v>0</v>
      </c>
      <c r="BC34" s="14">
        <f>'OA&amp;GRIDCO'!EQ34+'Day Ahead IEX PXIL'!CA34+RTM!CA34</f>
        <v>348.46000000000004</v>
      </c>
      <c r="BD34" s="14">
        <f>'OA&amp;GRIDCO'!ER34+'Day Ahead IEX PXIL'!CB34+RTM!CB34</f>
        <v>66.495000000000005</v>
      </c>
      <c r="BE34" s="99">
        <f>'OA&amp;GRIDCO'!NU34+GDAM!U34</f>
        <v>0</v>
      </c>
      <c r="BF34" s="99"/>
      <c r="BG34" s="77"/>
      <c r="BH34" s="77"/>
      <c r="BI34" s="14">
        <f>'OA&amp;GRIDCO'!EW34+'Day Ahead IEX PXIL'!CG34+RTM!CG34</f>
        <v>0</v>
      </c>
      <c r="BJ34" s="14">
        <f>'OA&amp;GRIDCO'!EX34+'Day Ahead IEX PXIL'!CH34+RTM!CH34</f>
        <v>0</v>
      </c>
      <c r="BK34" s="14">
        <f>'OA&amp;GRIDCO'!KW34+RTM!FG34+'Day Ahead IEX PXIL'!GW34</f>
        <v>0</v>
      </c>
      <c r="BL34" s="14">
        <f>'OA&amp;GRIDCO'!KX34+RTM!FH34+'Day Ahead IEX PXIL'!GX34</f>
        <v>0</v>
      </c>
      <c r="BM34" s="14">
        <f>'Day Ahead IEX PXIL'!CM34+RTM!CM34+'OA&amp;GRIDCO'!FC34</f>
        <v>25</v>
      </c>
      <c r="BN34" s="14">
        <f>'OA&amp;GRIDCO'!FD34+'Day Ahead IEX PXIL'!CN34+RTM!CN34</f>
        <v>0</v>
      </c>
      <c r="BO34" s="93"/>
      <c r="BP34" s="93"/>
      <c r="BQ34" s="14">
        <f>'OA&amp;GRIDCO'!FQ34+'Day Ahead IEX PXIL'!CS34+RTM!CS34</f>
        <v>26.8</v>
      </c>
      <c r="BR34" s="14">
        <f>'OA&amp;GRIDCO'!FR34+'Day Ahead IEX PXIL'!CT34+RTM!CT34</f>
        <v>6</v>
      </c>
      <c r="BS34" s="10">
        <f>'OA&amp;GRIDCO'!JU34+'Day Ahead IEX PXIL'!FA34+RTM!EU34</f>
        <v>108.9545</v>
      </c>
      <c r="BT34" s="14">
        <f>'OA&amp;GRIDCO'!JV34+'Day Ahead IEX PXIL'!FB34+RTM!EV34</f>
        <v>13</v>
      </c>
      <c r="BU34" s="31">
        <f>'OA&amp;GRIDCO'!GG34+RTM!G34</f>
        <v>0</v>
      </c>
      <c r="BV34" s="31">
        <f>'OA&amp;GRIDCO'!GH34</f>
        <v>0</v>
      </c>
      <c r="BW34" s="14">
        <f>'OA&amp;GRIDCO'!HA34+'Day Ahead IEX PXIL'!DK34+RTM!DE34</f>
        <v>0</v>
      </c>
      <c r="BX34" s="14">
        <f>'OA&amp;GRIDCO'!HB34</f>
        <v>0</v>
      </c>
      <c r="BY34" s="14">
        <f>'Day Ahead IEX PXIL'!GK34+RTM!FA34+'OA&amp;GRIDCO'!LC34</f>
        <v>0</v>
      </c>
      <c r="BZ34" s="14">
        <f>'Day Ahead IEX PXIL'!GL34+RTM!FB34+'OA&amp;GRIDCO'!LD34</f>
        <v>0</v>
      </c>
      <c r="CA34" s="61"/>
      <c r="CB34" s="61"/>
      <c r="CC34" s="98">
        <f>RTM!GI34+'Day Ahead IEX PXIL'!II34+GDAM!M34</f>
        <v>0</v>
      </c>
      <c r="CD34" s="98">
        <f>RTM!GJ34</f>
        <v>0</v>
      </c>
      <c r="CE34" s="14">
        <f>'OA&amp;GRIDCO'!HI34+'Day Ahead IEX PXIL'!DQ34+RTM!DK34</f>
        <v>0</v>
      </c>
      <c r="CF34" s="14">
        <f>'OA&amp;GRIDCO'!HJ34+'Day Ahead IEX PXIL'!DR34+RTM!DL34</f>
        <v>0</v>
      </c>
      <c r="CG34" s="98">
        <f>'OA&amp;GRIDCO'!HO34+'Day Ahead IEX PXIL'!DW34+RTM!DQ34</f>
        <v>0</v>
      </c>
      <c r="CH34" s="98">
        <f>'OA&amp;GRIDCO'!HP34+'Day Ahead IEX PXIL'!DX34+RTM!DR34</f>
        <v>0</v>
      </c>
      <c r="CI34" s="99">
        <f>'Day Ahead IEX PXIL'!HE34+'OA&amp;GRIDCO'!DI34+RTM!GY34</f>
        <v>0</v>
      </c>
      <c r="CJ34" s="99">
        <f>'Day Ahead IEX PXIL'!HF34+'OA&amp;GRIDCO'!DJ34</f>
        <v>0</v>
      </c>
      <c r="CK34" s="78">
        <f>'OA&amp;GRIDCO'!KS34+'Day Ahead IEX PXIL'!DE34</f>
        <v>10.31</v>
      </c>
      <c r="CL34" s="78">
        <f>'OA&amp;GRIDCO'!KT34+'Day Ahead IEX PXIL'!DF34</f>
        <v>0</v>
      </c>
      <c r="CM34" s="78">
        <f>'Day Ahead IEX PXIL'!FS34+RTM!FS34</f>
        <v>0</v>
      </c>
      <c r="CN34" s="78">
        <f>'Day Ahead IEX PXIL'!FT34</f>
        <v>0</v>
      </c>
      <c r="CO34" s="78">
        <f>RTM!IY34+'Day Ahead IEX PXIL'!IY34</f>
        <v>0</v>
      </c>
      <c r="CP34" s="78">
        <f>RTM!IZ34+'Day Ahead IEX PXIL'!IZ34</f>
        <v>0</v>
      </c>
      <c r="CQ34" s="14">
        <f>'OA&amp;GRIDCO'!KG34+'Day Ahead IEX PXIL'!FM34+RTM!GE34</f>
        <v>0</v>
      </c>
      <c r="CR34" s="14">
        <f>'OA&amp;GRIDCO'!KH34+'Day Ahead IEX PXIL'!FN34</f>
        <v>0</v>
      </c>
      <c r="CS34" s="14">
        <f>'OA&amp;GRIDCO'!KM34+'Day Ahead IEX PXIL'!FY34+RTM!FY34</f>
        <v>0</v>
      </c>
      <c r="CT34" s="14">
        <f>'Day Ahead IEX PXIL'!FZ34</f>
        <v>0</v>
      </c>
      <c r="CU34" s="14">
        <v>0</v>
      </c>
      <c r="CV34" s="14">
        <f>'Day Ahead IEX PXIL'!GF34</f>
        <v>0</v>
      </c>
      <c r="CW34" s="14">
        <f>'OA&amp;GRIDCO'!HU34+'Day Ahead IEX PXIL'!EC34+RTM!DW34</f>
        <v>400</v>
      </c>
      <c r="CX34" s="14">
        <f>'OA&amp;GRIDCO'!HV34+'Day Ahead IEX PXIL'!ED34+RTM!DX34</f>
        <v>0</v>
      </c>
      <c r="CY34" s="14">
        <f>'OA&amp;GRIDCO'!IG34+'Day Ahead IEX PXIL'!EI34+RTM!EC34</f>
        <v>9.3000000000000007</v>
      </c>
      <c r="CZ34" s="14">
        <f>'OA&amp;GRIDCO'!IH34+'Day Ahead IEX PXIL'!EJ34+RTM!ED34</f>
        <v>2.3250000000000002</v>
      </c>
      <c r="DA34" s="14">
        <f>'OA&amp;GRIDCO'!IU34+'Day Ahead IEX PXIL'!EO34+RTM!EI34</f>
        <v>0</v>
      </c>
      <c r="DB34" s="14">
        <f>'OA&amp;GRIDCO'!IV34+'Day Ahead IEX PXIL'!EP34+RTM!EJ34</f>
        <v>0</v>
      </c>
      <c r="DC34" s="99"/>
      <c r="DD34" s="99"/>
      <c r="DE34" s="14">
        <f>'Day Ahead IEX PXIL'!FC34+'OA&amp;GRIDCO'!KA34+RTM!GM34</f>
        <v>0</v>
      </c>
      <c r="DF34" s="14">
        <f>'Day Ahead IEX PXIL'!FD34+'OA&amp;GRIDCO'!KB34</f>
        <v>0</v>
      </c>
      <c r="DG34" s="14">
        <f>'OA&amp;GRIDCO'!JE34+'Day Ahead IEX PXIL'!EU34+RTM!EO34</f>
        <v>20.62</v>
      </c>
      <c r="DH34" s="14">
        <f>'OA&amp;GRIDCO'!JF34+'Day Ahead IEX PXIL'!EV34+RTM!EP34</f>
        <v>0</v>
      </c>
      <c r="DI34" s="14">
        <v>0</v>
      </c>
      <c r="DJ34" s="14">
        <v>0</v>
      </c>
      <c r="DK34" s="98">
        <f>RTM!FM34</f>
        <v>0</v>
      </c>
      <c r="DL34" s="98">
        <f>RTM!FN34</f>
        <v>0</v>
      </c>
      <c r="DM34" s="98">
        <f>'OA&amp;GRIDCO'!LF34+'Day Ahead IEX PXIL'!HU34+'Day Ahead IEX PXIL'!HU34</f>
        <v>0</v>
      </c>
      <c r="DN34" s="98">
        <f>'OA&amp;GRIDCO'!LH34+'Day Ahead IEX PXIL'!HV34+RTM!GV34</f>
        <v>0</v>
      </c>
      <c r="DO34" s="98">
        <f>'OA&amp;GRIDCO'!LS34+'Day Ahead IEX PXIL'!HO34+RTM!IU34</f>
        <v>0</v>
      </c>
      <c r="DP34" s="98">
        <f>'OA&amp;GRIDCO'!LT34+'Day Ahead IEX PXIL'!HP34+RTM!IV34</f>
        <v>0</v>
      </c>
      <c r="DQ34" s="98">
        <f>RTM!HK34</f>
        <v>1.44</v>
      </c>
      <c r="DR34" s="98">
        <f>RTM!HL34</f>
        <v>0</v>
      </c>
      <c r="DS34" s="98">
        <f>RTM!HO34</f>
        <v>0</v>
      </c>
      <c r="DT34" s="98">
        <f>RTM!HP34</f>
        <v>0</v>
      </c>
      <c r="DU34" s="98">
        <f>RTM!HS34</f>
        <v>0</v>
      </c>
      <c r="DV34" s="98">
        <f>RTM!HT34</f>
        <v>0</v>
      </c>
      <c r="DW34" s="98">
        <f>RTM!HW34+'OA&amp;GRIDCO'!MI34</f>
        <v>22</v>
      </c>
      <c r="DX34" s="98">
        <f>RTM!HX34</f>
        <v>0</v>
      </c>
      <c r="DY34" s="98">
        <f>RTM!IA34</f>
        <v>0</v>
      </c>
      <c r="DZ34" s="98">
        <f>RTM!IB34</f>
        <v>0</v>
      </c>
      <c r="EA34" s="98">
        <f>RTM!IC34</f>
        <v>0</v>
      </c>
      <c r="EB34" s="98">
        <f>RTM!ID34</f>
        <v>0</v>
      </c>
      <c r="EC34" s="98">
        <f>'OA&amp;GRIDCO'!MO34</f>
        <v>0.2</v>
      </c>
      <c r="ED34" s="98">
        <f>'OA&amp;GRIDCO'!MP34</f>
        <v>0</v>
      </c>
      <c r="EE34" s="98">
        <f>'OA&amp;GRIDCO'!MS34</f>
        <v>0</v>
      </c>
      <c r="EF34" s="98">
        <f>'OA&amp;GRIDCO'!MT34</f>
        <v>0</v>
      </c>
      <c r="EG34" s="98">
        <f>'OA&amp;GRIDCO'!MW34+'Day Ahead IEX PXIL'!IM34+GDAM!G34+RTM!II34</f>
        <v>0</v>
      </c>
      <c r="EH34" s="98">
        <f>'OA&amp;GRIDCO'!MX34+'Day Ahead IEX PXIL'!IN34+RTM!IJ34+GDAM!H34</f>
        <v>0</v>
      </c>
      <c r="EI34" s="98">
        <f>'Day Ahead IEX PXIL'!IQ34+RTM!IM34+'OA&amp;GRIDCO'!NA34</f>
        <v>6.65</v>
      </c>
      <c r="EJ34" s="98">
        <f>'Day Ahead IEX PXIL'!IR34+RTM!IN34+'OA&amp;GRIDCO'!NB34</f>
        <v>0.9</v>
      </c>
      <c r="EK34" s="98">
        <f>'OA&amp;GRIDCO'!NE34</f>
        <v>0</v>
      </c>
      <c r="EL34" s="98">
        <f>'OA&amp;GRIDCO'!NF34</f>
        <v>0</v>
      </c>
      <c r="EM34" s="98">
        <f>RTM!IQ34</f>
        <v>0</v>
      </c>
      <c r="EN34" s="98">
        <f>RTM!IR34</f>
        <v>0</v>
      </c>
      <c r="EO34" s="98">
        <f>'Day Ahead IEX PXIL'!IU34+RTM!JC34</f>
        <v>0</v>
      </c>
      <c r="EP34" s="98">
        <f>'Day Ahead IEX PXIL'!IV34+RTM!JD34</f>
        <v>0</v>
      </c>
      <c r="EQ34" s="98">
        <f>'OA&amp;GRIDCO'!NI34</f>
        <v>0</v>
      </c>
      <c r="ER34" s="98">
        <f>'OA&amp;GRIDCO'!NJ34</f>
        <v>0</v>
      </c>
      <c r="ES34" s="98">
        <f>'OA&amp;GRIDCO'!NK34+RTM!HC34+'Day Ahead IEX PXIL'!JC34</f>
        <v>0</v>
      </c>
      <c r="ET34" s="98">
        <f>'OA&amp;GRIDCO'!NN34+RTM!HD34+'Day Ahead IEX PXIL'!JD34</f>
        <v>0</v>
      </c>
      <c r="EU34" s="98">
        <f>RTM!JG34</f>
        <v>0.88</v>
      </c>
      <c r="EV34" s="98">
        <f>RTM!JH34</f>
        <v>0</v>
      </c>
      <c r="EW34" s="98">
        <f>RTM!JK34</f>
        <v>0</v>
      </c>
      <c r="EX34" s="98">
        <f>RTM!JL34</f>
        <v>0</v>
      </c>
      <c r="EY34" s="98">
        <f>GDAM!S34+'OA&amp;GRIDCO'!OE34+RTM!JO34</f>
        <v>0</v>
      </c>
      <c r="EZ34" s="98">
        <f>GDAM!T34+'OA&amp;GRIDCO'!NV34+RTM!JP34</f>
        <v>0</v>
      </c>
      <c r="FA34" s="98">
        <f>GDAM!Y34+RTM!JS34</f>
        <v>0</v>
      </c>
      <c r="FB34" s="98">
        <f>GDAM!Z34+RTM!JT34</f>
        <v>0</v>
      </c>
      <c r="FC34" s="98">
        <f>RTM!JW34</f>
        <v>0</v>
      </c>
      <c r="FD34" s="98">
        <f>RTM!JX34</f>
        <v>0</v>
      </c>
      <c r="FE34" s="98">
        <f>GDAM!AE34+'OA&amp;GRIDCO'!OM34</f>
        <v>0.1</v>
      </c>
      <c r="FF34" s="98">
        <f>GDAM!AF34+'OA&amp;GRIDCO'!ON34</f>
        <v>0</v>
      </c>
      <c r="FG34" s="10">
        <f t="shared" si="0"/>
        <v>1612.9118840206186</v>
      </c>
      <c r="FH34" s="10">
        <f t="shared" si="1"/>
        <v>198.70399999999998</v>
      </c>
    </row>
    <row r="35" spans="1:164" ht="15" customHeight="1">
      <c r="A35" s="72" t="s">
        <v>57</v>
      </c>
      <c r="B35" s="62">
        <v>25</v>
      </c>
      <c r="C35" s="139"/>
      <c r="D35" s="99"/>
      <c r="E35" s="99"/>
      <c r="F35" s="99"/>
      <c r="G35" s="99">
        <v>20</v>
      </c>
      <c r="H35" s="99">
        <v>0.9</v>
      </c>
      <c r="I35" s="98"/>
      <c r="J35" s="98"/>
      <c r="K35" s="99"/>
      <c r="L35" s="99"/>
      <c r="M35" s="99">
        <v>18</v>
      </c>
      <c r="N35" s="99"/>
      <c r="O35" s="359">
        <v>0</v>
      </c>
      <c r="P35" s="99"/>
      <c r="Q35" s="119">
        <v>3.7</v>
      </c>
      <c r="R35" s="99">
        <v>0.45999999999999996</v>
      </c>
      <c r="S35" s="98">
        <v>25</v>
      </c>
      <c r="T35" s="99"/>
      <c r="U35" s="98">
        <v>37</v>
      </c>
      <c r="V35" s="99"/>
      <c r="W35" s="351">
        <v>0</v>
      </c>
      <c r="X35" s="99"/>
      <c r="Y35" s="351">
        <v>0.23</v>
      </c>
      <c r="Z35" s="99"/>
      <c r="AA35" s="361">
        <v>0.34</v>
      </c>
      <c r="AB35" s="99"/>
      <c r="AC35" s="362">
        <v>0</v>
      </c>
      <c r="AD35" s="99"/>
      <c r="AE35" s="14">
        <f>'OA&amp;GRIDCO'!W35+'Day Ahead IEX PXIL'!M35+RTM!M35</f>
        <v>20.62</v>
      </c>
      <c r="AF35" s="14">
        <f>'OA&amp;GRIDCO'!X35+'Day Ahead IEX PXIL'!N35+RTM!N35</f>
        <v>20.62</v>
      </c>
      <c r="AG35" s="14">
        <f>'OA&amp;GRIDCO'!AC35+'Day Ahead IEX PXIL'!S35+RTM!S35</f>
        <v>5</v>
      </c>
      <c r="AH35" s="14">
        <f>'OA&amp;GRIDCO'!AD35+'Day Ahead IEX PXIL'!T35+RTM!T35</f>
        <v>2.2200000000000002</v>
      </c>
      <c r="AI35" s="14">
        <f>'OA&amp;GRIDCO'!AU35+'Day Ahead IEX PXIL'!Y35+RTM!Y35</f>
        <v>114.95</v>
      </c>
      <c r="AJ35" s="14">
        <f>'OA&amp;GRIDCO'!AV35+'Day Ahead IEX PXIL'!Z35+RTM!Z35</f>
        <v>24</v>
      </c>
      <c r="AK35" s="14">
        <f>'OA&amp;GRIDCO'!BS35+'Day Ahead IEX PXIL'!AK35+RTM!AK35</f>
        <v>96.08</v>
      </c>
      <c r="AL35" s="14">
        <f>'OA&amp;GRIDCO'!BT35+'Day Ahead IEX PXIL'!AL35+RTM!AL35</f>
        <v>8.5440000000000005</v>
      </c>
      <c r="AM35" s="14">
        <f>'OA&amp;GRIDCO'!BC35+'Day Ahead IEX PXIL'!AE35+RTM!AE35</f>
        <v>0</v>
      </c>
      <c r="AN35" s="14">
        <f>'OA&amp;GRIDCO'!BD35+'Day Ahead IEX PXIL'!AF35+RTM!AF35</f>
        <v>0</v>
      </c>
      <c r="AO35" s="14">
        <f>'OA&amp;GRIDCO'!CC35+'Day Ahead IEX PXIL'!AQ35+RTM!AQ35</f>
        <v>0</v>
      </c>
      <c r="AP35" s="14">
        <f>'OA&amp;GRIDCO'!CD35+'Day Ahead IEX PXIL'!AR35+RTM!AR35</f>
        <v>0</v>
      </c>
      <c r="AQ35" s="14">
        <f>'OA&amp;GRIDCO'!CO35+'Day Ahead IEX PXIL'!AW35+RTM!AW35</f>
        <v>25.75</v>
      </c>
      <c r="AR35" s="14">
        <f>'OA&amp;GRIDCO'!CP35+'Day Ahead IEX PXIL'!AX35+RTM!AX35</f>
        <v>8</v>
      </c>
      <c r="AS35" s="14">
        <f>'OA&amp;GRIDCO'!DA35+'Day Ahead IEX PXIL'!BC35+RTM!BC35</f>
        <v>329.77738402061857</v>
      </c>
      <c r="AT35" s="14">
        <f>'OA&amp;GRIDCO'!DB35+'Day Ahead IEX PXIL'!BD35+RTM!BD35</f>
        <v>0</v>
      </c>
      <c r="AU35" s="14">
        <f>'Day Ahead IEX PXIL'!BI35+RTM!BI35+'OA&amp;GRIDCO'!OQ35</f>
        <v>0</v>
      </c>
      <c r="AV35" s="14">
        <f>'Day Ahead IEX PXIL'!BJ35+RTM!BJ35+'OA&amp;GRIDCO'!OR35</f>
        <v>0</v>
      </c>
      <c r="AW35" s="91"/>
      <c r="AX35" s="91"/>
      <c r="AY35" s="14">
        <v>0</v>
      </c>
      <c r="AZ35" s="14">
        <f>'OA&amp;GRIDCO'!DL35+'Day Ahead IEX PXIL'!BP35+RTM!BP35</f>
        <v>14.12</v>
      </c>
      <c r="BA35" s="14">
        <f>'OA&amp;GRIDCO'!EC35+'Day Ahead IEX PXIL'!BU35+RTM!BU35</f>
        <v>0</v>
      </c>
      <c r="BB35" s="14">
        <f>'OA&amp;GRIDCO'!ED35+'Day Ahead IEX PXIL'!BV35+RTM!BV35</f>
        <v>0</v>
      </c>
      <c r="BC35" s="14">
        <f>'OA&amp;GRIDCO'!EQ35+'Day Ahead IEX PXIL'!CA35+RTM!CA35</f>
        <v>348.46000000000004</v>
      </c>
      <c r="BD35" s="14">
        <f>'OA&amp;GRIDCO'!ER35+'Day Ahead IEX PXIL'!CB35+RTM!CB35</f>
        <v>66.495000000000005</v>
      </c>
      <c r="BE35" s="99">
        <f>'OA&amp;GRIDCO'!NU35+GDAM!U35</f>
        <v>0.03</v>
      </c>
      <c r="BF35" s="99"/>
      <c r="BG35" s="77"/>
      <c r="BH35" s="77"/>
      <c r="BI35" s="14">
        <f>'OA&amp;GRIDCO'!EW35+'Day Ahead IEX PXIL'!CG35+RTM!CG35</f>
        <v>0</v>
      </c>
      <c r="BJ35" s="14">
        <f>'OA&amp;GRIDCO'!EX35+'Day Ahead IEX PXIL'!CH35+RTM!CH35</f>
        <v>0</v>
      </c>
      <c r="BK35" s="14">
        <f>'OA&amp;GRIDCO'!KW35+RTM!FG35+'Day Ahead IEX PXIL'!GW35</f>
        <v>0</v>
      </c>
      <c r="BL35" s="14">
        <f>'OA&amp;GRIDCO'!KX35+RTM!FH35+'Day Ahead IEX PXIL'!GX35</f>
        <v>0</v>
      </c>
      <c r="BM35" s="14">
        <f>'Day Ahead IEX PXIL'!CM35+RTM!CM35+'OA&amp;GRIDCO'!FC35</f>
        <v>25</v>
      </c>
      <c r="BN35" s="14">
        <f>'OA&amp;GRIDCO'!FD35+'Day Ahead IEX PXIL'!CN35+RTM!CN35</f>
        <v>0</v>
      </c>
      <c r="BO35" s="93"/>
      <c r="BP35" s="93"/>
      <c r="BQ35" s="14">
        <f>'OA&amp;GRIDCO'!FQ35+'Day Ahead IEX PXIL'!CS35+RTM!CS35</f>
        <v>26.8</v>
      </c>
      <c r="BR35" s="14">
        <f>'OA&amp;GRIDCO'!FR35+'Day Ahead IEX PXIL'!CT35+RTM!CT35</f>
        <v>6</v>
      </c>
      <c r="BS35" s="10">
        <f>'OA&amp;GRIDCO'!JU35+'Day Ahead IEX PXIL'!FA35+RTM!EU35</f>
        <v>108.9545</v>
      </c>
      <c r="BT35" s="14">
        <f>'OA&amp;GRIDCO'!JV35+'Day Ahead IEX PXIL'!FB35+RTM!EV35</f>
        <v>13</v>
      </c>
      <c r="BU35" s="31">
        <f>'OA&amp;GRIDCO'!GG35+RTM!G35</f>
        <v>0</v>
      </c>
      <c r="BV35" s="31">
        <f>'OA&amp;GRIDCO'!GH35</f>
        <v>0</v>
      </c>
      <c r="BW35" s="14">
        <f>'OA&amp;GRIDCO'!HA35+'Day Ahead IEX PXIL'!DK35+RTM!DE35</f>
        <v>0</v>
      </c>
      <c r="BX35" s="14">
        <f>'OA&amp;GRIDCO'!HB35</f>
        <v>0</v>
      </c>
      <c r="BY35" s="14">
        <f>'Day Ahead IEX PXIL'!GK35+RTM!FA35+'OA&amp;GRIDCO'!LC35</f>
        <v>0</v>
      </c>
      <c r="BZ35" s="14">
        <f>'Day Ahead IEX PXIL'!GL35+RTM!FB35+'OA&amp;GRIDCO'!LD35</f>
        <v>0</v>
      </c>
      <c r="CA35" s="61"/>
      <c r="CB35" s="61"/>
      <c r="CC35" s="98">
        <f>RTM!GI35+'Day Ahead IEX PXIL'!II35+GDAM!M35</f>
        <v>0</v>
      </c>
      <c r="CD35" s="98">
        <f>RTM!GJ35</f>
        <v>0</v>
      </c>
      <c r="CE35" s="14">
        <f>'OA&amp;GRIDCO'!HI35+'Day Ahead IEX PXIL'!DQ35+RTM!DK35</f>
        <v>0</v>
      </c>
      <c r="CF35" s="14">
        <f>'OA&amp;GRIDCO'!HJ35+'Day Ahead IEX PXIL'!DR35+RTM!DL35</f>
        <v>0</v>
      </c>
      <c r="CG35" s="98">
        <f>'OA&amp;GRIDCO'!HO35+'Day Ahead IEX PXIL'!DW35+RTM!DQ35</f>
        <v>0</v>
      </c>
      <c r="CH35" s="98">
        <f>'OA&amp;GRIDCO'!HP35+'Day Ahead IEX PXIL'!DX35+RTM!DR35</f>
        <v>0</v>
      </c>
      <c r="CI35" s="99">
        <f>'Day Ahead IEX PXIL'!HE35+'OA&amp;GRIDCO'!DI35+RTM!GY35</f>
        <v>0</v>
      </c>
      <c r="CJ35" s="99">
        <f>'Day Ahead IEX PXIL'!HF35+'OA&amp;GRIDCO'!DJ35</f>
        <v>0</v>
      </c>
      <c r="CK35" s="78">
        <f>'OA&amp;GRIDCO'!KS35+'Day Ahead IEX PXIL'!DE35</f>
        <v>10.31</v>
      </c>
      <c r="CL35" s="78">
        <f>'OA&amp;GRIDCO'!KT35+'Day Ahead IEX PXIL'!DF35</f>
        <v>0</v>
      </c>
      <c r="CM35" s="78">
        <f>'Day Ahead IEX PXIL'!FS35+RTM!FS35</f>
        <v>0</v>
      </c>
      <c r="CN35" s="78">
        <f>'Day Ahead IEX PXIL'!FT35</f>
        <v>0</v>
      </c>
      <c r="CO35" s="78">
        <f>RTM!IY35+'Day Ahead IEX PXIL'!IY35</f>
        <v>0</v>
      </c>
      <c r="CP35" s="78">
        <f>RTM!IZ35+'Day Ahead IEX PXIL'!IZ35</f>
        <v>0</v>
      </c>
      <c r="CQ35" s="14">
        <f>'OA&amp;GRIDCO'!KG35+'Day Ahead IEX PXIL'!FM35+RTM!GE35</f>
        <v>0</v>
      </c>
      <c r="CR35" s="14">
        <f>'OA&amp;GRIDCO'!KH35+'Day Ahead IEX PXIL'!FN35</f>
        <v>0</v>
      </c>
      <c r="CS35" s="14">
        <f>'OA&amp;GRIDCO'!KM35+'Day Ahead IEX PXIL'!FY35+RTM!FY35</f>
        <v>0</v>
      </c>
      <c r="CT35" s="14">
        <f>'Day Ahead IEX PXIL'!FZ35</f>
        <v>0</v>
      </c>
      <c r="CU35" s="14">
        <v>0</v>
      </c>
      <c r="CV35" s="14">
        <f>'Day Ahead IEX PXIL'!GF35</f>
        <v>0</v>
      </c>
      <c r="CW35" s="14">
        <f>'OA&amp;GRIDCO'!HU35+'Day Ahead IEX PXIL'!EC35+RTM!DW35</f>
        <v>400</v>
      </c>
      <c r="CX35" s="14">
        <f>'OA&amp;GRIDCO'!HV35+'Day Ahead IEX PXIL'!ED35+RTM!DX35</f>
        <v>0</v>
      </c>
      <c r="CY35" s="14">
        <f>'OA&amp;GRIDCO'!IG35+'Day Ahead IEX PXIL'!EI35+RTM!EC35</f>
        <v>9.3000000000000007</v>
      </c>
      <c r="CZ35" s="14">
        <f>'OA&amp;GRIDCO'!IH35+'Day Ahead IEX PXIL'!EJ35+RTM!ED35</f>
        <v>2.3250000000000002</v>
      </c>
      <c r="DA35" s="14">
        <f>'OA&amp;GRIDCO'!IU35+'Day Ahead IEX PXIL'!EO35+RTM!EI35</f>
        <v>0</v>
      </c>
      <c r="DB35" s="14">
        <f>'OA&amp;GRIDCO'!IV35+'Day Ahead IEX PXIL'!EP35+RTM!EJ35</f>
        <v>0</v>
      </c>
      <c r="DC35" s="99"/>
      <c r="DD35" s="99"/>
      <c r="DE35" s="14">
        <f>'Day Ahead IEX PXIL'!FC35+'OA&amp;GRIDCO'!KA35+RTM!GM35</f>
        <v>0</v>
      </c>
      <c r="DF35" s="14">
        <f>'Day Ahead IEX PXIL'!FD35+'OA&amp;GRIDCO'!KB35</f>
        <v>0</v>
      </c>
      <c r="DG35" s="14">
        <f>'OA&amp;GRIDCO'!JE35+'Day Ahead IEX PXIL'!EU35+RTM!EO35</f>
        <v>10.31</v>
      </c>
      <c r="DH35" s="14">
        <f>'OA&amp;GRIDCO'!JF35+'Day Ahead IEX PXIL'!EV35+RTM!EP35</f>
        <v>0</v>
      </c>
      <c r="DI35" s="14">
        <v>0</v>
      </c>
      <c r="DJ35" s="14">
        <v>0</v>
      </c>
      <c r="DK35" s="98">
        <f>RTM!FM35</f>
        <v>0</v>
      </c>
      <c r="DL35" s="98">
        <f>RTM!FN35</f>
        <v>0</v>
      </c>
      <c r="DM35" s="98">
        <f>'OA&amp;GRIDCO'!LF35+'Day Ahead IEX PXIL'!HU35+'Day Ahead IEX PXIL'!HU35</f>
        <v>0</v>
      </c>
      <c r="DN35" s="98">
        <f>'OA&amp;GRIDCO'!LH35+'Day Ahead IEX PXIL'!HV35+RTM!GV35</f>
        <v>0</v>
      </c>
      <c r="DO35" s="98">
        <f>'OA&amp;GRIDCO'!LS35+'Day Ahead IEX PXIL'!HO35+RTM!IU35</f>
        <v>0</v>
      </c>
      <c r="DP35" s="98">
        <f>'OA&amp;GRIDCO'!LT35+'Day Ahead IEX PXIL'!HP35+RTM!IV35</f>
        <v>0</v>
      </c>
      <c r="DQ35" s="98">
        <f>RTM!HK35</f>
        <v>1.44</v>
      </c>
      <c r="DR35" s="98">
        <f>RTM!HL35</f>
        <v>0</v>
      </c>
      <c r="DS35" s="98">
        <f>RTM!HO35</f>
        <v>0</v>
      </c>
      <c r="DT35" s="98">
        <f>RTM!HP35</f>
        <v>0</v>
      </c>
      <c r="DU35" s="98">
        <f>RTM!HS35</f>
        <v>0</v>
      </c>
      <c r="DV35" s="98">
        <f>RTM!HT35</f>
        <v>0</v>
      </c>
      <c r="DW35" s="98">
        <f>RTM!HW35+'OA&amp;GRIDCO'!MI35</f>
        <v>22</v>
      </c>
      <c r="DX35" s="98">
        <f>RTM!HX35</f>
        <v>0</v>
      </c>
      <c r="DY35" s="98">
        <f>RTM!IA35</f>
        <v>0</v>
      </c>
      <c r="DZ35" s="98">
        <f>RTM!IB35</f>
        <v>0</v>
      </c>
      <c r="EA35" s="98">
        <f>RTM!IC35</f>
        <v>0</v>
      </c>
      <c r="EB35" s="98">
        <f>RTM!ID35</f>
        <v>0</v>
      </c>
      <c r="EC35" s="98">
        <f>'OA&amp;GRIDCO'!MO35</f>
        <v>0.53</v>
      </c>
      <c r="ED35" s="98">
        <f>'OA&amp;GRIDCO'!MP35</f>
        <v>0</v>
      </c>
      <c r="EE35" s="98">
        <f>'OA&amp;GRIDCO'!MS35</f>
        <v>0</v>
      </c>
      <c r="EF35" s="98">
        <f>'OA&amp;GRIDCO'!MT35</f>
        <v>0</v>
      </c>
      <c r="EG35" s="98">
        <f>'OA&amp;GRIDCO'!MW35+'Day Ahead IEX PXIL'!IM35+GDAM!G35+RTM!II35</f>
        <v>0</v>
      </c>
      <c r="EH35" s="98">
        <f>'OA&amp;GRIDCO'!MX35+'Day Ahead IEX PXIL'!IN35+RTM!IJ35+GDAM!H35</f>
        <v>0</v>
      </c>
      <c r="EI35" s="98">
        <f>'Day Ahead IEX PXIL'!IQ35+RTM!IM35+'OA&amp;GRIDCO'!NA35</f>
        <v>6.65</v>
      </c>
      <c r="EJ35" s="98">
        <f>'Day Ahead IEX PXIL'!IR35+RTM!IN35+'OA&amp;GRIDCO'!NB35</f>
        <v>0.9</v>
      </c>
      <c r="EK35" s="98">
        <f>'OA&amp;GRIDCO'!NE35</f>
        <v>0</v>
      </c>
      <c r="EL35" s="98">
        <f>'OA&amp;GRIDCO'!NF35</f>
        <v>0</v>
      </c>
      <c r="EM35" s="98">
        <f>RTM!IQ35</f>
        <v>0</v>
      </c>
      <c r="EN35" s="98">
        <f>RTM!IR35</f>
        <v>0</v>
      </c>
      <c r="EO35" s="98">
        <f>'Day Ahead IEX PXIL'!IU35+RTM!JC35</f>
        <v>0</v>
      </c>
      <c r="EP35" s="98">
        <f>'Day Ahead IEX PXIL'!IV35+RTM!JD35</f>
        <v>0</v>
      </c>
      <c r="EQ35" s="98">
        <f>'OA&amp;GRIDCO'!NI35</f>
        <v>0</v>
      </c>
      <c r="ER35" s="98">
        <f>'OA&amp;GRIDCO'!NJ35</f>
        <v>0</v>
      </c>
      <c r="ES35" s="98">
        <f>'OA&amp;GRIDCO'!NK35+RTM!HC35+'Day Ahead IEX PXIL'!JC35</f>
        <v>0</v>
      </c>
      <c r="ET35" s="98">
        <f>'OA&amp;GRIDCO'!NN35+RTM!HD35+'Day Ahead IEX PXIL'!JD35</f>
        <v>0</v>
      </c>
      <c r="EU35" s="98">
        <f>RTM!JG35</f>
        <v>1.1100000000000001</v>
      </c>
      <c r="EV35" s="98">
        <f>RTM!JH35</f>
        <v>0</v>
      </c>
      <c r="EW35" s="98">
        <f>RTM!JK35</f>
        <v>0</v>
      </c>
      <c r="EX35" s="98">
        <f>RTM!JL35</f>
        <v>0</v>
      </c>
      <c r="EY35" s="98">
        <f>GDAM!S35+'OA&amp;GRIDCO'!OE35+RTM!JO35</f>
        <v>0</v>
      </c>
      <c r="EZ35" s="98">
        <f>GDAM!T35+'OA&amp;GRIDCO'!NV35+RTM!JP35</f>
        <v>0</v>
      </c>
      <c r="FA35" s="98">
        <f>GDAM!Y35+RTM!JS35</f>
        <v>0</v>
      </c>
      <c r="FB35" s="98">
        <f>GDAM!Z35+RTM!JT35</f>
        <v>0</v>
      </c>
      <c r="FC35" s="98">
        <f>RTM!JW35</f>
        <v>0</v>
      </c>
      <c r="FD35" s="98">
        <f>RTM!JX35</f>
        <v>0</v>
      </c>
      <c r="FE35" s="98">
        <f>GDAM!AE35+'OA&amp;GRIDCO'!OM35</f>
        <v>0.16999999999999998</v>
      </c>
      <c r="FF35" s="98">
        <f>GDAM!AF35+'OA&amp;GRIDCO'!ON35</f>
        <v>0</v>
      </c>
      <c r="FG35" s="10">
        <f t="shared" si="0"/>
        <v>1605.5118840206185</v>
      </c>
      <c r="FH35" s="10">
        <f t="shared" si="1"/>
        <v>167.584</v>
      </c>
    </row>
    <row r="36" spans="1:164" s="106" customFormat="1">
      <c r="A36" s="104" t="s">
        <v>58</v>
      </c>
      <c r="B36" s="105">
        <v>26</v>
      </c>
      <c r="C36" s="139"/>
      <c r="D36" s="99"/>
      <c r="E36" s="99"/>
      <c r="F36" s="99"/>
      <c r="G36" s="99">
        <v>20</v>
      </c>
      <c r="H36" s="99">
        <v>0.9</v>
      </c>
      <c r="I36" s="98"/>
      <c r="J36" s="98"/>
      <c r="K36" s="99"/>
      <c r="L36" s="99"/>
      <c r="M36" s="99">
        <v>18</v>
      </c>
      <c r="N36" s="99"/>
      <c r="O36" s="359">
        <v>0</v>
      </c>
      <c r="P36" s="99"/>
      <c r="Q36" s="119">
        <v>3.7</v>
      </c>
      <c r="R36" s="99">
        <v>0.45999999999999996</v>
      </c>
      <c r="S36" s="98">
        <v>25</v>
      </c>
      <c r="T36" s="99"/>
      <c r="U36" s="98">
        <v>37</v>
      </c>
      <c r="V36" s="99"/>
      <c r="W36" s="351">
        <v>0.16</v>
      </c>
      <c r="X36" s="99"/>
      <c r="Y36" s="351">
        <v>0.38</v>
      </c>
      <c r="Z36" s="99"/>
      <c r="AA36" s="361">
        <v>0.56999999999999995</v>
      </c>
      <c r="AB36" s="99"/>
      <c r="AC36" s="362">
        <v>0</v>
      </c>
      <c r="AD36" s="99"/>
      <c r="AE36" s="14">
        <f>'OA&amp;GRIDCO'!W36+'Day Ahead IEX PXIL'!M36+RTM!M36</f>
        <v>20.62</v>
      </c>
      <c r="AF36" s="14">
        <f>'OA&amp;GRIDCO'!X36+'Day Ahead IEX PXIL'!N36+RTM!N36</f>
        <v>20.62</v>
      </c>
      <c r="AG36" s="98">
        <f>'OA&amp;GRIDCO'!AC36+'Day Ahead IEX PXIL'!S36+RTM!S36</f>
        <v>5</v>
      </c>
      <c r="AH36" s="98">
        <f>'OA&amp;GRIDCO'!AD36+'Day Ahead IEX PXIL'!T36+RTM!T36</f>
        <v>2.2200000000000002</v>
      </c>
      <c r="AI36" s="14">
        <f>'OA&amp;GRIDCO'!AU36+'Day Ahead IEX PXIL'!Y36+RTM!Y36</f>
        <v>114.95</v>
      </c>
      <c r="AJ36" s="14">
        <f>'OA&amp;GRIDCO'!AV36+'Day Ahead IEX PXIL'!Z36+RTM!Z36</f>
        <v>24</v>
      </c>
      <c r="AK36" s="98">
        <f>'OA&amp;GRIDCO'!BS36+'Day Ahead IEX PXIL'!AK36+RTM!AK36</f>
        <v>96.08</v>
      </c>
      <c r="AL36" s="98">
        <f>'OA&amp;GRIDCO'!BT36+'Day Ahead IEX PXIL'!AL36+RTM!AL36</f>
        <v>8.5440000000000005</v>
      </c>
      <c r="AM36" s="98">
        <f>'OA&amp;GRIDCO'!BC36+'Day Ahead IEX PXIL'!AE36+RTM!AE36</f>
        <v>0</v>
      </c>
      <c r="AN36" s="98">
        <f>'OA&amp;GRIDCO'!BD36+'Day Ahead IEX PXIL'!AF36+RTM!AF36</f>
        <v>0</v>
      </c>
      <c r="AO36" s="98">
        <f>'OA&amp;GRIDCO'!CC36+'Day Ahead IEX PXIL'!AQ36+RTM!AQ36</f>
        <v>0</v>
      </c>
      <c r="AP36" s="98">
        <f>'OA&amp;GRIDCO'!CD36+'Day Ahead IEX PXIL'!AR36+RTM!AR36</f>
        <v>0</v>
      </c>
      <c r="AQ36" s="98">
        <f>'OA&amp;GRIDCO'!CO36+'Day Ahead IEX PXIL'!AW36+RTM!AW36</f>
        <v>25.75</v>
      </c>
      <c r="AR36" s="98">
        <f>'OA&amp;GRIDCO'!CP36+'Day Ahead IEX PXIL'!AX36+RTM!AX36</f>
        <v>8</v>
      </c>
      <c r="AS36" s="98">
        <f>'OA&amp;GRIDCO'!DA36+'Day Ahead IEX PXIL'!BC36+RTM!BC36</f>
        <v>329.77738402061857</v>
      </c>
      <c r="AT36" s="98">
        <f>'OA&amp;GRIDCO'!DB36+'Day Ahead IEX PXIL'!BD36+RTM!BD36</f>
        <v>0</v>
      </c>
      <c r="AU36" s="14">
        <f>'Day Ahead IEX PXIL'!BI36+RTM!BI36+'OA&amp;GRIDCO'!OQ36</f>
        <v>0</v>
      </c>
      <c r="AV36" s="14">
        <f>'Day Ahead IEX PXIL'!BJ36+RTM!BJ36+'OA&amp;GRIDCO'!OR36</f>
        <v>0</v>
      </c>
      <c r="AW36" s="91"/>
      <c r="AX36" s="91"/>
      <c r="AY36" s="98">
        <v>0</v>
      </c>
      <c r="AZ36" s="98">
        <f>'OA&amp;GRIDCO'!DL36+'Day Ahead IEX PXIL'!BP36+RTM!BP36</f>
        <v>14.12</v>
      </c>
      <c r="BA36" s="98">
        <f>'OA&amp;GRIDCO'!EC36+'Day Ahead IEX PXIL'!BU36+RTM!BU36</f>
        <v>0</v>
      </c>
      <c r="BB36" s="98">
        <f>'OA&amp;GRIDCO'!ED36+'Day Ahead IEX PXIL'!BV36+RTM!BV36</f>
        <v>0</v>
      </c>
      <c r="BC36" s="98">
        <f>'OA&amp;GRIDCO'!EQ36+'Day Ahead IEX PXIL'!CA36+RTM!CA36</f>
        <v>348.46000000000004</v>
      </c>
      <c r="BD36" s="98">
        <f>'OA&amp;GRIDCO'!ER36+'Day Ahead IEX PXIL'!CB36+RTM!CB36</f>
        <v>66.495000000000005</v>
      </c>
      <c r="BE36" s="99">
        <f>'OA&amp;GRIDCO'!NU36+GDAM!U36</f>
        <v>0.32999999999999996</v>
      </c>
      <c r="BF36" s="99"/>
      <c r="BG36" s="77"/>
      <c r="BH36" s="77"/>
      <c r="BI36" s="14">
        <f>'OA&amp;GRIDCO'!EW36+'Day Ahead IEX PXIL'!CG36+RTM!CG36</f>
        <v>0</v>
      </c>
      <c r="BJ36" s="14">
        <f>'OA&amp;GRIDCO'!EX36+'Day Ahead IEX PXIL'!CH36+RTM!CH36</f>
        <v>0</v>
      </c>
      <c r="BK36" s="98">
        <f>'OA&amp;GRIDCO'!KW36+RTM!FG36+'Day Ahead IEX PXIL'!GW36</f>
        <v>0</v>
      </c>
      <c r="BL36" s="98">
        <f>'OA&amp;GRIDCO'!KX36+RTM!FH36+'Day Ahead IEX PXIL'!GX36</f>
        <v>0</v>
      </c>
      <c r="BM36" s="14">
        <f>'Day Ahead IEX PXIL'!CM36+RTM!CM36+'OA&amp;GRIDCO'!FC36</f>
        <v>25</v>
      </c>
      <c r="BN36" s="14">
        <f>'OA&amp;GRIDCO'!FD36+'Day Ahead IEX PXIL'!CN36+RTM!CN36</f>
        <v>0</v>
      </c>
      <c r="BO36" s="93"/>
      <c r="BP36" s="93"/>
      <c r="BQ36" s="14">
        <f>'OA&amp;GRIDCO'!FQ36+'Day Ahead IEX PXIL'!CS36+RTM!CS36</f>
        <v>26.8</v>
      </c>
      <c r="BR36" s="14">
        <f>'OA&amp;GRIDCO'!FR36+'Day Ahead IEX PXIL'!CT36+RTM!CT36</f>
        <v>6</v>
      </c>
      <c r="BS36" s="147">
        <f>'OA&amp;GRIDCO'!JU36+'Day Ahead IEX PXIL'!FA36+RTM!EU36</f>
        <v>108.9545</v>
      </c>
      <c r="BT36" s="98">
        <f>'OA&amp;GRIDCO'!JV36+'Day Ahead IEX PXIL'!FB36+RTM!EV36</f>
        <v>13</v>
      </c>
      <c r="BU36" s="31">
        <f>'OA&amp;GRIDCO'!GG36+RTM!G36</f>
        <v>0</v>
      </c>
      <c r="BV36" s="31">
        <f>'OA&amp;GRIDCO'!GH36</f>
        <v>0</v>
      </c>
      <c r="BW36" s="98">
        <f>'OA&amp;GRIDCO'!HA36+'Day Ahead IEX PXIL'!DK36+RTM!DE36</f>
        <v>0</v>
      </c>
      <c r="BX36" s="98">
        <f>'OA&amp;GRIDCO'!HB36</f>
        <v>0</v>
      </c>
      <c r="BY36" s="14">
        <f>'Day Ahead IEX PXIL'!GK36+RTM!FA36+'OA&amp;GRIDCO'!LC36</f>
        <v>0</v>
      </c>
      <c r="BZ36" s="14">
        <f>'Day Ahead IEX PXIL'!GL36+RTM!FB36+'OA&amp;GRIDCO'!LD36</f>
        <v>0</v>
      </c>
      <c r="CA36" s="61"/>
      <c r="CB36" s="61"/>
      <c r="CC36" s="98">
        <f>RTM!GI36+'Day Ahead IEX PXIL'!II36+GDAM!M36</f>
        <v>0</v>
      </c>
      <c r="CD36" s="98">
        <f>RTM!GJ36</f>
        <v>0</v>
      </c>
      <c r="CE36" s="98">
        <f>'OA&amp;GRIDCO'!HI36+'Day Ahead IEX PXIL'!DQ36+RTM!DK36</f>
        <v>0</v>
      </c>
      <c r="CF36" s="98">
        <f>'OA&amp;GRIDCO'!HJ36+'Day Ahead IEX PXIL'!DR36+RTM!DL36</f>
        <v>0</v>
      </c>
      <c r="CG36" s="98">
        <f>'OA&amp;GRIDCO'!HO36+'Day Ahead IEX PXIL'!DW36+RTM!DQ36</f>
        <v>0</v>
      </c>
      <c r="CH36" s="98">
        <f>'OA&amp;GRIDCO'!HP36+'Day Ahead IEX PXIL'!DX36+RTM!DR36</f>
        <v>0</v>
      </c>
      <c r="CI36" s="99">
        <f>'Day Ahead IEX PXIL'!HE36+'OA&amp;GRIDCO'!DI36+RTM!GY36</f>
        <v>0</v>
      </c>
      <c r="CJ36" s="99">
        <f>'Day Ahead IEX PXIL'!HF36+'OA&amp;GRIDCO'!DJ36</f>
        <v>0</v>
      </c>
      <c r="CK36" s="103">
        <f>'OA&amp;GRIDCO'!KS36+'Day Ahead IEX PXIL'!DE36</f>
        <v>10.31</v>
      </c>
      <c r="CL36" s="103">
        <f>'OA&amp;GRIDCO'!KT36+'Day Ahead IEX PXIL'!DF36</f>
        <v>0</v>
      </c>
      <c r="CM36" s="103">
        <f>'Day Ahead IEX PXIL'!FS36+RTM!FS36</f>
        <v>0</v>
      </c>
      <c r="CN36" s="103">
        <f>'Day Ahead IEX PXIL'!FT36</f>
        <v>0</v>
      </c>
      <c r="CO36" s="78">
        <f>RTM!IY36+'Day Ahead IEX PXIL'!IY36</f>
        <v>0</v>
      </c>
      <c r="CP36" s="78">
        <f>RTM!IZ36+'Day Ahead IEX PXIL'!IZ36</f>
        <v>0</v>
      </c>
      <c r="CQ36" s="98">
        <f>'OA&amp;GRIDCO'!KG36+'Day Ahead IEX PXIL'!FM36+RTM!GE36</f>
        <v>0</v>
      </c>
      <c r="CR36" s="98">
        <f>'OA&amp;GRIDCO'!KH36+'Day Ahead IEX PXIL'!FN36</f>
        <v>0</v>
      </c>
      <c r="CS36" s="98">
        <f>'OA&amp;GRIDCO'!KM36+'Day Ahead IEX PXIL'!FY36+RTM!FY36</f>
        <v>0</v>
      </c>
      <c r="CT36" s="98">
        <f>'Day Ahead IEX PXIL'!FZ36</f>
        <v>0</v>
      </c>
      <c r="CU36" s="98">
        <v>0</v>
      </c>
      <c r="CV36" s="98">
        <f>'Day Ahead IEX PXIL'!GF36</f>
        <v>0</v>
      </c>
      <c r="CW36" s="98">
        <f>'OA&amp;GRIDCO'!HU36+'Day Ahead IEX PXIL'!EC36+RTM!DW36</f>
        <v>400</v>
      </c>
      <c r="CX36" s="98">
        <f>'OA&amp;GRIDCO'!HV36+'Day Ahead IEX PXIL'!ED36+RTM!DX36</f>
        <v>0</v>
      </c>
      <c r="CY36" s="98">
        <f>'OA&amp;GRIDCO'!IG36+'Day Ahead IEX PXIL'!EI36+RTM!EC36</f>
        <v>9.3000000000000007</v>
      </c>
      <c r="CZ36" s="98">
        <f>'OA&amp;GRIDCO'!IH36+'Day Ahead IEX PXIL'!EJ36+RTM!ED36</f>
        <v>2.3250000000000002</v>
      </c>
      <c r="DA36" s="98">
        <f>'OA&amp;GRIDCO'!IU36+'Day Ahead IEX PXIL'!EO36+RTM!EI36</f>
        <v>0</v>
      </c>
      <c r="DB36" s="98">
        <f>'OA&amp;GRIDCO'!IV36+'Day Ahead IEX PXIL'!EP36+RTM!EJ36</f>
        <v>0</v>
      </c>
      <c r="DC36" s="99"/>
      <c r="DD36" s="99"/>
      <c r="DE36" s="98">
        <f>'Day Ahead IEX PXIL'!FC36+'OA&amp;GRIDCO'!KA36+RTM!GM36</f>
        <v>0</v>
      </c>
      <c r="DF36" s="98">
        <f>'Day Ahead IEX PXIL'!FD36+'OA&amp;GRIDCO'!KB36</f>
        <v>0</v>
      </c>
      <c r="DG36" s="98">
        <f>'OA&amp;GRIDCO'!JE36+'Day Ahead IEX PXIL'!EU36+RTM!EO36</f>
        <v>10.31</v>
      </c>
      <c r="DH36" s="98">
        <f>'OA&amp;GRIDCO'!JF36+'Day Ahead IEX PXIL'!EV36+RTM!EP36</f>
        <v>0</v>
      </c>
      <c r="DI36" s="98">
        <v>0</v>
      </c>
      <c r="DJ36" s="98">
        <v>0</v>
      </c>
      <c r="DK36" s="98">
        <f>RTM!FM36</f>
        <v>0</v>
      </c>
      <c r="DL36" s="98">
        <f>RTM!FN36</f>
        <v>0</v>
      </c>
      <c r="DM36" s="98">
        <f>'OA&amp;GRIDCO'!LF36+'Day Ahead IEX PXIL'!HU36+'Day Ahead IEX PXIL'!HU36</f>
        <v>0</v>
      </c>
      <c r="DN36" s="98">
        <f>'OA&amp;GRIDCO'!LH36+'Day Ahead IEX PXIL'!HV36+RTM!GV36</f>
        <v>0</v>
      </c>
      <c r="DO36" s="98">
        <f>'OA&amp;GRIDCO'!LS36+'Day Ahead IEX PXIL'!HO36+RTM!IU36</f>
        <v>0</v>
      </c>
      <c r="DP36" s="98">
        <f>'OA&amp;GRIDCO'!LT36+'Day Ahead IEX PXIL'!HP36+RTM!IV36</f>
        <v>0</v>
      </c>
      <c r="DQ36" s="98">
        <f>RTM!HK36</f>
        <v>1.44</v>
      </c>
      <c r="DR36" s="98">
        <f>RTM!HL36</f>
        <v>0</v>
      </c>
      <c r="DS36" s="98">
        <f>RTM!HO36</f>
        <v>0</v>
      </c>
      <c r="DT36" s="98">
        <f>RTM!HP36</f>
        <v>0</v>
      </c>
      <c r="DU36" s="98">
        <f>RTM!HS36</f>
        <v>0</v>
      </c>
      <c r="DV36" s="98">
        <f>RTM!HT36</f>
        <v>0</v>
      </c>
      <c r="DW36" s="98">
        <f>RTM!HW36+'OA&amp;GRIDCO'!MI36</f>
        <v>22</v>
      </c>
      <c r="DX36" s="98">
        <f>RTM!HX36</f>
        <v>0</v>
      </c>
      <c r="DY36" s="98">
        <f>RTM!IA36</f>
        <v>0</v>
      </c>
      <c r="DZ36" s="98">
        <f>RTM!IB36</f>
        <v>0</v>
      </c>
      <c r="EA36" s="98">
        <f>RTM!IC36</f>
        <v>0</v>
      </c>
      <c r="EB36" s="98">
        <f>RTM!ID36</f>
        <v>0</v>
      </c>
      <c r="EC36" s="98">
        <f>'OA&amp;GRIDCO'!MO36</f>
        <v>0.67</v>
      </c>
      <c r="ED36" s="98">
        <f>'OA&amp;GRIDCO'!MP36</f>
        <v>0</v>
      </c>
      <c r="EE36" s="98">
        <f>'OA&amp;GRIDCO'!MS36</f>
        <v>0</v>
      </c>
      <c r="EF36" s="98">
        <f>'OA&amp;GRIDCO'!MT36</f>
        <v>0</v>
      </c>
      <c r="EG36" s="98">
        <f>'OA&amp;GRIDCO'!MW36+'Day Ahead IEX PXIL'!IM36+GDAM!G36+RTM!II36</f>
        <v>0</v>
      </c>
      <c r="EH36" s="98">
        <f>'OA&amp;GRIDCO'!MX36+'Day Ahead IEX PXIL'!IN36+RTM!IJ36+GDAM!H36</f>
        <v>0</v>
      </c>
      <c r="EI36" s="98">
        <f>'Day Ahead IEX PXIL'!IQ36+RTM!IM36+'OA&amp;GRIDCO'!NA36</f>
        <v>6.65</v>
      </c>
      <c r="EJ36" s="98">
        <f>'Day Ahead IEX PXIL'!IR36+RTM!IN36+'OA&amp;GRIDCO'!NB36</f>
        <v>0.9</v>
      </c>
      <c r="EK36" s="98">
        <f>'OA&amp;GRIDCO'!NE36</f>
        <v>0</v>
      </c>
      <c r="EL36" s="98">
        <f>'OA&amp;GRIDCO'!NF36</f>
        <v>0</v>
      </c>
      <c r="EM36" s="98">
        <f>RTM!IQ36</f>
        <v>0</v>
      </c>
      <c r="EN36" s="98">
        <f>RTM!IR36</f>
        <v>0</v>
      </c>
      <c r="EO36" s="98">
        <f>'Day Ahead IEX PXIL'!IU36+RTM!JC36</f>
        <v>0</v>
      </c>
      <c r="EP36" s="98">
        <f>'Day Ahead IEX PXIL'!IV36+RTM!JD36</f>
        <v>0</v>
      </c>
      <c r="EQ36" s="98">
        <f>'OA&amp;GRIDCO'!NI36</f>
        <v>0</v>
      </c>
      <c r="ER36" s="98">
        <f>'OA&amp;GRIDCO'!NJ36</f>
        <v>0</v>
      </c>
      <c r="ES36" s="98">
        <f>'OA&amp;GRIDCO'!NK36+RTM!HC36+'Day Ahead IEX PXIL'!JC36</f>
        <v>0</v>
      </c>
      <c r="ET36" s="98">
        <f>'OA&amp;GRIDCO'!NN36+RTM!HD36+'Day Ahead IEX PXIL'!JD36</f>
        <v>0</v>
      </c>
      <c r="EU36" s="98">
        <f>RTM!JG36</f>
        <v>1.1100000000000001</v>
      </c>
      <c r="EV36" s="98">
        <f>RTM!JH36</f>
        <v>0</v>
      </c>
      <c r="EW36" s="98">
        <f>RTM!JK36</f>
        <v>0</v>
      </c>
      <c r="EX36" s="98">
        <f>RTM!JL36</f>
        <v>0</v>
      </c>
      <c r="EY36" s="98">
        <f>GDAM!S36+'OA&amp;GRIDCO'!OE36+RTM!JO36</f>
        <v>0</v>
      </c>
      <c r="EZ36" s="98">
        <f>GDAM!T36+'OA&amp;GRIDCO'!NV36+RTM!JP36</f>
        <v>0</v>
      </c>
      <c r="FA36" s="98">
        <f>GDAM!Y36+RTM!JS36</f>
        <v>0.21</v>
      </c>
      <c r="FB36" s="98">
        <f>GDAM!Z36+RTM!JT36</f>
        <v>0</v>
      </c>
      <c r="FC36" s="98">
        <f>RTM!JW36</f>
        <v>0</v>
      </c>
      <c r="FD36" s="98">
        <f>RTM!JX36</f>
        <v>0</v>
      </c>
      <c r="FE36" s="98">
        <f>GDAM!AE36+'OA&amp;GRIDCO'!OM36</f>
        <v>0.22</v>
      </c>
      <c r="FF36" s="98">
        <f>GDAM!AF36+'OA&amp;GRIDCO'!ON36</f>
        <v>0</v>
      </c>
      <c r="FG36" s="10">
        <f t="shared" si="0"/>
        <v>1606.7518840206187</v>
      </c>
      <c r="FH36" s="10">
        <f t="shared" si="1"/>
        <v>167.584</v>
      </c>
    </row>
    <row r="37" spans="1:164" s="106" customFormat="1" ht="15" customHeight="1">
      <c r="A37" s="104" t="s">
        <v>59</v>
      </c>
      <c r="B37" s="105">
        <v>27</v>
      </c>
      <c r="C37" s="139"/>
      <c r="D37" s="99"/>
      <c r="E37" s="99"/>
      <c r="F37" s="99"/>
      <c r="G37" s="99">
        <v>20</v>
      </c>
      <c r="H37" s="99">
        <v>0.9</v>
      </c>
      <c r="I37" s="98"/>
      <c r="J37" s="98"/>
      <c r="K37" s="99"/>
      <c r="L37" s="99"/>
      <c r="M37" s="99">
        <v>18</v>
      </c>
      <c r="N37" s="99"/>
      <c r="O37" s="359">
        <v>0.08</v>
      </c>
      <c r="P37" s="99"/>
      <c r="Q37" s="119">
        <v>3.7</v>
      </c>
      <c r="R37" s="99">
        <v>0.45999999999999996</v>
      </c>
      <c r="S37" s="98">
        <v>25</v>
      </c>
      <c r="T37" s="99"/>
      <c r="U37" s="98">
        <v>37</v>
      </c>
      <c r="V37" s="99"/>
      <c r="W37" s="351">
        <v>0.39</v>
      </c>
      <c r="X37" s="99"/>
      <c r="Y37" s="351">
        <v>0.42</v>
      </c>
      <c r="Z37" s="99"/>
      <c r="AA37" s="361">
        <v>0.64</v>
      </c>
      <c r="AB37" s="99"/>
      <c r="AC37" s="362">
        <v>0</v>
      </c>
      <c r="AD37" s="99"/>
      <c r="AE37" s="14">
        <f>'OA&amp;GRIDCO'!W37+'Day Ahead IEX PXIL'!M37+RTM!M37</f>
        <v>20.62</v>
      </c>
      <c r="AF37" s="14">
        <f>'OA&amp;GRIDCO'!X37+'Day Ahead IEX PXIL'!N37+RTM!N37</f>
        <v>20.62</v>
      </c>
      <c r="AG37" s="98">
        <f>'OA&amp;GRIDCO'!AC37+'Day Ahead IEX PXIL'!S37+RTM!S37</f>
        <v>5</v>
      </c>
      <c r="AH37" s="98">
        <f>'OA&amp;GRIDCO'!AD37+'Day Ahead IEX PXIL'!T37+RTM!T37</f>
        <v>2.2200000000000002</v>
      </c>
      <c r="AI37" s="14">
        <f>'OA&amp;GRIDCO'!AU37+'Day Ahead IEX PXIL'!Y37+RTM!Y37</f>
        <v>114.95</v>
      </c>
      <c r="AJ37" s="14">
        <f>'OA&amp;GRIDCO'!AV37+'Day Ahead IEX PXIL'!Z37+RTM!Z37</f>
        <v>24</v>
      </c>
      <c r="AK37" s="98">
        <f>'OA&amp;GRIDCO'!BS37+'Day Ahead IEX PXIL'!AK37+RTM!AK37</f>
        <v>60</v>
      </c>
      <c r="AL37" s="98">
        <f>'OA&amp;GRIDCO'!BT37+'Day Ahead IEX PXIL'!AL37+RTM!AL37</f>
        <v>8.5440000000000005</v>
      </c>
      <c r="AM37" s="98">
        <f>'OA&amp;GRIDCO'!BC37+'Day Ahead IEX PXIL'!AE37+RTM!AE37</f>
        <v>0</v>
      </c>
      <c r="AN37" s="98">
        <f>'OA&amp;GRIDCO'!BD37+'Day Ahead IEX PXIL'!AF37+RTM!AF37</f>
        <v>0</v>
      </c>
      <c r="AO37" s="98">
        <f>'OA&amp;GRIDCO'!CC37+'Day Ahead IEX PXIL'!AQ37+RTM!AQ37</f>
        <v>0</v>
      </c>
      <c r="AP37" s="98">
        <f>'OA&amp;GRIDCO'!CD37+'Day Ahead IEX PXIL'!AR37+RTM!AR37</f>
        <v>0</v>
      </c>
      <c r="AQ37" s="98">
        <f>'OA&amp;GRIDCO'!CO37+'Day Ahead IEX PXIL'!AW37+RTM!AW37</f>
        <v>25.75</v>
      </c>
      <c r="AR37" s="98">
        <f>'OA&amp;GRIDCO'!CP37+'Day Ahead IEX PXIL'!AX37+RTM!AX37</f>
        <v>8</v>
      </c>
      <c r="AS37" s="98">
        <f>'OA&amp;GRIDCO'!DA37+'Day Ahead IEX PXIL'!BC37+RTM!BC37</f>
        <v>329.77738402061857</v>
      </c>
      <c r="AT37" s="98">
        <f>'OA&amp;GRIDCO'!DB37+'Day Ahead IEX PXIL'!BD37+RTM!BD37</f>
        <v>0</v>
      </c>
      <c r="AU37" s="14">
        <f>'Day Ahead IEX PXIL'!BI37+RTM!BI37+'OA&amp;GRIDCO'!OQ37</f>
        <v>0</v>
      </c>
      <c r="AV37" s="14">
        <f>'Day Ahead IEX PXIL'!BJ37+RTM!BJ37+'OA&amp;GRIDCO'!OR37</f>
        <v>0</v>
      </c>
      <c r="AW37" s="91"/>
      <c r="AX37" s="91"/>
      <c r="AY37" s="98">
        <v>0</v>
      </c>
      <c r="AZ37" s="98">
        <f>'OA&amp;GRIDCO'!DL37+'Day Ahead IEX PXIL'!BP37+RTM!BP37</f>
        <v>14.12</v>
      </c>
      <c r="BA37" s="98">
        <f>'OA&amp;GRIDCO'!EC37+'Day Ahead IEX PXIL'!BU37+RTM!BU37</f>
        <v>0</v>
      </c>
      <c r="BB37" s="98">
        <f>'OA&amp;GRIDCO'!ED37+'Day Ahead IEX PXIL'!BV37+RTM!BV37</f>
        <v>0</v>
      </c>
      <c r="BC37" s="98">
        <f>'OA&amp;GRIDCO'!EQ37+'Day Ahead IEX PXIL'!CA37+RTM!CA37</f>
        <v>348.46000000000004</v>
      </c>
      <c r="BD37" s="98">
        <f>'OA&amp;GRIDCO'!ER37+'Day Ahead IEX PXIL'!CB37+RTM!CB37</f>
        <v>66.495000000000005</v>
      </c>
      <c r="BE37" s="99">
        <f>'OA&amp;GRIDCO'!NU37+GDAM!U37</f>
        <v>0.66999999999999993</v>
      </c>
      <c r="BF37" s="99"/>
      <c r="BG37" s="77"/>
      <c r="BH37" s="77"/>
      <c r="BI37" s="14">
        <f>'OA&amp;GRIDCO'!EW37+'Day Ahead IEX PXIL'!CG37+RTM!CG37</f>
        <v>0</v>
      </c>
      <c r="BJ37" s="14">
        <f>'OA&amp;GRIDCO'!EX37+'Day Ahead IEX PXIL'!CH37+RTM!CH37</f>
        <v>0</v>
      </c>
      <c r="BK37" s="98">
        <f>'OA&amp;GRIDCO'!KW37+RTM!FG37+'Day Ahead IEX PXIL'!GW37</f>
        <v>0</v>
      </c>
      <c r="BL37" s="98">
        <f>'OA&amp;GRIDCO'!KX37+RTM!FH37+'Day Ahead IEX PXIL'!GX37</f>
        <v>0</v>
      </c>
      <c r="BM37" s="14">
        <f>'Day Ahead IEX PXIL'!CM37+RTM!CM37+'OA&amp;GRIDCO'!FC37</f>
        <v>25</v>
      </c>
      <c r="BN37" s="14">
        <f>'OA&amp;GRIDCO'!FD37+'Day Ahead IEX PXIL'!CN37+RTM!CN37</f>
        <v>0</v>
      </c>
      <c r="BO37" s="93"/>
      <c r="BP37" s="93"/>
      <c r="BQ37" s="14">
        <f>'OA&amp;GRIDCO'!FQ37+'Day Ahead IEX PXIL'!CS37+RTM!CS37</f>
        <v>26.8</v>
      </c>
      <c r="BR37" s="14">
        <f>'OA&amp;GRIDCO'!FR37+'Day Ahead IEX PXIL'!CT37+RTM!CT37</f>
        <v>6</v>
      </c>
      <c r="BS37" s="147">
        <f>'OA&amp;GRIDCO'!JU37+'Day Ahead IEX PXIL'!FA37+RTM!EU37</f>
        <v>108.9545</v>
      </c>
      <c r="BT37" s="98">
        <f>'OA&amp;GRIDCO'!JV37+'Day Ahead IEX PXIL'!FB37+RTM!EV37</f>
        <v>13</v>
      </c>
      <c r="BU37" s="31">
        <f>'OA&amp;GRIDCO'!GG37+RTM!G37</f>
        <v>0</v>
      </c>
      <c r="BV37" s="31">
        <f>'OA&amp;GRIDCO'!GH37</f>
        <v>0</v>
      </c>
      <c r="BW37" s="98">
        <f>'OA&amp;GRIDCO'!HA37+'Day Ahead IEX PXIL'!DK37+RTM!DE37</f>
        <v>0</v>
      </c>
      <c r="BX37" s="98">
        <f>'OA&amp;GRIDCO'!HB37</f>
        <v>0</v>
      </c>
      <c r="BY37" s="14">
        <f>'Day Ahead IEX PXIL'!GK37+RTM!FA37+'OA&amp;GRIDCO'!LC37</f>
        <v>0</v>
      </c>
      <c r="BZ37" s="14">
        <f>'Day Ahead IEX PXIL'!GL37+RTM!FB37+'OA&amp;GRIDCO'!LD37</f>
        <v>0</v>
      </c>
      <c r="CA37" s="61"/>
      <c r="CB37" s="61"/>
      <c r="CC37" s="98">
        <f>RTM!GI37+'Day Ahead IEX PXIL'!II37+GDAM!M37</f>
        <v>0</v>
      </c>
      <c r="CD37" s="98">
        <f>RTM!GJ37</f>
        <v>0</v>
      </c>
      <c r="CE37" s="98">
        <f>'OA&amp;GRIDCO'!HI37+'Day Ahead IEX PXIL'!DQ37+RTM!DK37</f>
        <v>0</v>
      </c>
      <c r="CF37" s="98">
        <f>'OA&amp;GRIDCO'!HJ37+'Day Ahead IEX PXIL'!DR37+RTM!DL37</f>
        <v>0</v>
      </c>
      <c r="CG37" s="98">
        <f>'OA&amp;GRIDCO'!HO37+'Day Ahead IEX PXIL'!DW37+RTM!DQ37</f>
        <v>0</v>
      </c>
      <c r="CH37" s="98">
        <f>'OA&amp;GRIDCO'!HP37+'Day Ahead IEX PXIL'!DX37+RTM!DR37</f>
        <v>0</v>
      </c>
      <c r="CI37" s="99">
        <f>'Day Ahead IEX PXIL'!HE37+'OA&amp;GRIDCO'!DI37+RTM!GY37</f>
        <v>0</v>
      </c>
      <c r="CJ37" s="99">
        <f>'Day Ahead IEX PXIL'!HF37+'OA&amp;GRIDCO'!DJ37</f>
        <v>0</v>
      </c>
      <c r="CK37" s="103">
        <f>'OA&amp;GRIDCO'!KS37+'Day Ahead IEX PXIL'!DE37</f>
        <v>10.31</v>
      </c>
      <c r="CL37" s="103">
        <f>'OA&amp;GRIDCO'!KT37+'Day Ahead IEX PXIL'!DF37</f>
        <v>0</v>
      </c>
      <c r="CM37" s="103">
        <f>'Day Ahead IEX PXIL'!FS37+RTM!FS37</f>
        <v>0</v>
      </c>
      <c r="CN37" s="103">
        <f>'Day Ahead IEX PXIL'!FT37</f>
        <v>0</v>
      </c>
      <c r="CO37" s="78">
        <f>RTM!IY37+'Day Ahead IEX PXIL'!IY37</f>
        <v>0</v>
      </c>
      <c r="CP37" s="78">
        <f>RTM!IZ37+'Day Ahead IEX PXIL'!IZ37</f>
        <v>0</v>
      </c>
      <c r="CQ37" s="98">
        <f>'OA&amp;GRIDCO'!KG37+'Day Ahead IEX PXIL'!FM37+RTM!GE37</f>
        <v>0</v>
      </c>
      <c r="CR37" s="98">
        <f>'OA&amp;GRIDCO'!KH37+'Day Ahead IEX PXIL'!FN37</f>
        <v>0</v>
      </c>
      <c r="CS37" s="98">
        <f>'OA&amp;GRIDCO'!KM37+'Day Ahead IEX PXIL'!FY37+RTM!FY37</f>
        <v>0</v>
      </c>
      <c r="CT37" s="98">
        <f>'Day Ahead IEX PXIL'!FZ37</f>
        <v>0</v>
      </c>
      <c r="CU37" s="98">
        <v>0</v>
      </c>
      <c r="CV37" s="98">
        <f>'Day Ahead IEX PXIL'!GF37</f>
        <v>0</v>
      </c>
      <c r="CW37" s="98">
        <f>'OA&amp;GRIDCO'!HU37+'Day Ahead IEX PXIL'!EC37+RTM!DW37</f>
        <v>400</v>
      </c>
      <c r="CX37" s="98">
        <f>'OA&amp;GRIDCO'!HV37+'Day Ahead IEX PXIL'!ED37+RTM!DX37</f>
        <v>0</v>
      </c>
      <c r="CY37" s="98">
        <f>'OA&amp;GRIDCO'!IG37+'Day Ahead IEX PXIL'!EI37+RTM!EC37</f>
        <v>9.3000000000000007</v>
      </c>
      <c r="CZ37" s="98">
        <f>'OA&amp;GRIDCO'!IH37+'Day Ahead IEX PXIL'!EJ37+RTM!ED37</f>
        <v>2.3250000000000002</v>
      </c>
      <c r="DA37" s="98">
        <f>'OA&amp;GRIDCO'!IU37+'Day Ahead IEX PXIL'!EO37+RTM!EI37</f>
        <v>0</v>
      </c>
      <c r="DB37" s="98">
        <f>'OA&amp;GRIDCO'!IV37+'Day Ahead IEX PXIL'!EP37+RTM!EJ37</f>
        <v>0</v>
      </c>
      <c r="DC37" s="99"/>
      <c r="DD37" s="99"/>
      <c r="DE37" s="98">
        <f>'Day Ahead IEX PXIL'!FC37+'OA&amp;GRIDCO'!KA37+RTM!GM37</f>
        <v>0</v>
      </c>
      <c r="DF37" s="98">
        <f>'Day Ahead IEX PXIL'!FD37+'OA&amp;GRIDCO'!KB37</f>
        <v>0</v>
      </c>
      <c r="DG37" s="98">
        <f>'OA&amp;GRIDCO'!JE37+'Day Ahead IEX PXIL'!EU37+RTM!EO37</f>
        <v>10.31</v>
      </c>
      <c r="DH37" s="98">
        <f>'OA&amp;GRIDCO'!JF37+'Day Ahead IEX PXIL'!EV37+RTM!EP37</f>
        <v>0</v>
      </c>
      <c r="DI37" s="98">
        <v>0</v>
      </c>
      <c r="DJ37" s="98">
        <v>0</v>
      </c>
      <c r="DK37" s="98">
        <f>RTM!FM37</f>
        <v>0</v>
      </c>
      <c r="DL37" s="98">
        <f>RTM!FN37</f>
        <v>0</v>
      </c>
      <c r="DM37" s="98">
        <f>'OA&amp;GRIDCO'!LF37+'Day Ahead IEX PXIL'!HU37+'Day Ahead IEX PXIL'!HU37</f>
        <v>0</v>
      </c>
      <c r="DN37" s="98">
        <f>'OA&amp;GRIDCO'!LH37+'Day Ahead IEX PXIL'!HV37+RTM!GV37</f>
        <v>0</v>
      </c>
      <c r="DO37" s="98">
        <f>'OA&amp;GRIDCO'!LS37+'Day Ahead IEX PXIL'!HO37+RTM!IU37</f>
        <v>0</v>
      </c>
      <c r="DP37" s="98">
        <f>'OA&amp;GRIDCO'!LT37+'Day Ahead IEX PXIL'!HP37+RTM!IV37</f>
        <v>0</v>
      </c>
      <c r="DQ37" s="98">
        <f>RTM!HK37</f>
        <v>1.44</v>
      </c>
      <c r="DR37" s="98">
        <f>RTM!HL37</f>
        <v>0</v>
      </c>
      <c r="DS37" s="98">
        <f>RTM!HO37</f>
        <v>0</v>
      </c>
      <c r="DT37" s="98">
        <f>RTM!HP37</f>
        <v>0</v>
      </c>
      <c r="DU37" s="98">
        <f>RTM!HS37</f>
        <v>0</v>
      </c>
      <c r="DV37" s="98">
        <f>RTM!HT37</f>
        <v>0</v>
      </c>
      <c r="DW37" s="98">
        <f>RTM!HW37+'OA&amp;GRIDCO'!MI37</f>
        <v>26.12</v>
      </c>
      <c r="DX37" s="98">
        <f>RTM!HX37</f>
        <v>0</v>
      </c>
      <c r="DY37" s="98">
        <f>RTM!IA37</f>
        <v>0</v>
      </c>
      <c r="DZ37" s="98">
        <f>RTM!IB37</f>
        <v>0</v>
      </c>
      <c r="EA37" s="98">
        <f>RTM!IC37</f>
        <v>0</v>
      </c>
      <c r="EB37" s="98">
        <f>RTM!ID37</f>
        <v>0</v>
      </c>
      <c r="EC37" s="98">
        <f>'OA&amp;GRIDCO'!MO37</f>
        <v>1.17</v>
      </c>
      <c r="ED37" s="98">
        <f>'OA&amp;GRIDCO'!MP37</f>
        <v>0</v>
      </c>
      <c r="EE37" s="98">
        <f>'OA&amp;GRIDCO'!MS37</f>
        <v>0</v>
      </c>
      <c r="EF37" s="98">
        <f>'OA&amp;GRIDCO'!MT37</f>
        <v>0</v>
      </c>
      <c r="EG37" s="98">
        <f>'OA&amp;GRIDCO'!MW37+'Day Ahead IEX PXIL'!IM37+GDAM!G37+RTM!II37</f>
        <v>0</v>
      </c>
      <c r="EH37" s="98">
        <f>'OA&amp;GRIDCO'!MX37+'Day Ahead IEX PXIL'!IN37+RTM!IJ37+GDAM!H37</f>
        <v>0</v>
      </c>
      <c r="EI37" s="98">
        <f>'Day Ahead IEX PXIL'!IQ37+RTM!IM37+'OA&amp;GRIDCO'!NA37</f>
        <v>6.65</v>
      </c>
      <c r="EJ37" s="98">
        <f>'Day Ahead IEX PXIL'!IR37+RTM!IN37+'OA&amp;GRIDCO'!NB37</f>
        <v>0.9</v>
      </c>
      <c r="EK37" s="98">
        <f>'OA&amp;GRIDCO'!NE37</f>
        <v>0</v>
      </c>
      <c r="EL37" s="98">
        <f>'OA&amp;GRIDCO'!NF37</f>
        <v>0</v>
      </c>
      <c r="EM37" s="98">
        <f>RTM!IQ37</f>
        <v>0</v>
      </c>
      <c r="EN37" s="98">
        <f>RTM!IR37</f>
        <v>0</v>
      </c>
      <c r="EO37" s="98">
        <f>'Day Ahead IEX PXIL'!IU37+RTM!JC37</f>
        <v>0</v>
      </c>
      <c r="EP37" s="98">
        <f>'Day Ahead IEX PXIL'!IV37+RTM!JD37</f>
        <v>0</v>
      </c>
      <c r="EQ37" s="98">
        <f>'OA&amp;GRIDCO'!NI37</f>
        <v>0</v>
      </c>
      <c r="ER37" s="98">
        <f>'OA&amp;GRIDCO'!NJ37</f>
        <v>0</v>
      </c>
      <c r="ES37" s="98">
        <f>'OA&amp;GRIDCO'!NK37+RTM!HC37+'Day Ahead IEX PXIL'!JC37</f>
        <v>0</v>
      </c>
      <c r="ET37" s="98">
        <f>'OA&amp;GRIDCO'!NN37+RTM!HD37+'Day Ahead IEX PXIL'!JD37</f>
        <v>0</v>
      </c>
      <c r="EU37" s="98">
        <f>RTM!JG37</f>
        <v>1.22</v>
      </c>
      <c r="EV37" s="98">
        <f>RTM!JH37</f>
        <v>0</v>
      </c>
      <c r="EW37" s="98">
        <f>RTM!JK37</f>
        <v>0</v>
      </c>
      <c r="EX37" s="98">
        <f>RTM!JL37</f>
        <v>0</v>
      </c>
      <c r="EY37" s="98">
        <f>GDAM!S37+'OA&amp;GRIDCO'!OE37+RTM!JO37</f>
        <v>0</v>
      </c>
      <c r="EZ37" s="98">
        <f>GDAM!T37+'OA&amp;GRIDCO'!NV37+RTM!JP37</f>
        <v>0</v>
      </c>
      <c r="FA37" s="98">
        <f>GDAM!Y37+RTM!JS37</f>
        <v>0.41</v>
      </c>
      <c r="FB37" s="98">
        <f>GDAM!Z37+RTM!JT37</f>
        <v>0</v>
      </c>
      <c r="FC37" s="98">
        <f>RTM!JW37</f>
        <v>0</v>
      </c>
      <c r="FD37" s="98">
        <f>RTM!JX37</f>
        <v>0</v>
      </c>
      <c r="FE37" s="98">
        <f>GDAM!AE37+'OA&amp;GRIDCO'!OM37</f>
        <v>0.27</v>
      </c>
      <c r="FF37" s="98">
        <f>GDAM!AF37+'OA&amp;GRIDCO'!ON37</f>
        <v>0</v>
      </c>
      <c r="FG37" s="10">
        <f t="shared" si="0"/>
        <v>1576.4118840206186</v>
      </c>
      <c r="FH37" s="10">
        <f t="shared" si="1"/>
        <v>167.584</v>
      </c>
    </row>
    <row r="38" spans="1:164" s="106" customFormat="1">
      <c r="A38" s="104" t="s">
        <v>60</v>
      </c>
      <c r="B38" s="105">
        <v>28</v>
      </c>
      <c r="C38" s="139"/>
      <c r="D38" s="99"/>
      <c r="E38" s="99"/>
      <c r="F38" s="99"/>
      <c r="G38" s="99">
        <v>20</v>
      </c>
      <c r="H38" s="99">
        <v>0.9</v>
      </c>
      <c r="I38" s="98"/>
      <c r="J38" s="98"/>
      <c r="K38" s="99"/>
      <c r="L38" s="99"/>
      <c r="M38" s="99">
        <v>18</v>
      </c>
      <c r="N38" s="99"/>
      <c r="O38" s="359">
        <v>0.12</v>
      </c>
      <c r="P38" s="99"/>
      <c r="Q38" s="119">
        <v>3.7</v>
      </c>
      <c r="R38" s="99">
        <v>0.45999999999999996</v>
      </c>
      <c r="S38" s="98">
        <v>25</v>
      </c>
      <c r="T38" s="99"/>
      <c r="U38" s="98">
        <v>37</v>
      </c>
      <c r="V38" s="99"/>
      <c r="W38" s="351">
        <v>0.64</v>
      </c>
      <c r="X38" s="99"/>
      <c r="Y38" s="351">
        <v>0.76</v>
      </c>
      <c r="Z38" s="99"/>
      <c r="AA38" s="361">
        <v>1.1499999999999999</v>
      </c>
      <c r="AB38" s="99"/>
      <c r="AC38" s="362">
        <v>0</v>
      </c>
      <c r="AD38" s="99"/>
      <c r="AE38" s="14">
        <f>'OA&amp;GRIDCO'!W38+'Day Ahead IEX PXIL'!M38+RTM!M38</f>
        <v>20.62</v>
      </c>
      <c r="AF38" s="14">
        <f>'OA&amp;GRIDCO'!X38+'Day Ahead IEX PXIL'!N38+RTM!N38</f>
        <v>20.62</v>
      </c>
      <c r="AG38" s="98">
        <f>'OA&amp;GRIDCO'!AC38+'Day Ahead IEX PXIL'!S38+RTM!S38</f>
        <v>5</v>
      </c>
      <c r="AH38" s="98">
        <f>'OA&amp;GRIDCO'!AD38+'Day Ahead IEX PXIL'!T38+RTM!T38</f>
        <v>2.2200000000000002</v>
      </c>
      <c r="AI38" s="14">
        <f>'OA&amp;GRIDCO'!AU38+'Day Ahead IEX PXIL'!Y38+RTM!Y38</f>
        <v>114.95</v>
      </c>
      <c r="AJ38" s="14">
        <f>'OA&amp;GRIDCO'!AV38+'Day Ahead IEX PXIL'!Z38+RTM!Z38</f>
        <v>24</v>
      </c>
      <c r="AK38" s="98">
        <f>'OA&amp;GRIDCO'!BS38+'Day Ahead IEX PXIL'!AK38+RTM!AK38</f>
        <v>60</v>
      </c>
      <c r="AL38" s="98">
        <f>'OA&amp;GRIDCO'!BT38+'Day Ahead IEX PXIL'!AL38+RTM!AL38</f>
        <v>8.5440000000000005</v>
      </c>
      <c r="AM38" s="98">
        <f>'OA&amp;GRIDCO'!BC38+'Day Ahead IEX PXIL'!AE38+RTM!AE38</f>
        <v>0</v>
      </c>
      <c r="AN38" s="98">
        <f>'OA&amp;GRIDCO'!BD38+'Day Ahead IEX PXIL'!AF38+RTM!AF38</f>
        <v>0</v>
      </c>
      <c r="AO38" s="98">
        <f>'OA&amp;GRIDCO'!CC38+'Day Ahead IEX PXIL'!AQ38+RTM!AQ38</f>
        <v>0</v>
      </c>
      <c r="AP38" s="98">
        <f>'OA&amp;GRIDCO'!CD38+'Day Ahead IEX PXIL'!AR38+RTM!AR38</f>
        <v>0</v>
      </c>
      <c r="AQ38" s="98">
        <f>'OA&amp;GRIDCO'!CO38+'Day Ahead IEX PXIL'!AW38+RTM!AW38</f>
        <v>25.75</v>
      </c>
      <c r="AR38" s="98">
        <f>'OA&amp;GRIDCO'!CP38+'Day Ahead IEX PXIL'!AX38+RTM!AX38</f>
        <v>8</v>
      </c>
      <c r="AS38" s="98">
        <f>'OA&amp;GRIDCO'!DA38+'Day Ahead IEX PXIL'!BC38+RTM!BC38</f>
        <v>329.77738402061857</v>
      </c>
      <c r="AT38" s="98">
        <f>'OA&amp;GRIDCO'!DB38+'Day Ahead IEX PXIL'!BD38+RTM!BD38</f>
        <v>0</v>
      </c>
      <c r="AU38" s="14">
        <f>'Day Ahead IEX PXIL'!BI38+RTM!BI38+'OA&amp;GRIDCO'!OQ38</f>
        <v>0</v>
      </c>
      <c r="AV38" s="14">
        <f>'Day Ahead IEX PXIL'!BJ38+RTM!BJ38+'OA&amp;GRIDCO'!OR38</f>
        <v>0</v>
      </c>
      <c r="AW38" s="91"/>
      <c r="AX38" s="91"/>
      <c r="AY38" s="98">
        <v>0</v>
      </c>
      <c r="AZ38" s="98">
        <f>'OA&amp;GRIDCO'!DL38+'Day Ahead IEX PXIL'!BP38+RTM!BP38</f>
        <v>14.12</v>
      </c>
      <c r="BA38" s="98">
        <f>'OA&amp;GRIDCO'!EC38+'Day Ahead IEX PXIL'!BU38+RTM!BU38</f>
        <v>0</v>
      </c>
      <c r="BB38" s="98">
        <f>'OA&amp;GRIDCO'!ED38+'Day Ahead IEX PXIL'!BV38+RTM!BV38</f>
        <v>0</v>
      </c>
      <c r="BC38" s="98">
        <f>'OA&amp;GRIDCO'!EQ38+'Day Ahead IEX PXIL'!CA38+RTM!CA38</f>
        <v>348.46000000000004</v>
      </c>
      <c r="BD38" s="98">
        <f>'OA&amp;GRIDCO'!ER38+'Day Ahead IEX PXIL'!CB38+RTM!CB38</f>
        <v>66.495000000000005</v>
      </c>
      <c r="BE38" s="99">
        <f>'OA&amp;GRIDCO'!NU38+GDAM!U38</f>
        <v>1.1399999999999999</v>
      </c>
      <c r="BF38" s="99"/>
      <c r="BG38" s="77"/>
      <c r="BH38" s="77"/>
      <c r="BI38" s="14">
        <f>'OA&amp;GRIDCO'!EW38+'Day Ahead IEX PXIL'!CG38+RTM!CG38</f>
        <v>0</v>
      </c>
      <c r="BJ38" s="14">
        <f>'OA&amp;GRIDCO'!EX38+'Day Ahead IEX PXIL'!CH38+RTM!CH38</f>
        <v>0</v>
      </c>
      <c r="BK38" s="98">
        <f>'OA&amp;GRIDCO'!KW38+RTM!FG38+'Day Ahead IEX PXIL'!GW38</f>
        <v>0</v>
      </c>
      <c r="BL38" s="98">
        <f>'OA&amp;GRIDCO'!KX38+RTM!FH38+'Day Ahead IEX PXIL'!GX38</f>
        <v>0</v>
      </c>
      <c r="BM38" s="14">
        <f>'Day Ahead IEX PXIL'!CM38+RTM!CM38+'OA&amp;GRIDCO'!FC38</f>
        <v>25</v>
      </c>
      <c r="BN38" s="14">
        <f>'OA&amp;GRIDCO'!FD38+'Day Ahead IEX PXIL'!CN38+RTM!CN38</f>
        <v>0</v>
      </c>
      <c r="BO38" s="93"/>
      <c r="BP38" s="93"/>
      <c r="BQ38" s="14">
        <f>'OA&amp;GRIDCO'!FQ38+'Day Ahead IEX PXIL'!CS38+RTM!CS38</f>
        <v>26.8</v>
      </c>
      <c r="BR38" s="14">
        <f>'OA&amp;GRIDCO'!FR38+'Day Ahead IEX PXIL'!CT38+RTM!CT38</f>
        <v>6</v>
      </c>
      <c r="BS38" s="147">
        <f>'OA&amp;GRIDCO'!JU38+'Day Ahead IEX PXIL'!FA38+RTM!EU38</f>
        <v>108.9545</v>
      </c>
      <c r="BT38" s="98">
        <f>'OA&amp;GRIDCO'!JV38+'Day Ahead IEX PXIL'!FB38+RTM!EV38</f>
        <v>13</v>
      </c>
      <c r="BU38" s="31">
        <f>'OA&amp;GRIDCO'!GG38+RTM!G38</f>
        <v>0</v>
      </c>
      <c r="BV38" s="31">
        <f>'OA&amp;GRIDCO'!GH38</f>
        <v>0</v>
      </c>
      <c r="BW38" s="98">
        <f>'OA&amp;GRIDCO'!HA38+'Day Ahead IEX PXIL'!DK38+RTM!DE38</f>
        <v>0</v>
      </c>
      <c r="BX38" s="98">
        <f>'OA&amp;GRIDCO'!HB38</f>
        <v>0</v>
      </c>
      <c r="BY38" s="14">
        <f>'Day Ahead IEX PXIL'!GK38+RTM!FA38+'OA&amp;GRIDCO'!LC38</f>
        <v>0</v>
      </c>
      <c r="BZ38" s="14">
        <f>'Day Ahead IEX PXIL'!GL38+RTM!FB38+'OA&amp;GRIDCO'!LD38</f>
        <v>0</v>
      </c>
      <c r="CA38" s="61"/>
      <c r="CB38" s="61"/>
      <c r="CC38" s="98">
        <f>RTM!GI38+'Day Ahead IEX PXIL'!II38+GDAM!M38</f>
        <v>0</v>
      </c>
      <c r="CD38" s="98">
        <f>RTM!GJ38</f>
        <v>0</v>
      </c>
      <c r="CE38" s="98">
        <f>'OA&amp;GRIDCO'!HI38+'Day Ahead IEX PXIL'!DQ38+RTM!DK38</f>
        <v>0</v>
      </c>
      <c r="CF38" s="98">
        <f>'OA&amp;GRIDCO'!HJ38+'Day Ahead IEX PXIL'!DR38+RTM!DL38</f>
        <v>0</v>
      </c>
      <c r="CG38" s="98">
        <f>'OA&amp;GRIDCO'!HO38+'Day Ahead IEX PXIL'!DW38+RTM!DQ38</f>
        <v>0</v>
      </c>
      <c r="CH38" s="98">
        <f>'OA&amp;GRIDCO'!HP38+'Day Ahead IEX PXIL'!DX38+RTM!DR38</f>
        <v>0</v>
      </c>
      <c r="CI38" s="99">
        <f>'Day Ahead IEX PXIL'!HE38+'OA&amp;GRIDCO'!DI38+RTM!GY38</f>
        <v>0</v>
      </c>
      <c r="CJ38" s="99">
        <f>'Day Ahead IEX PXIL'!HF38+'OA&amp;GRIDCO'!DJ38</f>
        <v>0</v>
      </c>
      <c r="CK38" s="103">
        <f>'OA&amp;GRIDCO'!KS38+'Day Ahead IEX PXIL'!DE38</f>
        <v>10.31</v>
      </c>
      <c r="CL38" s="103">
        <f>'OA&amp;GRIDCO'!KT38+'Day Ahead IEX PXIL'!DF38</f>
        <v>0</v>
      </c>
      <c r="CM38" s="103">
        <f>'Day Ahead IEX PXIL'!FS38+RTM!FS38</f>
        <v>0</v>
      </c>
      <c r="CN38" s="103">
        <f>'Day Ahead IEX PXIL'!FT38</f>
        <v>0</v>
      </c>
      <c r="CO38" s="78">
        <f>RTM!IY38+'Day Ahead IEX PXIL'!IY38</f>
        <v>0</v>
      </c>
      <c r="CP38" s="78">
        <f>RTM!IZ38+'Day Ahead IEX PXIL'!IZ38</f>
        <v>0</v>
      </c>
      <c r="CQ38" s="98">
        <f>'OA&amp;GRIDCO'!KG38+'Day Ahead IEX PXIL'!FM38+RTM!GE38</f>
        <v>0</v>
      </c>
      <c r="CR38" s="98">
        <f>'OA&amp;GRIDCO'!KH38+'Day Ahead IEX PXIL'!FN38</f>
        <v>0</v>
      </c>
      <c r="CS38" s="98">
        <f>'OA&amp;GRIDCO'!KM38+'Day Ahead IEX PXIL'!FY38+RTM!FY38</f>
        <v>0</v>
      </c>
      <c r="CT38" s="98">
        <f>'Day Ahead IEX PXIL'!FZ38</f>
        <v>0</v>
      </c>
      <c r="CU38" s="98">
        <v>0</v>
      </c>
      <c r="CV38" s="98">
        <f>'Day Ahead IEX PXIL'!GF38</f>
        <v>0</v>
      </c>
      <c r="CW38" s="98">
        <f>'OA&amp;GRIDCO'!HU38+'Day Ahead IEX PXIL'!EC38+RTM!DW38</f>
        <v>400</v>
      </c>
      <c r="CX38" s="98">
        <f>'OA&amp;GRIDCO'!HV38+'Day Ahead IEX PXIL'!ED38+RTM!DX38</f>
        <v>0</v>
      </c>
      <c r="CY38" s="98">
        <f>'OA&amp;GRIDCO'!IG38+'Day Ahead IEX PXIL'!EI38+RTM!EC38</f>
        <v>9.3000000000000007</v>
      </c>
      <c r="CZ38" s="98">
        <f>'OA&amp;GRIDCO'!IH38+'Day Ahead IEX PXIL'!EJ38+RTM!ED38</f>
        <v>2.3250000000000002</v>
      </c>
      <c r="DA38" s="98">
        <f>'OA&amp;GRIDCO'!IU38+'Day Ahead IEX PXIL'!EO38+RTM!EI38</f>
        <v>0</v>
      </c>
      <c r="DB38" s="98">
        <f>'OA&amp;GRIDCO'!IV38+'Day Ahead IEX PXIL'!EP38+RTM!EJ38</f>
        <v>0</v>
      </c>
      <c r="DC38" s="99"/>
      <c r="DD38" s="99"/>
      <c r="DE38" s="98">
        <f>'Day Ahead IEX PXIL'!FC38+'OA&amp;GRIDCO'!KA38+RTM!GM38</f>
        <v>0</v>
      </c>
      <c r="DF38" s="98">
        <f>'Day Ahead IEX PXIL'!FD38+'OA&amp;GRIDCO'!KB38</f>
        <v>0</v>
      </c>
      <c r="DG38" s="98">
        <f>'OA&amp;GRIDCO'!JE38+'Day Ahead IEX PXIL'!EU38+RTM!EO38</f>
        <v>10.31</v>
      </c>
      <c r="DH38" s="98">
        <f>'OA&amp;GRIDCO'!JF38+'Day Ahead IEX PXIL'!EV38+RTM!EP38</f>
        <v>0</v>
      </c>
      <c r="DI38" s="98">
        <v>0</v>
      </c>
      <c r="DJ38" s="98">
        <v>0</v>
      </c>
      <c r="DK38" s="98">
        <f>RTM!FM38</f>
        <v>0</v>
      </c>
      <c r="DL38" s="98">
        <f>RTM!FN38</f>
        <v>0</v>
      </c>
      <c r="DM38" s="98">
        <f>'OA&amp;GRIDCO'!LF38+'Day Ahead IEX PXIL'!HU38+'Day Ahead IEX PXIL'!HU38</f>
        <v>0</v>
      </c>
      <c r="DN38" s="98">
        <f>'OA&amp;GRIDCO'!LH38+'Day Ahead IEX PXIL'!HV38+RTM!GV38</f>
        <v>0</v>
      </c>
      <c r="DO38" s="98">
        <f>'OA&amp;GRIDCO'!LS38+'Day Ahead IEX PXIL'!HO38+RTM!IU38</f>
        <v>0</v>
      </c>
      <c r="DP38" s="98">
        <f>'OA&amp;GRIDCO'!LT38+'Day Ahead IEX PXIL'!HP38+RTM!IV38</f>
        <v>0</v>
      </c>
      <c r="DQ38" s="98">
        <f>RTM!HK38</f>
        <v>1.44</v>
      </c>
      <c r="DR38" s="98">
        <f>RTM!HL38</f>
        <v>0</v>
      </c>
      <c r="DS38" s="98">
        <f>RTM!HO38</f>
        <v>0</v>
      </c>
      <c r="DT38" s="98">
        <f>RTM!HP38</f>
        <v>0</v>
      </c>
      <c r="DU38" s="98">
        <f>RTM!HS38</f>
        <v>0</v>
      </c>
      <c r="DV38" s="98">
        <f>RTM!HT38</f>
        <v>0</v>
      </c>
      <c r="DW38" s="98">
        <f>RTM!HW38+'OA&amp;GRIDCO'!MI38</f>
        <v>26.12</v>
      </c>
      <c r="DX38" s="98">
        <f>RTM!HX38</f>
        <v>0</v>
      </c>
      <c r="DY38" s="98">
        <f>RTM!IA38</f>
        <v>0</v>
      </c>
      <c r="DZ38" s="98">
        <f>RTM!IB38</f>
        <v>0</v>
      </c>
      <c r="EA38" s="98">
        <f>RTM!IC38</f>
        <v>0</v>
      </c>
      <c r="EB38" s="98">
        <f>RTM!ID38</f>
        <v>0</v>
      </c>
      <c r="EC38" s="98">
        <f>'OA&amp;GRIDCO'!MO38</f>
        <v>1.8000000000000003</v>
      </c>
      <c r="ED38" s="98">
        <f>'OA&amp;GRIDCO'!MP38</f>
        <v>0</v>
      </c>
      <c r="EE38" s="98">
        <f>'OA&amp;GRIDCO'!MS38</f>
        <v>0</v>
      </c>
      <c r="EF38" s="98">
        <f>'OA&amp;GRIDCO'!MT38</f>
        <v>0</v>
      </c>
      <c r="EG38" s="98">
        <f>'OA&amp;GRIDCO'!MW38+'Day Ahead IEX PXIL'!IM38+GDAM!G38+RTM!II38</f>
        <v>0</v>
      </c>
      <c r="EH38" s="98">
        <f>'OA&amp;GRIDCO'!MX38+'Day Ahead IEX PXIL'!IN38+RTM!IJ38+GDAM!H38</f>
        <v>0</v>
      </c>
      <c r="EI38" s="98">
        <f>'Day Ahead IEX PXIL'!IQ38+RTM!IM38+'OA&amp;GRIDCO'!NA38</f>
        <v>6.65</v>
      </c>
      <c r="EJ38" s="98">
        <f>'Day Ahead IEX PXIL'!IR38+RTM!IN38+'OA&amp;GRIDCO'!NB38</f>
        <v>0.9</v>
      </c>
      <c r="EK38" s="98">
        <f>'OA&amp;GRIDCO'!NE38</f>
        <v>0</v>
      </c>
      <c r="EL38" s="98">
        <f>'OA&amp;GRIDCO'!NF38</f>
        <v>0</v>
      </c>
      <c r="EM38" s="98">
        <f>RTM!IQ38</f>
        <v>0</v>
      </c>
      <c r="EN38" s="98">
        <f>RTM!IR38</f>
        <v>0</v>
      </c>
      <c r="EO38" s="98">
        <f>'Day Ahead IEX PXIL'!IU38+RTM!JC38</f>
        <v>0</v>
      </c>
      <c r="EP38" s="98">
        <f>'Day Ahead IEX PXIL'!IV38+RTM!JD38</f>
        <v>0</v>
      </c>
      <c r="EQ38" s="98">
        <f>'OA&amp;GRIDCO'!NI38</f>
        <v>0</v>
      </c>
      <c r="ER38" s="98">
        <f>'OA&amp;GRIDCO'!NJ38</f>
        <v>0</v>
      </c>
      <c r="ES38" s="98">
        <f>'OA&amp;GRIDCO'!NK38+RTM!HC38+'Day Ahead IEX PXIL'!JC38</f>
        <v>0</v>
      </c>
      <c r="ET38" s="98">
        <f>'OA&amp;GRIDCO'!NN38+RTM!HD38+'Day Ahead IEX PXIL'!JD38</f>
        <v>0</v>
      </c>
      <c r="EU38" s="98">
        <f>RTM!JG38</f>
        <v>1.22</v>
      </c>
      <c r="EV38" s="98">
        <f>RTM!JH38</f>
        <v>0</v>
      </c>
      <c r="EW38" s="98">
        <f>RTM!JK38</f>
        <v>0</v>
      </c>
      <c r="EX38" s="98">
        <f>RTM!JL38</f>
        <v>0</v>
      </c>
      <c r="EY38" s="98">
        <f>GDAM!S38+'OA&amp;GRIDCO'!OE38+RTM!JO38</f>
        <v>0</v>
      </c>
      <c r="EZ38" s="98">
        <f>GDAM!T38+'OA&amp;GRIDCO'!NV38+RTM!JP38</f>
        <v>0</v>
      </c>
      <c r="FA38" s="98">
        <f>GDAM!Y38+RTM!JS38</f>
        <v>0.72</v>
      </c>
      <c r="FB38" s="98">
        <f>GDAM!Z38+RTM!JT38</f>
        <v>0</v>
      </c>
      <c r="FC38" s="98">
        <f>RTM!JW38</f>
        <v>0</v>
      </c>
      <c r="FD38" s="98">
        <f>RTM!JX38</f>
        <v>0</v>
      </c>
      <c r="FE38" s="98">
        <f>GDAM!AE38+'OA&amp;GRIDCO'!OM38</f>
        <v>0.29000000000000004</v>
      </c>
      <c r="FF38" s="98">
        <f>GDAM!AF38+'OA&amp;GRIDCO'!ON38</f>
        <v>0</v>
      </c>
      <c r="FG38" s="10">
        <f t="shared" si="0"/>
        <v>1578.9818840206183</v>
      </c>
      <c r="FH38" s="10">
        <f t="shared" si="1"/>
        <v>167.584</v>
      </c>
    </row>
    <row r="39" spans="1:164" s="106" customFormat="1" ht="15" customHeight="1">
      <c r="A39" s="104" t="s">
        <v>61</v>
      </c>
      <c r="B39" s="105">
        <v>29</v>
      </c>
      <c r="C39" s="139"/>
      <c r="D39" s="99"/>
      <c r="E39" s="99"/>
      <c r="F39" s="99"/>
      <c r="G39" s="99">
        <v>20</v>
      </c>
      <c r="H39" s="99">
        <v>0.9</v>
      </c>
      <c r="I39" s="98"/>
      <c r="J39" s="98"/>
      <c r="K39" s="99"/>
      <c r="L39" s="99"/>
      <c r="M39" s="99">
        <v>18</v>
      </c>
      <c r="N39" s="99"/>
      <c r="O39" s="359">
        <v>0.13</v>
      </c>
      <c r="P39" s="99"/>
      <c r="Q39" s="119">
        <v>3.7</v>
      </c>
      <c r="R39" s="99">
        <v>0.45999999999999996</v>
      </c>
      <c r="S39" s="98">
        <v>25</v>
      </c>
      <c r="T39" s="99"/>
      <c r="U39" s="98">
        <v>37</v>
      </c>
      <c r="V39" s="99"/>
      <c r="W39" s="351">
        <v>1.03</v>
      </c>
      <c r="X39" s="99"/>
      <c r="Y39" s="351">
        <v>1.06</v>
      </c>
      <c r="Z39" s="99"/>
      <c r="AA39" s="361">
        <v>1.61</v>
      </c>
      <c r="AB39" s="99"/>
      <c r="AC39" s="363">
        <v>0.01</v>
      </c>
      <c r="AD39" s="99"/>
      <c r="AE39" s="14">
        <f>'OA&amp;GRIDCO'!W39+'Day Ahead IEX PXIL'!M39+RTM!M39</f>
        <v>20.62</v>
      </c>
      <c r="AF39" s="14">
        <f>'OA&amp;GRIDCO'!X39+'Day Ahead IEX PXIL'!N39+RTM!N39</f>
        <v>20.62</v>
      </c>
      <c r="AG39" s="98">
        <f>'OA&amp;GRIDCO'!AC39+'Day Ahead IEX PXIL'!S39+RTM!S39</f>
        <v>5</v>
      </c>
      <c r="AH39" s="98">
        <f>'OA&amp;GRIDCO'!AD39+'Day Ahead IEX PXIL'!T39+RTM!T39</f>
        <v>2.2200000000000002</v>
      </c>
      <c r="AI39" s="14">
        <f>'OA&amp;GRIDCO'!AU39+'Day Ahead IEX PXIL'!Y39+RTM!Y39</f>
        <v>115</v>
      </c>
      <c r="AJ39" s="14">
        <f>'OA&amp;GRIDCO'!AV39+'Day Ahead IEX PXIL'!Z39+RTM!Z39</f>
        <v>34.5</v>
      </c>
      <c r="AK39" s="98">
        <f>'OA&amp;GRIDCO'!BS39+'Day Ahead IEX PXIL'!AK39+RTM!AK39</f>
        <v>60</v>
      </c>
      <c r="AL39" s="98">
        <f>'OA&amp;GRIDCO'!BT39+'Day Ahead IEX PXIL'!AL39+RTM!AL39</f>
        <v>8.5440000000000005</v>
      </c>
      <c r="AM39" s="98">
        <f>'OA&amp;GRIDCO'!BC39+'Day Ahead IEX PXIL'!AE39+RTM!AE39</f>
        <v>0</v>
      </c>
      <c r="AN39" s="98">
        <f>'OA&amp;GRIDCO'!BD39+'Day Ahead IEX PXIL'!AF39+RTM!AF39</f>
        <v>0</v>
      </c>
      <c r="AO39" s="98">
        <f>'OA&amp;GRIDCO'!CC39+'Day Ahead IEX PXIL'!AQ39+RTM!AQ39</f>
        <v>0</v>
      </c>
      <c r="AP39" s="98">
        <f>'OA&amp;GRIDCO'!CD39+'Day Ahead IEX PXIL'!AR39+RTM!AR39</f>
        <v>0</v>
      </c>
      <c r="AQ39" s="98">
        <f>'OA&amp;GRIDCO'!CO39+'Day Ahead IEX PXIL'!AW39+RTM!AW39</f>
        <v>25.75</v>
      </c>
      <c r="AR39" s="98">
        <f>'OA&amp;GRIDCO'!CP39+'Day Ahead IEX PXIL'!AX39+RTM!AX39</f>
        <v>8</v>
      </c>
      <c r="AS39" s="98">
        <f>'OA&amp;GRIDCO'!DA39+'Day Ahead IEX PXIL'!BC39+RTM!BC39</f>
        <v>329.77738402061857</v>
      </c>
      <c r="AT39" s="98">
        <f>'OA&amp;GRIDCO'!DB39+'Day Ahead IEX PXIL'!BD39+RTM!BD39</f>
        <v>0</v>
      </c>
      <c r="AU39" s="14">
        <f>'Day Ahead IEX PXIL'!BI39+RTM!BI39+'OA&amp;GRIDCO'!OQ39</f>
        <v>0</v>
      </c>
      <c r="AV39" s="14">
        <f>'Day Ahead IEX PXIL'!BJ39+RTM!BJ39+'OA&amp;GRIDCO'!OR39</f>
        <v>0</v>
      </c>
      <c r="AW39" s="91"/>
      <c r="AX39" s="91"/>
      <c r="AY39" s="98">
        <v>0</v>
      </c>
      <c r="AZ39" s="98">
        <f>'OA&amp;GRIDCO'!DL39+'Day Ahead IEX PXIL'!BP39+RTM!BP39</f>
        <v>14.12</v>
      </c>
      <c r="BA39" s="98">
        <f>'OA&amp;GRIDCO'!EC39+'Day Ahead IEX PXIL'!BU39+RTM!BU39</f>
        <v>0</v>
      </c>
      <c r="BB39" s="98">
        <f>'OA&amp;GRIDCO'!ED39+'Day Ahead IEX PXIL'!BV39+RTM!BV39</f>
        <v>0</v>
      </c>
      <c r="BC39" s="98">
        <f>'OA&amp;GRIDCO'!EQ39+'Day Ahead IEX PXIL'!CA39+RTM!CA39</f>
        <v>348.46000000000004</v>
      </c>
      <c r="BD39" s="98">
        <f>'OA&amp;GRIDCO'!ER39+'Day Ahead IEX PXIL'!CB39+RTM!CB39</f>
        <v>66.495000000000005</v>
      </c>
      <c r="BE39" s="99">
        <f>'OA&amp;GRIDCO'!NU39+GDAM!U39</f>
        <v>1.48</v>
      </c>
      <c r="BF39" s="99"/>
      <c r="BG39" s="77"/>
      <c r="BH39" s="77"/>
      <c r="BI39" s="14">
        <f>'OA&amp;GRIDCO'!EW39+'Day Ahead IEX PXIL'!CG39+RTM!CG39</f>
        <v>0</v>
      </c>
      <c r="BJ39" s="14">
        <f>'OA&amp;GRIDCO'!EX39+'Day Ahead IEX PXIL'!CH39+RTM!CH39</f>
        <v>0</v>
      </c>
      <c r="BK39" s="98">
        <f>'OA&amp;GRIDCO'!KW39+RTM!FG39+'Day Ahead IEX PXIL'!GW39</f>
        <v>0</v>
      </c>
      <c r="BL39" s="98">
        <f>'OA&amp;GRIDCO'!KX39+RTM!FH39+'Day Ahead IEX PXIL'!GX39</f>
        <v>0</v>
      </c>
      <c r="BM39" s="14">
        <f>'Day Ahead IEX PXIL'!CM39+RTM!CM39+'OA&amp;GRIDCO'!FC39</f>
        <v>25</v>
      </c>
      <c r="BN39" s="14">
        <f>'OA&amp;GRIDCO'!FD39+'Day Ahead IEX PXIL'!CN39+RTM!CN39</f>
        <v>0</v>
      </c>
      <c r="BO39" s="93"/>
      <c r="BP39" s="93"/>
      <c r="BQ39" s="14">
        <f>'OA&amp;GRIDCO'!FQ39+'Day Ahead IEX PXIL'!CS39+RTM!CS39</f>
        <v>26.8</v>
      </c>
      <c r="BR39" s="14">
        <f>'OA&amp;GRIDCO'!FR39+'Day Ahead IEX PXIL'!CT39+RTM!CT39</f>
        <v>6</v>
      </c>
      <c r="BS39" s="147">
        <f>'OA&amp;GRIDCO'!JU39+'Day Ahead IEX PXIL'!FA39+RTM!EU39</f>
        <v>108.9545</v>
      </c>
      <c r="BT39" s="98">
        <f>'OA&amp;GRIDCO'!JV39+'Day Ahead IEX PXIL'!FB39+RTM!EV39</f>
        <v>13</v>
      </c>
      <c r="BU39" s="31">
        <f>'OA&amp;GRIDCO'!GG39+RTM!G39</f>
        <v>0</v>
      </c>
      <c r="BV39" s="31">
        <f>'OA&amp;GRIDCO'!GH39</f>
        <v>0</v>
      </c>
      <c r="BW39" s="98">
        <f>'OA&amp;GRIDCO'!HA39+'Day Ahead IEX PXIL'!DK39+RTM!DE39</f>
        <v>0</v>
      </c>
      <c r="BX39" s="98">
        <f>'OA&amp;GRIDCO'!HB39</f>
        <v>0</v>
      </c>
      <c r="BY39" s="14">
        <f>'Day Ahead IEX PXIL'!GK39+RTM!FA39+'OA&amp;GRIDCO'!LC39</f>
        <v>0</v>
      </c>
      <c r="BZ39" s="14">
        <f>'Day Ahead IEX PXIL'!GL39+RTM!FB39+'OA&amp;GRIDCO'!LD39</f>
        <v>0</v>
      </c>
      <c r="CA39" s="61"/>
      <c r="CB39" s="61"/>
      <c r="CC39" s="98">
        <f>RTM!GI39+'Day Ahead IEX PXIL'!II39+GDAM!M39</f>
        <v>0</v>
      </c>
      <c r="CD39" s="98">
        <f>RTM!GJ39</f>
        <v>0</v>
      </c>
      <c r="CE39" s="98">
        <f>'OA&amp;GRIDCO'!HI39+'Day Ahead IEX PXIL'!DQ39+RTM!DK39</f>
        <v>0</v>
      </c>
      <c r="CF39" s="98">
        <f>'OA&amp;GRIDCO'!HJ39+'Day Ahead IEX PXIL'!DR39+RTM!DL39</f>
        <v>0</v>
      </c>
      <c r="CG39" s="98">
        <f>'OA&amp;GRIDCO'!HO39+'Day Ahead IEX PXIL'!DW39+RTM!DQ39</f>
        <v>0</v>
      </c>
      <c r="CH39" s="98">
        <f>'OA&amp;GRIDCO'!HP39+'Day Ahead IEX PXIL'!DX39+RTM!DR39</f>
        <v>0</v>
      </c>
      <c r="CI39" s="99">
        <f>'Day Ahead IEX PXIL'!HE39+'OA&amp;GRIDCO'!DI39+RTM!GY39</f>
        <v>0</v>
      </c>
      <c r="CJ39" s="99">
        <f>'Day Ahead IEX PXIL'!HF39+'OA&amp;GRIDCO'!DJ39</f>
        <v>0</v>
      </c>
      <c r="CK39" s="103">
        <f>'OA&amp;GRIDCO'!KS39+'Day Ahead IEX PXIL'!DE39</f>
        <v>10.31</v>
      </c>
      <c r="CL39" s="103">
        <f>'OA&amp;GRIDCO'!KT39+'Day Ahead IEX PXIL'!DF39</f>
        <v>0</v>
      </c>
      <c r="CM39" s="103">
        <f>'Day Ahead IEX PXIL'!FS39+RTM!FS39</f>
        <v>0</v>
      </c>
      <c r="CN39" s="103">
        <f>'Day Ahead IEX PXIL'!FT39</f>
        <v>0</v>
      </c>
      <c r="CO39" s="78">
        <f>RTM!IY39+'Day Ahead IEX PXIL'!IY39</f>
        <v>0</v>
      </c>
      <c r="CP39" s="78">
        <f>RTM!IZ39+'Day Ahead IEX PXIL'!IZ39</f>
        <v>0</v>
      </c>
      <c r="CQ39" s="98">
        <f>'OA&amp;GRIDCO'!KG39+'Day Ahead IEX PXIL'!FM39+RTM!GE39</f>
        <v>0</v>
      </c>
      <c r="CR39" s="98">
        <f>'OA&amp;GRIDCO'!KH39+'Day Ahead IEX PXIL'!FN39</f>
        <v>0</v>
      </c>
      <c r="CS39" s="98">
        <f>'OA&amp;GRIDCO'!KM39+'Day Ahead IEX PXIL'!FY39+RTM!FY39</f>
        <v>0</v>
      </c>
      <c r="CT39" s="98">
        <f>'Day Ahead IEX PXIL'!FZ39</f>
        <v>0</v>
      </c>
      <c r="CU39" s="98">
        <v>0</v>
      </c>
      <c r="CV39" s="98">
        <f>'Day Ahead IEX PXIL'!GF39</f>
        <v>0</v>
      </c>
      <c r="CW39" s="98">
        <f>'OA&amp;GRIDCO'!HU39+'Day Ahead IEX PXIL'!EC39+RTM!DW39</f>
        <v>400</v>
      </c>
      <c r="CX39" s="98">
        <f>'OA&amp;GRIDCO'!HV39+'Day Ahead IEX PXIL'!ED39+RTM!DX39</f>
        <v>0</v>
      </c>
      <c r="CY39" s="98">
        <f>'OA&amp;GRIDCO'!IG39+'Day Ahead IEX PXIL'!EI39+RTM!EC39</f>
        <v>9.3000000000000007</v>
      </c>
      <c r="CZ39" s="98">
        <f>'OA&amp;GRIDCO'!IH39+'Day Ahead IEX PXIL'!EJ39+RTM!ED39</f>
        <v>2.3250000000000002</v>
      </c>
      <c r="DA39" s="98">
        <f>'OA&amp;GRIDCO'!IU39+'Day Ahead IEX PXIL'!EO39+RTM!EI39</f>
        <v>0</v>
      </c>
      <c r="DB39" s="98">
        <f>'OA&amp;GRIDCO'!IV39+'Day Ahead IEX PXIL'!EP39+RTM!EJ39</f>
        <v>0</v>
      </c>
      <c r="DC39" s="99"/>
      <c r="DD39" s="99"/>
      <c r="DE39" s="98">
        <f>'Day Ahead IEX PXIL'!FC39+'OA&amp;GRIDCO'!KA39+RTM!GM39</f>
        <v>0</v>
      </c>
      <c r="DF39" s="98">
        <f>'Day Ahead IEX PXIL'!FD39+'OA&amp;GRIDCO'!KB39</f>
        <v>0</v>
      </c>
      <c r="DG39" s="98">
        <f>'OA&amp;GRIDCO'!JE39+'Day Ahead IEX PXIL'!EU39+RTM!EO39</f>
        <v>10.31</v>
      </c>
      <c r="DH39" s="98">
        <f>'OA&amp;GRIDCO'!JF39+'Day Ahead IEX PXIL'!EV39+RTM!EP39</f>
        <v>0</v>
      </c>
      <c r="DI39" s="98">
        <v>0</v>
      </c>
      <c r="DJ39" s="98">
        <v>0</v>
      </c>
      <c r="DK39" s="98">
        <f>RTM!FM39</f>
        <v>0</v>
      </c>
      <c r="DL39" s="98">
        <f>RTM!FN39</f>
        <v>0</v>
      </c>
      <c r="DM39" s="98">
        <f>'OA&amp;GRIDCO'!LF39+'Day Ahead IEX PXIL'!HU39+'Day Ahead IEX PXIL'!HU39</f>
        <v>0</v>
      </c>
      <c r="DN39" s="98">
        <f>'OA&amp;GRIDCO'!LH39+'Day Ahead IEX PXIL'!HV39+RTM!GV39</f>
        <v>0</v>
      </c>
      <c r="DO39" s="98">
        <f>'OA&amp;GRIDCO'!LS39+'Day Ahead IEX PXIL'!HO39+RTM!IU39</f>
        <v>0</v>
      </c>
      <c r="DP39" s="98">
        <f>'OA&amp;GRIDCO'!LT39+'Day Ahead IEX PXIL'!HP39+RTM!IV39</f>
        <v>0</v>
      </c>
      <c r="DQ39" s="98">
        <f>RTM!HK39</f>
        <v>1.44</v>
      </c>
      <c r="DR39" s="98">
        <f>RTM!HL39</f>
        <v>0</v>
      </c>
      <c r="DS39" s="98">
        <f>RTM!HO39</f>
        <v>0</v>
      </c>
      <c r="DT39" s="98">
        <f>RTM!HP39</f>
        <v>0</v>
      </c>
      <c r="DU39" s="98">
        <f>RTM!HS39</f>
        <v>0</v>
      </c>
      <c r="DV39" s="98">
        <f>RTM!HT39</f>
        <v>0</v>
      </c>
      <c r="DW39" s="98">
        <f>RTM!HW39+'OA&amp;GRIDCO'!MI39</f>
        <v>26.12</v>
      </c>
      <c r="DX39" s="98">
        <f>RTM!HX39</f>
        <v>0</v>
      </c>
      <c r="DY39" s="98">
        <f>RTM!IA39</f>
        <v>0</v>
      </c>
      <c r="DZ39" s="98">
        <f>RTM!IB39</f>
        <v>0</v>
      </c>
      <c r="EA39" s="98">
        <f>RTM!IC39</f>
        <v>0</v>
      </c>
      <c r="EB39" s="98">
        <f>RTM!ID39</f>
        <v>0</v>
      </c>
      <c r="EC39" s="98">
        <f>'OA&amp;GRIDCO'!MO39</f>
        <v>2.2799999999999998</v>
      </c>
      <c r="ED39" s="98">
        <f>'OA&amp;GRIDCO'!MP39</f>
        <v>0</v>
      </c>
      <c r="EE39" s="98">
        <f>'OA&amp;GRIDCO'!MS39</f>
        <v>0</v>
      </c>
      <c r="EF39" s="98">
        <f>'OA&amp;GRIDCO'!MT39</f>
        <v>0</v>
      </c>
      <c r="EG39" s="98">
        <f>'OA&amp;GRIDCO'!MW39+'Day Ahead IEX PXIL'!IM39+GDAM!G39+RTM!II39</f>
        <v>0</v>
      </c>
      <c r="EH39" s="98">
        <f>'OA&amp;GRIDCO'!MX39+'Day Ahead IEX PXIL'!IN39+RTM!IJ39+GDAM!H39</f>
        <v>0</v>
      </c>
      <c r="EI39" s="98">
        <f>'Day Ahead IEX PXIL'!IQ39+RTM!IM39+'OA&amp;GRIDCO'!NA39</f>
        <v>6.65</v>
      </c>
      <c r="EJ39" s="98">
        <f>'Day Ahead IEX PXIL'!IR39+RTM!IN39+'OA&amp;GRIDCO'!NB39</f>
        <v>0.9</v>
      </c>
      <c r="EK39" s="98">
        <f>'OA&amp;GRIDCO'!NE39</f>
        <v>0</v>
      </c>
      <c r="EL39" s="98">
        <f>'OA&amp;GRIDCO'!NF39</f>
        <v>0</v>
      </c>
      <c r="EM39" s="98">
        <f>RTM!IQ39</f>
        <v>0</v>
      </c>
      <c r="EN39" s="98">
        <f>RTM!IR39</f>
        <v>0</v>
      </c>
      <c r="EO39" s="98">
        <f>'Day Ahead IEX PXIL'!IU39+RTM!JC39</f>
        <v>0</v>
      </c>
      <c r="EP39" s="98">
        <f>'Day Ahead IEX PXIL'!IV39+RTM!JD39</f>
        <v>0</v>
      </c>
      <c r="EQ39" s="98">
        <f>'OA&amp;GRIDCO'!NI39</f>
        <v>0</v>
      </c>
      <c r="ER39" s="98">
        <f>'OA&amp;GRIDCO'!NJ39</f>
        <v>0</v>
      </c>
      <c r="ES39" s="98">
        <f>'OA&amp;GRIDCO'!NK39+RTM!HC39+'Day Ahead IEX PXIL'!JC39</f>
        <v>0</v>
      </c>
      <c r="ET39" s="98">
        <f>'OA&amp;GRIDCO'!NN39+RTM!HD39+'Day Ahead IEX PXIL'!JD39</f>
        <v>0</v>
      </c>
      <c r="EU39" s="98">
        <f>RTM!JG39</f>
        <v>1.33</v>
      </c>
      <c r="EV39" s="98">
        <f>RTM!JH39</f>
        <v>0</v>
      </c>
      <c r="EW39" s="98">
        <f>RTM!JK39</f>
        <v>0</v>
      </c>
      <c r="EX39" s="98">
        <f>RTM!JL39</f>
        <v>0</v>
      </c>
      <c r="EY39" s="98">
        <f>GDAM!S39+'OA&amp;GRIDCO'!OE39+RTM!JO39</f>
        <v>0</v>
      </c>
      <c r="EZ39" s="98">
        <f>GDAM!T39+'OA&amp;GRIDCO'!NV39+RTM!JP39</f>
        <v>0</v>
      </c>
      <c r="FA39" s="98">
        <f>GDAM!Y39+RTM!JS39</f>
        <v>0.93</v>
      </c>
      <c r="FB39" s="98">
        <f>GDAM!Z39+RTM!JT39</f>
        <v>0</v>
      </c>
      <c r="FC39" s="98">
        <f>RTM!JW39</f>
        <v>0</v>
      </c>
      <c r="FD39" s="98">
        <f>RTM!JX39</f>
        <v>0</v>
      </c>
      <c r="FE39" s="98">
        <f>GDAM!AE39+'OA&amp;GRIDCO'!OM39</f>
        <v>0.65</v>
      </c>
      <c r="FF39" s="98">
        <f>GDAM!AF39+'OA&amp;GRIDCO'!ON39</f>
        <v>0</v>
      </c>
      <c r="FG39" s="10">
        <f t="shared" si="0"/>
        <v>1581.7018840206185</v>
      </c>
      <c r="FH39" s="10">
        <f t="shared" si="1"/>
        <v>178.084</v>
      </c>
    </row>
    <row r="40" spans="1:164" s="106" customFormat="1">
      <c r="A40" s="104" t="s">
        <v>62</v>
      </c>
      <c r="B40" s="105">
        <v>30</v>
      </c>
      <c r="C40" s="139"/>
      <c r="D40" s="99"/>
      <c r="E40" s="99"/>
      <c r="F40" s="99"/>
      <c r="G40" s="99">
        <v>20</v>
      </c>
      <c r="H40" s="99">
        <v>0.9</v>
      </c>
      <c r="I40" s="98"/>
      <c r="J40" s="98"/>
      <c r="K40" s="99"/>
      <c r="L40" s="99"/>
      <c r="M40" s="99">
        <v>18</v>
      </c>
      <c r="N40" s="99"/>
      <c r="O40" s="359">
        <v>0.18</v>
      </c>
      <c r="P40" s="99"/>
      <c r="Q40" s="119">
        <v>3.7</v>
      </c>
      <c r="R40" s="99">
        <v>0.45999999999999996</v>
      </c>
      <c r="S40" s="98">
        <v>25</v>
      </c>
      <c r="T40" s="99"/>
      <c r="U40" s="98">
        <v>37</v>
      </c>
      <c r="V40" s="99"/>
      <c r="W40" s="351">
        <v>1.27</v>
      </c>
      <c r="X40" s="99"/>
      <c r="Y40" s="351">
        <v>1.29</v>
      </c>
      <c r="Z40" s="99"/>
      <c r="AA40" s="361">
        <v>1.96</v>
      </c>
      <c r="AB40" s="99"/>
      <c r="AC40" s="363">
        <v>0.02</v>
      </c>
      <c r="AD40" s="99"/>
      <c r="AE40" s="14">
        <f>'OA&amp;GRIDCO'!W40+'Day Ahead IEX PXIL'!M40+RTM!M40</f>
        <v>32.99</v>
      </c>
      <c r="AF40" s="14">
        <f>'OA&amp;GRIDCO'!X40+'Day Ahead IEX PXIL'!N40+RTM!N40</f>
        <v>20.62</v>
      </c>
      <c r="AG40" s="98">
        <f>'OA&amp;GRIDCO'!AC40+'Day Ahead IEX PXIL'!S40+RTM!S40</f>
        <v>5</v>
      </c>
      <c r="AH40" s="98">
        <f>'OA&amp;GRIDCO'!AD40+'Day Ahead IEX PXIL'!T40+RTM!T40</f>
        <v>2.2200000000000002</v>
      </c>
      <c r="AI40" s="14">
        <f>'OA&amp;GRIDCO'!AU40+'Day Ahead IEX PXIL'!Y40+RTM!Y40</f>
        <v>115</v>
      </c>
      <c r="AJ40" s="14">
        <f>'OA&amp;GRIDCO'!AV40+'Day Ahead IEX PXIL'!Z40+RTM!Z40</f>
        <v>34.5</v>
      </c>
      <c r="AK40" s="98">
        <f>'OA&amp;GRIDCO'!BS40+'Day Ahead IEX PXIL'!AK40+RTM!AK40</f>
        <v>60</v>
      </c>
      <c r="AL40" s="98">
        <f>'OA&amp;GRIDCO'!BT40+'Day Ahead IEX PXIL'!AL40+RTM!AL40</f>
        <v>8.5440000000000005</v>
      </c>
      <c r="AM40" s="98">
        <f>'OA&amp;GRIDCO'!BC40+'Day Ahead IEX PXIL'!AE40+RTM!AE40</f>
        <v>0</v>
      </c>
      <c r="AN40" s="98">
        <f>'OA&amp;GRIDCO'!BD40+'Day Ahead IEX PXIL'!AF40+RTM!AF40</f>
        <v>0</v>
      </c>
      <c r="AO40" s="98">
        <f>'OA&amp;GRIDCO'!CC40+'Day Ahead IEX PXIL'!AQ40+RTM!AQ40</f>
        <v>0</v>
      </c>
      <c r="AP40" s="98">
        <f>'OA&amp;GRIDCO'!CD40+'Day Ahead IEX PXIL'!AR40+RTM!AR40</f>
        <v>0</v>
      </c>
      <c r="AQ40" s="98">
        <f>'OA&amp;GRIDCO'!CO40+'Day Ahead IEX PXIL'!AW40+RTM!AW40</f>
        <v>25.75</v>
      </c>
      <c r="AR40" s="98">
        <f>'OA&amp;GRIDCO'!CP40+'Day Ahead IEX PXIL'!AX40+RTM!AX40</f>
        <v>8</v>
      </c>
      <c r="AS40" s="98">
        <f>'OA&amp;GRIDCO'!DA40+'Day Ahead IEX PXIL'!BC40+RTM!BC40</f>
        <v>329.77738402061857</v>
      </c>
      <c r="AT40" s="98">
        <f>'OA&amp;GRIDCO'!DB40+'Day Ahead IEX PXIL'!BD40+RTM!BD40</f>
        <v>0</v>
      </c>
      <c r="AU40" s="14">
        <f>'Day Ahead IEX PXIL'!BI40+RTM!BI40+'OA&amp;GRIDCO'!OQ40</f>
        <v>0</v>
      </c>
      <c r="AV40" s="14">
        <f>'Day Ahead IEX PXIL'!BJ40+RTM!BJ40+'OA&amp;GRIDCO'!OR40</f>
        <v>0</v>
      </c>
      <c r="AW40" s="91"/>
      <c r="AX40" s="91"/>
      <c r="AY40" s="98">
        <v>0</v>
      </c>
      <c r="AZ40" s="98">
        <f>'OA&amp;GRIDCO'!DL40+'Day Ahead IEX PXIL'!BP40+RTM!BP40</f>
        <v>14.12</v>
      </c>
      <c r="BA40" s="98">
        <f>'OA&amp;GRIDCO'!EC40+'Day Ahead IEX PXIL'!BU40+RTM!BU40</f>
        <v>0</v>
      </c>
      <c r="BB40" s="98">
        <f>'OA&amp;GRIDCO'!ED40+'Day Ahead IEX PXIL'!BV40+RTM!BV40</f>
        <v>0</v>
      </c>
      <c r="BC40" s="98">
        <f>'OA&amp;GRIDCO'!EQ40+'Day Ahead IEX PXIL'!CA40+RTM!CA40</f>
        <v>348.46000000000004</v>
      </c>
      <c r="BD40" s="98">
        <f>'OA&amp;GRIDCO'!ER40+'Day Ahead IEX PXIL'!CB40+RTM!CB40</f>
        <v>66.495000000000005</v>
      </c>
      <c r="BE40" s="99">
        <f>'OA&amp;GRIDCO'!NU40+GDAM!U40</f>
        <v>1.63</v>
      </c>
      <c r="BF40" s="99"/>
      <c r="BG40" s="77"/>
      <c r="BH40" s="77"/>
      <c r="BI40" s="14">
        <f>'OA&amp;GRIDCO'!EW40+'Day Ahead IEX PXIL'!CG40+RTM!CG40</f>
        <v>0</v>
      </c>
      <c r="BJ40" s="14">
        <f>'OA&amp;GRIDCO'!EX40+'Day Ahead IEX PXIL'!CH40+RTM!CH40</f>
        <v>0</v>
      </c>
      <c r="BK40" s="98">
        <f>'OA&amp;GRIDCO'!KW40+RTM!FG40+'Day Ahead IEX PXIL'!GW40</f>
        <v>0</v>
      </c>
      <c r="BL40" s="98">
        <f>'OA&amp;GRIDCO'!KX40+RTM!FH40+'Day Ahead IEX PXIL'!GX40</f>
        <v>0</v>
      </c>
      <c r="BM40" s="14">
        <f>'Day Ahead IEX PXIL'!CM40+RTM!CM40+'OA&amp;GRIDCO'!FC40</f>
        <v>25</v>
      </c>
      <c r="BN40" s="14">
        <f>'OA&amp;GRIDCO'!FD40+'Day Ahead IEX PXIL'!CN40+RTM!CN40</f>
        <v>0</v>
      </c>
      <c r="BO40" s="93"/>
      <c r="BP40" s="93"/>
      <c r="BQ40" s="14">
        <f>'OA&amp;GRIDCO'!FQ40+'Day Ahead IEX PXIL'!CS40+RTM!CS40</f>
        <v>26.8</v>
      </c>
      <c r="BR40" s="14">
        <f>'OA&amp;GRIDCO'!FR40+'Day Ahead IEX PXIL'!CT40+RTM!CT40</f>
        <v>6</v>
      </c>
      <c r="BS40" s="147">
        <f>'OA&amp;GRIDCO'!JU40+'Day Ahead IEX PXIL'!FA40+RTM!EU40</f>
        <v>108.9545</v>
      </c>
      <c r="BT40" s="98">
        <f>'OA&amp;GRIDCO'!JV40+'Day Ahead IEX PXIL'!FB40+RTM!EV40</f>
        <v>13</v>
      </c>
      <c r="BU40" s="31">
        <f>'OA&amp;GRIDCO'!GG40+RTM!G40</f>
        <v>0</v>
      </c>
      <c r="BV40" s="31">
        <f>'OA&amp;GRIDCO'!GH40</f>
        <v>0</v>
      </c>
      <c r="BW40" s="98">
        <f>'OA&amp;GRIDCO'!HA40+'Day Ahead IEX PXIL'!DK40+RTM!DE40</f>
        <v>0</v>
      </c>
      <c r="BX40" s="98">
        <f>'OA&amp;GRIDCO'!HB40</f>
        <v>0</v>
      </c>
      <c r="BY40" s="14">
        <f>'Day Ahead IEX PXIL'!GK40+RTM!FA40+'OA&amp;GRIDCO'!LC40</f>
        <v>0</v>
      </c>
      <c r="BZ40" s="14">
        <f>'Day Ahead IEX PXIL'!GL40+RTM!FB40+'OA&amp;GRIDCO'!LD40</f>
        <v>0</v>
      </c>
      <c r="CA40" s="61"/>
      <c r="CB40" s="61"/>
      <c r="CC40" s="98">
        <f>RTM!GI40+'Day Ahead IEX PXIL'!II40+GDAM!M40</f>
        <v>0</v>
      </c>
      <c r="CD40" s="98">
        <f>RTM!GJ40</f>
        <v>0</v>
      </c>
      <c r="CE40" s="98">
        <f>'OA&amp;GRIDCO'!HI40+'Day Ahead IEX PXIL'!DQ40+RTM!DK40</f>
        <v>0</v>
      </c>
      <c r="CF40" s="98">
        <f>'OA&amp;GRIDCO'!HJ40+'Day Ahead IEX PXIL'!DR40+RTM!DL40</f>
        <v>0</v>
      </c>
      <c r="CG40" s="98">
        <f>'OA&amp;GRIDCO'!HO40+'Day Ahead IEX PXIL'!DW40+RTM!DQ40</f>
        <v>0</v>
      </c>
      <c r="CH40" s="98">
        <f>'OA&amp;GRIDCO'!HP40+'Day Ahead IEX PXIL'!DX40+RTM!DR40</f>
        <v>0</v>
      </c>
      <c r="CI40" s="99">
        <f>'Day Ahead IEX PXIL'!HE40+'OA&amp;GRIDCO'!DI40+RTM!GY40</f>
        <v>0</v>
      </c>
      <c r="CJ40" s="99">
        <f>'Day Ahead IEX PXIL'!HF40+'OA&amp;GRIDCO'!DJ40</f>
        <v>0</v>
      </c>
      <c r="CK40" s="103">
        <f>'OA&amp;GRIDCO'!KS40+'Day Ahead IEX PXIL'!DE40</f>
        <v>10.31</v>
      </c>
      <c r="CL40" s="103">
        <f>'OA&amp;GRIDCO'!KT40+'Day Ahead IEX PXIL'!DF40</f>
        <v>0</v>
      </c>
      <c r="CM40" s="103">
        <f>'Day Ahead IEX PXIL'!FS40+RTM!FS40</f>
        <v>0</v>
      </c>
      <c r="CN40" s="103">
        <f>'Day Ahead IEX PXIL'!FT40</f>
        <v>0</v>
      </c>
      <c r="CO40" s="78">
        <f>RTM!IY40+'Day Ahead IEX PXIL'!IY40</f>
        <v>0</v>
      </c>
      <c r="CP40" s="78">
        <f>RTM!IZ40+'Day Ahead IEX PXIL'!IZ40</f>
        <v>0</v>
      </c>
      <c r="CQ40" s="98">
        <f>'OA&amp;GRIDCO'!KG40+'Day Ahead IEX PXIL'!FM40+RTM!GE40</f>
        <v>0</v>
      </c>
      <c r="CR40" s="98">
        <f>'OA&amp;GRIDCO'!KH40+'Day Ahead IEX PXIL'!FN40</f>
        <v>0</v>
      </c>
      <c r="CS40" s="98">
        <f>'OA&amp;GRIDCO'!KM40+'Day Ahead IEX PXIL'!FY40+RTM!FY40</f>
        <v>0</v>
      </c>
      <c r="CT40" s="98">
        <f>'Day Ahead IEX PXIL'!FZ40</f>
        <v>0</v>
      </c>
      <c r="CU40" s="98">
        <v>0</v>
      </c>
      <c r="CV40" s="98">
        <f>'Day Ahead IEX PXIL'!GF40</f>
        <v>0</v>
      </c>
      <c r="CW40" s="98">
        <f>'OA&amp;GRIDCO'!HU40+'Day Ahead IEX PXIL'!EC40+RTM!DW40</f>
        <v>400</v>
      </c>
      <c r="CX40" s="98">
        <f>'OA&amp;GRIDCO'!HV40+'Day Ahead IEX PXIL'!ED40+RTM!DX40</f>
        <v>0</v>
      </c>
      <c r="CY40" s="98">
        <f>'OA&amp;GRIDCO'!IG40+'Day Ahead IEX PXIL'!EI40+RTM!EC40</f>
        <v>9.3000000000000007</v>
      </c>
      <c r="CZ40" s="98">
        <f>'OA&amp;GRIDCO'!IH40+'Day Ahead IEX PXIL'!EJ40+RTM!ED40</f>
        <v>2.3250000000000002</v>
      </c>
      <c r="DA40" s="98">
        <f>'OA&amp;GRIDCO'!IU40+'Day Ahead IEX PXIL'!EO40+RTM!EI40</f>
        <v>0</v>
      </c>
      <c r="DB40" s="98">
        <f>'OA&amp;GRIDCO'!IV40+'Day Ahead IEX PXIL'!EP40+RTM!EJ40</f>
        <v>0</v>
      </c>
      <c r="DC40" s="99"/>
      <c r="DD40" s="99"/>
      <c r="DE40" s="98">
        <f>'Day Ahead IEX PXIL'!FC40+'OA&amp;GRIDCO'!KA40+RTM!GM40</f>
        <v>0</v>
      </c>
      <c r="DF40" s="98">
        <f>'Day Ahead IEX PXIL'!FD40+'OA&amp;GRIDCO'!KB40</f>
        <v>0</v>
      </c>
      <c r="DG40" s="98">
        <f>'OA&amp;GRIDCO'!JE40+'Day Ahead IEX PXIL'!EU40+RTM!EO40</f>
        <v>10.31</v>
      </c>
      <c r="DH40" s="98">
        <f>'OA&amp;GRIDCO'!JF40+'Day Ahead IEX PXIL'!EV40+RTM!EP40</f>
        <v>0</v>
      </c>
      <c r="DI40" s="98">
        <v>0</v>
      </c>
      <c r="DJ40" s="98">
        <v>0</v>
      </c>
      <c r="DK40" s="98">
        <f>RTM!FM40</f>
        <v>0</v>
      </c>
      <c r="DL40" s="98">
        <f>RTM!FN40</f>
        <v>0</v>
      </c>
      <c r="DM40" s="98">
        <f>'OA&amp;GRIDCO'!LF40+'Day Ahead IEX PXIL'!HU40+'Day Ahead IEX PXIL'!HU40</f>
        <v>0</v>
      </c>
      <c r="DN40" s="98">
        <f>'OA&amp;GRIDCO'!LH40+'Day Ahead IEX PXIL'!HV40+RTM!GV40</f>
        <v>0</v>
      </c>
      <c r="DO40" s="98">
        <f>'OA&amp;GRIDCO'!LS40+'Day Ahead IEX PXIL'!HO40+RTM!IU40</f>
        <v>0</v>
      </c>
      <c r="DP40" s="98">
        <f>'OA&amp;GRIDCO'!LT40+'Day Ahead IEX PXIL'!HP40+RTM!IV40</f>
        <v>0</v>
      </c>
      <c r="DQ40" s="98">
        <f>RTM!HK40</f>
        <v>1.44</v>
      </c>
      <c r="DR40" s="98">
        <f>RTM!HL40</f>
        <v>0</v>
      </c>
      <c r="DS40" s="98">
        <f>RTM!HO40</f>
        <v>0</v>
      </c>
      <c r="DT40" s="98">
        <f>RTM!HP40</f>
        <v>0</v>
      </c>
      <c r="DU40" s="98">
        <f>RTM!HS40</f>
        <v>0</v>
      </c>
      <c r="DV40" s="98">
        <f>RTM!HT40</f>
        <v>0</v>
      </c>
      <c r="DW40" s="98">
        <f>RTM!HW40+'OA&amp;GRIDCO'!MI40</f>
        <v>26.12</v>
      </c>
      <c r="DX40" s="98">
        <f>RTM!HX40</f>
        <v>0</v>
      </c>
      <c r="DY40" s="98">
        <f>RTM!IA40</f>
        <v>0</v>
      </c>
      <c r="DZ40" s="98">
        <f>RTM!IB40</f>
        <v>0</v>
      </c>
      <c r="EA40" s="98">
        <f>RTM!IC40</f>
        <v>0</v>
      </c>
      <c r="EB40" s="98">
        <f>RTM!ID40</f>
        <v>0</v>
      </c>
      <c r="EC40" s="98">
        <f>'OA&amp;GRIDCO'!MO40</f>
        <v>2.92</v>
      </c>
      <c r="ED40" s="98">
        <f>'OA&amp;GRIDCO'!MP40</f>
        <v>0</v>
      </c>
      <c r="EE40" s="98">
        <f>'OA&amp;GRIDCO'!MS40</f>
        <v>0</v>
      </c>
      <c r="EF40" s="98">
        <f>'OA&amp;GRIDCO'!MT40</f>
        <v>0</v>
      </c>
      <c r="EG40" s="98">
        <f>'OA&amp;GRIDCO'!MW40+'Day Ahead IEX PXIL'!IM40+GDAM!G40+RTM!II40</f>
        <v>0</v>
      </c>
      <c r="EH40" s="98">
        <f>'OA&amp;GRIDCO'!MX40+'Day Ahead IEX PXIL'!IN40+RTM!IJ40+GDAM!H40</f>
        <v>0</v>
      </c>
      <c r="EI40" s="98">
        <f>'Day Ahead IEX PXIL'!IQ40+RTM!IM40+'OA&amp;GRIDCO'!NA40</f>
        <v>6.65</v>
      </c>
      <c r="EJ40" s="98">
        <f>'Day Ahead IEX PXIL'!IR40+RTM!IN40+'OA&amp;GRIDCO'!NB40</f>
        <v>0.9</v>
      </c>
      <c r="EK40" s="98">
        <f>'OA&amp;GRIDCO'!NE40</f>
        <v>0</v>
      </c>
      <c r="EL40" s="98">
        <f>'OA&amp;GRIDCO'!NF40</f>
        <v>0</v>
      </c>
      <c r="EM40" s="98">
        <f>RTM!IQ40</f>
        <v>0</v>
      </c>
      <c r="EN40" s="98">
        <f>RTM!IR40</f>
        <v>0</v>
      </c>
      <c r="EO40" s="98">
        <f>'Day Ahead IEX PXIL'!IU40+RTM!JC40</f>
        <v>0</v>
      </c>
      <c r="EP40" s="98">
        <f>'Day Ahead IEX PXIL'!IV40+RTM!JD40</f>
        <v>0</v>
      </c>
      <c r="EQ40" s="98">
        <f>'OA&amp;GRIDCO'!NI40</f>
        <v>0</v>
      </c>
      <c r="ER40" s="98">
        <f>'OA&amp;GRIDCO'!NJ40</f>
        <v>0</v>
      </c>
      <c r="ES40" s="98">
        <f>'OA&amp;GRIDCO'!NK40+RTM!HC40+'Day Ahead IEX PXIL'!JC40</f>
        <v>0</v>
      </c>
      <c r="ET40" s="98">
        <f>'OA&amp;GRIDCO'!NN40+RTM!HD40+'Day Ahead IEX PXIL'!JD40</f>
        <v>0</v>
      </c>
      <c r="EU40" s="98">
        <f>RTM!JG40</f>
        <v>1.33</v>
      </c>
      <c r="EV40" s="98">
        <f>RTM!JH40</f>
        <v>0</v>
      </c>
      <c r="EW40" s="98">
        <f>RTM!JK40</f>
        <v>0</v>
      </c>
      <c r="EX40" s="98">
        <f>RTM!JL40</f>
        <v>0</v>
      </c>
      <c r="EY40" s="98">
        <f>GDAM!S40+'OA&amp;GRIDCO'!OE40+RTM!JO40</f>
        <v>0</v>
      </c>
      <c r="EZ40" s="98">
        <f>GDAM!T40+'OA&amp;GRIDCO'!NV40+RTM!JP40</f>
        <v>0</v>
      </c>
      <c r="FA40" s="98">
        <f>GDAM!Y40+RTM!JS40</f>
        <v>1.03</v>
      </c>
      <c r="FB40" s="98">
        <f>GDAM!Z40+RTM!JT40</f>
        <v>0</v>
      </c>
      <c r="FC40" s="98">
        <f>RTM!JW40</f>
        <v>0</v>
      </c>
      <c r="FD40" s="98">
        <f>RTM!JX40</f>
        <v>0</v>
      </c>
      <c r="FE40" s="98">
        <f>GDAM!AE40+'OA&amp;GRIDCO'!OM40</f>
        <v>0.9</v>
      </c>
      <c r="FF40" s="98">
        <f>GDAM!AF40+'OA&amp;GRIDCO'!ON40</f>
        <v>0</v>
      </c>
      <c r="FG40" s="10">
        <f t="shared" si="0"/>
        <v>1596.0918840206184</v>
      </c>
      <c r="FH40" s="10">
        <f t="shared" si="1"/>
        <v>178.084</v>
      </c>
    </row>
    <row r="41" spans="1:164" s="106" customFormat="1" ht="15" customHeight="1">
      <c r="A41" s="104" t="s">
        <v>63</v>
      </c>
      <c r="B41" s="105">
        <v>31</v>
      </c>
      <c r="C41" s="139"/>
      <c r="D41" s="99"/>
      <c r="E41" s="99"/>
      <c r="F41" s="99"/>
      <c r="G41" s="99">
        <v>20</v>
      </c>
      <c r="H41" s="99">
        <v>0.9</v>
      </c>
      <c r="I41" s="98"/>
      <c r="J41" s="98"/>
      <c r="K41" s="99"/>
      <c r="L41" s="99"/>
      <c r="M41" s="99">
        <v>18</v>
      </c>
      <c r="N41" s="99"/>
      <c r="O41" s="359">
        <v>0.2</v>
      </c>
      <c r="P41" s="99"/>
      <c r="Q41" s="119">
        <v>3.7</v>
      </c>
      <c r="R41" s="99">
        <v>0.45999999999999996</v>
      </c>
      <c r="S41" s="98">
        <v>25</v>
      </c>
      <c r="T41" s="99"/>
      <c r="U41" s="98">
        <v>37</v>
      </c>
      <c r="V41" s="99"/>
      <c r="W41" s="351">
        <v>1.45</v>
      </c>
      <c r="X41" s="99"/>
      <c r="Y41" s="351">
        <v>1.78</v>
      </c>
      <c r="Z41" s="99"/>
      <c r="AA41" s="361">
        <v>2.71</v>
      </c>
      <c r="AB41" s="99"/>
      <c r="AC41" s="363">
        <v>0.03</v>
      </c>
      <c r="AD41" s="99"/>
      <c r="AE41" s="14">
        <f>'OA&amp;GRIDCO'!W41+'Day Ahead IEX PXIL'!M41+RTM!M41</f>
        <v>20.62</v>
      </c>
      <c r="AF41" s="14">
        <f>'OA&amp;GRIDCO'!X41+'Day Ahead IEX PXIL'!N41+RTM!N41</f>
        <v>20.62</v>
      </c>
      <c r="AG41" s="98">
        <f>'OA&amp;GRIDCO'!AC41+'Day Ahead IEX PXIL'!S41+RTM!S41</f>
        <v>5</v>
      </c>
      <c r="AH41" s="98">
        <f>'OA&amp;GRIDCO'!AD41+'Day Ahead IEX PXIL'!T41+RTM!T41</f>
        <v>2.2200000000000002</v>
      </c>
      <c r="AI41" s="14">
        <f>'OA&amp;GRIDCO'!AU41+'Day Ahead IEX PXIL'!Y41+RTM!Y41</f>
        <v>115</v>
      </c>
      <c r="AJ41" s="14">
        <f>'OA&amp;GRIDCO'!AV41+'Day Ahead IEX PXIL'!Z41+RTM!Z41</f>
        <v>34.5</v>
      </c>
      <c r="AK41" s="98">
        <f>'OA&amp;GRIDCO'!BS41+'Day Ahead IEX PXIL'!AK41+RTM!AK41</f>
        <v>60</v>
      </c>
      <c r="AL41" s="98">
        <f>'OA&amp;GRIDCO'!BT41+'Day Ahead IEX PXIL'!AL41+RTM!AL41</f>
        <v>8.5440000000000005</v>
      </c>
      <c r="AM41" s="98">
        <f>'OA&amp;GRIDCO'!BC41+'Day Ahead IEX PXIL'!AE41+RTM!AE41</f>
        <v>0</v>
      </c>
      <c r="AN41" s="98">
        <f>'OA&amp;GRIDCO'!BD41+'Day Ahead IEX PXIL'!AF41+RTM!AF41</f>
        <v>0</v>
      </c>
      <c r="AO41" s="98">
        <f>'OA&amp;GRIDCO'!CC41+'Day Ahead IEX PXIL'!AQ41+RTM!AQ41</f>
        <v>0</v>
      </c>
      <c r="AP41" s="98">
        <f>'OA&amp;GRIDCO'!CD41+'Day Ahead IEX PXIL'!AR41+RTM!AR41</f>
        <v>0</v>
      </c>
      <c r="AQ41" s="98">
        <f>'OA&amp;GRIDCO'!CO41+'Day Ahead IEX PXIL'!AW41+RTM!AW41</f>
        <v>25.75</v>
      </c>
      <c r="AR41" s="98">
        <f>'OA&amp;GRIDCO'!CP41+'Day Ahead IEX PXIL'!AX41+RTM!AX41</f>
        <v>8</v>
      </c>
      <c r="AS41" s="98">
        <f>'OA&amp;GRIDCO'!DA41+'Day Ahead IEX PXIL'!BC41+RTM!BC41</f>
        <v>329.77738402061857</v>
      </c>
      <c r="AT41" s="98">
        <f>'OA&amp;GRIDCO'!DB41+'Day Ahead IEX PXIL'!BD41+RTM!BD41</f>
        <v>0</v>
      </c>
      <c r="AU41" s="14">
        <f>'Day Ahead IEX PXIL'!BI41+RTM!BI41+'OA&amp;GRIDCO'!OQ41</f>
        <v>0</v>
      </c>
      <c r="AV41" s="14">
        <f>'Day Ahead IEX PXIL'!BJ41+RTM!BJ41+'OA&amp;GRIDCO'!OR41</f>
        <v>0</v>
      </c>
      <c r="AW41" s="91"/>
      <c r="AX41" s="91"/>
      <c r="AY41" s="98">
        <v>0</v>
      </c>
      <c r="AZ41" s="98">
        <f>'OA&amp;GRIDCO'!DL41+'Day Ahead IEX PXIL'!BP41+RTM!BP41</f>
        <v>14.12</v>
      </c>
      <c r="BA41" s="98">
        <f>'OA&amp;GRIDCO'!EC41+'Day Ahead IEX PXIL'!BU41+RTM!BU41</f>
        <v>0</v>
      </c>
      <c r="BB41" s="98">
        <f>'OA&amp;GRIDCO'!ED41+'Day Ahead IEX PXIL'!BV41+RTM!BV41</f>
        <v>0</v>
      </c>
      <c r="BC41" s="98">
        <f>'OA&amp;GRIDCO'!EQ41+'Day Ahead IEX PXIL'!CA41+RTM!CA41</f>
        <v>348.46000000000004</v>
      </c>
      <c r="BD41" s="98">
        <f>'OA&amp;GRIDCO'!ER41+'Day Ahead IEX PXIL'!CB41+RTM!CB41</f>
        <v>66.495000000000005</v>
      </c>
      <c r="BE41" s="99">
        <f>'OA&amp;GRIDCO'!NU41+GDAM!U41</f>
        <v>1.06</v>
      </c>
      <c r="BF41" s="99"/>
      <c r="BG41" s="77"/>
      <c r="BH41" s="77"/>
      <c r="BI41" s="14">
        <f>'OA&amp;GRIDCO'!EW41+'Day Ahead IEX PXIL'!CG41+RTM!CG41</f>
        <v>0</v>
      </c>
      <c r="BJ41" s="14">
        <f>'OA&amp;GRIDCO'!EX41+'Day Ahead IEX PXIL'!CH41+RTM!CH41</f>
        <v>0</v>
      </c>
      <c r="BK41" s="98">
        <f>'OA&amp;GRIDCO'!KW41+RTM!FG41+'Day Ahead IEX PXIL'!GW41</f>
        <v>0</v>
      </c>
      <c r="BL41" s="98">
        <f>'OA&amp;GRIDCO'!KX41+RTM!FH41+'Day Ahead IEX PXIL'!GX41</f>
        <v>0</v>
      </c>
      <c r="BM41" s="14">
        <f>'Day Ahead IEX PXIL'!CM41+RTM!CM41+'OA&amp;GRIDCO'!FC41</f>
        <v>25</v>
      </c>
      <c r="BN41" s="14">
        <f>'OA&amp;GRIDCO'!FD41+'Day Ahead IEX PXIL'!CN41+RTM!CN41</f>
        <v>0</v>
      </c>
      <c r="BO41" s="93"/>
      <c r="BP41" s="93"/>
      <c r="BQ41" s="14">
        <f>'OA&amp;GRIDCO'!FQ41+'Day Ahead IEX PXIL'!CS41+RTM!CS41</f>
        <v>26.8</v>
      </c>
      <c r="BR41" s="14">
        <f>'OA&amp;GRIDCO'!FR41+'Day Ahead IEX PXIL'!CT41+RTM!CT41</f>
        <v>6</v>
      </c>
      <c r="BS41" s="147">
        <f>'OA&amp;GRIDCO'!JU41+'Day Ahead IEX PXIL'!FA41+RTM!EU41</f>
        <v>108.9545</v>
      </c>
      <c r="BT41" s="98">
        <f>'OA&amp;GRIDCO'!JV41+'Day Ahead IEX PXIL'!FB41+RTM!EV41</f>
        <v>13</v>
      </c>
      <c r="BU41" s="31">
        <f>'OA&amp;GRIDCO'!GG41+RTM!G41</f>
        <v>0</v>
      </c>
      <c r="BV41" s="31">
        <f>'OA&amp;GRIDCO'!GH41</f>
        <v>0</v>
      </c>
      <c r="BW41" s="98">
        <f>'OA&amp;GRIDCO'!HA41+'Day Ahead IEX PXIL'!DK41+RTM!DE41</f>
        <v>0</v>
      </c>
      <c r="BX41" s="98">
        <f>'OA&amp;GRIDCO'!HB41</f>
        <v>0</v>
      </c>
      <c r="BY41" s="14">
        <f>'Day Ahead IEX PXIL'!GK41+RTM!FA41+'OA&amp;GRIDCO'!LC41</f>
        <v>0</v>
      </c>
      <c r="BZ41" s="14">
        <f>'Day Ahead IEX PXIL'!GL41+RTM!FB41+'OA&amp;GRIDCO'!LD41</f>
        <v>0</v>
      </c>
      <c r="CA41" s="61"/>
      <c r="CB41" s="61"/>
      <c r="CC41" s="98">
        <f>RTM!GI41+'Day Ahead IEX PXIL'!II41+GDAM!M41</f>
        <v>0</v>
      </c>
      <c r="CD41" s="98">
        <f>RTM!GJ41</f>
        <v>0</v>
      </c>
      <c r="CE41" s="98">
        <f>'OA&amp;GRIDCO'!HI41+'Day Ahead IEX PXIL'!DQ41+RTM!DK41</f>
        <v>0</v>
      </c>
      <c r="CF41" s="98">
        <f>'OA&amp;GRIDCO'!HJ41+'Day Ahead IEX PXIL'!DR41+RTM!DL41</f>
        <v>0</v>
      </c>
      <c r="CG41" s="98">
        <f>'OA&amp;GRIDCO'!HO41+'Day Ahead IEX PXIL'!DW41+RTM!DQ41</f>
        <v>0</v>
      </c>
      <c r="CH41" s="98">
        <f>'OA&amp;GRIDCO'!HP41+'Day Ahead IEX PXIL'!DX41+RTM!DR41</f>
        <v>0</v>
      </c>
      <c r="CI41" s="99">
        <f>'Day Ahead IEX PXIL'!HE41+'OA&amp;GRIDCO'!DI41+RTM!GY41</f>
        <v>0</v>
      </c>
      <c r="CJ41" s="99">
        <f>'Day Ahead IEX PXIL'!HF41+'OA&amp;GRIDCO'!DJ41</f>
        <v>0</v>
      </c>
      <c r="CK41" s="103">
        <f>'OA&amp;GRIDCO'!KS41+'Day Ahead IEX PXIL'!DE41</f>
        <v>10.31</v>
      </c>
      <c r="CL41" s="103">
        <f>'OA&amp;GRIDCO'!KT41+'Day Ahead IEX PXIL'!DF41</f>
        <v>0</v>
      </c>
      <c r="CM41" s="103">
        <f>'Day Ahead IEX PXIL'!FS41+RTM!FS41</f>
        <v>0</v>
      </c>
      <c r="CN41" s="103">
        <f>'Day Ahead IEX PXIL'!FT41</f>
        <v>0</v>
      </c>
      <c r="CO41" s="78">
        <f>RTM!IY41+'Day Ahead IEX PXIL'!IY41</f>
        <v>0</v>
      </c>
      <c r="CP41" s="78">
        <f>RTM!IZ41+'Day Ahead IEX PXIL'!IZ41</f>
        <v>0</v>
      </c>
      <c r="CQ41" s="98">
        <f>'OA&amp;GRIDCO'!KG41+'Day Ahead IEX PXIL'!FM41+RTM!GE41</f>
        <v>0</v>
      </c>
      <c r="CR41" s="98">
        <f>'OA&amp;GRIDCO'!KH41+'Day Ahead IEX PXIL'!FN41</f>
        <v>0</v>
      </c>
      <c r="CS41" s="98">
        <f>'OA&amp;GRIDCO'!KM41+'Day Ahead IEX PXIL'!FY41+RTM!FY41</f>
        <v>0</v>
      </c>
      <c r="CT41" s="98">
        <f>'Day Ahead IEX PXIL'!FZ41</f>
        <v>0</v>
      </c>
      <c r="CU41" s="98">
        <v>0</v>
      </c>
      <c r="CV41" s="98">
        <f>'Day Ahead IEX PXIL'!GF41</f>
        <v>0</v>
      </c>
      <c r="CW41" s="98">
        <f>'OA&amp;GRIDCO'!HU41+'Day Ahead IEX PXIL'!EC41+RTM!DW41</f>
        <v>400</v>
      </c>
      <c r="CX41" s="98">
        <f>'OA&amp;GRIDCO'!HV41+'Day Ahead IEX PXIL'!ED41+RTM!DX41</f>
        <v>0</v>
      </c>
      <c r="CY41" s="98">
        <f>'OA&amp;GRIDCO'!IG41+'Day Ahead IEX PXIL'!EI41+RTM!EC41</f>
        <v>9.3000000000000007</v>
      </c>
      <c r="CZ41" s="98">
        <f>'OA&amp;GRIDCO'!IH41+'Day Ahead IEX PXIL'!EJ41+RTM!ED41</f>
        <v>2.3250000000000002</v>
      </c>
      <c r="DA41" s="98">
        <f>'OA&amp;GRIDCO'!IU41+'Day Ahead IEX PXIL'!EO41+RTM!EI41</f>
        <v>0</v>
      </c>
      <c r="DB41" s="98">
        <f>'OA&amp;GRIDCO'!IV41+'Day Ahead IEX PXIL'!EP41+RTM!EJ41</f>
        <v>0</v>
      </c>
      <c r="DC41" s="99"/>
      <c r="DD41" s="99"/>
      <c r="DE41" s="98">
        <f>'Day Ahead IEX PXIL'!FC41+'OA&amp;GRIDCO'!KA41+RTM!GM41</f>
        <v>0</v>
      </c>
      <c r="DF41" s="98">
        <f>'Day Ahead IEX PXIL'!FD41+'OA&amp;GRIDCO'!KB41</f>
        <v>0</v>
      </c>
      <c r="DG41" s="98">
        <f>'OA&amp;GRIDCO'!JE41+'Day Ahead IEX PXIL'!EU41+RTM!EO41</f>
        <v>10.31</v>
      </c>
      <c r="DH41" s="98">
        <f>'OA&amp;GRIDCO'!JF41+'Day Ahead IEX PXIL'!EV41+RTM!EP41</f>
        <v>0</v>
      </c>
      <c r="DI41" s="98">
        <v>0</v>
      </c>
      <c r="DJ41" s="98">
        <v>0</v>
      </c>
      <c r="DK41" s="98">
        <f>RTM!FM41</f>
        <v>0</v>
      </c>
      <c r="DL41" s="98">
        <f>RTM!FN41</f>
        <v>0</v>
      </c>
      <c r="DM41" s="98">
        <f>'OA&amp;GRIDCO'!LF41+'Day Ahead IEX PXIL'!HU41+'Day Ahead IEX PXIL'!HU41</f>
        <v>0</v>
      </c>
      <c r="DN41" s="98">
        <f>'OA&amp;GRIDCO'!LH41+'Day Ahead IEX PXIL'!HV41+RTM!GV41</f>
        <v>0</v>
      </c>
      <c r="DO41" s="98">
        <f>'OA&amp;GRIDCO'!LS41+'Day Ahead IEX PXIL'!HO41+RTM!IU41</f>
        <v>0</v>
      </c>
      <c r="DP41" s="98">
        <f>'OA&amp;GRIDCO'!LT41+'Day Ahead IEX PXIL'!HP41+RTM!IV41</f>
        <v>0</v>
      </c>
      <c r="DQ41" s="98">
        <f>RTM!HK41</f>
        <v>1.44</v>
      </c>
      <c r="DR41" s="98">
        <f>RTM!HL41</f>
        <v>0</v>
      </c>
      <c r="DS41" s="98">
        <f>RTM!HO41</f>
        <v>0</v>
      </c>
      <c r="DT41" s="98">
        <f>RTM!HP41</f>
        <v>0</v>
      </c>
      <c r="DU41" s="98">
        <f>RTM!HS41</f>
        <v>0</v>
      </c>
      <c r="DV41" s="98">
        <f>RTM!HT41</f>
        <v>0</v>
      </c>
      <c r="DW41" s="98">
        <f>RTM!HW41+'OA&amp;GRIDCO'!MI41</f>
        <v>26.12</v>
      </c>
      <c r="DX41" s="98">
        <f>RTM!HX41</f>
        <v>0</v>
      </c>
      <c r="DY41" s="98">
        <f>RTM!IA41</f>
        <v>0</v>
      </c>
      <c r="DZ41" s="98">
        <f>RTM!IB41</f>
        <v>0</v>
      </c>
      <c r="EA41" s="98">
        <f>RTM!IC41</f>
        <v>0</v>
      </c>
      <c r="EB41" s="98">
        <f>RTM!ID41</f>
        <v>0</v>
      </c>
      <c r="EC41" s="98">
        <f>'OA&amp;GRIDCO'!MO41</f>
        <v>3.66</v>
      </c>
      <c r="ED41" s="98">
        <f>'OA&amp;GRIDCO'!MP41</f>
        <v>0</v>
      </c>
      <c r="EE41" s="98">
        <f>'OA&amp;GRIDCO'!MS41</f>
        <v>0</v>
      </c>
      <c r="EF41" s="98">
        <f>'OA&amp;GRIDCO'!MT41</f>
        <v>0</v>
      </c>
      <c r="EG41" s="98">
        <f>'OA&amp;GRIDCO'!MW41+'Day Ahead IEX PXIL'!IM41+GDAM!G41+RTM!II41</f>
        <v>0</v>
      </c>
      <c r="EH41" s="98">
        <f>'OA&amp;GRIDCO'!MX41+'Day Ahead IEX PXIL'!IN41+RTM!IJ41+GDAM!H41</f>
        <v>0</v>
      </c>
      <c r="EI41" s="98">
        <f>'Day Ahead IEX PXIL'!IQ41+RTM!IM41+'OA&amp;GRIDCO'!NA41</f>
        <v>6.65</v>
      </c>
      <c r="EJ41" s="98">
        <f>'Day Ahead IEX PXIL'!IR41+RTM!IN41+'OA&amp;GRIDCO'!NB41</f>
        <v>0.9</v>
      </c>
      <c r="EK41" s="98">
        <f>'OA&amp;GRIDCO'!NE41</f>
        <v>0</v>
      </c>
      <c r="EL41" s="98">
        <f>'OA&amp;GRIDCO'!NF41</f>
        <v>0</v>
      </c>
      <c r="EM41" s="98">
        <f>RTM!IQ41</f>
        <v>0</v>
      </c>
      <c r="EN41" s="98">
        <f>RTM!IR41</f>
        <v>0</v>
      </c>
      <c r="EO41" s="98">
        <f>'Day Ahead IEX PXIL'!IU41+RTM!JC41</f>
        <v>0</v>
      </c>
      <c r="EP41" s="98">
        <f>'Day Ahead IEX PXIL'!IV41+RTM!JD41</f>
        <v>0</v>
      </c>
      <c r="EQ41" s="98">
        <f>'OA&amp;GRIDCO'!NI41</f>
        <v>0</v>
      </c>
      <c r="ER41" s="98">
        <f>'OA&amp;GRIDCO'!NJ41</f>
        <v>0</v>
      </c>
      <c r="ES41" s="98">
        <f>'OA&amp;GRIDCO'!NK41+RTM!HC41+'Day Ahead IEX PXIL'!JC41</f>
        <v>0</v>
      </c>
      <c r="ET41" s="98">
        <f>'OA&amp;GRIDCO'!NN41+RTM!HD41+'Day Ahead IEX PXIL'!JD41</f>
        <v>0</v>
      </c>
      <c r="EU41" s="98">
        <f>RTM!JG41</f>
        <v>1.33</v>
      </c>
      <c r="EV41" s="98">
        <f>RTM!JH41</f>
        <v>0</v>
      </c>
      <c r="EW41" s="98">
        <f>RTM!JK41</f>
        <v>0</v>
      </c>
      <c r="EX41" s="98">
        <f>RTM!JL41</f>
        <v>0</v>
      </c>
      <c r="EY41" s="98">
        <f>GDAM!S41+'OA&amp;GRIDCO'!OE41+RTM!JO41</f>
        <v>0</v>
      </c>
      <c r="EZ41" s="98">
        <f>GDAM!T41+'OA&amp;GRIDCO'!NV41+RTM!JP41</f>
        <v>0</v>
      </c>
      <c r="FA41" s="98">
        <f>GDAM!Y41+RTM!JS41</f>
        <v>0</v>
      </c>
      <c r="FB41" s="98">
        <f>GDAM!Z41+RTM!JT41</f>
        <v>0</v>
      </c>
      <c r="FC41" s="98">
        <f>RTM!JW41</f>
        <v>0</v>
      </c>
      <c r="FD41" s="98">
        <f>RTM!JX41</f>
        <v>0</v>
      </c>
      <c r="FE41" s="98">
        <f>GDAM!AE41+'OA&amp;GRIDCO'!OM41</f>
        <v>1.06</v>
      </c>
      <c r="FF41" s="98">
        <f>GDAM!AF41+'OA&amp;GRIDCO'!ON41</f>
        <v>0</v>
      </c>
      <c r="FG41" s="10">
        <f t="shared" si="0"/>
        <v>1584.4718840206183</v>
      </c>
      <c r="FH41" s="10">
        <f t="shared" si="1"/>
        <v>178.084</v>
      </c>
    </row>
    <row r="42" spans="1:164" s="106" customFormat="1">
      <c r="A42" s="104" t="s">
        <v>64</v>
      </c>
      <c r="B42" s="105">
        <v>32</v>
      </c>
      <c r="C42" s="139"/>
      <c r="D42" s="99"/>
      <c r="E42" s="99"/>
      <c r="F42" s="99"/>
      <c r="G42" s="99">
        <v>20</v>
      </c>
      <c r="H42" s="99">
        <v>0.9</v>
      </c>
      <c r="I42" s="98"/>
      <c r="J42" s="98"/>
      <c r="K42" s="99"/>
      <c r="L42" s="99"/>
      <c r="M42" s="99">
        <v>18</v>
      </c>
      <c r="N42" s="99"/>
      <c r="O42" s="359">
        <v>0.22</v>
      </c>
      <c r="P42" s="99"/>
      <c r="Q42" s="119">
        <v>3.7</v>
      </c>
      <c r="R42" s="99">
        <v>0.45999999999999996</v>
      </c>
      <c r="S42" s="98">
        <v>25</v>
      </c>
      <c r="T42" s="99"/>
      <c r="U42" s="98">
        <v>37</v>
      </c>
      <c r="V42" s="99"/>
      <c r="W42" s="351">
        <v>1.24</v>
      </c>
      <c r="X42" s="99"/>
      <c r="Y42" s="351">
        <v>1.76</v>
      </c>
      <c r="Z42" s="99"/>
      <c r="AA42" s="361">
        <v>2.66</v>
      </c>
      <c r="AB42" s="99"/>
      <c r="AC42" s="363">
        <v>0.04</v>
      </c>
      <c r="AD42" s="99"/>
      <c r="AE42" s="14">
        <f>'OA&amp;GRIDCO'!W42+'Day Ahead IEX PXIL'!M42+RTM!M42</f>
        <v>20.62</v>
      </c>
      <c r="AF42" s="14">
        <f>'OA&amp;GRIDCO'!X42+'Day Ahead IEX PXIL'!N42+RTM!N42</f>
        <v>20.62</v>
      </c>
      <c r="AG42" s="98">
        <f>'OA&amp;GRIDCO'!AC42+'Day Ahead IEX PXIL'!S42+RTM!S42</f>
        <v>5</v>
      </c>
      <c r="AH42" s="98">
        <f>'OA&amp;GRIDCO'!AD42+'Day Ahead IEX PXIL'!T42+RTM!T42</f>
        <v>2.2200000000000002</v>
      </c>
      <c r="AI42" s="14">
        <f>'OA&amp;GRIDCO'!AU42+'Day Ahead IEX PXIL'!Y42+RTM!Y42</f>
        <v>115</v>
      </c>
      <c r="AJ42" s="14">
        <f>'OA&amp;GRIDCO'!AV42+'Day Ahead IEX PXIL'!Z42+RTM!Z42</f>
        <v>34.5</v>
      </c>
      <c r="AK42" s="98">
        <f>'OA&amp;GRIDCO'!BS42+'Day Ahead IEX PXIL'!AK42+RTM!AK42</f>
        <v>101.24000000000001</v>
      </c>
      <c r="AL42" s="98">
        <f>'OA&amp;GRIDCO'!BT42+'Day Ahead IEX PXIL'!AL42+RTM!AL42</f>
        <v>8.5440000000000005</v>
      </c>
      <c r="AM42" s="98">
        <f>'OA&amp;GRIDCO'!BC42+'Day Ahead IEX PXIL'!AE42+RTM!AE42</f>
        <v>0</v>
      </c>
      <c r="AN42" s="98">
        <f>'OA&amp;GRIDCO'!BD42+'Day Ahead IEX PXIL'!AF42+RTM!AF42</f>
        <v>0</v>
      </c>
      <c r="AO42" s="98">
        <f>'OA&amp;GRIDCO'!CC42+'Day Ahead IEX PXIL'!AQ42+RTM!AQ42</f>
        <v>0</v>
      </c>
      <c r="AP42" s="98">
        <f>'OA&amp;GRIDCO'!CD42+'Day Ahead IEX PXIL'!AR42+RTM!AR42</f>
        <v>0</v>
      </c>
      <c r="AQ42" s="98">
        <f>'OA&amp;GRIDCO'!CO42+'Day Ahead IEX PXIL'!AW42+RTM!AW42</f>
        <v>25.75</v>
      </c>
      <c r="AR42" s="98">
        <f>'OA&amp;GRIDCO'!CP42+'Day Ahead IEX PXIL'!AX42+RTM!AX42</f>
        <v>8</v>
      </c>
      <c r="AS42" s="98">
        <f>'OA&amp;GRIDCO'!DA42+'Day Ahead IEX PXIL'!BC42+RTM!BC42</f>
        <v>329.77738402061857</v>
      </c>
      <c r="AT42" s="98">
        <f>'OA&amp;GRIDCO'!DB42+'Day Ahead IEX PXIL'!BD42+RTM!BD42</f>
        <v>0</v>
      </c>
      <c r="AU42" s="14">
        <f>'Day Ahead IEX PXIL'!BI42+RTM!BI42+'OA&amp;GRIDCO'!OQ42</f>
        <v>0</v>
      </c>
      <c r="AV42" s="14">
        <f>'Day Ahead IEX PXIL'!BJ42+RTM!BJ42+'OA&amp;GRIDCO'!OR42</f>
        <v>0</v>
      </c>
      <c r="AW42" s="91"/>
      <c r="AX42" s="91"/>
      <c r="AY42" s="98">
        <v>0</v>
      </c>
      <c r="AZ42" s="98">
        <f>'OA&amp;GRIDCO'!DL42+'Day Ahead IEX PXIL'!BP42+RTM!BP42</f>
        <v>14.12</v>
      </c>
      <c r="BA42" s="98">
        <f>'OA&amp;GRIDCO'!EC42+'Day Ahead IEX PXIL'!BU42+RTM!BU42</f>
        <v>0</v>
      </c>
      <c r="BB42" s="98">
        <f>'OA&amp;GRIDCO'!ED42+'Day Ahead IEX PXIL'!BV42+RTM!BV42</f>
        <v>0</v>
      </c>
      <c r="BC42" s="98">
        <f>'OA&amp;GRIDCO'!EQ42+'Day Ahead IEX PXIL'!CA42+RTM!CA42</f>
        <v>348.46000000000004</v>
      </c>
      <c r="BD42" s="98">
        <f>'OA&amp;GRIDCO'!ER42+'Day Ahead IEX PXIL'!CB42+RTM!CB42</f>
        <v>66.495000000000005</v>
      </c>
      <c r="BE42" s="99">
        <f>'OA&amp;GRIDCO'!NU42+GDAM!U42</f>
        <v>1.34</v>
      </c>
      <c r="BF42" s="99"/>
      <c r="BG42" s="77"/>
      <c r="BH42" s="77"/>
      <c r="BI42" s="14">
        <f>'OA&amp;GRIDCO'!EW42+'Day Ahead IEX PXIL'!CG42+RTM!CG42</f>
        <v>0</v>
      </c>
      <c r="BJ42" s="14">
        <f>'OA&amp;GRIDCO'!EX42+'Day Ahead IEX PXIL'!CH42+RTM!CH42</f>
        <v>0</v>
      </c>
      <c r="BK42" s="98">
        <f>'OA&amp;GRIDCO'!KW42+RTM!FG42+'Day Ahead IEX PXIL'!GW42</f>
        <v>0</v>
      </c>
      <c r="BL42" s="98">
        <f>'OA&amp;GRIDCO'!KX42+RTM!FH42+'Day Ahead IEX PXIL'!GX42</f>
        <v>0</v>
      </c>
      <c r="BM42" s="14">
        <f>'Day Ahead IEX PXIL'!CM42+RTM!CM42+'OA&amp;GRIDCO'!FC42</f>
        <v>25</v>
      </c>
      <c r="BN42" s="14">
        <f>'OA&amp;GRIDCO'!FD42+'Day Ahead IEX PXIL'!CN42+RTM!CN42</f>
        <v>0</v>
      </c>
      <c r="BO42" s="93"/>
      <c r="BP42" s="93"/>
      <c r="BQ42" s="14">
        <f>'OA&amp;GRIDCO'!FQ42+'Day Ahead IEX PXIL'!CS42+RTM!CS42</f>
        <v>26.8</v>
      </c>
      <c r="BR42" s="14">
        <f>'OA&amp;GRIDCO'!FR42+'Day Ahead IEX PXIL'!CT42+RTM!CT42</f>
        <v>6</v>
      </c>
      <c r="BS42" s="147">
        <f>'OA&amp;GRIDCO'!JU42+'Day Ahead IEX PXIL'!FA42+RTM!EU42</f>
        <v>108.9545</v>
      </c>
      <c r="BT42" s="98">
        <f>'OA&amp;GRIDCO'!JV42+'Day Ahead IEX PXIL'!FB42+RTM!EV42</f>
        <v>13</v>
      </c>
      <c r="BU42" s="31">
        <f>'OA&amp;GRIDCO'!GG42+RTM!G42</f>
        <v>0</v>
      </c>
      <c r="BV42" s="31">
        <f>'OA&amp;GRIDCO'!GH42</f>
        <v>0</v>
      </c>
      <c r="BW42" s="98">
        <f>'OA&amp;GRIDCO'!HA42+'Day Ahead IEX PXIL'!DK42+RTM!DE42</f>
        <v>0</v>
      </c>
      <c r="BX42" s="98">
        <f>'OA&amp;GRIDCO'!HB42</f>
        <v>0</v>
      </c>
      <c r="BY42" s="14">
        <f>'Day Ahead IEX PXIL'!GK42+RTM!FA42+'OA&amp;GRIDCO'!LC42</f>
        <v>0</v>
      </c>
      <c r="BZ42" s="14">
        <f>'Day Ahead IEX PXIL'!GL42+RTM!FB42+'OA&amp;GRIDCO'!LD42</f>
        <v>0</v>
      </c>
      <c r="CA42" s="61"/>
      <c r="CB42" s="61"/>
      <c r="CC42" s="98">
        <f>RTM!GI42+'Day Ahead IEX PXIL'!II42+GDAM!M42</f>
        <v>0</v>
      </c>
      <c r="CD42" s="98">
        <f>RTM!GJ42</f>
        <v>0</v>
      </c>
      <c r="CE42" s="98">
        <f>'OA&amp;GRIDCO'!HI42+'Day Ahead IEX PXIL'!DQ42+RTM!DK42</f>
        <v>0</v>
      </c>
      <c r="CF42" s="98">
        <f>'OA&amp;GRIDCO'!HJ42+'Day Ahead IEX PXIL'!DR42+RTM!DL42</f>
        <v>0</v>
      </c>
      <c r="CG42" s="98">
        <f>'OA&amp;GRIDCO'!HO42+'Day Ahead IEX PXIL'!DW42+RTM!DQ42</f>
        <v>0</v>
      </c>
      <c r="CH42" s="98">
        <f>'OA&amp;GRIDCO'!HP42+'Day Ahead IEX PXIL'!DX42+RTM!DR42</f>
        <v>0</v>
      </c>
      <c r="CI42" s="99">
        <f>'Day Ahead IEX PXIL'!HE42+'OA&amp;GRIDCO'!DI42+RTM!GY42</f>
        <v>0</v>
      </c>
      <c r="CJ42" s="99">
        <f>'Day Ahead IEX PXIL'!HF42+'OA&amp;GRIDCO'!DJ42</f>
        <v>0</v>
      </c>
      <c r="CK42" s="103">
        <f>'OA&amp;GRIDCO'!KS42+'Day Ahead IEX PXIL'!DE42</f>
        <v>10.31</v>
      </c>
      <c r="CL42" s="103">
        <f>'OA&amp;GRIDCO'!KT42+'Day Ahead IEX PXIL'!DF42</f>
        <v>0</v>
      </c>
      <c r="CM42" s="103">
        <f>'Day Ahead IEX PXIL'!FS42+RTM!FS42</f>
        <v>0</v>
      </c>
      <c r="CN42" s="103">
        <f>'Day Ahead IEX PXIL'!FT42</f>
        <v>0</v>
      </c>
      <c r="CO42" s="78">
        <f>RTM!IY42+'Day Ahead IEX PXIL'!IY42</f>
        <v>0</v>
      </c>
      <c r="CP42" s="78">
        <f>RTM!IZ42+'Day Ahead IEX PXIL'!IZ42</f>
        <v>0</v>
      </c>
      <c r="CQ42" s="98">
        <f>'OA&amp;GRIDCO'!KG42+'Day Ahead IEX PXIL'!FM42+RTM!GE42</f>
        <v>0</v>
      </c>
      <c r="CR42" s="98">
        <f>'OA&amp;GRIDCO'!KH42+'Day Ahead IEX PXIL'!FN42</f>
        <v>0</v>
      </c>
      <c r="CS42" s="98">
        <f>'OA&amp;GRIDCO'!KM42+'Day Ahead IEX PXIL'!FY42+RTM!FY42</f>
        <v>0</v>
      </c>
      <c r="CT42" s="98">
        <f>'Day Ahead IEX PXIL'!FZ42</f>
        <v>0</v>
      </c>
      <c r="CU42" s="98">
        <v>0</v>
      </c>
      <c r="CV42" s="98">
        <f>'Day Ahead IEX PXIL'!GF42</f>
        <v>0</v>
      </c>
      <c r="CW42" s="98">
        <f>'OA&amp;GRIDCO'!HU42+'Day Ahead IEX PXIL'!EC42+RTM!DW42</f>
        <v>400</v>
      </c>
      <c r="CX42" s="98">
        <f>'OA&amp;GRIDCO'!HV42+'Day Ahead IEX PXIL'!ED42+RTM!DX42</f>
        <v>0</v>
      </c>
      <c r="CY42" s="98">
        <f>'OA&amp;GRIDCO'!IG42+'Day Ahead IEX PXIL'!EI42+RTM!EC42</f>
        <v>9.3000000000000007</v>
      </c>
      <c r="CZ42" s="98">
        <f>'OA&amp;GRIDCO'!IH42+'Day Ahead IEX PXIL'!EJ42+RTM!ED42</f>
        <v>2.3250000000000002</v>
      </c>
      <c r="DA42" s="98">
        <f>'OA&amp;GRIDCO'!IU42+'Day Ahead IEX PXIL'!EO42+RTM!EI42</f>
        <v>0</v>
      </c>
      <c r="DB42" s="98">
        <f>'OA&amp;GRIDCO'!IV42+'Day Ahead IEX PXIL'!EP42+RTM!EJ42</f>
        <v>0</v>
      </c>
      <c r="DC42" s="99"/>
      <c r="DD42" s="99"/>
      <c r="DE42" s="98">
        <f>'Day Ahead IEX PXIL'!FC42+'OA&amp;GRIDCO'!KA42+RTM!GM42</f>
        <v>0</v>
      </c>
      <c r="DF42" s="98">
        <f>'Day Ahead IEX PXIL'!FD42+'OA&amp;GRIDCO'!KB42</f>
        <v>0</v>
      </c>
      <c r="DG42" s="98">
        <f>'OA&amp;GRIDCO'!JE42+'Day Ahead IEX PXIL'!EU42+RTM!EO42</f>
        <v>10.31</v>
      </c>
      <c r="DH42" s="98">
        <f>'OA&amp;GRIDCO'!JF42+'Day Ahead IEX PXIL'!EV42+RTM!EP42</f>
        <v>0</v>
      </c>
      <c r="DI42" s="98">
        <v>0</v>
      </c>
      <c r="DJ42" s="98">
        <v>0</v>
      </c>
      <c r="DK42" s="98">
        <f>RTM!FM42</f>
        <v>0</v>
      </c>
      <c r="DL42" s="98">
        <f>RTM!FN42</f>
        <v>0</v>
      </c>
      <c r="DM42" s="98">
        <f>'OA&amp;GRIDCO'!LF42+'Day Ahead IEX PXIL'!HU42+'Day Ahead IEX PXIL'!HU42</f>
        <v>0</v>
      </c>
      <c r="DN42" s="98">
        <f>'OA&amp;GRIDCO'!LH42+'Day Ahead IEX PXIL'!HV42+RTM!GV42</f>
        <v>0</v>
      </c>
      <c r="DO42" s="98">
        <f>'OA&amp;GRIDCO'!LS42+'Day Ahead IEX PXIL'!HO42+RTM!IU42</f>
        <v>0</v>
      </c>
      <c r="DP42" s="98">
        <f>'OA&amp;GRIDCO'!LT42+'Day Ahead IEX PXIL'!HP42+RTM!IV42</f>
        <v>0</v>
      </c>
      <c r="DQ42" s="98">
        <f>RTM!HK42</f>
        <v>1.44</v>
      </c>
      <c r="DR42" s="98">
        <f>RTM!HL42</f>
        <v>0</v>
      </c>
      <c r="DS42" s="98">
        <f>RTM!HO42</f>
        <v>0</v>
      </c>
      <c r="DT42" s="98">
        <f>RTM!HP42</f>
        <v>0</v>
      </c>
      <c r="DU42" s="98">
        <f>RTM!HS42</f>
        <v>0</v>
      </c>
      <c r="DV42" s="98">
        <f>RTM!HT42</f>
        <v>0</v>
      </c>
      <c r="DW42" s="98">
        <f>RTM!HW42+'OA&amp;GRIDCO'!MI42</f>
        <v>26.12</v>
      </c>
      <c r="DX42" s="98">
        <f>RTM!HX42</f>
        <v>0</v>
      </c>
      <c r="DY42" s="98">
        <f>RTM!IA42</f>
        <v>0</v>
      </c>
      <c r="DZ42" s="98">
        <f>RTM!IB42</f>
        <v>0</v>
      </c>
      <c r="EA42" s="98">
        <f>RTM!IC42</f>
        <v>0</v>
      </c>
      <c r="EB42" s="98">
        <f>RTM!ID42</f>
        <v>0</v>
      </c>
      <c r="EC42" s="98">
        <f>'OA&amp;GRIDCO'!MO42</f>
        <v>4.1399999999999997</v>
      </c>
      <c r="ED42" s="98">
        <f>'OA&amp;GRIDCO'!MP42</f>
        <v>0</v>
      </c>
      <c r="EE42" s="98">
        <f>'OA&amp;GRIDCO'!MS42</f>
        <v>0</v>
      </c>
      <c r="EF42" s="98">
        <f>'OA&amp;GRIDCO'!MT42</f>
        <v>0</v>
      </c>
      <c r="EG42" s="98">
        <f>'OA&amp;GRIDCO'!MW42+'Day Ahead IEX PXIL'!IM42+GDAM!G42+RTM!II42</f>
        <v>0</v>
      </c>
      <c r="EH42" s="98">
        <f>'OA&amp;GRIDCO'!MX42+'Day Ahead IEX PXIL'!IN42+RTM!IJ42+GDAM!H42</f>
        <v>0</v>
      </c>
      <c r="EI42" s="98">
        <f>'Day Ahead IEX PXIL'!IQ42+RTM!IM42+'OA&amp;GRIDCO'!NA42</f>
        <v>6.65</v>
      </c>
      <c r="EJ42" s="98">
        <f>'Day Ahead IEX PXIL'!IR42+RTM!IN42+'OA&amp;GRIDCO'!NB42</f>
        <v>0.9</v>
      </c>
      <c r="EK42" s="98">
        <f>'OA&amp;GRIDCO'!NE42</f>
        <v>0</v>
      </c>
      <c r="EL42" s="98">
        <f>'OA&amp;GRIDCO'!NF42</f>
        <v>0</v>
      </c>
      <c r="EM42" s="98">
        <f>RTM!IQ42</f>
        <v>0</v>
      </c>
      <c r="EN42" s="98">
        <f>RTM!IR42</f>
        <v>0</v>
      </c>
      <c r="EO42" s="98">
        <f>'Day Ahead IEX PXIL'!IU42+RTM!JC42</f>
        <v>0</v>
      </c>
      <c r="EP42" s="98">
        <f>'Day Ahead IEX PXIL'!IV42+RTM!JD42</f>
        <v>0</v>
      </c>
      <c r="EQ42" s="98">
        <f>'OA&amp;GRIDCO'!NI42</f>
        <v>0</v>
      </c>
      <c r="ER42" s="98">
        <f>'OA&amp;GRIDCO'!NJ42</f>
        <v>0</v>
      </c>
      <c r="ES42" s="98">
        <f>'OA&amp;GRIDCO'!NK42+RTM!HC42+'Day Ahead IEX PXIL'!JC42</f>
        <v>0</v>
      </c>
      <c r="ET42" s="98">
        <f>'OA&amp;GRIDCO'!NN42+RTM!HD42+'Day Ahead IEX PXIL'!JD42</f>
        <v>0</v>
      </c>
      <c r="EU42" s="98">
        <f>RTM!JG42</f>
        <v>1.33</v>
      </c>
      <c r="EV42" s="98">
        <f>RTM!JH42</f>
        <v>0</v>
      </c>
      <c r="EW42" s="98">
        <f>RTM!JK42</f>
        <v>0</v>
      </c>
      <c r="EX42" s="98">
        <f>RTM!JL42</f>
        <v>0</v>
      </c>
      <c r="EY42" s="98">
        <f>GDAM!S42+'OA&amp;GRIDCO'!OE42+RTM!JO42</f>
        <v>0</v>
      </c>
      <c r="EZ42" s="98">
        <f>GDAM!T42+'OA&amp;GRIDCO'!NV42+RTM!JP42</f>
        <v>0</v>
      </c>
      <c r="FA42" s="98">
        <f>GDAM!Y42+RTM!JS42</f>
        <v>0</v>
      </c>
      <c r="FB42" s="98">
        <f>GDAM!Z42+RTM!JT42</f>
        <v>0</v>
      </c>
      <c r="FC42" s="98">
        <f>RTM!JW42</f>
        <v>0</v>
      </c>
      <c r="FD42" s="98">
        <f>RTM!JX42</f>
        <v>0</v>
      </c>
      <c r="FE42" s="98">
        <f>GDAM!AE42+'OA&amp;GRIDCO'!OM42</f>
        <v>1.6099999999999999</v>
      </c>
      <c r="FF42" s="98">
        <f>GDAM!AF42+'OA&amp;GRIDCO'!ON42</f>
        <v>0</v>
      </c>
      <c r="FG42" s="10">
        <f t="shared" si="0"/>
        <v>1626.7718840206185</v>
      </c>
      <c r="FH42" s="10">
        <f t="shared" si="1"/>
        <v>178.084</v>
      </c>
    </row>
    <row r="43" spans="1:164" s="106" customFormat="1" ht="15" customHeight="1">
      <c r="A43" s="104" t="s">
        <v>65</v>
      </c>
      <c r="B43" s="105">
        <v>33</v>
      </c>
      <c r="C43" s="139"/>
      <c r="D43" s="99"/>
      <c r="E43" s="99"/>
      <c r="F43" s="99"/>
      <c r="G43" s="99">
        <v>20</v>
      </c>
      <c r="H43" s="99">
        <v>0.9</v>
      </c>
      <c r="I43" s="98"/>
      <c r="J43" s="98"/>
      <c r="K43" s="99"/>
      <c r="L43" s="99"/>
      <c r="M43" s="99">
        <v>18</v>
      </c>
      <c r="N43" s="99"/>
      <c r="O43" s="359">
        <v>0.3</v>
      </c>
      <c r="P43" s="99"/>
      <c r="Q43" s="119">
        <v>3.7</v>
      </c>
      <c r="R43" s="99">
        <v>0.45999999999999996</v>
      </c>
      <c r="S43" s="98">
        <v>25</v>
      </c>
      <c r="T43" s="99"/>
      <c r="U43" s="98">
        <v>37</v>
      </c>
      <c r="V43" s="99"/>
      <c r="W43" s="351">
        <v>1.89</v>
      </c>
      <c r="X43" s="99"/>
      <c r="Y43" s="351">
        <v>1.86</v>
      </c>
      <c r="Z43" s="99"/>
      <c r="AA43" s="361">
        <v>2.82</v>
      </c>
      <c r="AB43" s="99"/>
      <c r="AC43" s="363">
        <v>7.0000000000000007E-2</v>
      </c>
      <c r="AD43" s="99"/>
      <c r="AE43" s="14">
        <f>'OA&amp;GRIDCO'!W43+'Day Ahead IEX PXIL'!M43+RTM!M43</f>
        <v>20.62</v>
      </c>
      <c r="AF43" s="14">
        <f>'OA&amp;GRIDCO'!X43+'Day Ahead IEX PXIL'!N43+RTM!N43</f>
        <v>20.62</v>
      </c>
      <c r="AG43" s="98">
        <f>'OA&amp;GRIDCO'!AC43+'Day Ahead IEX PXIL'!S43+RTM!S43</f>
        <v>5</v>
      </c>
      <c r="AH43" s="98">
        <f>'OA&amp;GRIDCO'!AD43+'Day Ahead IEX PXIL'!T43+RTM!T43</f>
        <v>2.2200000000000002</v>
      </c>
      <c r="AI43" s="14">
        <f>'OA&amp;GRIDCO'!AU43+'Day Ahead IEX PXIL'!Y43+RTM!Y43</f>
        <v>115</v>
      </c>
      <c r="AJ43" s="14">
        <f>'OA&amp;GRIDCO'!AV43+'Day Ahead IEX PXIL'!Z43+RTM!Z43</f>
        <v>34.5</v>
      </c>
      <c r="AK43" s="98">
        <f>'OA&amp;GRIDCO'!BS43+'Day Ahead IEX PXIL'!AK43+RTM!AK43</f>
        <v>60</v>
      </c>
      <c r="AL43" s="98">
        <f>'OA&amp;GRIDCO'!BT43+'Day Ahead IEX PXIL'!AL43+RTM!AL43</f>
        <v>8.5440000000000005</v>
      </c>
      <c r="AM43" s="98">
        <f>'OA&amp;GRIDCO'!BC43+'Day Ahead IEX PXIL'!AE43+RTM!AE43</f>
        <v>0</v>
      </c>
      <c r="AN43" s="98">
        <f>'OA&amp;GRIDCO'!BD43+'Day Ahead IEX PXIL'!AF43+RTM!AF43</f>
        <v>0</v>
      </c>
      <c r="AO43" s="98">
        <f>'OA&amp;GRIDCO'!CC43+'Day Ahead IEX PXIL'!AQ43+RTM!AQ43</f>
        <v>0</v>
      </c>
      <c r="AP43" s="98">
        <f>'OA&amp;GRIDCO'!CD43+'Day Ahead IEX PXIL'!AR43+RTM!AR43</f>
        <v>0</v>
      </c>
      <c r="AQ43" s="98">
        <f>'OA&amp;GRIDCO'!CO43+'Day Ahead IEX PXIL'!AW43+RTM!AW43</f>
        <v>25.75</v>
      </c>
      <c r="AR43" s="98">
        <f>'OA&amp;GRIDCO'!CP43+'Day Ahead IEX PXIL'!AX43+RTM!AX43</f>
        <v>8</v>
      </c>
      <c r="AS43" s="98">
        <f>'OA&amp;GRIDCO'!DA43+'Day Ahead IEX PXIL'!BC43+RTM!BC43</f>
        <v>329.77738402061857</v>
      </c>
      <c r="AT43" s="98">
        <f>'OA&amp;GRIDCO'!DB43+'Day Ahead IEX PXIL'!BD43+RTM!BD43</f>
        <v>0</v>
      </c>
      <c r="AU43" s="14">
        <f>'Day Ahead IEX PXIL'!BI43+RTM!BI43+'OA&amp;GRIDCO'!OQ43</f>
        <v>0</v>
      </c>
      <c r="AV43" s="14">
        <f>'Day Ahead IEX PXIL'!BJ43+RTM!BJ43+'OA&amp;GRIDCO'!OR43</f>
        <v>0</v>
      </c>
      <c r="AW43" s="91"/>
      <c r="AX43" s="91"/>
      <c r="AY43" s="98">
        <v>0</v>
      </c>
      <c r="AZ43" s="98">
        <f>'OA&amp;GRIDCO'!DL43+'Day Ahead IEX PXIL'!BP43+RTM!BP43</f>
        <v>14.12</v>
      </c>
      <c r="BA43" s="98">
        <f>'OA&amp;GRIDCO'!EC43+'Day Ahead IEX PXIL'!BU43+RTM!BU43</f>
        <v>0</v>
      </c>
      <c r="BB43" s="98">
        <f>'OA&amp;GRIDCO'!ED43+'Day Ahead IEX PXIL'!BV43+RTM!BV43</f>
        <v>0</v>
      </c>
      <c r="BC43" s="98">
        <f>'OA&amp;GRIDCO'!EQ43+'Day Ahead IEX PXIL'!CA43+RTM!CA43</f>
        <v>348.46000000000004</v>
      </c>
      <c r="BD43" s="98">
        <f>'OA&amp;GRIDCO'!ER43+'Day Ahead IEX PXIL'!CB43+RTM!CB43</f>
        <v>66.495000000000005</v>
      </c>
      <c r="BE43" s="99">
        <f>'OA&amp;GRIDCO'!NU43+GDAM!U43</f>
        <v>1.77</v>
      </c>
      <c r="BF43" s="99"/>
      <c r="BG43" s="77"/>
      <c r="BH43" s="77"/>
      <c r="BI43" s="14">
        <f>'OA&amp;GRIDCO'!EW43+'Day Ahead IEX PXIL'!CG43+RTM!CG43</f>
        <v>0</v>
      </c>
      <c r="BJ43" s="14">
        <f>'OA&amp;GRIDCO'!EX43+'Day Ahead IEX PXIL'!CH43+RTM!CH43</f>
        <v>0</v>
      </c>
      <c r="BK43" s="98">
        <f>'OA&amp;GRIDCO'!KW43+RTM!FG43+'Day Ahead IEX PXIL'!GW43</f>
        <v>0</v>
      </c>
      <c r="BL43" s="98">
        <f>'OA&amp;GRIDCO'!KX43+RTM!FH43+'Day Ahead IEX PXIL'!GX43</f>
        <v>0</v>
      </c>
      <c r="BM43" s="14">
        <f>'Day Ahead IEX PXIL'!CM43+RTM!CM43+'OA&amp;GRIDCO'!FC43</f>
        <v>0</v>
      </c>
      <c r="BN43" s="14">
        <f>'OA&amp;GRIDCO'!FD43+'Day Ahead IEX PXIL'!CN43+RTM!CN43</f>
        <v>0</v>
      </c>
      <c r="BO43" s="93"/>
      <c r="BP43" s="93"/>
      <c r="BQ43" s="14">
        <f>'OA&amp;GRIDCO'!FQ43+'Day Ahead IEX PXIL'!CS43+RTM!CS43</f>
        <v>26.8</v>
      </c>
      <c r="BR43" s="14">
        <f>'OA&amp;GRIDCO'!FR43+'Day Ahead IEX PXIL'!CT43+RTM!CT43</f>
        <v>6</v>
      </c>
      <c r="BS43" s="147">
        <f>'OA&amp;GRIDCO'!JU43+'Day Ahead IEX PXIL'!FA43+RTM!EU43</f>
        <v>108.9545</v>
      </c>
      <c r="BT43" s="98">
        <f>'OA&amp;GRIDCO'!JV43+'Day Ahead IEX PXIL'!FB43+RTM!EV43</f>
        <v>13</v>
      </c>
      <c r="BU43" s="31">
        <f>'OA&amp;GRIDCO'!GG43+RTM!G43</f>
        <v>0</v>
      </c>
      <c r="BV43" s="31">
        <f>'OA&amp;GRIDCO'!GH43</f>
        <v>0</v>
      </c>
      <c r="BW43" s="98">
        <f>'OA&amp;GRIDCO'!HA43+'Day Ahead IEX PXIL'!DK43+RTM!DE43</f>
        <v>0</v>
      </c>
      <c r="BX43" s="98">
        <f>'OA&amp;GRIDCO'!HB43</f>
        <v>0</v>
      </c>
      <c r="BY43" s="14">
        <f>'Day Ahead IEX PXIL'!GK43+RTM!FA43+'OA&amp;GRIDCO'!LC43</f>
        <v>0</v>
      </c>
      <c r="BZ43" s="14">
        <f>'Day Ahead IEX PXIL'!GL43+RTM!FB43+'OA&amp;GRIDCO'!LD43</f>
        <v>0</v>
      </c>
      <c r="CA43" s="61"/>
      <c r="CB43" s="61"/>
      <c r="CC43" s="98">
        <f>RTM!GI43+'Day Ahead IEX PXIL'!II43+GDAM!M43</f>
        <v>0</v>
      </c>
      <c r="CD43" s="98">
        <f>RTM!GJ43</f>
        <v>0</v>
      </c>
      <c r="CE43" s="98">
        <f>'OA&amp;GRIDCO'!HI43+'Day Ahead IEX PXIL'!DQ43+RTM!DK43</f>
        <v>0</v>
      </c>
      <c r="CF43" s="98">
        <f>'OA&amp;GRIDCO'!HJ43+'Day Ahead IEX PXIL'!DR43+RTM!DL43</f>
        <v>0</v>
      </c>
      <c r="CG43" s="98">
        <f>'OA&amp;GRIDCO'!HO43+'Day Ahead IEX PXIL'!DW43+RTM!DQ43</f>
        <v>0</v>
      </c>
      <c r="CH43" s="98">
        <f>'OA&amp;GRIDCO'!HP43+'Day Ahead IEX PXIL'!DX43+RTM!DR43</f>
        <v>0</v>
      </c>
      <c r="CI43" s="99">
        <f>'Day Ahead IEX PXIL'!HE43+'OA&amp;GRIDCO'!DI43+RTM!GY43</f>
        <v>0</v>
      </c>
      <c r="CJ43" s="99">
        <f>'Day Ahead IEX PXIL'!HF43+'OA&amp;GRIDCO'!DJ43</f>
        <v>0</v>
      </c>
      <c r="CK43" s="103">
        <f>'OA&amp;GRIDCO'!KS43+'Day Ahead IEX PXIL'!DE43</f>
        <v>0</v>
      </c>
      <c r="CL43" s="103">
        <f>'OA&amp;GRIDCO'!KT43+'Day Ahead IEX PXIL'!DF43</f>
        <v>0</v>
      </c>
      <c r="CM43" s="103">
        <f>'Day Ahead IEX PXIL'!FS43+RTM!FS43</f>
        <v>0</v>
      </c>
      <c r="CN43" s="103">
        <f>'Day Ahead IEX PXIL'!FT43</f>
        <v>0</v>
      </c>
      <c r="CO43" s="78">
        <f>RTM!IY43+'Day Ahead IEX PXIL'!IY43</f>
        <v>0</v>
      </c>
      <c r="CP43" s="78">
        <f>RTM!IZ43+'Day Ahead IEX PXIL'!IZ43</f>
        <v>0</v>
      </c>
      <c r="CQ43" s="98">
        <f>'OA&amp;GRIDCO'!KG43+'Day Ahead IEX PXIL'!FM43+RTM!GE43</f>
        <v>0</v>
      </c>
      <c r="CR43" s="98">
        <f>'OA&amp;GRIDCO'!KH43+'Day Ahead IEX PXIL'!FN43</f>
        <v>0</v>
      </c>
      <c r="CS43" s="98">
        <f>'OA&amp;GRIDCO'!KM43+'Day Ahead IEX PXIL'!FY43+RTM!FY43</f>
        <v>0</v>
      </c>
      <c r="CT43" s="98">
        <f>'Day Ahead IEX PXIL'!FZ43</f>
        <v>0</v>
      </c>
      <c r="CU43" s="98">
        <v>0</v>
      </c>
      <c r="CV43" s="98">
        <f>'Day Ahead IEX PXIL'!GF43</f>
        <v>0</v>
      </c>
      <c r="CW43" s="98">
        <f>'OA&amp;GRIDCO'!HU43+'Day Ahead IEX PXIL'!EC43+RTM!DW43</f>
        <v>400</v>
      </c>
      <c r="CX43" s="98">
        <f>'OA&amp;GRIDCO'!HV43+'Day Ahead IEX PXIL'!ED43+RTM!DX43</f>
        <v>0</v>
      </c>
      <c r="CY43" s="98">
        <f>'OA&amp;GRIDCO'!IG43+'Day Ahead IEX PXIL'!EI43+RTM!EC43</f>
        <v>9.3000000000000007</v>
      </c>
      <c r="CZ43" s="98">
        <f>'OA&amp;GRIDCO'!IH43+'Day Ahead IEX PXIL'!EJ43+RTM!ED43</f>
        <v>2.3250000000000002</v>
      </c>
      <c r="DA43" s="98">
        <f>'OA&amp;GRIDCO'!IU43+'Day Ahead IEX PXIL'!EO43+RTM!EI43</f>
        <v>0</v>
      </c>
      <c r="DB43" s="98">
        <f>'OA&amp;GRIDCO'!IV43+'Day Ahead IEX PXIL'!EP43+RTM!EJ43</f>
        <v>0</v>
      </c>
      <c r="DC43" s="99"/>
      <c r="DD43" s="99"/>
      <c r="DE43" s="98">
        <f>'Day Ahead IEX PXIL'!FC43+'OA&amp;GRIDCO'!KA43+RTM!GM43</f>
        <v>0</v>
      </c>
      <c r="DF43" s="98">
        <f>'Day Ahead IEX PXIL'!FD43+'OA&amp;GRIDCO'!KB43</f>
        <v>0</v>
      </c>
      <c r="DG43" s="98">
        <f>'OA&amp;GRIDCO'!JE43+'Day Ahead IEX PXIL'!EU43+RTM!EO43</f>
        <v>10.31</v>
      </c>
      <c r="DH43" s="98">
        <f>'OA&amp;GRIDCO'!JF43+'Day Ahead IEX PXIL'!EV43+RTM!EP43</f>
        <v>0</v>
      </c>
      <c r="DI43" s="98">
        <v>0</v>
      </c>
      <c r="DJ43" s="98">
        <v>0</v>
      </c>
      <c r="DK43" s="98">
        <f>RTM!FM43</f>
        <v>0</v>
      </c>
      <c r="DL43" s="98">
        <f>RTM!FN43</f>
        <v>0</v>
      </c>
      <c r="DM43" s="98">
        <f>'OA&amp;GRIDCO'!LF43+'Day Ahead IEX PXIL'!HU43+'Day Ahead IEX PXIL'!HU43</f>
        <v>0</v>
      </c>
      <c r="DN43" s="98">
        <f>'OA&amp;GRIDCO'!LH43+'Day Ahead IEX PXIL'!HV43+RTM!GV43</f>
        <v>0</v>
      </c>
      <c r="DO43" s="98">
        <f>'OA&amp;GRIDCO'!LS43+'Day Ahead IEX PXIL'!HO43+RTM!IU43</f>
        <v>0</v>
      </c>
      <c r="DP43" s="98">
        <f>'OA&amp;GRIDCO'!LT43+'Day Ahead IEX PXIL'!HP43+RTM!IV43</f>
        <v>0</v>
      </c>
      <c r="DQ43" s="98">
        <f>RTM!HK43</f>
        <v>1.44</v>
      </c>
      <c r="DR43" s="98">
        <f>RTM!HL43</f>
        <v>0</v>
      </c>
      <c r="DS43" s="98">
        <f>RTM!HO43</f>
        <v>0</v>
      </c>
      <c r="DT43" s="98">
        <f>RTM!HP43</f>
        <v>0</v>
      </c>
      <c r="DU43" s="98">
        <f>RTM!HS43</f>
        <v>0</v>
      </c>
      <c r="DV43" s="98">
        <f>RTM!HT43</f>
        <v>0</v>
      </c>
      <c r="DW43" s="98">
        <f>RTM!HW43+'OA&amp;GRIDCO'!MI43</f>
        <v>22</v>
      </c>
      <c r="DX43" s="98">
        <f>RTM!HX43</f>
        <v>0</v>
      </c>
      <c r="DY43" s="98">
        <f>RTM!IA43</f>
        <v>0</v>
      </c>
      <c r="DZ43" s="98">
        <f>RTM!IB43</f>
        <v>0</v>
      </c>
      <c r="EA43" s="98">
        <f>RTM!IC43</f>
        <v>0</v>
      </c>
      <c r="EB43" s="98">
        <f>RTM!ID43</f>
        <v>0</v>
      </c>
      <c r="EC43" s="98">
        <f>'OA&amp;GRIDCO'!MO43</f>
        <v>4.5</v>
      </c>
      <c r="ED43" s="98">
        <f>'OA&amp;GRIDCO'!MP43</f>
        <v>0</v>
      </c>
      <c r="EE43" s="98">
        <f>'OA&amp;GRIDCO'!MS43</f>
        <v>0</v>
      </c>
      <c r="EF43" s="98">
        <f>'OA&amp;GRIDCO'!MT43</f>
        <v>0</v>
      </c>
      <c r="EG43" s="98">
        <f>'OA&amp;GRIDCO'!MW43+'Day Ahead IEX PXIL'!IM43+GDAM!G43+RTM!II43</f>
        <v>0</v>
      </c>
      <c r="EH43" s="98">
        <f>'OA&amp;GRIDCO'!MX43+'Day Ahead IEX PXIL'!IN43+RTM!IJ43+GDAM!H43</f>
        <v>0</v>
      </c>
      <c r="EI43" s="98">
        <f>'Day Ahead IEX PXIL'!IQ43+RTM!IM43+'OA&amp;GRIDCO'!NA43</f>
        <v>6.65</v>
      </c>
      <c r="EJ43" s="98">
        <f>'Day Ahead IEX PXIL'!IR43+RTM!IN43+'OA&amp;GRIDCO'!NB43</f>
        <v>0.9</v>
      </c>
      <c r="EK43" s="98">
        <f>'OA&amp;GRIDCO'!NE43</f>
        <v>0</v>
      </c>
      <c r="EL43" s="98">
        <f>'OA&amp;GRIDCO'!NF43</f>
        <v>0</v>
      </c>
      <c r="EM43" s="98">
        <f>RTM!IQ43</f>
        <v>0</v>
      </c>
      <c r="EN43" s="98">
        <f>RTM!IR43</f>
        <v>0</v>
      </c>
      <c r="EO43" s="98">
        <f>'Day Ahead IEX PXIL'!IU43+RTM!JC43</f>
        <v>0</v>
      </c>
      <c r="EP43" s="98">
        <f>'Day Ahead IEX PXIL'!IV43+RTM!JD43</f>
        <v>0</v>
      </c>
      <c r="EQ43" s="98">
        <f>'OA&amp;GRIDCO'!NI43</f>
        <v>0</v>
      </c>
      <c r="ER43" s="98">
        <f>'OA&amp;GRIDCO'!NJ43</f>
        <v>0</v>
      </c>
      <c r="ES43" s="98">
        <f>'OA&amp;GRIDCO'!NK43+RTM!HC43+'Day Ahead IEX PXIL'!JC43</f>
        <v>0</v>
      </c>
      <c r="ET43" s="98">
        <f>'OA&amp;GRIDCO'!NN43+RTM!HD43+'Day Ahead IEX PXIL'!JD43</f>
        <v>0</v>
      </c>
      <c r="EU43" s="98">
        <f>RTM!JG43</f>
        <v>1.33</v>
      </c>
      <c r="EV43" s="98">
        <f>RTM!JH43</f>
        <v>0</v>
      </c>
      <c r="EW43" s="98">
        <f>RTM!JK43</f>
        <v>0</v>
      </c>
      <c r="EX43" s="98">
        <f>RTM!JL43</f>
        <v>0</v>
      </c>
      <c r="EY43" s="98">
        <f>GDAM!S43+'OA&amp;GRIDCO'!OE43+RTM!JO43</f>
        <v>0</v>
      </c>
      <c r="EZ43" s="98">
        <f>GDAM!T43+'OA&amp;GRIDCO'!NV43+RTM!JP43</f>
        <v>0</v>
      </c>
      <c r="FA43" s="98">
        <f>GDAM!Y43+RTM!JS43</f>
        <v>0</v>
      </c>
      <c r="FB43" s="98">
        <f>GDAM!Z43+RTM!JT43</f>
        <v>0</v>
      </c>
      <c r="FC43" s="98">
        <f>RTM!JW43</f>
        <v>0</v>
      </c>
      <c r="FD43" s="98">
        <f>RTM!JX43</f>
        <v>0</v>
      </c>
      <c r="FE43" s="98">
        <f>GDAM!AE43+'OA&amp;GRIDCO'!OM43</f>
        <v>1.63</v>
      </c>
      <c r="FF43" s="98">
        <f>GDAM!AF43+'OA&amp;GRIDCO'!ON43</f>
        <v>0</v>
      </c>
      <c r="FG43" s="10">
        <f t="shared" si="0"/>
        <v>1547.9318840206186</v>
      </c>
      <c r="FH43" s="10">
        <f t="shared" si="1"/>
        <v>178.084</v>
      </c>
    </row>
    <row r="44" spans="1:164" s="106" customFormat="1">
      <c r="A44" s="104" t="s">
        <v>66</v>
      </c>
      <c r="B44" s="105">
        <v>34</v>
      </c>
      <c r="C44" s="139"/>
      <c r="D44" s="99"/>
      <c r="E44" s="99"/>
      <c r="F44" s="99"/>
      <c r="G44" s="99">
        <v>20</v>
      </c>
      <c r="H44" s="99">
        <v>0.9</v>
      </c>
      <c r="I44" s="98"/>
      <c r="J44" s="98"/>
      <c r="K44" s="99"/>
      <c r="L44" s="99"/>
      <c r="M44" s="99">
        <v>18</v>
      </c>
      <c r="N44" s="99"/>
      <c r="O44" s="359">
        <v>0.42</v>
      </c>
      <c r="P44" s="99"/>
      <c r="Q44" s="119">
        <v>3.7</v>
      </c>
      <c r="R44" s="99">
        <v>0.45999999999999996</v>
      </c>
      <c r="S44" s="98">
        <v>25</v>
      </c>
      <c r="T44" s="99"/>
      <c r="U44" s="98">
        <v>37</v>
      </c>
      <c r="V44" s="99"/>
      <c r="W44" s="351">
        <v>1.98</v>
      </c>
      <c r="X44" s="99"/>
      <c r="Y44" s="351">
        <v>1.42</v>
      </c>
      <c r="Z44" s="99"/>
      <c r="AA44" s="361">
        <v>2.15</v>
      </c>
      <c r="AB44" s="99"/>
      <c r="AC44" s="363">
        <v>0.11</v>
      </c>
      <c r="AD44" s="99"/>
      <c r="AE44" s="14">
        <f>'OA&amp;GRIDCO'!W44+'Day Ahead IEX PXIL'!M44+RTM!M44</f>
        <v>20.62</v>
      </c>
      <c r="AF44" s="14">
        <f>'OA&amp;GRIDCO'!X44+'Day Ahead IEX PXIL'!N44+RTM!N44</f>
        <v>20.62</v>
      </c>
      <c r="AG44" s="98">
        <f>'OA&amp;GRIDCO'!AC44+'Day Ahead IEX PXIL'!S44+RTM!S44</f>
        <v>5</v>
      </c>
      <c r="AH44" s="98">
        <f>'OA&amp;GRIDCO'!AD44+'Day Ahead IEX PXIL'!T44+RTM!T44</f>
        <v>2.2200000000000002</v>
      </c>
      <c r="AI44" s="14">
        <f>'OA&amp;GRIDCO'!AU44+'Day Ahead IEX PXIL'!Y44+RTM!Y44</f>
        <v>115</v>
      </c>
      <c r="AJ44" s="14">
        <f>'OA&amp;GRIDCO'!AV44+'Day Ahead IEX PXIL'!Z44+RTM!Z44</f>
        <v>34.5</v>
      </c>
      <c r="AK44" s="98">
        <f>'OA&amp;GRIDCO'!BS44+'Day Ahead IEX PXIL'!AK44+RTM!AK44</f>
        <v>60</v>
      </c>
      <c r="AL44" s="98">
        <f>'OA&amp;GRIDCO'!BT44+'Day Ahead IEX PXIL'!AL44+RTM!AL44</f>
        <v>8.5440000000000005</v>
      </c>
      <c r="AM44" s="98">
        <f>'OA&amp;GRIDCO'!BC44+'Day Ahead IEX PXIL'!AE44+RTM!AE44</f>
        <v>0</v>
      </c>
      <c r="AN44" s="98">
        <f>'OA&amp;GRIDCO'!BD44+'Day Ahead IEX PXIL'!AF44+RTM!AF44</f>
        <v>0</v>
      </c>
      <c r="AO44" s="98">
        <f>'OA&amp;GRIDCO'!CC44+'Day Ahead IEX PXIL'!AQ44+RTM!AQ44</f>
        <v>0</v>
      </c>
      <c r="AP44" s="98">
        <f>'OA&amp;GRIDCO'!CD44+'Day Ahead IEX PXIL'!AR44+RTM!AR44</f>
        <v>0</v>
      </c>
      <c r="AQ44" s="98">
        <f>'OA&amp;GRIDCO'!CO44+'Day Ahead IEX PXIL'!AW44+RTM!AW44</f>
        <v>25.75</v>
      </c>
      <c r="AR44" s="98">
        <f>'OA&amp;GRIDCO'!CP44+'Day Ahead IEX PXIL'!AX44+RTM!AX44</f>
        <v>8</v>
      </c>
      <c r="AS44" s="98">
        <f>'OA&amp;GRIDCO'!DA44+'Day Ahead IEX PXIL'!BC44+RTM!BC44</f>
        <v>329.77738402061857</v>
      </c>
      <c r="AT44" s="98">
        <f>'OA&amp;GRIDCO'!DB44+'Day Ahead IEX PXIL'!BD44+RTM!BD44</f>
        <v>0</v>
      </c>
      <c r="AU44" s="14">
        <f>'Day Ahead IEX PXIL'!BI44+RTM!BI44+'OA&amp;GRIDCO'!OQ44</f>
        <v>0</v>
      </c>
      <c r="AV44" s="14">
        <f>'Day Ahead IEX PXIL'!BJ44+RTM!BJ44+'OA&amp;GRIDCO'!OR44</f>
        <v>0</v>
      </c>
      <c r="AW44" s="91"/>
      <c r="AX44" s="91"/>
      <c r="AY44" s="98">
        <v>0</v>
      </c>
      <c r="AZ44" s="98">
        <f>'OA&amp;GRIDCO'!DL44+'Day Ahead IEX PXIL'!BP44+RTM!BP44</f>
        <v>14.12</v>
      </c>
      <c r="BA44" s="98">
        <f>'OA&amp;GRIDCO'!EC44+'Day Ahead IEX PXIL'!BU44+RTM!BU44</f>
        <v>0</v>
      </c>
      <c r="BB44" s="98">
        <f>'OA&amp;GRIDCO'!ED44+'Day Ahead IEX PXIL'!BV44+RTM!BV44</f>
        <v>0</v>
      </c>
      <c r="BC44" s="98">
        <f>'OA&amp;GRIDCO'!EQ44+'Day Ahead IEX PXIL'!CA44+RTM!CA44</f>
        <v>348.46000000000004</v>
      </c>
      <c r="BD44" s="98">
        <f>'OA&amp;GRIDCO'!ER44+'Day Ahead IEX PXIL'!CB44+RTM!CB44</f>
        <v>66.495000000000005</v>
      </c>
      <c r="BE44" s="99">
        <f>'OA&amp;GRIDCO'!NU44+GDAM!U44</f>
        <v>1.85</v>
      </c>
      <c r="BF44" s="99"/>
      <c r="BG44" s="77"/>
      <c r="BH44" s="77"/>
      <c r="BI44" s="14">
        <f>'OA&amp;GRIDCO'!EW44+'Day Ahead IEX PXIL'!CG44+RTM!CG44</f>
        <v>0</v>
      </c>
      <c r="BJ44" s="14">
        <f>'OA&amp;GRIDCO'!EX44+'Day Ahead IEX PXIL'!CH44+RTM!CH44</f>
        <v>0</v>
      </c>
      <c r="BK44" s="98">
        <f>'OA&amp;GRIDCO'!KW44+RTM!FG44+'Day Ahead IEX PXIL'!GW44</f>
        <v>0</v>
      </c>
      <c r="BL44" s="98">
        <f>'OA&amp;GRIDCO'!KX44+RTM!FH44+'Day Ahead IEX PXIL'!GX44</f>
        <v>0</v>
      </c>
      <c r="BM44" s="14">
        <f>'Day Ahead IEX PXIL'!CM44+RTM!CM44+'OA&amp;GRIDCO'!FC44</f>
        <v>0</v>
      </c>
      <c r="BN44" s="14">
        <f>'OA&amp;GRIDCO'!FD44+'Day Ahead IEX PXIL'!CN44+RTM!CN44</f>
        <v>0</v>
      </c>
      <c r="BO44" s="93"/>
      <c r="BP44" s="93"/>
      <c r="BQ44" s="14">
        <f>'OA&amp;GRIDCO'!FQ44+'Day Ahead IEX PXIL'!CS44+RTM!CS44</f>
        <v>26.8</v>
      </c>
      <c r="BR44" s="14">
        <f>'OA&amp;GRIDCO'!FR44+'Day Ahead IEX PXIL'!CT44+RTM!CT44</f>
        <v>6</v>
      </c>
      <c r="BS44" s="147">
        <f>'OA&amp;GRIDCO'!JU44+'Day Ahead IEX PXIL'!FA44+RTM!EU44</f>
        <v>108.9545</v>
      </c>
      <c r="BT44" s="98">
        <f>'OA&amp;GRIDCO'!JV44+'Day Ahead IEX PXIL'!FB44+RTM!EV44</f>
        <v>13</v>
      </c>
      <c r="BU44" s="31">
        <f>'OA&amp;GRIDCO'!GG44+RTM!G44</f>
        <v>0</v>
      </c>
      <c r="BV44" s="31">
        <f>'OA&amp;GRIDCO'!GH44</f>
        <v>0</v>
      </c>
      <c r="BW44" s="98">
        <f>'OA&amp;GRIDCO'!HA44+'Day Ahead IEX PXIL'!DK44+RTM!DE44</f>
        <v>0</v>
      </c>
      <c r="BX44" s="98">
        <f>'OA&amp;GRIDCO'!HB44</f>
        <v>0</v>
      </c>
      <c r="BY44" s="14">
        <f>'Day Ahead IEX PXIL'!GK44+RTM!FA44+'OA&amp;GRIDCO'!LC44</f>
        <v>0</v>
      </c>
      <c r="BZ44" s="14">
        <f>'Day Ahead IEX PXIL'!GL44+RTM!FB44+'OA&amp;GRIDCO'!LD44</f>
        <v>0</v>
      </c>
      <c r="CA44" s="61"/>
      <c r="CB44" s="61"/>
      <c r="CC44" s="98">
        <f>RTM!GI44+'Day Ahead IEX PXIL'!II44+GDAM!M44</f>
        <v>0</v>
      </c>
      <c r="CD44" s="98">
        <f>RTM!GJ44</f>
        <v>0</v>
      </c>
      <c r="CE44" s="98">
        <f>'OA&amp;GRIDCO'!HI44+'Day Ahead IEX PXIL'!DQ44+RTM!DK44</f>
        <v>0</v>
      </c>
      <c r="CF44" s="98">
        <f>'OA&amp;GRIDCO'!HJ44+'Day Ahead IEX PXIL'!DR44+RTM!DL44</f>
        <v>0</v>
      </c>
      <c r="CG44" s="98">
        <f>'OA&amp;GRIDCO'!HO44+'Day Ahead IEX PXIL'!DW44+RTM!DQ44</f>
        <v>0</v>
      </c>
      <c r="CH44" s="98">
        <f>'OA&amp;GRIDCO'!HP44+'Day Ahead IEX PXIL'!DX44+RTM!DR44</f>
        <v>0</v>
      </c>
      <c r="CI44" s="99">
        <f>'Day Ahead IEX PXIL'!HE44+'OA&amp;GRIDCO'!DI44+RTM!GY44</f>
        <v>0</v>
      </c>
      <c r="CJ44" s="99">
        <f>'Day Ahead IEX PXIL'!HF44+'OA&amp;GRIDCO'!DJ44</f>
        <v>0</v>
      </c>
      <c r="CK44" s="103">
        <f>'OA&amp;GRIDCO'!KS44+'Day Ahead IEX PXIL'!DE44</f>
        <v>0</v>
      </c>
      <c r="CL44" s="103">
        <f>'OA&amp;GRIDCO'!KT44+'Day Ahead IEX PXIL'!DF44</f>
        <v>0</v>
      </c>
      <c r="CM44" s="103">
        <f>'Day Ahead IEX PXIL'!FS44+RTM!FS44</f>
        <v>0</v>
      </c>
      <c r="CN44" s="103">
        <f>'Day Ahead IEX PXIL'!FT44</f>
        <v>0</v>
      </c>
      <c r="CO44" s="78">
        <f>RTM!IY44+'Day Ahead IEX PXIL'!IY44</f>
        <v>0</v>
      </c>
      <c r="CP44" s="78">
        <f>RTM!IZ44+'Day Ahead IEX PXIL'!IZ44</f>
        <v>0</v>
      </c>
      <c r="CQ44" s="98">
        <f>'OA&amp;GRIDCO'!KG44+'Day Ahead IEX PXIL'!FM44+RTM!GE44</f>
        <v>0</v>
      </c>
      <c r="CR44" s="98">
        <f>'OA&amp;GRIDCO'!KH44+'Day Ahead IEX PXIL'!FN44</f>
        <v>0</v>
      </c>
      <c r="CS44" s="98">
        <f>'OA&amp;GRIDCO'!KM44+'Day Ahead IEX PXIL'!FY44+RTM!FY44</f>
        <v>0</v>
      </c>
      <c r="CT44" s="98">
        <f>'Day Ahead IEX PXIL'!FZ44</f>
        <v>0</v>
      </c>
      <c r="CU44" s="98">
        <v>0</v>
      </c>
      <c r="CV44" s="98">
        <f>'Day Ahead IEX PXIL'!GF44</f>
        <v>0</v>
      </c>
      <c r="CW44" s="98">
        <f>'OA&amp;GRIDCO'!HU44+'Day Ahead IEX PXIL'!EC44+RTM!DW44</f>
        <v>400</v>
      </c>
      <c r="CX44" s="98">
        <f>'OA&amp;GRIDCO'!HV44+'Day Ahead IEX PXIL'!ED44+RTM!DX44</f>
        <v>0</v>
      </c>
      <c r="CY44" s="98">
        <f>'OA&amp;GRIDCO'!IG44+'Day Ahead IEX PXIL'!EI44+RTM!EC44</f>
        <v>9.3000000000000007</v>
      </c>
      <c r="CZ44" s="98">
        <f>'OA&amp;GRIDCO'!IH44+'Day Ahead IEX PXIL'!EJ44+RTM!ED44</f>
        <v>2.3250000000000002</v>
      </c>
      <c r="DA44" s="98">
        <f>'OA&amp;GRIDCO'!IU44+'Day Ahead IEX PXIL'!EO44+RTM!EI44</f>
        <v>0</v>
      </c>
      <c r="DB44" s="98">
        <f>'OA&amp;GRIDCO'!IV44+'Day Ahead IEX PXIL'!EP44+RTM!EJ44</f>
        <v>0</v>
      </c>
      <c r="DC44" s="99"/>
      <c r="DD44" s="99"/>
      <c r="DE44" s="98">
        <f>'Day Ahead IEX PXIL'!FC44+'OA&amp;GRIDCO'!KA44+RTM!GM44</f>
        <v>0</v>
      </c>
      <c r="DF44" s="98">
        <f>'Day Ahead IEX PXIL'!FD44+'OA&amp;GRIDCO'!KB44</f>
        <v>0</v>
      </c>
      <c r="DG44" s="98">
        <f>'OA&amp;GRIDCO'!JE44+'Day Ahead IEX PXIL'!EU44+RTM!EO44</f>
        <v>10.31</v>
      </c>
      <c r="DH44" s="98">
        <f>'OA&amp;GRIDCO'!JF44+'Day Ahead IEX PXIL'!EV44+RTM!EP44</f>
        <v>0</v>
      </c>
      <c r="DI44" s="98">
        <v>0</v>
      </c>
      <c r="DJ44" s="98">
        <v>0</v>
      </c>
      <c r="DK44" s="98">
        <f>RTM!FM44</f>
        <v>0</v>
      </c>
      <c r="DL44" s="98">
        <f>RTM!FN44</f>
        <v>0</v>
      </c>
      <c r="DM44" s="98">
        <f>'OA&amp;GRIDCO'!LF44+'Day Ahead IEX PXIL'!HU44+'Day Ahead IEX PXIL'!HU44</f>
        <v>0</v>
      </c>
      <c r="DN44" s="98">
        <f>'OA&amp;GRIDCO'!LH44+'Day Ahead IEX PXIL'!HV44+RTM!GV44</f>
        <v>0</v>
      </c>
      <c r="DO44" s="98">
        <f>'OA&amp;GRIDCO'!LS44+'Day Ahead IEX PXIL'!HO44+RTM!IU44</f>
        <v>0</v>
      </c>
      <c r="DP44" s="98">
        <f>'OA&amp;GRIDCO'!LT44+'Day Ahead IEX PXIL'!HP44+RTM!IV44</f>
        <v>0</v>
      </c>
      <c r="DQ44" s="98">
        <f>RTM!HK44</f>
        <v>1.44</v>
      </c>
      <c r="DR44" s="98">
        <f>RTM!HL44</f>
        <v>0</v>
      </c>
      <c r="DS44" s="98">
        <f>RTM!HO44</f>
        <v>0</v>
      </c>
      <c r="DT44" s="98">
        <f>RTM!HP44</f>
        <v>0</v>
      </c>
      <c r="DU44" s="98">
        <f>RTM!HS44</f>
        <v>0</v>
      </c>
      <c r="DV44" s="98">
        <f>RTM!HT44</f>
        <v>0</v>
      </c>
      <c r="DW44" s="98">
        <f>RTM!HW44+'OA&amp;GRIDCO'!MI44</f>
        <v>22</v>
      </c>
      <c r="DX44" s="98">
        <f>RTM!HX44</f>
        <v>0</v>
      </c>
      <c r="DY44" s="98">
        <f>RTM!IA44</f>
        <v>0</v>
      </c>
      <c r="DZ44" s="98">
        <f>RTM!IB44</f>
        <v>0</v>
      </c>
      <c r="EA44" s="98">
        <f>RTM!IC44</f>
        <v>0</v>
      </c>
      <c r="EB44" s="98">
        <f>RTM!ID44</f>
        <v>0</v>
      </c>
      <c r="EC44" s="98">
        <f>'OA&amp;GRIDCO'!MO44</f>
        <v>5</v>
      </c>
      <c r="ED44" s="98">
        <f>'OA&amp;GRIDCO'!MP44</f>
        <v>0</v>
      </c>
      <c r="EE44" s="98">
        <f>'OA&amp;GRIDCO'!MS44</f>
        <v>0</v>
      </c>
      <c r="EF44" s="98">
        <f>'OA&amp;GRIDCO'!MT44</f>
        <v>0</v>
      </c>
      <c r="EG44" s="98">
        <f>'OA&amp;GRIDCO'!MW44+'Day Ahead IEX PXIL'!IM44+GDAM!G44+RTM!II44</f>
        <v>0</v>
      </c>
      <c r="EH44" s="98">
        <f>'OA&amp;GRIDCO'!MX44+'Day Ahead IEX PXIL'!IN44+RTM!IJ44+GDAM!H44</f>
        <v>0</v>
      </c>
      <c r="EI44" s="98">
        <f>'Day Ahead IEX PXIL'!IQ44+RTM!IM44+'OA&amp;GRIDCO'!NA44</f>
        <v>6.65</v>
      </c>
      <c r="EJ44" s="98">
        <f>'Day Ahead IEX PXIL'!IR44+RTM!IN44+'OA&amp;GRIDCO'!NB44</f>
        <v>0.9</v>
      </c>
      <c r="EK44" s="98">
        <f>'OA&amp;GRIDCO'!NE44</f>
        <v>0</v>
      </c>
      <c r="EL44" s="98">
        <f>'OA&amp;GRIDCO'!NF44</f>
        <v>0</v>
      </c>
      <c r="EM44" s="98">
        <f>RTM!IQ44</f>
        <v>0</v>
      </c>
      <c r="EN44" s="98">
        <f>RTM!IR44</f>
        <v>0</v>
      </c>
      <c r="EO44" s="98">
        <f>'Day Ahead IEX PXIL'!IU44+RTM!JC44</f>
        <v>0</v>
      </c>
      <c r="EP44" s="98">
        <f>'Day Ahead IEX PXIL'!IV44+RTM!JD44</f>
        <v>0</v>
      </c>
      <c r="EQ44" s="98">
        <f>'OA&amp;GRIDCO'!NI44</f>
        <v>0</v>
      </c>
      <c r="ER44" s="98">
        <f>'OA&amp;GRIDCO'!NJ44</f>
        <v>0</v>
      </c>
      <c r="ES44" s="98">
        <f>'OA&amp;GRIDCO'!NK44+RTM!HC44+'Day Ahead IEX PXIL'!JC44</f>
        <v>0</v>
      </c>
      <c r="ET44" s="98">
        <f>'OA&amp;GRIDCO'!NN44+RTM!HD44+'Day Ahead IEX PXIL'!JD44</f>
        <v>0</v>
      </c>
      <c r="EU44" s="98">
        <f>RTM!JG44</f>
        <v>1.33</v>
      </c>
      <c r="EV44" s="98">
        <f>RTM!JH44</f>
        <v>0</v>
      </c>
      <c r="EW44" s="98">
        <f>RTM!JK44</f>
        <v>0</v>
      </c>
      <c r="EX44" s="98">
        <f>RTM!JL44</f>
        <v>0</v>
      </c>
      <c r="EY44" s="98">
        <f>GDAM!S44+'OA&amp;GRIDCO'!OE44+RTM!JO44</f>
        <v>0</v>
      </c>
      <c r="EZ44" s="98">
        <f>GDAM!T44+'OA&amp;GRIDCO'!NV44+RTM!JP44</f>
        <v>0</v>
      </c>
      <c r="FA44" s="98">
        <f>GDAM!Y44+RTM!JS44</f>
        <v>0</v>
      </c>
      <c r="FB44" s="98">
        <f>GDAM!Z44+RTM!JT44</f>
        <v>0</v>
      </c>
      <c r="FC44" s="98">
        <f>RTM!JW44</f>
        <v>0</v>
      </c>
      <c r="FD44" s="98">
        <f>RTM!JX44</f>
        <v>0</v>
      </c>
      <c r="FE44" s="98">
        <f>GDAM!AE44+'OA&amp;GRIDCO'!OM44</f>
        <v>1.82</v>
      </c>
      <c r="FF44" s="98">
        <f>GDAM!AF44+'OA&amp;GRIDCO'!ON44</f>
        <v>0</v>
      </c>
      <c r="FG44" s="10">
        <f t="shared" si="0"/>
        <v>1547.8418840206184</v>
      </c>
      <c r="FH44" s="10">
        <f t="shared" si="1"/>
        <v>178.084</v>
      </c>
    </row>
    <row r="45" spans="1:164" s="106" customFormat="1" ht="15" customHeight="1">
      <c r="A45" s="104" t="s">
        <v>67</v>
      </c>
      <c r="B45" s="105">
        <v>35</v>
      </c>
      <c r="C45" s="139"/>
      <c r="D45" s="99"/>
      <c r="E45" s="99"/>
      <c r="F45" s="99"/>
      <c r="G45" s="99">
        <v>20</v>
      </c>
      <c r="H45" s="99">
        <v>0.9</v>
      </c>
      <c r="I45" s="98"/>
      <c r="J45" s="98"/>
      <c r="K45" s="99"/>
      <c r="L45" s="99"/>
      <c r="M45" s="99">
        <v>18</v>
      </c>
      <c r="N45" s="99"/>
      <c r="O45" s="359">
        <v>0.51</v>
      </c>
      <c r="P45" s="99"/>
      <c r="Q45" s="119">
        <v>3.7</v>
      </c>
      <c r="R45" s="99">
        <v>0.45999999999999996</v>
      </c>
      <c r="S45" s="98">
        <v>25</v>
      </c>
      <c r="T45" s="99"/>
      <c r="U45" s="98">
        <v>37</v>
      </c>
      <c r="V45" s="99"/>
      <c r="W45" s="351">
        <v>1.1200000000000001</v>
      </c>
      <c r="X45" s="99"/>
      <c r="Y45" s="351">
        <v>1.72</v>
      </c>
      <c r="Z45" s="99"/>
      <c r="AA45" s="361">
        <v>2.62</v>
      </c>
      <c r="AB45" s="99"/>
      <c r="AC45" s="363">
        <v>0.21365744400000006</v>
      </c>
      <c r="AD45" s="99"/>
      <c r="AE45" s="14">
        <f>'OA&amp;GRIDCO'!W45+'Day Ahead IEX PXIL'!M45+RTM!M45</f>
        <v>20.62</v>
      </c>
      <c r="AF45" s="14">
        <f>'OA&amp;GRIDCO'!X45+'Day Ahead IEX PXIL'!N45+RTM!N45</f>
        <v>20.62</v>
      </c>
      <c r="AG45" s="98">
        <f>'OA&amp;GRIDCO'!AC45+'Day Ahead IEX PXIL'!S45+RTM!S45</f>
        <v>5</v>
      </c>
      <c r="AH45" s="98">
        <f>'OA&amp;GRIDCO'!AD45+'Day Ahead IEX PXIL'!T45+RTM!T45</f>
        <v>2.2200000000000002</v>
      </c>
      <c r="AI45" s="14">
        <f>'OA&amp;GRIDCO'!AU45+'Day Ahead IEX PXIL'!Y45+RTM!Y45</f>
        <v>115</v>
      </c>
      <c r="AJ45" s="14">
        <f>'OA&amp;GRIDCO'!AV45+'Day Ahead IEX PXIL'!Z45+RTM!Z45</f>
        <v>34.5</v>
      </c>
      <c r="AK45" s="98">
        <f>'OA&amp;GRIDCO'!BS45+'Day Ahead IEX PXIL'!AK45+RTM!AK45</f>
        <v>60</v>
      </c>
      <c r="AL45" s="98">
        <f>'OA&amp;GRIDCO'!BT45+'Day Ahead IEX PXIL'!AL45+RTM!AL45</f>
        <v>8.5440000000000005</v>
      </c>
      <c r="AM45" s="98">
        <f>'OA&amp;GRIDCO'!BC45+'Day Ahead IEX PXIL'!AE45+RTM!AE45</f>
        <v>0</v>
      </c>
      <c r="AN45" s="98">
        <f>'OA&amp;GRIDCO'!BD45+'Day Ahead IEX PXIL'!AF45+RTM!AF45</f>
        <v>0</v>
      </c>
      <c r="AO45" s="98">
        <f>'OA&amp;GRIDCO'!CC45+'Day Ahead IEX PXIL'!AQ45+RTM!AQ45</f>
        <v>0</v>
      </c>
      <c r="AP45" s="98">
        <f>'OA&amp;GRIDCO'!CD45+'Day Ahead IEX PXIL'!AR45+RTM!AR45</f>
        <v>0</v>
      </c>
      <c r="AQ45" s="98">
        <f>'OA&amp;GRIDCO'!CO45+'Day Ahead IEX PXIL'!AW45+RTM!AW45</f>
        <v>25.75</v>
      </c>
      <c r="AR45" s="98">
        <f>'OA&amp;GRIDCO'!CP45+'Day Ahead IEX PXIL'!AX45+RTM!AX45</f>
        <v>8</v>
      </c>
      <c r="AS45" s="98">
        <f>'OA&amp;GRIDCO'!DA45+'Day Ahead IEX PXIL'!BC45+RTM!BC45</f>
        <v>329.77738402061857</v>
      </c>
      <c r="AT45" s="98">
        <f>'OA&amp;GRIDCO'!DB45+'Day Ahead IEX PXIL'!BD45+RTM!BD45</f>
        <v>0</v>
      </c>
      <c r="AU45" s="14">
        <f>'Day Ahead IEX PXIL'!BI45+RTM!BI45+'OA&amp;GRIDCO'!OQ45</f>
        <v>0</v>
      </c>
      <c r="AV45" s="14">
        <f>'Day Ahead IEX PXIL'!BJ45+RTM!BJ45+'OA&amp;GRIDCO'!OR45</f>
        <v>0</v>
      </c>
      <c r="AW45" s="91"/>
      <c r="AX45" s="91"/>
      <c r="AY45" s="98">
        <v>0</v>
      </c>
      <c r="AZ45" s="98">
        <f>'OA&amp;GRIDCO'!DL45+'Day Ahead IEX PXIL'!BP45+RTM!BP45</f>
        <v>14.12</v>
      </c>
      <c r="BA45" s="98">
        <f>'OA&amp;GRIDCO'!EC45+'Day Ahead IEX PXIL'!BU45+RTM!BU45</f>
        <v>0</v>
      </c>
      <c r="BB45" s="98">
        <f>'OA&amp;GRIDCO'!ED45+'Day Ahead IEX PXIL'!BV45+RTM!BV45</f>
        <v>0</v>
      </c>
      <c r="BC45" s="98">
        <f>'OA&amp;GRIDCO'!EQ45+'Day Ahead IEX PXIL'!CA45+RTM!CA45</f>
        <v>348.46000000000004</v>
      </c>
      <c r="BD45" s="98">
        <f>'OA&amp;GRIDCO'!ER45+'Day Ahead IEX PXIL'!CB45+RTM!CB45</f>
        <v>66.495000000000005</v>
      </c>
      <c r="BE45" s="99">
        <f>'OA&amp;GRIDCO'!NU45+GDAM!U45</f>
        <v>2.19</v>
      </c>
      <c r="BF45" s="99"/>
      <c r="BG45" s="77"/>
      <c r="BH45" s="77"/>
      <c r="BI45" s="14">
        <f>'OA&amp;GRIDCO'!EW45+'Day Ahead IEX PXIL'!CG45+RTM!CG45</f>
        <v>0</v>
      </c>
      <c r="BJ45" s="14">
        <f>'OA&amp;GRIDCO'!EX45+'Day Ahead IEX PXIL'!CH45+RTM!CH45</f>
        <v>0</v>
      </c>
      <c r="BK45" s="98">
        <f>'OA&amp;GRIDCO'!KW45+RTM!FG45+'Day Ahead IEX PXIL'!GW45</f>
        <v>0</v>
      </c>
      <c r="BL45" s="98">
        <f>'OA&amp;GRIDCO'!KX45+RTM!FH45+'Day Ahead IEX PXIL'!GX45</f>
        <v>0</v>
      </c>
      <c r="BM45" s="14">
        <f>'Day Ahead IEX PXIL'!CM45+RTM!CM45+'OA&amp;GRIDCO'!FC45</f>
        <v>0</v>
      </c>
      <c r="BN45" s="14">
        <f>'OA&amp;GRIDCO'!FD45+'Day Ahead IEX PXIL'!CN45+RTM!CN45</f>
        <v>0</v>
      </c>
      <c r="BO45" s="93"/>
      <c r="BP45" s="93"/>
      <c r="BQ45" s="14">
        <f>'OA&amp;GRIDCO'!FQ45+'Day Ahead IEX PXIL'!CS45+RTM!CS45</f>
        <v>26.8</v>
      </c>
      <c r="BR45" s="14">
        <f>'OA&amp;GRIDCO'!FR45+'Day Ahead IEX PXIL'!CT45+RTM!CT45</f>
        <v>6</v>
      </c>
      <c r="BS45" s="147">
        <f>'OA&amp;GRIDCO'!JU45+'Day Ahead IEX PXIL'!FA45+RTM!EU45</f>
        <v>108.9545</v>
      </c>
      <c r="BT45" s="98">
        <f>'OA&amp;GRIDCO'!JV45+'Day Ahead IEX PXIL'!FB45+RTM!EV45</f>
        <v>13</v>
      </c>
      <c r="BU45" s="31">
        <f>'OA&amp;GRIDCO'!GG45+RTM!G45</f>
        <v>0</v>
      </c>
      <c r="BV45" s="31">
        <f>'OA&amp;GRIDCO'!GH45</f>
        <v>0</v>
      </c>
      <c r="BW45" s="98">
        <f>'OA&amp;GRIDCO'!HA45+'Day Ahead IEX PXIL'!DK45+RTM!DE45</f>
        <v>0</v>
      </c>
      <c r="BX45" s="98">
        <f>'OA&amp;GRIDCO'!HB45</f>
        <v>0</v>
      </c>
      <c r="BY45" s="14">
        <f>'Day Ahead IEX PXIL'!GK45+RTM!FA45+'OA&amp;GRIDCO'!LC45</f>
        <v>0</v>
      </c>
      <c r="BZ45" s="14">
        <f>'Day Ahead IEX PXIL'!GL45+RTM!FB45+'OA&amp;GRIDCO'!LD45</f>
        <v>0</v>
      </c>
      <c r="CA45" s="61"/>
      <c r="CB45" s="61"/>
      <c r="CC45" s="98">
        <f>RTM!GI45+'Day Ahead IEX PXIL'!II45+GDAM!M45</f>
        <v>0</v>
      </c>
      <c r="CD45" s="98">
        <f>RTM!GJ45</f>
        <v>0</v>
      </c>
      <c r="CE45" s="98">
        <f>'OA&amp;GRIDCO'!HI45+'Day Ahead IEX PXIL'!DQ45+RTM!DK45</f>
        <v>0</v>
      </c>
      <c r="CF45" s="98">
        <f>'OA&amp;GRIDCO'!HJ45+'Day Ahead IEX PXIL'!DR45+RTM!DL45</f>
        <v>0</v>
      </c>
      <c r="CG45" s="98">
        <f>'OA&amp;GRIDCO'!HO45+'Day Ahead IEX PXIL'!DW45+RTM!DQ45</f>
        <v>0</v>
      </c>
      <c r="CH45" s="98">
        <f>'OA&amp;GRIDCO'!HP45+'Day Ahead IEX PXIL'!DX45+RTM!DR45</f>
        <v>0</v>
      </c>
      <c r="CI45" s="99">
        <f>'Day Ahead IEX PXIL'!HE45+'OA&amp;GRIDCO'!DI45+RTM!GY45</f>
        <v>0</v>
      </c>
      <c r="CJ45" s="99">
        <f>'Day Ahead IEX PXIL'!HF45+'OA&amp;GRIDCO'!DJ45</f>
        <v>0</v>
      </c>
      <c r="CK45" s="103">
        <f>'OA&amp;GRIDCO'!KS45+'Day Ahead IEX PXIL'!DE45</f>
        <v>0</v>
      </c>
      <c r="CL45" s="103">
        <f>'OA&amp;GRIDCO'!KT45+'Day Ahead IEX PXIL'!DF45</f>
        <v>0</v>
      </c>
      <c r="CM45" s="103">
        <f>'Day Ahead IEX PXIL'!FS45+RTM!FS45</f>
        <v>0</v>
      </c>
      <c r="CN45" s="103">
        <f>'Day Ahead IEX PXIL'!FT45</f>
        <v>0</v>
      </c>
      <c r="CO45" s="78">
        <f>RTM!IY45+'Day Ahead IEX PXIL'!IY45</f>
        <v>0</v>
      </c>
      <c r="CP45" s="78">
        <f>RTM!IZ45+'Day Ahead IEX PXIL'!IZ45</f>
        <v>0</v>
      </c>
      <c r="CQ45" s="98">
        <f>'OA&amp;GRIDCO'!KG45+'Day Ahead IEX PXIL'!FM45+RTM!GE45</f>
        <v>0</v>
      </c>
      <c r="CR45" s="98">
        <f>'OA&amp;GRIDCO'!KH45+'Day Ahead IEX PXIL'!FN45</f>
        <v>0</v>
      </c>
      <c r="CS45" s="98">
        <f>'OA&amp;GRIDCO'!KM45+'Day Ahead IEX PXIL'!FY45+RTM!FY45</f>
        <v>0</v>
      </c>
      <c r="CT45" s="98">
        <f>'Day Ahead IEX PXIL'!FZ45</f>
        <v>0</v>
      </c>
      <c r="CU45" s="98">
        <v>0</v>
      </c>
      <c r="CV45" s="98">
        <f>'Day Ahead IEX PXIL'!GF45</f>
        <v>0</v>
      </c>
      <c r="CW45" s="98">
        <f>'OA&amp;GRIDCO'!HU45+'Day Ahead IEX PXIL'!EC45+RTM!DW45</f>
        <v>400</v>
      </c>
      <c r="CX45" s="98">
        <f>'OA&amp;GRIDCO'!HV45+'Day Ahead IEX PXIL'!ED45+RTM!DX45</f>
        <v>0</v>
      </c>
      <c r="CY45" s="98">
        <f>'OA&amp;GRIDCO'!IG45+'Day Ahead IEX PXIL'!EI45+RTM!EC45</f>
        <v>9.3000000000000007</v>
      </c>
      <c r="CZ45" s="98">
        <f>'OA&amp;GRIDCO'!IH45+'Day Ahead IEX PXIL'!EJ45+RTM!ED45</f>
        <v>2.3250000000000002</v>
      </c>
      <c r="DA45" s="98">
        <f>'OA&amp;GRIDCO'!IU45+'Day Ahead IEX PXIL'!EO45+RTM!EI45</f>
        <v>0</v>
      </c>
      <c r="DB45" s="98">
        <f>'OA&amp;GRIDCO'!IV45+'Day Ahead IEX PXIL'!EP45+RTM!EJ45</f>
        <v>0</v>
      </c>
      <c r="DC45" s="99"/>
      <c r="DD45" s="99"/>
      <c r="DE45" s="98">
        <f>'Day Ahead IEX PXIL'!FC45+'OA&amp;GRIDCO'!KA45+RTM!GM45</f>
        <v>0</v>
      </c>
      <c r="DF45" s="98">
        <f>'Day Ahead IEX PXIL'!FD45+'OA&amp;GRIDCO'!KB45</f>
        <v>0</v>
      </c>
      <c r="DG45" s="98">
        <f>'OA&amp;GRIDCO'!JE45+'Day Ahead IEX PXIL'!EU45+RTM!EO45</f>
        <v>10.31</v>
      </c>
      <c r="DH45" s="98">
        <f>'OA&amp;GRIDCO'!JF45+'Day Ahead IEX PXIL'!EV45+RTM!EP45</f>
        <v>0</v>
      </c>
      <c r="DI45" s="98">
        <v>0</v>
      </c>
      <c r="DJ45" s="98">
        <v>0</v>
      </c>
      <c r="DK45" s="98">
        <f>RTM!FM45</f>
        <v>0</v>
      </c>
      <c r="DL45" s="98">
        <f>RTM!FN45</f>
        <v>0</v>
      </c>
      <c r="DM45" s="98">
        <f>'OA&amp;GRIDCO'!LF45+'Day Ahead IEX PXIL'!HU45+'Day Ahead IEX PXIL'!HU45</f>
        <v>0</v>
      </c>
      <c r="DN45" s="98">
        <f>'OA&amp;GRIDCO'!LH45+'Day Ahead IEX PXIL'!HV45+RTM!GV45</f>
        <v>0</v>
      </c>
      <c r="DO45" s="98">
        <f>'OA&amp;GRIDCO'!LS45+'Day Ahead IEX PXIL'!HO45+RTM!IU45</f>
        <v>0</v>
      </c>
      <c r="DP45" s="98">
        <f>'OA&amp;GRIDCO'!LT45+'Day Ahead IEX PXIL'!HP45+RTM!IV45</f>
        <v>0</v>
      </c>
      <c r="DQ45" s="98">
        <f>RTM!HK45</f>
        <v>1.44</v>
      </c>
      <c r="DR45" s="98">
        <f>RTM!HL45</f>
        <v>0</v>
      </c>
      <c r="DS45" s="98">
        <f>RTM!HO45</f>
        <v>0</v>
      </c>
      <c r="DT45" s="98">
        <f>RTM!HP45</f>
        <v>0</v>
      </c>
      <c r="DU45" s="98">
        <f>RTM!HS45</f>
        <v>0</v>
      </c>
      <c r="DV45" s="98">
        <f>RTM!HT45</f>
        <v>0</v>
      </c>
      <c r="DW45" s="98">
        <f>RTM!HW45+'OA&amp;GRIDCO'!MI45</f>
        <v>22</v>
      </c>
      <c r="DX45" s="98">
        <f>RTM!HX45</f>
        <v>0</v>
      </c>
      <c r="DY45" s="98">
        <f>RTM!IA45</f>
        <v>0</v>
      </c>
      <c r="DZ45" s="98">
        <f>RTM!IB45</f>
        <v>0</v>
      </c>
      <c r="EA45" s="98">
        <f>RTM!IC45</f>
        <v>0</v>
      </c>
      <c r="EB45" s="98">
        <f>RTM!ID45</f>
        <v>0</v>
      </c>
      <c r="EC45" s="98">
        <f>'OA&amp;GRIDCO'!MO45</f>
        <v>5.94</v>
      </c>
      <c r="ED45" s="98">
        <f>'OA&amp;GRIDCO'!MP45</f>
        <v>0</v>
      </c>
      <c r="EE45" s="98">
        <f>'OA&amp;GRIDCO'!MS45</f>
        <v>0</v>
      </c>
      <c r="EF45" s="98">
        <f>'OA&amp;GRIDCO'!MT45</f>
        <v>0</v>
      </c>
      <c r="EG45" s="98">
        <f>'OA&amp;GRIDCO'!MW45+'Day Ahead IEX PXIL'!IM45+GDAM!G45+RTM!II45</f>
        <v>0</v>
      </c>
      <c r="EH45" s="98">
        <f>'OA&amp;GRIDCO'!MX45+'Day Ahead IEX PXIL'!IN45+RTM!IJ45+GDAM!H45</f>
        <v>0</v>
      </c>
      <c r="EI45" s="98">
        <f>'Day Ahead IEX PXIL'!IQ45+RTM!IM45+'OA&amp;GRIDCO'!NA45</f>
        <v>6.65</v>
      </c>
      <c r="EJ45" s="98">
        <f>'Day Ahead IEX PXIL'!IR45+RTM!IN45+'OA&amp;GRIDCO'!NB45</f>
        <v>0.9</v>
      </c>
      <c r="EK45" s="98">
        <f>'OA&amp;GRIDCO'!NE45</f>
        <v>0</v>
      </c>
      <c r="EL45" s="98">
        <f>'OA&amp;GRIDCO'!NF45</f>
        <v>0</v>
      </c>
      <c r="EM45" s="98">
        <f>RTM!IQ45</f>
        <v>0</v>
      </c>
      <c r="EN45" s="98">
        <f>RTM!IR45</f>
        <v>0</v>
      </c>
      <c r="EO45" s="98">
        <f>'Day Ahead IEX PXIL'!IU45+RTM!JC45</f>
        <v>0</v>
      </c>
      <c r="EP45" s="98">
        <f>'Day Ahead IEX PXIL'!IV45+RTM!JD45</f>
        <v>0</v>
      </c>
      <c r="EQ45" s="98">
        <f>'OA&amp;GRIDCO'!NI45</f>
        <v>0</v>
      </c>
      <c r="ER45" s="98">
        <f>'OA&amp;GRIDCO'!NJ45</f>
        <v>0</v>
      </c>
      <c r="ES45" s="98">
        <f>'OA&amp;GRIDCO'!NK45+RTM!HC45+'Day Ahead IEX PXIL'!JC45</f>
        <v>0</v>
      </c>
      <c r="ET45" s="98">
        <f>'OA&amp;GRIDCO'!NN45+RTM!HD45+'Day Ahead IEX PXIL'!JD45</f>
        <v>0</v>
      </c>
      <c r="EU45" s="98">
        <f>RTM!JG45</f>
        <v>1.33</v>
      </c>
      <c r="EV45" s="98">
        <f>RTM!JH45</f>
        <v>0</v>
      </c>
      <c r="EW45" s="98">
        <f>RTM!JK45</f>
        <v>0</v>
      </c>
      <c r="EX45" s="98">
        <f>RTM!JL45</f>
        <v>0</v>
      </c>
      <c r="EY45" s="98">
        <f>GDAM!S45+'OA&amp;GRIDCO'!OE45+RTM!JO45</f>
        <v>0</v>
      </c>
      <c r="EZ45" s="98">
        <f>GDAM!T45+'OA&amp;GRIDCO'!NV45+RTM!JP45</f>
        <v>0</v>
      </c>
      <c r="FA45" s="98">
        <f>GDAM!Y45+RTM!JS45</f>
        <v>0</v>
      </c>
      <c r="FB45" s="98">
        <f>GDAM!Z45+RTM!JT45</f>
        <v>0</v>
      </c>
      <c r="FC45" s="98">
        <f>RTM!JW45</f>
        <v>0</v>
      </c>
      <c r="FD45" s="98">
        <f>RTM!JX45</f>
        <v>0</v>
      </c>
      <c r="FE45" s="98">
        <f>GDAM!AE45+'OA&amp;GRIDCO'!OM45</f>
        <v>1.7</v>
      </c>
      <c r="FF45" s="98">
        <f>GDAM!AF45+'OA&amp;GRIDCO'!ON45</f>
        <v>0</v>
      </c>
      <c r="FG45" s="10">
        <f t="shared" si="0"/>
        <v>1549.1055414646187</v>
      </c>
      <c r="FH45" s="10">
        <f t="shared" si="1"/>
        <v>178.084</v>
      </c>
    </row>
    <row r="46" spans="1:164" s="106" customFormat="1">
      <c r="A46" s="104" t="s">
        <v>68</v>
      </c>
      <c r="B46" s="105">
        <v>36</v>
      </c>
      <c r="C46" s="139"/>
      <c r="D46" s="99"/>
      <c r="E46" s="99"/>
      <c r="F46" s="99"/>
      <c r="G46" s="99">
        <v>20</v>
      </c>
      <c r="H46" s="99">
        <v>0.9</v>
      </c>
      <c r="I46" s="98"/>
      <c r="J46" s="98"/>
      <c r="K46" s="99"/>
      <c r="L46" s="99"/>
      <c r="M46" s="99">
        <v>18</v>
      </c>
      <c r="N46" s="99"/>
      <c r="O46" s="359">
        <v>0.8</v>
      </c>
      <c r="P46" s="99"/>
      <c r="Q46" s="119">
        <v>3.7</v>
      </c>
      <c r="R46" s="99">
        <v>0.45999999999999996</v>
      </c>
      <c r="S46" s="98">
        <v>25</v>
      </c>
      <c r="T46" s="99"/>
      <c r="U46" s="98">
        <v>37</v>
      </c>
      <c r="V46" s="99"/>
      <c r="W46" s="351">
        <v>0.51</v>
      </c>
      <c r="X46" s="99"/>
      <c r="Y46" s="351">
        <v>1.56</v>
      </c>
      <c r="Z46" s="99"/>
      <c r="AA46" s="361">
        <v>2.37</v>
      </c>
      <c r="AB46" s="99"/>
      <c r="AC46" s="363">
        <v>0.30467551514399999</v>
      </c>
      <c r="AD46" s="99"/>
      <c r="AE46" s="14">
        <f>'OA&amp;GRIDCO'!W46+'Day Ahead IEX PXIL'!M46+RTM!M46</f>
        <v>31.96</v>
      </c>
      <c r="AF46" s="14">
        <f>'OA&amp;GRIDCO'!X46+'Day Ahead IEX PXIL'!N46+RTM!N46</f>
        <v>20.62</v>
      </c>
      <c r="AG46" s="98">
        <f>'OA&amp;GRIDCO'!AC46+'Day Ahead IEX PXIL'!S46+RTM!S46</f>
        <v>5</v>
      </c>
      <c r="AH46" s="98">
        <f>'OA&amp;GRIDCO'!AD46+'Day Ahead IEX PXIL'!T46+RTM!T46</f>
        <v>2.2200000000000002</v>
      </c>
      <c r="AI46" s="14">
        <f>'OA&amp;GRIDCO'!AU46+'Day Ahead IEX PXIL'!Y46+RTM!Y46</f>
        <v>115</v>
      </c>
      <c r="AJ46" s="14">
        <f>'OA&amp;GRIDCO'!AV46+'Day Ahead IEX PXIL'!Z46+RTM!Z46</f>
        <v>34.5</v>
      </c>
      <c r="AK46" s="98">
        <f>'OA&amp;GRIDCO'!BS46+'Day Ahead IEX PXIL'!AK46+RTM!AK46</f>
        <v>60</v>
      </c>
      <c r="AL46" s="98">
        <f>'OA&amp;GRIDCO'!BT46+'Day Ahead IEX PXIL'!AL46+RTM!AL46</f>
        <v>8.5440000000000005</v>
      </c>
      <c r="AM46" s="98">
        <f>'OA&amp;GRIDCO'!BC46+'Day Ahead IEX PXIL'!AE46+RTM!AE46</f>
        <v>0</v>
      </c>
      <c r="AN46" s="98">
        <f>'OA&amp;GRIDCO'!BD46+'Day Ahead IEX PXIL'!AF46+RTM!AF46</f>
        <v>0</v>
      </c>
      <c r="AO46" s="98">
        <f>'OA&amp;GRIDCO'!CC46+'Day Ahead IEX PXIL'!AQ46+RTM!AQ46</f>
        <v>0</v>
      </c>
      <c r="AP46" s="98">
        <f>'OA&amp;GRIDCO'!CD46+'Day Ahead IEX PXIL'!AR46+RTM!AR46</f>
        <v>0</v>
      </c>
      <c r="AQ46" s="98">
        <f>'OA&amp;GRIDCO'!CO46+'Day Ahead IEX PXIL'!AW46+RTM!AW46</f>
        <v>25.75</v>
      </c>
      <c r="AR46" s="98">
        <f>'OA&amp;GRIDCO'!CP46+'Day Ahead IEX PXIL'!AX46+RTM!AX46</f>
        <v>8</v>
      </c>
      <c r="AS46" s="98">
        <f>'OA&amp;GRIDCO'!DA46+'Day Ahead IEX PXIL'!BC46+RTM!BC46</f>
        <v>329.77738402061857</v>
      </c>
      <c r="AT46" s="98">
        <f>'OA&amp;GRIDCO'!DB46+'Day Ahead IEX PXIL'!BD46+RTM!BD46</f>
        <v>0</v>
      </c>
      <c r="AU46" s="14">
        <f>'Day Ahead IEX PXIL'!BI46+RTM!BI46+'OA&amp;GRIDCO'!OQ46</f>
        <v>0</v>
      </c>
      <c r="AV46" s="14">
        <f>'Day Ahead IEX PXIL'!BJ46+RTM!BJ46+'OA&amp;GRIDCO'!OR46</f>
        <v>0</v>
      </c>
      <c r="AW46" s="91"/>
      <c r="AX46" s="91"/>
      <c r="AY46" s="98">
        <v>0</v>
      </c>
      <c r="AZ46" s="98">
        <f>'OA&amp;GRIDCO'!DL46+'Day Ahead IEX PXIL'!BP46+RTM!BP46</f>
        <v>14.12</v>
      </c>
      <c r="BA46" s="98">
        <f>'OA&amp;GRIDCO'!EC46+'Day Ahead IEX PXIL'!BU46+RTM!BU46</f>
        <v>0</v>
      </c>
      <c r="BB46" s="98">
        <f>'OA&amp;GRIDCO'!ED46+'Day Ahead IEX PXIL'!BV46+RTM!BV46</f>
        <v>0</v>
      </c>
      <c r="BC46" s="98">
        <f>'OA&amp;GRIDCO'!EQ46+'Day Ahead IEX PXIL'!CA46+RTM!CA46</f>
        <v>348.46000000000004</v>
      </c>
      <c r="BD46" s="98">
        <f>'OA&amp;GRIDCO'!ER46+'Day Ahead IEX PXIL'!CB46+RTM!CB46</f>
        <v>66.495000000000005</v>
      </c>
      <c r="BE46" s="99">
        <f>'OA&amp;GRIDCO'!NU46+GDAM!U46</f>
        <v>1.95</v>
      </c>
      <c r="BF46" s="99"/>
      <c r="BG46" s="77"/>
      <c r="BH46" s="77"/>
      <c r="BI46" s="14">
        <f>'OA&amp;GRIDCO'!EW46+'Day Ahead IEX PXIL'!CG46+RTM!CG46</f>
        <v>0</v>
      </c>
      <c r="BJ46" s="14">
        <f>'OA&amp;GRIDCO'!EX46+'Day Ahead IEX PXIL'!CH46+RTM!CH46</f>
        <v>0</v>
      </c>
      <c r="BK46" s="98">
        <f>'OA&amp;GRIDCO'!KW46+RTM!FG46+'Day Ahead IEX PXIL'!GW46</f>
        <v>0</v>
      </c>
      <c r="BL46" s="98">
        <f>'OA&amp;GRIDCO'!KX46+RTM!FH46+'Day Ahead IEX PXIL'!GX46</f>
        <v>0</v>
      </c>
      <c r="BM46" s="14">
        <f>'Day Ahead IEX PXIL'!CM46+RTM!CM46+'OA&amp;GRIDCO'!FC46</f>
        <v>0</v>
      </c>
      <c r="BN46" s="14">
        <f>'OA&amp;GRIDCO'!FD46+'Day Ahead IEX PXIL'!CN46+RTM!CN46</f>
        <v>0</v>
      </c>
      <c r="BO46" s="93"/>
      <c r="BP46" s="93"/>
      <c r="BQ46" s="14">
        <f>'OA&amp;GRIDCO'!FQ46+'Day Ahead IEX PXIL'!CS46+RTM!CS46</f>
        <v>26.8</v>
      </c>
      <c r="BR46" s="14">
        <f>'OA&amp;GRIDCO'!FR46+'Day Ahead IEX PXIL'!CT46+RTM!CT46</f>
        <v>6</v>
      </c>
      <c r="BS46" s="147">
        <f>'OA&amp;GRIDCO'!JU46+'Day Ahead IEX PXIL'!FA46+RTM!EU46</f>
        <v>108.9545</v>
      </c>
      <c r="BT46" s="98">
        <f>'OA&amp;GRIDCO'!JV46+'Day Ahead IEX PXIL'!FB46+RTM!EV46</f>
        <v>13</v>
      </c>
      <c r="BU46" s="31">
        <f>'OA&amp;GRIDCO'!GG46+RTM!G46</f>
        <v>0</v>
      </c>
      <c r="BV46" s="31">
        <f>'OA&amp;GRIDCO'!GH46</f>
        <v>0</v>
      </c>
      <c r="BW46" s="98">
        <f>'OA&amp;GRIDCO'!HA46+'Day Ahead IEX PXIL'!DK46+RTM!DE46</f>
        <v>0</v>
      </c>
      <c r="BX46" s="98">
        <f>'OA&amp;GRIDCO'!HB46</f>
        <v>0</v>
      </c>
      <c r="BY46" s="14">
        <f>'Day Ahead IEX PXIL'!GK46+RTM!FA46+'OA&amp;GRIDCO'!LC46</f>
        <v>0</v>
      </c>
      <c r="BZ46" s="14">
        <f>'Day Ahead IEX PXIL'!GL46+RTM!FB46+'OA&amp;GRIDCO'!LD46</f>
        <v>0</v>
      </c>
      <c r="CA46" s="61"/>
      <c r="CB46" s="61"/>
      <c r="CC46" s="98">
        <f>RTM!GI46+'Day Ahead IEX PXIL'!II46+GDAM!M46</f>
        <v>0</v>
      </c>
      <c r="CD46" s="98">
        <f>RTM!GJ46</f>
        <v>0</v>
      </c>
      <c r="CE46" s="98">
        <f>'OA&amp;GRIDCO'!HI46+'Day Ahead IEX PXIL'!DQ46+RTM!DK46</f>
        <v>0</v>
      </c>
      <c r="CF46" s="98">
        <f>'OA&amp;GRIDCO'!HJ46+'Day Ahead IEX PXIL'!DR46+RTM!DL46</f>
        <v>0</v>
      </c>
      <c r="CG46" s="98">
        <f>'OA&amp;GRIDCO'!HO46+'Day Ahead IEX PXIL'!DW46+RTM!DQ46</f>
        <v>0</v>
      </c>
      <c r="CH46" s="98">
        <f>'OA&amp;GRIDCO'!HP46+'Day Ahead IEX PXIL'!DX46+RTM!DR46</f>
        <v>0</v>
      </c>
      <c r="CI46" s="99">
        <f>'Day Ahead IEX PXIL'!HE46+'OA&amp;GRIDCO'!DI46+RTM!GY46</f>
        <v>0</v>
      </c>
      <c r="CJ46" s="99">
        <f>'Day Ahead IEX PXIL'!HF46+'OA&amp;GRIDCO'!DJ46</f>
        <v>0</v>
      </c>
      <c r="CK46" s="103">
        <f>'OA&amp;GRIDCO'!KS46+'Day Ahead IEX PXIL'!DE46</f>
        <v>0</v>
      </c>
      <c r="CL46" s="103">
        <f>'OA&amp;GRIDCO'!KT46+'Day Ahead IEX PXIL'!DF46</f>
        <v>0</v>
      </c>
      <c r="CM46" s="103">
        <f>'Day Ahead IEX PXIL'!FS46+RTM!FS46</f>
        <v>0</v>
      </c>
      <c r="CN46" s="103">
        <f>'Day Ahead IEX PXIL'!FT46</f>
        <v>0</v>
      </c>
      <c r="CO46" s="78">
        <f>RTM!IY46+'Day Ahead IEX PXIL'!IY46</f>
        <v>0</v>
      </c>
      <c r="CP46" s="78">
        <f>RTM!IZ46+'Day Ahead IEX PXIL'!IZ46</f>
        <v>0</v>
      </c>
      <c r="CQ46" s="98">
        <f>'OA&amp;GRIDCO'!KG46+'Day Ahead IEX PXIL'!FM46+RTM!GE46</f>
        <v>0</v>
      </c>
      <c r="CR46" s="98">
        <f>'OA&amp;GRIDCO'!KH46+'Day Ahead IEX PXIL'!FN46</f>
        <v>0</v>
      </c>
      <c r="CS46" s="98">
        <f>'OA&amp;GRIDCO'!KM46+'Day Ahead IEX PXIL'!FY46+RTM!FY46</f>
        <v>0</v>
      </c>
      <c r="CT46" s="98">
        <f>'Day Ahead IEX PXIL'!FZ46</f>
        <v>0</v>
      </c>
      <c r="CU46" s="98">
        <v>0</v>
      </c>
      <c r="CV46" s="98">
        <f>'Day Ahead IEX PXIL'!GF46</f>
        <v>0</v>
      </c>
      <c r="CW46" s="98">
        <f>'OA&amp;GRIDCO'!HU46+'Day Ahead IEX PXIL'!EC46+RTM!DW46</f>
        <v>400</v>
      </c>
      <c r="CX46" s="98">
        <f>'OA&amp;GRIDCO'!HV46+'Day Ahead IEX PXIL'!ED46+RTM!DX46</f>
        <v>0</v>
      </c>
      <c r="CY46" s="98">
        <f>'OA&amp;GRIDCO'!IG46+'Day Ahead IEX PXIL'!EI46+RTM!EC46</f>
        <v>9.3000000000000007</v>
      </c>
      <c r="CZ46" s="98">
        <f>'OA&amp;GRIDCO'!IH46+'Day Ahead IEX PXIL'!EJ46+RTM!ED46</f>
        <v>2.3250000000000002</v>
      </c>
      <c r="DA46" s="98">
        <f>'OA&amp;GRIDCO'!IU46+'Day Ahead IEX PXIL'!EO46+RTM!EI46</f>
        <v>0</v>
      </c>
      <c r="DB46" s="98">
        <f>'OA&amp;GRIDCO'!IV46+'Day Ahead IEX PXIL'!EP46+RTM!EJ46</f>
        <v>0</v>
      </c>
      <c r="DC46" s="99"/>
      <c r="DD46" s="99"/>
      <c r="DE46" s="98">
        <f>'Day Ahead IEX PXIL'!FC46+'OA&amp;GRIDCO'!KA46+RTM!GM46</f>
        <v>0</v>
      </c>
      <c r="DF46" s="98">
        <f>'Day Ahead IEX PXIL'!FD46+'OA&amp;GRIDCO'!KB46</f>
        <v>0</v>
      </c>
      <c r="DG46" s="98">
        <f>'OA&amp;GRIDCO'!JE46+'Day Ahead IEX PXIL'!EU46+RTM!EO46</f>
        <v>10.31</v>
      </c>
      <c r="DH46" s="98">
        <f>'OA&amp;GRIDCO'!JF46+'Day Ahead IEX PXIL'!EV46+RTM!EP46</f>
        <v>0</v>
      </c>
      <c r="DI46" s="98">
        <v>0</v>
      </c>
      <c r="DJ46" s="98">
        <v>0</v>
      </c>
      <c r="DK46" s="98">
        <f>RTM!FM46</f>
        <v>0</v>
      </c>
      <c r="DL46" s="98">
        <f>RTM!FN46</f>
        <v>0</v>
      </c>
      <c r="DM46" s="98">
        <f>'OA&amp;GRIDCO'!LF46+'Day Ahead IEX PXIL'!HU46+'Day Ahead IEX PXIL'!HU46</f>
        <v>0</v>
      </c>
      <c r="DN46" s="98">
        <f>'OA&amp;GRIDCO'!LH46+'Day Ahead IEX PXIL'!HV46+RTM!GV46</f>
        <v>0</v>
      </c>
      <c r="DO46" s="98">
        <f>'OA&amp;GRIDCO'!LS46+'Day Ahead IEX PXIL'!HO46+RTM!IU46</f>
        <v>0</v>
      </c>
      <c r="DP46" s="98">
        <f>'OA&amp;GRIDCO'!LT46+'Day Ahead IEX PXIL'!HP46+RTM!IV46</f>
        <v>0</v>
      </c>
      <c r="DQ46" s="98">
        <f>RTM!HK46</f>
        <v>1.44</v>
      </c>
      <c r="DR46" s="98">
        <f>RTM!HL46</f>
        <v>0</v>
      </c>
      <c r="DS46" s="98">
        <f>RTM!HO46</f>
        <v>0</v>
      </c>
      <c r="DT46" s="98">
        <f>RTM!HP46</f>
        <v>0</v>
      </c>
      <c r="DU46" s="98">
        <f>RTM!HS46</f>
        <v>0</v>
      </c>
      <c r="DV46" s="98">
        <f>RTM!HT46</f>
        <v>0</v>
      </c>
      <c r="DW46" s="98">
        <f>RTM!HW46+'OA&amp;GRIDCO'!MI46</f>
        <v>22</v>
      </c>
      <c r="DX46" s="98">
        <f>RTM!HX46</f>
        <v>0</v>
      </c>
      <c r="DY46" s="98">
        <f>RTM!IA46</f>
        <v>0</v>
      </c>
      <c r="DZ46" s="98">
        <f>RTM!IB46</f>
        <v>0</v>
      </c>
      <c r="EA46" s="98">
        <f>RTM!IC46</f>
        <v>0</v>
      </c>
      <c r="EB46" s="98">
        <f>RTM!ID46</f>
        <v>0</v>
      </c>
      <c r="EC46" s="98">
        <f>'OA&amp;GRIDCO'!MO46</f>
        <v>6.74</v>
      </c>
      <c r="ED46" s="98">
        <f>'OA&amp;GRIDCO'!MP46</f>
        <v>0</v>
      </c>
      <c r="EE46" s="98">
        <f>'OA&amp;GRIDCO'!MS46</f>
        <v>0</v>
      </c>
      <c r="EF46" s="98">
        <f>'OA&amp;GRIDCO'!MT46</f>
        <v>0</v>
      </c>
      <c r="EG46" s="98">
        <f>'OA&amp;GRIDCO'!MW46+'Day Ahead IEX PXIL'!IM46+GDAM!G46+RTM!II46</f>
        <v>0</v>
      </c>
      <c r="EH46" s="98">
        <f>'OA&amp;GRIDCO'!MX46+'Day Ahead IEX PXIL'!IN46+RTM!IJ46+GDAM!H46</f>
        <v>0</v>
      </c>
      <c r="EI46" s="98">
        <f>'Day Ahead IEX PXIL'!IQ46+RTM!IM46+'OA&amp;GRIDCO'!NA46</f>
        <v>6.65</v>
      </c>
      <c r="EJ46" s="98">
        <f>'Day Ahead IEX PXIL'!IR46+RTM!IN46+'OA&amp;GRIDCO'!NB46</f>
        <v>0.9</v>
      </c>
      <c r="EK46" s="98">
        <f>'OA&amp;GRIDCO'!NE46</f>
        <v>0</v>
      </c>
      <c r="EL46" s="98">
        <f>'OA&amp;GRIDCO'!NF46</f>
        <v>0</v>
      </c>
      <c r="EM46" s="98">
        <f>RTM!IQ46</f>
        <v>0</v>
      </c>
      <c r="EN46" s="98">
        <f>RTM!IR46</f>
        <v>0</v>
      </c>
      <c r="EO46" s="98">
        <f>'Day Ahead IEX PXIL'!IU46+RTM!JC46</f>
        <v>0</v>
      </c>
      <c r="EP46" s="98">
        <f>'Day Ahead IEX PXIL'!IV46+RTM!JD46</f>
        <v>0</v>
      </c>
      <c r="EQ46" s="98">
        <f>'OA&amp;GRIDCO'!NI46</f>
        <v>0</v>
      </c>
      <c r="ER46" s="98">
        <f>'OA&amp;GRIDCO'!NJ46</f>
        <v>0</v>
      </c>
      <c r="ES46" s="98">
        <f>'OA&amp;GRIDCO'!NK46+RTM!HC46+'Day Ahead IEX PXIL'!JC46</f>
        <v>0</v>
      </c>
      <c r="ET46" s="98">
        <f>'OA&amp;GRIDCO'!NN46+RTM!HD46+'Day Ahead IEX PXIL'!JD46</f>
        <v>0</v>
      </c>
      <c r="EU46" s="98">
        <f>RTM!JG46</f>
        <v>1.33</v>
      </c>
      <c r="EV46" s="98">
        <f>RTM!JH46</f>
        <v>0</v>
      </c>
      <c r="EW46" s="98">
        <f>RTM!JK46</f>
        <v>0</v>
      </c>
      <c r="EX46" s="98">
        <f>RTM!JL46</f>
        <v>0</v>
      </c>
      <c r="EY46" s="98">
        <f>GDAM!S46+'OA&amp;GRIDCO'!OE46+RTM!JO46</f>
        <v>0</v>
      </c>
      <c r="EZ46" s="98">
        <f>GDAM!T46+'OA&amp;GRIDCO'!NV46+RTM!JP46</f>
        <v>0</v>
      </c>
      <c r="FA46" s="98">
        <f>GDAM!Y46+RTM!JS46</f>
        <v>0</v>
      </c>
      <c r="FB46" s="98">
        <f>GDAM!Z46+RTM!JT46</f>
        <v>0</v>
      </c>
      <c r="FC46" s="98">
        <f>RTM!JW46</f>
        <v>0</v>
      </c>
      <c r="FD46" s="98">
        <f>RTM!JX46</f>
        <v>0</v>
      </c>
      <c r="FE46" s="98">
        <f>GDAM!AE46+'OA&amp;GRIDCO'!OM46</f>
        <v>1.75</v>
      </c>
      <c r="FF46" s="98">
        <f>GDAM!AF46+'OA&amp;GRIDCO'!ON46</f>
        <v>0</v>
      </c>
      <c r="FG46" s="10">
        <f t="shared" si="0"/>
        <v>1560.4165595357626</v>
      </c>
      <c r="FH46" s="10">
        <f t="shared" si="1"/>
        <v>178.084</v>
      </c>
    </row>
    <row r="47" spans="1:164" ht="15" customHeight="1">
      <c r="A47" s="72" t="s">
        <v>69</v>
      </c>
      <c r="B47" s="62">
        <v>37</v>
      </c>
      <c r="C47" s="139"/>
      <c r="D47" s="99"/>
      <c r="E47" s="99"/>
      <c r="F47" s="99"/>
      <c r="G47" s="99">
        <v>20</v>
      </c>
      <c r="H47" s="99">
        <v>0.9</v>
      </c>
      <c r="I47" s="98"/>
      <c r="J47" s="98"/>
      <c r="K47" s="99"/>
      <c r="L47" s="99"/>
      <c r="M47" s="99">
        <v>18</v>
      </c>
      <c r="N47" s="99"/>
      <c r="O47" s="359">
        <v>0.94</v>
      </c>
      <c r="P47" s="99"/>
      <c r="Q47" s="119">
        <v>3.7</v>
      </c>
      <c r="R47" s="99">
        <v>0.45999999999999996</v>
      </c>
      <c r="S47" s="98">
        <v>25</v>
      </c>
      <c r="T47" s="99"/>
      <c r="U47" s="98">
        <v>37</v>
      </c>
      <c r="V47" s="99"/>
      <c r="W47" s="351">
        <v>0.36</v>
      </c>
      <c r="X47" s="99"/>
      <c r="Y47" s="351">
        <v>1.21</v>
      </c>
      <c r="Z47" s="99"/>
      <c r="AA47" s="361">
        <v>1.84</v>
      </c>
      <c r="AB47" s="99"/>
      <c r="AC47" s="363">
        <v>0.34398848483999994</v>
      </c>
      <c r="AD47" s="99"/>
      <c r="AE47" s="14">
        <f>'OA&amp;GRIDCO'!W47+'Day Ahead IEX PXIL'!M47+RTM!M47</f>
        <v>20.62</v>
      </c>
      <c r="AF47" s="14">
        <f>'OA&amp;GRIDCO'!X47+'Day Ahead IEX PXIL'!N47+RTM!N47</f>
        <v>20.62</v>
      </c>
      <c r="AG47" s="14">
        <f>'OA&amp;GRIDCO'!AC47+'Day Ahead IEX PXIL'!S47+RTM!S47</f>
        <v>5</v>
      </c>
      <c r="AH47" s="14">
        <f>'OA&amp;GRIDCO'!AD47+'Day Ahead IEX PXIL'!T47+RTM!T47</f>
        <v>2.2200000000000002</v>
      </c>
      <c r="AI47" s="14">
        <f>'OA&amp;GRIDCO'!AU47+'Day Ahead IEX PXIL'!Y47+RTM!Y47</f>
        <v>115</v>
      </c>
      <c r="AJ47" s="14">
        <f>'OA&amp;GRIDCO'!AV47+'Day Ahead IEX PXIL'!Z47+RTM!Z47</f>
        <v>34.5</v>
      </c>
      <c r="AK47" s="14">
        <f>'OA&amp;GRIDCO'!BS47+'Day Ahead IEX PXIL'!AK47+RTM!AK47</f>
        <v>60</v>
      </c>
      <c r="AL47" s="14">
        <f>'OA&amp;GRIDCO'!BT47+'Day Ahead IEX PXIL'!AL47+RTM!AL47</f>
        <v>8.5440000000000005</v>
      </c>
      <c r="AM47" s="14">
        <f>'OA&amp;GRIDCO'!BC47+'Day Ahead IEX PXIL'!AE47+RTM!AE47</f>
        <v>0</v>
      </c>
      <c r="AN47" s="14">
        <f>'OA&amp;GRIDCO'!BD47+'Day Ahead IEX PXIL'!AF47+RTM!AF47</f>
        <v>0</v>
      </c>
      <c r="AO47" s="14">
        <f>'OA&amp;GRIDCO'!CC47+'Day Ahead IEX PXIL'!AQ47+RTM!AQ47</f>
        <v>0</v>
      </c>
      <c r="AP47" s="14">
        <f>'OA&amp;GRIDCO'!CD47+'Day Ahead IEX PXIL'!AR47+RTM!AR47</f>
        <v>0</v>
      </c>
      <c r="AQ47" s="14">
        <f>'OA&amp;GRIDCO'!CO47+'Day Ahead IEX PXIL'!AW47+RTM!AW47</f>
        <v>25.75</v>
      </c>
      <c r="AR47" s="14">
        <f>'OA&amp;GRIDCO'!CP47+'Day Ahead IEX PXIL'!AX47+RTM!AX47</f>
        <v>8</v>
      </c>
      <c r="AS47" s="14">
        <f>'OA&amp;GRIDCO'!DA47+'Day Ahead IEX PXIL'!BC47+RTM!BC47</f>
        <v>329.77738402061857</v>
      </c>
      <c r="AT47" s="14">
        <f>'OA&amp;GRIDCO'!DB47+'Day Ahead IEX PXIL'!BD47+RTM!BD47</f>
        <v>0</v>
      </c>
      <c r="AU47" s="14">
        <f>'Day Ahead IEX PXIL'!BI47+RTM!BI47+'OA&amp;GRIDCO'!OQ47</f>
        <v>0</v>
      </c>
      <c r="AV47" s="14">
        <f>'Day Ahead IEX PXIL'!BJ47+RTM!BJ47+'OA&amp;GRIDCO'!OR47</f>
        <v>0</v>
      </c>
      <c r="AW47" s="91"/>
      <c r="AX47" s="91"/>
      <c r="AY47" s="14">
        <v>0</v>
      </c>
      <c r="AZ47" s="14">
        <f>'OA&amp;GRIDCO'!DL47+'Day Ahead IEX PXIL'!BP47+RTM!BP47</f>
        <v>14.12</v>
      </c>
      <c r="BA47" s="14">
        <f>'OA&amp;GRIDCO'!EC47+'Day Ahead IEX PXIL'!BU47+RTM!BU47</f>
        <v>0</v>
      </c>
      <c r="BB47" s="14">
        <f>'OA&amp;GRIDCO'!ED47+'Day Ahead IEX PXIL'!BV47+RTM!BV47</f>
        <v>0</v>
      </c>
      <c r="BC47" s="14">
        <f>'OA&amp;GRIDCO'!EQ47+'Day Ahead IEX PXIL'!CA47+RTM!CA47</f>
        <v>348.46000000000004</v>
      </c>
      <c r="BD47" s="14">
        <f>'OA&amp;GRIDCO'!ER47+'Day Ahead IEX PXIL'!CB47+RTM!CB47</f>
        <v>66.495000000000005</v>
      </c>
      <c r="BE47" s="99">
        <f>'OA&amp;GRIDCO'!NU47+GDAM!U47</f>
        <v>1.6</v>
      </c>
      <c r="BF47" s="99"/>
      <c r="BG47" s="77"/>
      <c r="BH47" s="77"/>
      <c r="BI47" s="14">
        <f>'OA&amp;GRIDCO'!EW47+'Day Ahead IEX PXIL'!CG47+RTM!CG47</f>
        <v>0</v>
      </c>
      <c r="BJ47" s="14">
        <f>'OA&amp;GRIDCO'!EX47+'Day Ahead IEX PXIL'!CH47+RTM!CH47</f>
        <v>0</v>
      </c>
      <c r="BK47" s="14">
        <f>'OA&amp;GRIDCO'!KW47+RTM!FG47+'Day Ahead IEX PXIL'!GW47</f>
        <v>0</v>
      </c>
      <c r="BL47" s="14">
        <f>'OA&amp;GRIDCO'!KX47+RTM!FH47+'Day Ahead IEX PXIL'!GX47</f>
        <v>0</v>
      </c>
      <c r="BM47" s="14">
        <f>'Day Ahead IEX PXIL'!CM47+RTM!CM47+'OA&amp;GRIDCO'!FC47</f>
        <v>0</v>
      </c>
      <c r="BN47" s="14">
        <f>'OA&amp;GRIDCO'!FD47+'Day Ahead IEX PXIL'!CN47+RTM!CN47</f>
        <v>0</v>
      </c>
      <c r="BO47" s="93"/>
      <c r="BP47" s="93"/>
      <c r="BQ47" s="14">
        <f>'OA&amp;GRIDCO'!FQ47+'Day Ahead IEX PXIL'!CS47+RTM!CS47</f>
        <v>26.8</v>
      </c>
      <c r="BR47" s="14">
        <f>'OA&amp;GRIDCO'!FR47+'Day Ahead IEX PXIL'!CT47+RTM!CT47</f>
        <v>6</v>
      </c>
      <c r="BS47" s="10">
        <f>'OA&amp;GRIDCO'!JU47+'Day Ahead IEX PXIL'!FA47+RTM!EU47</f>
        <v>108.9545</v>
      </c>
      <c r="BT47" s="14">
        <f>'OA&amp;GRIDCO'!JV47+'Day Ahead IEX PXIL'!FB47+RTM!EV47</f>
        <v>13</v>
      </c>
      <c r="BU47" s="31">
        <f>'OA&amp;GRIDCO'!GG47+RTM!G47</f>
        <v>0</v>
      </c>
      <c r="BV47" s="31">
        <f>'OA&amp;GRIDCO'!GH47</f>
        <v>0</v>
      </c>
      <c r="BW47" s="14">
        <f>'OA&amp;GRIDCO'!HA47+'Day Ahead IEX PXIL'!DK47+RTM!DE47</f>
        <v>0</v>
      </c>
      <c r="BX47" s="14">
        <f>'OA&amp;GRIDCO'!HB47</f>
        <v>0</v>
      </c>
      <c r="BY47" s="14">
        <f>'Day Ahead IEX PXIL'!GK47+RTM!FA47+'OA&amp;GRIDCO'!LC47</f>
        <v>0</v>
      </c>
      <c r="BZ47" s="14">
        <f>'Day Ahead IEX PXIL'!GL47+RTM!FB47+'OA&amp;GRIDCO'!LD47</f>
        <v>0</v>
      </c>
      <c r="CA47" s="61"/>
      <c r="CB47" s="61"/>
      <c r="CC47" s="98">
        <f>RTM!GI47+'Day Ahead IEX PXIL'!II47+GDAM!M47</f>
        <v>0</v>
      </c>
      <c r="CD47" s="98">
        <f>RTM!GJ47</f>
        <v>0</v>
      </c>
      <c r="CE47" s="14">
        <f>'OA&amp;GRIDCO'!HI47+'Day Ahead IEX PXIL'!DQ47+RTM!DK47</f>
        <v>0</v>
      </c>
      <c r="CF47" s="14">
        <f>'OA&amp;GRIDCO'!HJ47+'Day Ahead IEX PXIL'!DR47+RTM!DL47</f>
        <v>0</v>
      </c>
      <c r="CG47" s="98">
        <f>'OA&amp;GRIDCO'!HO47+'Day Ahead IEX PXIL'!DW47+RTM!DQ47</f>
        <v>0</v>
      </c>
      <c r="CH47" s="98">
        <f>'OA&amp;GRIDCO'!HP47+'Day Ahead IEX PXIL'!DX47+RTM!DR47</f>
        <v>0</v>
      </c>
      <c r="CI47" s="99">
        <f>'Day Ahead IEX PXIL'!HE47+'OA&amp;GRIDCO'!DI47+RTM!GY47</f>
        <v>0</v>
      </c>
      <c r="CJ47" s="99">
        <f>'Day Ahead IEX PXIL'!HF47+'OA&amp;GRIDCO'!DJ47</f>
        <v>0</v>
      </c>
      <c r="CK47" s="78">
        <f>'OA&amp;GRIDCO'!KS47+'Day Ahead IEX PXIL'!DE47</f>
        <v>0</v>
      </c>
      <c r="CL47" s="78">
        <f>'OA&amp;GRIDCO'!KT47+'Day Ahead IEX PXIL'!DF47</f>
        <v>0</v>
      </c>
      <c r="CM47" s="78">
        <f>'Day Ahead IEX PXIL'!FS47+RTM!FS47</f>
        <v>0</v>
      </c>
      <c r="CN47" s="78">
        <f>'Day Ahead IEX PXIL'!FT47</f>
        <v>0</v>
      </c>
      <c r="CO47" s="78">
        <f>RTM!IY47+'Day Ahead IEX PXIL'!IY47</f>
        <v>0</v>
      </c>
      <c r="CP47" s="78">
        <f>RTM!IZ47+'Day Ahead IEX PXIL'!IZ47</f>
        <v>0</v>
      </c>
      <c r="CQ47" s="14">
        <f>'OA&amp;GRIDCO'!KG47+'Day Ahead IEX PXIL'!FM47+RTM!GE47</f>
        <v>8.25</v>
      </c>
      <c r="CR47" s="14">
        <f>'OA&amp;GRIDCO'!KH47+'Day Ahead IEX PXIL'!FN47</f>
        <v>0</v>
      </c>
      <c r="CS47" s="14">
        <f>'OA&amp;GRIDCO'!KM47+'Day Ahead IEX PXIL'!FY47+RTM!FY47</f>
        <v>0</v>
      </c>
      <c r="CT47" s="14">
        <f>'Day Ahead IEX PXIL'!FZ47</f>
        <v>0</v>
      </c>
      <c r="CU47" s="14">
        <v>0</v>
      </c>
      <c r="CV47" s="14">
        <f>'Day Ahead IEX PXIL'!GF47</f>
        <v>0</v>
      </c>
      <c r="CW47" s="14">
        <f>'OA&amp;GRIDCO'!HU47+'Day Ahead IEX PXIL'!EC47+RTM!DW47</f>
        <v>400</v>
      </c>
      <c r="CX47" s="14">
        <f>'OA&amp;GRIDCO'!HV47+'Day Ahead IEX PXIL'!ED47+RTM!DX47</f>
        <v>0</v>
      </c>
      <c r="CY47" s="14">
        <f>'OA&amp;GRIDCO'!IG47+'Day Ahead IEX PXIL'!EI47+RTM!EC47</f>
        <v>9.3000000000000007</v>
      </c>
      <c r="CZ47" s="14">
        <f>'OA&amp;GRIDCO'!IH47+'Day Ahead IEX PXIL'!EJ47+RTM!ED47</f>
        <v>2.3250000000000002</v>
      </c>
      <c r="DA47" s="14">
        <f>'OA&amp;GRIDCO'!IU47+'Day Ahead IEX PXIL'!EO47+RTM!EI47</f>
        <v>0</v>
      </c>
      <c r="DB47" s="14">
        <f>'OA&amp;GRIDCO'!IV47+'Day Ahead IEX PXIL'!EP47+RTM!EJ47</f>
        <v>0</v>
      </c>
      <c r="DC47" s="99"/>
      <c r="DD47" s="99"/>
      <c r="DE47" s="14">
        <f>'Day Ahead IEX PXIL'!FC47+'OA&amp;GRIDCO'!KA47+RTM!GM47</f>
        <v>0</v>
      </c>
      <c r="DF47" s="14">
        <f>'Day Ahead IEX PXIL'!FD47+'OA&amp;GRIDCO'!KB47</f>
        <v>0</v>
      </c>
      <c r="DG47" s="14">
        <f>'OA&amp;GRIDCO'!JE47+'Day Ahead IEX PXIL'!EU47+RTM!EO47</f>
        <v>10.31</v>
      </c>
      <c r="DH47" s="14">
        <f>'OA&amp;GRIDCO'!JF47+'Day Ahead IEX PXIL'!EV47+RTM!EP47</f>
        <v>0</v>
      </c>
      <c r="DI47" s="14">
        <v>0</v>
      </c>
      <c r="DJ47" s="14">
        <v>0</v>
      </c>
      <c r="DK47" s="98">
        <f>RTM!FM47</f>
        <v>0</v>
      </c>
      <c r="DL47" s="98">
        <f>RTM!FN47</f>
        <v>0</v>
      </c>
      <c r="DM47" s="98">
        <f>'OA&amp;GRIDCO'!LF47+'Day Ahead IEX PXIL'!HU47+'Day Ahead IEX PXIL'!HU47</f>
        <v>0</v>
      </c>
      <c r="DN47" s="98">
        <f>'OA&amp;GRIDCO'!LH47+'Day Ahead IEX PXIL'!HV47+RTM!GV47</f>
        <v>0</v>
      </c>
      <c r="DO47" s="98">
        <f>'OA&amp;GRIDCO'!LS47+'Day Ahead IEX PXIL'!HO47+RTM!IU47</f>
        <v>0</v>
      </c>
      <c r="DP47" s="98">
        <f>'OA&amp;GRIDCO'!LT47+'Day Ahead IEX PXIL'!HP47+RTM!IV47</f>
        <v>0</v>
      </c>
      <c r="DQ47" s="98">
        <f>RTM!HK47</f>
        <v>1.44</v>
      </c>
      <c r="DR47" s="98">
        <f>RTM!HL47</f>
        <v>0</v>
      </c>
      <c r="DS47" s="98">
        <f>RTM!HO47</f>
        <v>0</v>
      </c>
      <c r="DT47" s="98">
        <f>RTM!HP47</f>
        <v>0</v>
      </c>
      <c r="DU47" s="98">
        <f>RTM!HS47</f>
        <v>0</v>
      </c>
      <c r="DV47" s="98">
        <f>RTM!HT47</f>
        <v>0</v>
      </c>
      <c r="DW47" s="98">
        <f>RTM!HW47+'OA&amp;GRIDCO'!MI47</f>
        <v>22</v>
      </c>
      <c r="DX47" s="98">
        <f>RTM!HX47</f>
        <v>0</v>
      </c>
      <c r="DY47" s="98">
        <f>RTM!IA47</f>
        <v>0</v>
      </c>
      <c r="DZ47" s="98">
        <f>RTM!IB47</f>
        <v>0</v>
      </c>
      <c r="EA47" s="98">
        <f>RTM!IC47</f>
        <v>0</v>
      </c>
      <c r="EB47" s="98">
        <f>RTM!ID47</f>
        <v>0</v>
      </c>
      <c r="EC47" s="98">
        <f>'OA&amp;GRIDCO'!MO47</f>
        <v>7.2800000000000011</v>
      </c>
      <c r="ED47" s="98">
        <f>'OA&amp;GRIDCO'!MP47</f>
        <v>0</v>
      </c>
      <c r="EE47" s="98">
        <f>'OA&amp;GRIDCO'!MS47</f>
        <v>0</v>
      </c>
      <c r="EF47" s="98">
        <f>'OA&amp;GRIDCO'!MT47</f>
        <v>0</v>
      </c>
      <c r="EG47" s="98">
        <f>'OA&amp;GRIDCO'!MW47+'Day Ahead IEX PXIL'!IM47+GDAM!G47+RTM!II47</f>
        <v>0</v>
      </c>
      <c r="EH47" s="98">
        <f>'OA&amp;GRIDCO'!MX47+'Day Ahead IEX PXIL'!IN47+RTM!IJ47+GDAM!H47</f>
        <v>0</v>
      </c>
      <c r="EI47" s="98">
        <f>'Day Ahead IEX PXIL'!IQ47+RTM!IM47+'OA&amp;GRIDCO'!NA47</f>
        <v>6.65</v>
      </c>
      <c r="EJ47" s="98">
        <f>'Day Ahead IEX PXIL'!IR47+RTM!IN47+'OA&amp;GRIDCO'!NB47</f>
        <v>0.9</v>
      </c>
      <c r="EK47" s="98">
        <f>'OA&amp;GRIDCO'!NE47</f>
        <v>0</v>
      </c>
      <c r="EL47" s="98">
        <f>'OA&amp;GRIDCO'!NF47</f>
        <v>0</v>
      </c>
      <c r="EM47" s="98">
        <f>RTM!IQ47</f>
        <v>0</v>
      </c>
      <c r="EN47" s="98">
        <f>RTM!IR47</f>
        <v>0</v>
      </c>
      <c r="EO47" s="98">
        <f>'Day Ahead IEX PXIL'!IU47+RTM!JC47</f>
        <v>0</v>
      </c>
      <c r="EP47" s="98">
        <f>'Day Ahead IEX PXIL'!IV47+RTM!JD47</f>
        <v>0</v>
      </c>
      <c r="EQ47" s="98">
        <f>'OA&amp;GRIDCO'!NI47</f>
        <v>0</v>
      </c>
      <c r="ER47" s="98">
        <f>'OA&amp;GRIDCO'!NJ47</f>
        <v>0</v>
      </c>
      <c r="ES47" s="98">
        <f>'OA&amp;GRIDCO'!NK47+RTM!HC47+'Day Ahead IEX PXIL'!JC47</f>
        <v>0</v>
      </c>
      <c r="ET47" s="98">
        <f>'OA&amp;GRIDCO'!NN47+RTM!HD47+'Day Ahead IEX PXIL'!JD47</f>
        <v>0</v>
      </c>
      <c r="EU47" s="98">
        <f>RTM!JG47</f>
        <v>0</v>
      </c>
      <c r="EV47" s="98">
        <f>RTM!JH47</f>
        <v>0</v>
      </c>
      <c r="EW47" s="98">
        <f>RTM!JK47</f>
        <v>0</v>
      </c>
      <c r="EX47" s="98">
        <f>RTM!JL47</f>
        <v>0</v>
      </c>
      <c r="EY47" s="98">
        <f>GDAM!S47+'OA&amp;GRIDCO'!OE47+RTM!JO47</f>
        <v>0</v>
      </c>
      <c r="EZ47" s="98">
        <f>GDAM!T47+'OA&amp;GRIDCO'!NV47+RTM!JP47</f>
        <v>0</v>
      </c>
      <c r="FA47" s="98">
        <f>GDAM!Y47+RTM!JS47</f>
        <v>0</v>
      </c>
      <c r="FB47" s="98">
        <f>GDAM!Z47+RTM!JT47</f>
        <v>0</v>
      </c>
      <c r="FC47" s="98">
        <f>RTM!JW47</f>
        <v>0</v>
      </c>
      <c r="FD47" s="98">
        <f>RTM!JX47</f>
        <v>0</v>
      </c>
      <c r="FE47" s="98">
        <f>GDAM!AE47+'OA&amp;GRIDCO'!OM47</f>
        <v>2.1500000000000004</v>
      </c>
      <c r="FF47" s="98">
        <f>GDAM!AF47+'OA&amp;GRIDCO'!ON47</f>
        <v>0</v>
      </c>
      <c r="FG47" s="10">
        <f t="shared" si="0"/>
        <v>1555.7358725054587</v>
      </c>
      <c r="FH47" s="10">
        <f t="shared" si="1"/>
        <v>178.084</v>
      </c>
    </row>
    <row r="48" spans="1:164">
      <c r="A48" s="72" t="s">
        <v>70</v>
      </c>
      <c r="B48" s="62">
        <v>38</v>
      </c>
      <c r="C48" s="139"/>
      <c r="D48" s="99"/>
      <c r="E48" s="99"/>
      <c r="F48" s="99"/>
      <c r="G48" s="99">
        <v>20</v>
      </c>
      <c r="H48" s="99">
        <v>0.9</v>
      </c>
      <c r="I48" s="98"/>
      <c r="J48" s="98"/>
      <c r="K48" s="99"/>
      <c r="L48" s="99"/>
      <c r="M48" s="99">
        <v>18</v>
      </c>
      <c r="N48" s="99"/>
      <c r="O48" s="359">
        <v>0.95</v>
      </c>
      <c r="P48" s="99"/>
      <c r="Q48" s="119">
        <v>3.7</v>
      </c>
      <c r="R48" s="99">
        <v>0.45999999999999996</v>
      </c>
      <c r="S48" s="98">
        <v>25</v>
      </c>
      <c r="T48" s="99"/>
      <c r="U48" s="98">
        <v>37</v>
      </c>
      <c r="V48" s="99"/>
      <c r="W48" s="351">
        <v>1.48</v>
      </c>
      <c r="X48" s="99"/>
      <c r="Y48" s="351">
        <v>2.3199999999999998</v>
      </c>
      <c r="Z48" s="99"/>
      <c r="AA48" s="361">
        <v>3.51</v>
      </c>
      <c r="AB48" s="99"/>
      <c r="AC48" s="363">
        <v>0.62330713453008002</v>
      </c>
      <c r="AD48" s="99"/>
      <c r="AE48" s="14">
        <f>'OA&amp;GRIDCO'!W48+'Day Ahead IEX PXIL'!M48+RTM!M48</f>
        <v>20.62</v>
      </c>
      <c r="AF48" s="14">
        <f>'OA&amp;GRIDCO'!X48+'Day Ahead IEX PXIL'!N48+RTM!N48</f>
        <v>20.62</v>
      </c>
      <c r="AG48" s="14">
        <f>'OA&amp;GRIDCO'!AC48+'Day Ahead IEX PXIL'!S48+RTM!S48</f>
        <v>5</v>
      </c>
      <c r="AH48" s="14">
        <f>'OA&amp;GRIDCO'!AD48+'Day Ahead IEX PXIL'!T48+RTM!T48</f>
        <v>2.2200000000000002</v>
      </c>
      <c r="AI48" s="14">
        <f>'OA&amp;GRIDCO'!AU48+'Day Ahead IEX PXIL'!Y48+RTM!Y48</f>
        <v>115</v>
      </c>
      <c r="AJ48" s="14">
        <f>'OA&amp;GRIDCO'!AV48+'Day Ahead IEX PXIL'!Z48+RTM!Z48</f>
        <v>34.5</v>
      </c>
      <c r="AK48" s="14">
        <f>'OA&amp;GRIDCO'!BS48+'Day Ahead IEX PXIL'!AK48+RTM!AK48</f>
        <v>60</v>
      </c>
      <c r="AL48" s="14">
        <f>'OA&amp;GRIDCO'!BT48+'Day Ahead IEX PXIL'!AL48+RTM!AL48</f>
        <v>8.5440000000000005</v>
      </c>
      <c r="AM48" s="14">
        <f>'OA&amp;GRIDCO'!BC48+'Day Ahead IEX PXIL'!AE48+RTM!AE48</f>
        <v>0</v>
      </c>
      <c r="AN48" s="14">
        <f>'OA&amp;GRIDCO'!BD48+'Day Ahead IEX PXIL'!AF48+RTM!AF48</f>
        <v>0</v>
      </c>
      <c r="AO48" s="14">
        <f>'OA&amp;GRIDCO'!CC48+'Day Ahead IEX PXIL'!AQ48+RTM!AQ48</f>
        <v>0</v>
      </c>
      <c r="AP48" s="14">
        <f>'OA&amp;GRIDCO'!CD48+'Day Ahead IEX PXIL'!AR48+RTM!AR48</f>
        <v>0</v>
      </c>
      <c r="AQ48" s="14">
        <f>'OA&amp;GRIDCO'!CO48+'Day Ahead IEX PXIL'!AW48+RTM!AW48</f>
        <v>25.75</v>
      </c>
      <c r="AR48" s="14">
        <f>'OA&amp;GRIDCO'!CP48+'Day Ahead IEX PXIL'!AX48+RTM!AX48</f>
        <v>8</v>
      </c>
      <c r="AS48" s="14">
        <f>'OA&amp;GRIDCO'!DA48+'Day Ahead IEX PXIL'!BC48+RTM!BC48</f>
        <v>329.77738402061857</v>
      </c>
      <c r="AT48" s="14">
        <f>'OA&amp;GRIDCO'!DB48+'Day Ahead IEX PXIL'!BD48+RTM!BD48</f>
        <v>0</v>
      </c>
      <c r="AU48" s="14">
        <f>'Day Ahead IEX PXIL'!BI48+RTM!BI48+'OA&amp;GRIDCO'!OQ48</f>
        <v>0</v>
      </c>
      <c r="AV48" s="14">
        <f>'Day Ahead IEX PXIL'!BJ48+RTM!BJ48+'OA&amp;GRIDCO'!OR48</f>
        <v>0</v>
      </c>
      <c r="AW48" s="91"/>
      <c r="AX48" s="91"/>
      <c r="AY48" s="14">
        <v>0</v>
      </c>
      <c r="AZ48" s="14">
        <f>'OA&amp;GRIDCO'!DL48+'Day Ahead IEX PXIL'!BP48+RTM!BP48</f>
        <v>14.12</v>
      </c>
      <c r="BA48" s="14">
        <f>'OA&amp;GRIDCO'!EC48+'Day Ahead IEX PXIL'!BU48+RTM!BU48</f>
        <v>0</v>
      </c>
      <c r="BB48" s="14">
        <f>'OA&amp;GRIDCO'!ED48+'Day Ahead IEX PXIL'!BV48+RTM!BV48</f>
        <v>0</v>
      </c>
      <c r="BC48" s="14">
        <f>'OA&amp;GRIDCO'!EQ48+'Day Ahead IEX PXIL'!CA48+RTM!CA48</f>
        <v>348.46000000000004</v>
      </c>
      <c r="BD48" s="14">
        <f>'OA&amp;GRIDCO'!ER48+'Day Ahead IEX PXIL'!CB48+RTM!CB48</f>
        <v>66.495000000000005</v>
      </c>
      <c r="BE48" s="99">
        <f>'OA&amp;GRIDCO'!NU48+GDAM!U48</f>
        <v>1.79</v>
      </c>
      <c r="BF48" s="99"/>
      <c r="BG48" s="77"/>
      <c r="BH48" s="77"/>
      <c r="BI48" s="14">
        <f>'OA&amp;GRIDCO'!EW48+'Day Ahead IEX PXIL'!CG48+RTM!CG48</f>
        <v>0</v>
      </c>
      <c r="BJ48" s="14">
        <f>'OA&amp;GRIDCO'!EX48+'Day Ahead IEX PXIL'!CH48+RTM!CH48</f>
        <v>0</v>
      </c>
      <c r="BK48" s="14">
        <f>'OA&amp;GRIDCO'!KW48+RTM!FG48+'Day Ahead IEX PXIL'!GW48</f>
        <v>0</v>
      </c>
      <c r="BL48" s="14">
        <f>'OA&amp;GRIDCO'!KX48+RTM!FH48+'Day Ahead IEX PXIL'!GX48</f>
        <v>0</v>
      </c>
      <c r="BM48" s="14">
        <f>'Day Ahead IEX PXIL'!CM48+RTM!CM48+'OA&amp;GRIDCO'!FC48</f>
        <v>0</v>
      </c>
      <c r="BN48" s="14">
        <f>'OA&amp;GRIDCO'!FD48+'Day Ahead IEX PXIL'!CN48+RTM!CN48</f>
        <v>0</v>
      </c>
      <c r="BO48" s="93"/>
      <c r="BP48" s="93"/>
      <c r="BQ48" s="14">
        <f>'OA&amp;GRIDCO'!FQ48+'Day Ahead IEX PXIL'!CS48+RTM!CS48</f>
        <v>26.8</v>
      </c>
      <c r="BR48" s="14">
        <f>'OA&amp;GRIDCO'!FR48+'Day Ahead IEX PXIL'!CT48+RTM!CT48</f>
        <v>6</v>
      </c>
      <c r="BS48" s="10">
        <f>'OA&amp;GRIDCO'!JU48+'Day Ahead IEX PXIL'!FA48+RTM!EU48</f>
        <v>108.9545</v>
      </c>
      <c r="BT48" s="14">
        <f>'OA&amp;GRIDCO'!JV48+'Day Ahead IEX PXIL'!FB48+RTM!EV48</f>
        <v>13</v>
      </c>
      <c r="BU48" s="31">
        <f>'OA&amp;GRIDCO'!GG48+RTM!G48</f>
        <v>0</v>
      </c>
      <c r="BV48" s="31">
        <f>'OA&amp;GRIDCO'!GH48</f>
        <v>0</v>
      </c>
      <c r="BW48" s="14">
        <f>'OA&amp;GRIDCO'!HA48+'Day Ahead IEX PXIL'!DK48+RTM!DE48</f>
        <v>0</v>
      </c>
      <c r="BX48" s="14">
        <f>'OA&amp;GRIDCO'!HB48</f>
        <v>0</v>
      </c>
      <c r="BY48" s="14">
        <f>'Day Ahead IEX PXIL'!GK48+RTM!FA48+'OA&amp;GRIDCO'!LC48</f>
        <v>0</v>
      </c>
      <c r="BZ48" s="14">
        <f>'Day Ahead IEX PXIL'!GL48+RTM!FB48+'OA&amp;GRIDCO'!LD48</f>
        <v>0</v>
      </c>
      <c r="CA48" s="61"/>
      <c r="CB48" s="61"/>
      <c r="CC48" s="98">
        <f>RTM!GI48+'Day Ahead IEX PXIL'!II48+GDAM!M48</f>
        <v>0</v>
      </c>
      <c r="CD48" s="98">
        <f>RTM!GJ48</f>
        <v>0</v>
      </c>
      <c r="CE48" s="14">
        <f>'OA&amp;GRIDCO'!HI48+'Day Ahead IEX PXIL'!DQ48+RTM!DK48</f>
        <v>0</v>
      </c>
      <c r="CF48" s="14">
        <f>'OA&amp;GRIDCO'!HJ48+'Day Ahead IEX PXIL'!DR48+RTM!DL48</f>
        <v>0</v>
      </c>
      <c r="CG48" s="98">
        <f>'OA&amp;GRIDCO'!HO48+'Day Ahead IEX PXIL'!DW48+RTM!DQ48</f>
        <v>0</v>
      </c>
      <c r="CH48" s="98">
        <f>'OA&amp;GRIDCO'!HP48+'Day Ahead IEX PXIL'!DX48+RTM!DR48</f>
        <v>0</v>
      </c>
      <c r="CI48" s="99">
        <f>'Day Ahead IEX PXIL'!HE48+'OA&amp;GRIDCO'!DI48+RTM!GY48</f>
        <v>0</v>
      </c>
      <c r="CJ48" s="99">
        <f>'Day Ahead IEX PXIL'!HF48+'OA&amp;GRIDCO'!DJ48</f>
        <v>0</v>
      </c>
      <c r="CK48" s="78">
        <f>'OA&amp;GRIDCO'!KS48+'Day Ahead IEX PXIL'!DE48</f>
        <v>0</v>
      </c>
      <c r="CL48" s="78">
        <f>'OA&amp;GRIDCO'!KT48+'Day Ahead IEX PXIL'!DF48</f>
        <v>0</v>
      </c>
      <c r="CM48" s="78">
        <f>'Day Ahead IEX PXIL'!FS48+RTM!FS48</f>
        <v>0</v>
      </c>
      <c r="CN48" s="78">
        <f>'Day Ahead IEX PXIL'!FT48</f>
        <v>0</v>
      </c>
      <c r="CO48" s="78">
        <f>RTM!IY48+'Day Ahead IEX PXIL'!IY48</f>
        <v>0</v>
      </c>
      <c r="CP48" s="78">
        <f>RTM!IZ48+'Day Ahead IEX PXIL'!IZ48</f>
        <v>0</v>
      </c>
      <c r="CQ48" s="14">
        <f>'OA&amp;GRIDCO'!KG48+'Day Ahead IEX PXIL'!FM48+RTM!GE48</f>
        <v>8.25</v>
      </c>
      <c r="CR48" s="14">
        <f>'OA&amp;GRIDCO'!KH48+'Day Ahead IEX PXIL'!FN48</f>
        <v>0</v>
      </c>
      <c r="CS48" s="14">
        <f>'OA&amp;GRIDCO'!KM48+'Day Ahead IEX PXIL'!FY48+RTM!FY48</f>
        <v>0</v>
      </c>
      <c r="CT48" s="14">
        <f>'Day Ahead IEX PXIL'!FZ48</f>
        <v>0</v>
      </c>
      <c r="CU48" s="14">
        <v>0</v>
      </c>
      <c r="CV48" s="14">
        <f>'Day Ahead IEX PXIL'!GF48</f>
        <v>0</v>
      </c>
      <c r="CW48" s="14">
        <f>'OA&amp;GRIDCO'!HU48+'Day Ahead IEX PXIL'!EC48+RTM!DW48</f>
        <v>400</v>
      </c>
      <c r="CX48" s="14">
        <f>'OA&amp;GRIDCO'!HV48+'Day Ahead IEX PXIL'!ED48+RTM!DX48</f>
        <v>0</v>
      </c>
      <c r="CY48" s="14">
        <f>'OA&amp;GRIDCO'!IG48+'Day Ahead IEX PXIL'!EI48+RTM!EC48</f>
        <v>9.3000000000000007</v>
      </c>
      <c r="CZ48" s="14">
        <f>'OA&amp;GRIDCO'!IH48+'Day Ahead IEX PXIL'!EJ48+RTM!ED48</f>
        <v>2.3250000000000002</v>
      </c>
      <c r="DA48" s="14">
        <f>'OA&amp;GRIDCO'!IU48+'Day Ahead IEX PXIL'!EO48+RTM!EI48</f>
        <v>0</v>
      </c>
      <c r="DB48" s="14">
        <f>'OA&amp;GRIDCO'!IV48+'Day Ahead IEX PXIL'!EP48+RTM!EJ48</f>
        <v>0</v>
      </c>
      <c r="DC48" s="99"/>
      <c r="DD48" s="99"/>
      <c r="DE48" s="14">
        <f>'Day Ahead IEX PXIL'!FC48+'OA&amp;GRIDCO'!KA48+RTM!GM48</f>
        <v>0</v>
      </c>
      <c r="DF48" s="14">
        <f>'Day Ahead IEX PXIL'!FD48+'OA&amp;GRIDCO'!KB48</f>
        <v>0</v>
      </c>
      <c r="DG48" s="14">
        <f>'OA&amp;GRIDCO'!JE48+'Day Ahead IEX PXIL'!EU48+RTM!EO48</f>
        <v>10.31</v>
      </c>
      <c r="DH48" s="14">
        <f>'OA&amp;GRIDCO'!JF48+'Day Ahead IEX PXIL'!EV48+RTM!EP48</f>
        <v>0</v>
      </c>
      <c r="DI48" s="14">
        <v>0</v>
      </c>
      <c r="DJ48" s="14">
        <v>0</v>
      </c>
      <c r="DK48" s="98">
        <f>RTM!FM48</f>
        <v>0</v>
      </c>
      <c r="DL48" s="98">
        <f>RTM!FN48</f>
        <v>0</v>
      </c>
      <c r="DM48" s="98">
        <f>'OA&amp;GRIDCO'!LF48+'Day Ahead IEX PXIL'!HU48+'Day Ahead IEX PXIL'!HU48</f>
        <v>0</v>
      </c>
      <c r="DN48" s="98">
        <f>'OA&amp;GRIDCO'!LH48+'Day Ahead IEX PXIL'!HV48+RTM!GV48</f>
        <v>0</v>
      </c>
      <c r="DO48" s="98">
        <f>'OA&amp;GRIDCO'!LS48+'Day Ahead IEX PXIL'!HO48+RTM!IU48</f>
        <v>0</v>
      </c>
      <c r="DP48" s="98">
        <f>'OA&amp;GRIDCO'!LT48+'Day Ahead IEX PXIL'!HP48+RTM!IV48</f>
        <v>0</v>
      </c>
      <c r="DQ48" s="98">
        <f>RTM!HK48</f>
        <v>1.44</v>
      </c>
      <c r="DR48" s="98">
        <f>RTM!HL48</f>
        <v>0</v>
      </c>
      <c r="DS48" s="98">
        <f>RTM!HO48</f>
        <v>0</v>
      </c>
      <c r="DT48" s="98">
        <f>RTM!HP48</f>
        <v>0</v>
      </c>
      <c r="DU48" s="98">
        <f>RTM!HS48</f>
        <v>0</v>
      </c>
      <c r="DV48" s="98">
        <f>RTM!HT48</f>
        <v>0</v>
      </c>
      <c r="DW48" s="98">
        <f>RTM!HW48+'OA&amp;GRIDCO'!MI48</f>
        <v>22</v>
      </c>
      <c r="DX48" s="98">
        <f>RTM!HX48</f>
        <v>0</v>
      </c>
      <c r="DY48" s="98">
        <f>RTM!IA48</f>
        <v>0</v>
      </c>
      <c r="DZ48" s="98">
        <f>RTM!IB48</f>
        <v>0</v>
      </c>
      <c r="EA48" s="98">
        <f>RTM!IC48</f>
        <v>0</v>
      </c>
      <c r="EB48" s="98">
        <f>RTM!ID48</f>
        <v>0</v>
      </c>
      <c r="EC48" s="98">
        <f>'OA&amp;GRIDCO'!MO48</f>
        <v>7.62</v>
      </c>
      <c r="ED48" s="98">
        <f>'OA&amp;GRIDCO'!MP48</f>
        <v>0</v>
      </c>
      <c r="EE48" s="98">
        <f>'OA&amp;GRIDCO'!MS48</f>
        <v>0</v>
      </c>
      <c r="EF48" s="98">
        <f>'OA&amp;GRIDCO'!MT48</f>
        <v>0</v>
      </c>
      <c r="EG48" s="98">
        <f>'OA&amp;GRIDCO'!MW48+'Day Ahead IEX PXIL'!IM48+GDAM!G48+RTM!II48</f>
        <v>0</v>
      </c>
      <c r="EH48" s="98">
        <f>'OA&amp;GRIDCO'!MX48+'Day Ahead IEX PXIL'!IN48+RTM!IJ48+GDAM!H48</f>
        <v>0</v>
      </c>
      <c r="EI48" s="98">
        <f>'Day Ahead IEX PXIL'!IQ48+RTM!IM48+'OA&amp;GRIDCO'!NA48</f>
        <v>6.65</v>
      </c>
      <c r="EJ48" s="98">
        <f>'Day Ahead IEX PXIL'!IR48+RTM!IN48+'OA&amp;GRIDCO'!NB48</f>
        <v>0.9</v>
      </c>
      <c r="EK48" s="98">
        <f>'OA&amp;GRIDCO'!NE48</f>
        <v>0</v>
      </c>
      <c r="EL48" s="98">
        <f>'OA&amp;GRIDCO'!NF48</f>
        <v>0</v>
      </c>
      <c r="EM48" s="98">
        <f>RTM!IQ48</f>
        <v>0</v>
      </c>
      <c r="EN48" s="98">
        <f>RTM!IR48</f>
        <v>0</v>
      </c>
      <c r="EO48" s="98">
        <f>'Day Ahead IEX PXIL'!IU48+RTM!JC48</f>
        <v>0</v>
      </c>
      <c r="EP48" s="98">
        <f>'Day Ahead IEX PXIL'!IV48+RTM!JD48</f>
        <v>0</v>
      </c>
      <c r="EQ48" s="98">
        <f>'OA&amp;GRIDCO'!NI48</f>
        <v>0</v>
      </c>
      <c r="ER48" s="98">
        <f>'OA&amp;GRIDCO'!NJ48</f>
        <v>0</v>
      </c>
      <c r="ES48" s="98">
        <f>'OA&amp;GRIDCO'!NK48+RTM!HC48+'Day Ahead IEX PXIL'!JC48</f>
        <v>0</v>
      </c>
      <c r="ET48" s="98">
        <f>'OA&amp;GRIDCO'!NN48+RTM!HD48+'Day Ahead IEX PXIL'!JD48</f>
        <v>0</v>
      </c>
      <c r="EU48" s="98">
        <f>RTM!JG48</f>
        <v>0</v>
      </c>
      <c r="EV48" s="98">
        <f>RTM!JH48</f>
        <v>0</v>
      </c>
      <c r="EW48" s="98">
        <f>RTM!JK48</f>
        <v>0</v>
      </c>
      <c r="EX48" s="98">
        <f>RTM!JL48</f>
        <v>0</v>
      </c>
      <c r="EY48" s="98">
        <f>GDAM!S48+'OA&amp;GRIDCO'!OE48+RTM!JO48</f>
        <v>0</v>
      </c>
      <c r="EZ48" s="98">
        <f>GDAM!T48+'OA&amp;GRIDCO'!NV48+RTM!JP48</f>
        <v>0</v>
      </c>
      <c r="FA48" s="98">
        <f>GDAM!Y48+RTM!JS48</f>
        <v>0</v>
      </c>
      <c r="FB48" s="98">
        <f>GDAM!Z48+RTM!JT48</f>
        <v>0</v>
      </c>
      <c r="FC48" s="98">
        <f>RTM!JW48</f>
        <v>0</v>
      </c>
      <c r="FD48" s="98">
        <f>RTM!JX48</f>
        <v>0</v>
      </c>
      <c r="FE48" s="98">
        <f>GDAM!AE48+'OA&amp;GRIDCO'!OM48</f>
        <v>2.59</v>
      </c>
      <c r="FF48" s="98">
        <f>GDAM!AF48+'OA&amp;GRIDCO'!ON48</f>
        <v>0</v>
      </c>
      <c r="FG48" s="10">
        <f t="shared" si="0"/>
        <v>1560.8951911551485</v>
      </c>
      <c r="FH48" s="10">
        <f t="shared" si="1"/>
        <v>178.084</v>
      </c>
    </row>
    <row r="49" spans="1:164" ht="15" customHeight="1">
      <c r="A49" s="72" t="s">
        <v>71</v>
      </c>
      <c r="B49" s="62">
        <v>39</v>
      </c>
      <c r="C49" s="139"/>
      <c r="D49" s="99"/>
      <c r="E49" s="99"/>
      <c r="F49" s="99"/>
      <c r="G49" s="99">
        <v>20</v>
      </c>
      <c r="H49" s="99">
        <v>0.9</v>
      </c>
      <c r="I49" s="98"/>
      <c r="J49" s="98"/>
      <c r="K49" s="99"/>
      <c r="L49" s="99"/>
      <c r="M49" s="99">
        <v>18</v>
      </c>
      <c r="N49" s="99"/>
      <c r="O49" s="359">
        <v>1.1000000000000001</v>
      </c>
      <c r="P49" s="99"/>
      <c r="Q49" s="119">
        <v>3.7</v>
      </c>
      <c r="R49" s="99">
        <v>0.45999999999999996</v>
      </c>
      <c r="S49" s="98">
        <v>25</v>
      </c>
      <c r="T49" s="99"/>
      <c r="U49" s="98">
        <v>37</v>
      </c>
      <c r="V49" s="99"/>
      <c r="W49" s="351">
        <v>3.46</v>
      </c>
      <c r="X49" s="99"/>
      <c r="Y49" s="351">
        <v>2.5099999999999998</v>
      </c>
      <c r="Z49" s="99"/>
      <c r="AA49" s="361">
        <v>3.81</v>
      </c>
      <c r="AB49" s="99"/>
      <c r="AC49" s="363">
        <v>0.65013823634759993</v>
      </c>
      <c r="AD49" s="99"/>
      <c r="AE49" s="14">
        <f>'OA&amp;GRIDCO'!W49+'Day Ahead IEX PXIL'!M49+RTM!M49</f>
        <v>20.62</v>
      </c>
      <c r="AF49" s="14">
        <f>'OA&amp;GRIDCO'!X49+'Day Ahead IEX PXIL'!N49+RTM!N49</f>
        <v>20.62</v>
      </c>
      <c r="AG49" s="14">
        <f>'OA&amp;GRIDCO'!AC49+'Day Ahead IEX PXIL'!S49+RTM!S49</f>
        <v>5</v>
      </c>
      <c r="AH49" s="14">
        <f>'OA&amp;GRIDCO'!AD49+'Day Ahead IEX PXIL'!T49+RTM!T49</f>
        <v>2.2200000000000002</v>
      </c>
      <c r="AI49" s="14">
        <f>'OA&amp;GRIDCO'!AU49+'Day Ahead IEX PXIL'!Y49+RTM!Y49</f>
        <v>115</v>
      </c>
      <c r="AJ49" s="14">
        <f>'OA&amp;GRIDCO'!AV49+'Day Ahead IEX PXIL'!Z49+RTM!Z49</f>
        <v>34.5</v>
      </c>
      <c r="AK49" s="14">
        <f>'OA&amp;GRIDCO'!BS49+'Day Ahead IEX PXIL'!AK49+RTM!AK49</f>
        <v>60</v>
      </c>
      <c r="AL49" s="14">
        <f>'OA&amp;GRIDCO'!BT49+'Day Ahead IEX PXIL'!AL49+RTM!AL49</f>
        <v>8.5440000000000005</v>
      </c>
      <c r="AM49" s="14">
        <f>'OA&amp;GRIDCO'!BC49+'Day Ahead IEX PXIL'!AE49+RTM!AE49</f>
        <v>0</v>
      </c>
      <c r="AN49" s="14">
        <f>'OA&amp;GRIDCO'!BD49+'Day Ahead IEX PXIL'!AF49+RTM!AF49</f>
        <v>0</v>
      </c>
      <c r="AO49" s="14">
        <f>'OA&amp;GRIDCO'!CC49+'Day Ahead IEX PXIL'!AQ49+RTM!AQ49</f>
        <v>0</v>
      </c>
      <c r="AP49" s="14">
        <f>'OA&amp;GRIDCO'!CD49+'Day Ahead IEX PXIL'!AR49+RTM!AR49</f>
        <v>0</v>
      </c>
      <c r="AQ49" s="14">
        <f>'OA&amp;GRIDCO'!CO49+'Day Ahead IEX PXIL'!AW49+RTM!AW49</f>
        <v>25.75</v>
      </c>
      <c r="AR49" s="14">
        <f>'OA&amp;GRIDCO'!CP49+'Day Ahead IEX PXIL'!AX49+RTM!AX49</f>
        <v>8</v>
      </c>
      <c r="AS49" s="14">
        <f>'OA&amp;GRIDCO'!DA49+'Day Ahead IEX PXIL'!BC49+RTM!BC49</f>
        <v>329.77738402061857</v>
      </c>
      <c r="AT49" s="14">
        <f>'OA&amp;GRIDCO'!DB49+'Day Ahead IEX PXIL'!BD49+RTM!BD49</f>
        <v>0</v>
      </c>
      <c r="AU49" s="14">
        <f>'Day Ahead IEX PXIL'!BI49+RTM!BI49+'OA&amp;GRIDCO'!OQ49</f>
        <v>0</v>
      </c>
      <c r="AV49" s="14">
        <f>'Day Ahead IEX PXIL'!BJ49+RTM!BJ49+'OA&amp;GRIDCO'!OR49</f>
        <v>0</v>
      </c>
      <c r="AW49" s="91"/>
      <c r="AX49" s="91"/>
      <c r="AY49" s="14">
        <v>0</v>
      </c>
      <c r="AZ49" s="14">
        <f>'OA&amp;GRIDCO'!DL49+'Day Ahead IEX PXIL'!BP49+RTM!BP49</f>
        <v>14.12</v>
      </c>
      <c r="BA49" s="14">
        <f>'OA&amp;GRIDCO'!EC49+'Day Ahead IEX PXIL'!BU49+RTM!BU49</f>
        <v>0</v>
      </c>
      <c r="BB49" s="14">
        <f>'OA&amp;GRIDCO'!ED49+'Day Ahead IEX PXIL'!BV49+RTM!BV49</f>
        <v>0</v>
      </c>
      <c r="BC49" s="14">
        <f>'OA&amp;GRIDCO'!EQ49+'Day Ahead IEX PXIL'!CA49+RTM!CA49</f>
        <v>348.46000000000004</v>
      </c>
      <c r="BD49" s="14">
        <f>'OA&amp;GRIDCO'!ER49+'Day Ahead IEX PXIL'!CB49+RTM!CB49</f>
        <v>66.495000000000005</v>
      </c>
      <c r="BE49" s="99">
        <f>'OA&amp;GRIDCO'!NU49+GDAM!U49</f>
        <v>2.37</v>
      </c>
      <c r="BF49" s="99"/>
      <c r="BG49" s="77"/>
      <c r="BH49" s="77"/>
      <c r="BI49" s="14">
        <f>'OA&amp;GRIDCO'!EW49+'Day Ahead IEX PXIL'!CG49+RTM!CG49</f>
        <v>0</v>
      </c>
      <c r="BJ49" s="14">
        <f>'OA&amp;GRIDCO'!EX49+'Day Ahead IEX PXIL'!CH49+RTM!CH49</f>
        <v>0</v>
      </c>
      <c r="BK49" s="14">
        <f>'OA&amp;GRIDCO'!KW49+RTM!FG49+'Day Ahead IEX PXIL'!GW49</f>
        <v>0</v>
      </c>
      <c r="BL49" s="14">
        <f>'OA&amp;GRIDCO'!KX49+RTM!FH49+'Day Ahead IEX PXIL'!GX49</f>
        <v>0</v>
      </c>
      <c r="BM49" s="14">
        <f>'Day Ahead IEX PXIL'!CM49+RTM!CM49+'OA&amp;GRIDCO'!FC49</f>
        <v>0</v>
      </c>
      <c r="BN49" s="14">
        <f>'OA&amp;GRIDCO'!FD49+'Day Ahead IEX PXIL'!CN49+RTM!CN49</f>
        <v>0</v>
      </c>
      <c r="BO49" s="93"/>
      <c r="BP49" s="93"/>
      <c r="BQ49" s="14">
        <f>'OA&amp;GRIDCO'!FQ49+'Day Ahead IEX PXIL'!CS49+RTM!CS49</f>
        <v>26.8</v>
      </c>
      <c r="BR49" s="14">
        <f>'OA&amp;GRIDCO'!FR49+'Day Ahead IEX PXIL'!CT49+RTM!CT49</f>
        <v>6</v>
      </c>
      <c r="BS49" s="10">
        <f>'OA&amp;GRIDCO'!JU49+'Day Ahead IEX PXIL'!FA49+RTM!EU49</f>
        <v>108.9545</v>
      </c>
      <c r="BT49" s="14">
        <f>'OA&amp;GRIDCO'!JV49+'Day Ahead IEX PXIL'!FB49+RTM!EV49</f>
        <v>13</v>
      </c>
      <c r="BU49" s="31">
        <f>'OA&amp;GRIDCO'!GG49+RTM!G49</f>
        <v>0</v>
      </c>
      <c r="BV49" s="31">
        <f>'OA&amp;GRIDCO'!GH49</f>
        <v>0</v>
      </c>
      <c r="BW49" s="14">
        <f>'OA&amp;GRIDCO'!HA49+'Day Ahead IEX PXIL'!DK49+RTM!DE49</f>
        <v>0</v>
      </c>
      <c r="BX49" s="14">
        <f>'OA&amp;GRIDCO'!HB49</f>
        <v>0</v>
      </c>
      <c r="BY49" s="14">
        <f>'Day Ahead IEX PXIL'!GK49+RTM!FA49+'OA&amp;GRIDCO'!LC49</f>
        <v>0</v>
      </c>
      <c r="BZ49" s="14">
        <f>'Day Ahead IEX PXIL'!GL49+RTM!FB49+'OA&amp;GRIDCO'!LD49</f>
        <v>0</v>
      </c>
      <c r="CA49" s="61"/>
      <c r="CB49" s="61"/>
      <c r="CC49" s="98">
        <f>RTM!GI49+'Day Ahead IEX PXIL'!II49+GDAM!M49</f>
        <v>0</v>
      </c>
      <c r="CD49" s="98">
        <f>RTM!GJ49</f>
        <v>0</v>
      </c>
      <c r="CE49" s="14">
        <f>'OA&amp;GRIDCO'!HI49+'Day Ahead IEX PXIL'!DQ49+RTM!DK49</f>
        <v>0</v>
      </c>
      <c r="CF49" s="14">
        <f>'OA&amp;GRIDCO'!HJ49+'Day Ahead IEX PXIL'!DR49+RTM!DL49</f>
        <v>0</v>
      </c>
      <c r="CG49" s="98">
        <f>'OA&amp;GRIDCO'!HO49+'Day Ahead IEX PXIL'!DW49+RTM!DQ49</f>
        <v>0</v>
      </c>
      <c r="CH49" s="98">
        <f>'OA&amp;GRIDCO'!HP49+'Day Ahead IEX PXIL'!DX49+RTM!DR49</f>
        <v>0</v>
      </c>
      <c r="CI49" s="99">
        <f>'Day Ahead IEX PXIL'!HE49+'OA&amp;GRIDCO'!DI49+RTM!GY49</f>
        <v>0</v>
      </c>
      <c r="CJ49" s="99">
        <f>'Day Ahead IEX PXIL'!HF49+'OA&amp;GRIDCO'!DJ49</f>
        <v>0</v>
      </c>
      <c r="CK49" s="78">
        <f>'OA&amp;GRIDCO'!KS49+'Day Ahead IEX PXIL'!DE49</f>
        <v>0</v>
      </c>
      <c r="CL49" s="78">
        <f>'OA&amp;GRIDCO'!KT49+'Day Ahead IEX PXIL'!DF49</f>
        <v>0</v>
      </c>
      <c r="CM49" s="78">
        <f>'Day Ahead IEX PXIL'!FS49+RTM!FS49</f>
        <v>0</v>
      </c>
      <c r="CN49" s="78">
        <f>'Day Ahead IEX PXIL'!FT49</f>
        <v>0</v>
      </c>
      <c r="CO49" s="78">
        <f>RTM!IY49+'Day Ahead IEX PXIL'!IY49</f>
        <v>5.15</v>
      </c>
      <c r="CP49" s="78">
        <f>RTM!IZ49+'Day Ahead IEX PXIL'!IZ49</f>
        <v>0</v>
      </c>
      <c r="CQ49" s="14">
        <f>'OA&amp;GRIDCO'!KG49+'Day Ahead IEX PXIL'!FM49+RTM!GE49</f>
        <v>8.25</v>
      </c>
      <c r="CR49" s="14">
        <f>'OA&amp;GRIDCO'!KH49+'Day Ahead IEX PXIL'!FN49</f>
        <v>0</v>
      </c>
      <c r="CS49" s="14">
        <f>'OA&amp;GRIDCO'!KM49+'Day Ahead IEX PXIL'!FY49+RTM!FY49</f>
        <v>0</v>
      </c>
      <c r="CT49" s="14">
        <f>'Day Ahead IEX PXIL'!FZ49</f>
        <v>0</v>
      </c>
      <c r="CU49" s="14">
        <v>0</v>
      </c>
      <c r="CV49" s="14">
        <f>'Day Ahead IEX PXIL'!GF49</f>
        <v>0</v>
      </c>
      <c r="CW49" s="14">
        <f>'OA&amp;GRIDCO'!HU49+'Day Ahead IEX PXIL'!EC49+RTM!DW49</f>
        <v>400</v>
      </c>
      <c r="CX49" s="14">
        <f>'OA&amp;GRIDCO'!HV49+'Day Ahead IEX PXIL'!ED49+RTM!DX49</f>
        <v>0</v>
      </c>
      <c r="CY49" s="14">
        <f>'OA&amp;GRIDCO'!IG49+'Day Ahead IEX PXIL'!EI49+RTM!EC49</f>
        <v>9.3000000000000007</v>
      </c>
      <c r="CZ49" s="14">
        <f>'OA&amp;GRIDCO'!IH49+'Day Ahead IEX PXIL'!EJ49+RTM!ED49</f>
        <v>2.3250000000000002</v>
      </c>
      <c r="DA49" s="14">
        <f>'OA&amp;GRIDCO'!IU49+'Day Ahead IEX PXIL'!EO49+RTM!EI49</f>
        <v>0</v>
      </c>
      <c r="DB49" s="14">
        <f>'OA&amp;GRIDCO'!IV49+'Day Ahead IEX PXIL'!EP49+RTM!EJ49</f>
        <v>0</v>
      </c>
      <c r="DC49" s="99"/>
      <c r="DD49" s="99"/>
      <c r="DE49" s="14">
        <f>'Day Ahead IEX PXIL'!FC49+'OA&amp;GRIDCO'!KA49+RTM!GM49</f>
        <v>0</v>
      </c>
      <c r="DF49" s="14">
        <f>'Day Ahead IEX PXIL'!FD49+'OA&amp;GRIDCO'!KB49</f>
        <v>0</v>
      </c>
      <c r="DG49" s="14">
        <f>'OA&amp;GRIDCO'!JE49+'Day Ahead IEX PXIL'!EU49+RTM!EO49</f>
        <v>10.31</v>
      </c>
      <c r="DH49" s="14">
        <f>'OA&amp;GRIDCO'!JF49+'Day Ahead IEX PXIL'!EV49+RTM!EP49</f>
        <v>0</v>
      </c>
      <c r="DI49" s="14">
        <v>0</v>
      </c>
      <c r="DJ49" s="14">
        <v>0</v>
      </c>
      <c r="DK49" s="98">
        <f>RTM!FM49</f>
        <v>0</v>
      </c>
      <c r="DL49" s="98">
        <f>RTM!FN49</f>
        <v>0</v>
      </c>
      <c r="DM49" s="98">
        <f>'OA&amp;GRIDCO'!LF49+'Day Ahead IEX PXIL'!HU49+'Day Ahead IEX PXIL'!HU49</f>
        <v>0</v>
      </c>
      <c r="DN49" s="98">
        <f>'OA&amp;GRIDCO'!LH49+'Day Ahead IEX PXIL'!HV49+RTM!GV49</f>
        <v>0</v>
      </c>
      <c r="DO49" s="98">
        <f>'OA&amp;GRIDCO'!LS49+'Day Ahead IEX PXIL'!HO49+RTM!IU49</f>
        <v>0</v>
      </c>
      <c r="DP49" s="98">
        <f>'OA&amp;GRIDCO'!LT49+'Day Ahead IEX PXIL'!HP49+RTM!IV49</f>
        <v>0</v>
      </c>
      <c r="DQ49" s="98">
        <f>RTM!HK49</f>
        <v>1.44</v>
      </c>
      <c r="DR49" s="98">
        <f>RTM!HL49</f>
        <v>0</v>
      </c>
      <c r="DS49" s="98">
        <f>RTM!HO49</f>
        <v>0</v>
      </c>
      <c r="DT49" s="98">
        <f>RTM!HP49</f>
        <v>0</v>
      </c>
      <c r="DU49" s="98">
        <f>RTM!HS49</f>
        <v>0</v>
      </c>
      <c r="DV49" s="98">
        <f>RTM!HT49</f>
        <v>0</v>
      </c>
      <c r="DW49" s="98">
        <f>RTM!HW49+'OA&amp;GRIDCO'!MI49</f>
        <v>22</v>
      </c>
      <c r="DX49" s="98">
        <f>RTM!HX49</f>
        <v>0</v>
      </c>
      <c r="DY49" s="98">
        <f>RTM!IA49</f>
        <v>0</v>
      </c>
      <c r="DZ49" s="98">
        <f>RTM!IB49</f>
        <v>0</v>
      </c>
      <c r="EA49" s="98">
        <f>RTM!IC49</f>
        <v>0</v>
      </c>
      <c r="EB49" s="98">
        <f>RTM!ID49</f>
        <v>0</v>
      </c>
      <c r="EC49" s="98">
        <f>'OA&amp;GRIDCO'!MO49</f>
        <v>8.26</v>
      </c>
      <c r="ED49" s="98">
        <f>'OA&amp;GRIDCO'!MP49</f>
        <v>0</v>
      </c>
      <c r="EE49" s="98">
        <f>'OA&amp;GRIDCO'!MS49</f>
        <v>0</v>
      </c>
      <c r="EF49" s="98">
        <f>'OA&amp;GRIDCO'!MT49</f>
        <v>0</v>
      </c>
      <c r="EG49" s="98">
        <f>'OA&amp;GRIDCO'!MW49+'Day Ahead IEX PXIL'!IM49+GDAM!G49+RTM!II49</f>
        <v>0</v>
      </c>
      <c r="EH49" s="98">
        <f>'OA&amp;GRIDCO'!MX49+'Day Ahead IEX PXIL'!IN49+RTM!IJ49+GDAM!H49</f>
        <v>0</v>
      </c>
      <c r="EI49" s="98">
        <f>'Day Ahead IEX PXIL'!IQ49+RTM!IM49+'OA&amp;GRIDCO'!NA49</f>
        <v>6.65</v>
      </c>
      <c r="EJ49" s="98">
        <f>'Day Ahead IEX PXIL'!IR49+RTM!IN49+'OA&amp;GRIDCO'!NB49</f>
        <v>0.9</v>
      </c>
      <c r="EK49" s="98">
        <f>'OA&amp;GRIDCO'!NE49</f>
        <v>0</v>
      </c>
      <c r="EL49" s="98">
        <f>'OA&amp;GRIDCO'!NF49</f>
        <v>0</v>
      </c>
      <c r="EM49" s="98">
        <f>RTM!IQ49</f>
        <v>0</v>
      </c>
      <c r="EN49" s="98">
        <f>RTM!IR49</f>
        <v>0</v>
      </c>
      <c r="EO49" s="98">
        <f>'Day Ahead IEX PXIL'!IU49+RTM!JC49</f>
        <v>0</v>
      </c>
      <c r="EP49" s="98">
        <f>'Day Ahead IEX PXIL'!IV49+RTM!JD49</f>
        <v>0</v>
      </c>
      <c r="EQ49" s="98">
        <f>'OA&amp;GRIDCO'!NI49</f>
        <v>0</v>
      </c>
      <c r="ER49" s="98">
        <f>'OA&amp;GRIDCO'!NJ49</f>
        <v>0</v>
      </c>
      <c r="ES49" s="98">
        <f>'OA&amp;GRIDCO'!NK49+RTM!HC49+'Day Ahead IEX PXIL'!JC49</f>
        <v>0</v>
      </c>
      <c r="ET49" s="98">
        <f>'OA&amp;GRIDCO'!NN49+RTM!HD49+'Day Ahead IEX PXIL'!JD49</f>
        <v>0</v>
      </c>
      <c r="EU49" s="98">
        <f>RTM!JG49</f>
        <v>0</v>
      </c>
      <c r="EV49" s="98">
        <f>RTM!JH49</f>
        <v>0</v>
      </c>
      <c r="EW49" s="98">
        <f>RTM!JK49</f>
        <v>0</v>
      </c>
      <c r="EX49" s="98">
        <f>RTM!JL49</f>
        <v>0</v>
      </c>
      <c r="EY49" s="98">
        <f>GDAM!S49+'OA&amp;GRIDCO'!OE49+RTM!JO49</f>
        <v>0</v>
      </c>
      <c r="EZ49" s="98">
        <f>GDAM!T49+'OA&amp;GRIDCO'!NV49+RTM!JP49</f>
        <v>0</v>
      </c>
      <c r="FA49" s="98">
        <f>GDAM!Y49+RTM!JS49</f>
        <v>0</v>
      </c>
      <c r="FB49" s="98">
        <f>GDAM!Z49+RTM!JT49</f>
        <v>0</v>
      </c>
      <c r="FC49" s="98">
        <f>RTM!JW49</f>
        <v>0</v>
      </c>
      <c r="FD49" s="98">
        <f>RTM!JX49</f>
        <v>0</v>
      </c>
      <c r="FE49" s="98">
        <f>GDAM!AE49+'OA&amp;GRIDCO'!OM49</f>
        <v>3.23</v>
      </c>
      <c r="FF49" s="98">
        <f>GDAM!AF49+'OA&amp;GRIDCO'!ON49</f>
        <v>0</v>
      </c>
      <c r="FG49" s="10">
        <f t="shared" si="0"/>
        <v>1570.5520222569662</v>
      </c>
      <c r="FH49" s="10">
        <f t="shared" si="1"/>
        <v>178.084</v>
      </c>
    </row>
    <row r="50" spans="1:164">
      <c r="A50" s="72" t="s">
        <v>72</v>
      </c>
      <c r="B50" s="62">
        <v>40</v>
      </c>
      <c r="C50" s="139"/>
      <c r="D50" s="99"/>
      <c r="E50" s="99"/>
      <c r="F50" s="99"/>
      <c r="G50" s="99">
        <v>20</v>
      </c>
      <c r="H50" s="99">
        <v>0.9</v>
      </c>
      <c r="I50" s="98"/>
      <c r="J50" s="98"/>
      <c r="K50" s="99"/>
      <c r="L50" s="99"/>
      <c r="M50" s="99">
        <v>18</v>
      </c>
      <c r="N50" s="99"/>
      <c r="O50" s="359">
        <v>1.7</v>
      </c>
      <c r="P50" s="99"/>
      <c r="Q50" s="119">
        <v>3.7</v>
      </c>
      <c r="R50" s="99">
        <v>0.45999999999999996</v>
      </c>
      <c r="S50" s="98">
        <v>25</v>
      </c>
      <c r="T50" s="99"/>
      <c r="U50" s="98">
        <v>37</v>
      </c>
      <c r="V50" s="99"/>
      <c r="W50" s="351">
        <v>4.29</v>
      </c>
      <c r="X50" s="99"/>
      <c r="Y50" s="351">
        <v>2.5499999999999998</v>
      </c>
      <c r="Z50" s="99"/>
      <c r="AA50" s="361">
        <v>3.87</v>
      </c>
      <c r="AB50" s="99"/>
      <c r="AC50" s="363">
        <v>0.68109719998319995</v>
      </c>
      <c r="AD50" s="99"/>
      <c r="AE50" s="14">
        <f>'OA&amp;GRIDCO'!W50+'Day Ahead IEX PXIL'!M50+RTM!M50</f>
        <v>20.62</v>
      </c>
      <c r="AF50" s="14">
        <f>'OA&amp;GRIDCO'!X50+'Day Ahead IEX PXIL'!N50+RTM!N50</f>
        <v>20.62</v>
      </c>
      <c r="AG50" s="14">
        <f>'OA&amp;GRIDCO'!AC50+'Day Ahead IEX PXIL'!S50+RTM!S50</f>
        <v>5</v>
      </c>
      <c r="AH50" s="14">
        <f>'OA&amp;GRIDCO'!AD50+'Day Ahead IEX PXIL'!T50+RTM!T50</f>
        <v>2.2200000000000002</v>
      </c>
      <c r="AI50" s="14">
        <f>'OA&amp;GRIDCO'!AU50+'Day Ahead IEX PXIL'!Y50+RTM!Y50</f>
        <v>115</v>
      </c>
      <c r="AJ50" s="14">
        <f>'OA&amp;GRIDCO'!AV50+'Day Ahead IEX PXIL'!Z50+RTM!Z50</f>
        <v>34.5</v>
      </c>
      <c r="AK50" s="14">
        <f>'OA&amp;GRIDCO'!BS50+'Day Ahead IEX PXIL'!AK50+RTM!AK50</f>
        <v>101.24000000000001</v>
      </c>
      <c r="AL50" s="14">
        <f>'OA&amp;GRIDCO'!BT50+'Day Ahead IEX PXIL'!AL50+RTM!AL50</f>
        <v>8.5440000000000005</v>
      </c>
      <c r="AM50" s="14">
        <f>'OA&amp;GRIDCO'!BC50+'Day Ahead IEX PXIL'!AE50+RTM!AE50</f>
        <v>0</v>
      </c>
      <c r="AN50" s="14">
        <f>'OA&amp;GRIDCO'!BD50+'Day Ahead IEX PXIL'!AF50+RTM!AF50</f>
        <v>0</v>
      </c>
      <c r="AO50" s="14">
        <f>'OA&amp;GRIDCO'!CC50+'Day Ahead IEX PXIL'!AQ50+RTM!AQ50</f>
        <v>0</v>
      </c>
      <c r="AP50" s="14">
        <f>'OA&amp;GRIDCO'!CD50+'Day Ahead IEX PXIL'!AR50+RTM!AR50</f>
        <v>0</v>
      </c>
      <c r="AQ50" s="14">
        <f>'OA&amp;GRIDCO'!CO50+'Day Ahead IEX PXIL'!AW50+RTM!AW50</f>
        <v>25.75</v>
      </c>
      <c r="AR50" s="14">
        <f>'OA&amp;GRIDCO'!CP50+'Day Ahead IEX PXIL'!AX50+RTM!AX50</f>
        <v>8</v>
      </c>
      <c r="AS50" s="14">
        <f>'OA&amp;GRIDCO'!DA50+'Day Ahead IEX PXIL'!BC50+RTM!BC50</f>
        <v>329.77738402061857</v>
      </c>
      <c r="AT50" s="14">
        <f>'OA&amp;GRIDCO'!DB50+'Day Ahead IEX PXIL'!BD50+RTM!BD50</f>
        <v>0</v>
      </c>
      <c r="AU50" s="14">
        <f>'Day Ahead IEX PXIL'!BI50+RTM!BI50+'OA&amp;GRIDCO'!OQ50</f>
        <v>0</v>
      </c>
      <c r="AV50" s="14">
        <f>'Day Ahead IEX PXIL'!BJ50+RTM!BJ50+'OA&amp;GRIDCO'!OR50</f>
        <v>0</v>
      </c>
      <c r="AW50" s="91"/>
      <c r="AX50" s="91"/>
      <c r="AY50" s="14">
        <v>0</v>
      </c>
      <c r="AZ50" s="14">
        <f>'OA&amp;GRIDCO'!DL50+'Day Ahead IEX PXIL'!BP50+RTM!BP50</f>
        <v>14.12</v>
      </c>
      <c r="BA50" s="14">
        <f>'OA&amp;GRIDCO'!EC50+'Day Ahead IEX PXIL'!BU50+RTM!BU50</f>
        <v>0</v>
      </c>
      <c r="BB50" s="14">
        <f>'OA&amp;GRIDCO'!ED50+'Day Ahead IEX PXIL'!BV50+RTM!BV50</f>
        <v>0</v>
      </c>
      <c r="BC50" s="14">
        <f>'OA&amp;GRIDCO'!EQ50+'Day Ahead IEX PXIL'!CA50+RTM!CA50</f>
        <v>348.46000000000004</v>
      </c>
      <c r="BD50" s="14">
        <f>'OA&amp;GRIDCO'!ER50+'Day Ahead IEX PXIL'!CB50+RTM!CB50</f>
        <v>66.495000000000005</v>
      </c>
      <c r="BE50" s="99">
        <f>'OA&amp;GRIDCO'!NU50+GDAM!U50</f>
        <v>2.46</v>
      </c>
      <c r="BF50" s="99"/>
      <c r="BG50" s="77"/>
      <c r="BH50" s="77"/>
      <c r="BI50" s="14">
        <f>'OA&amp;GRIDCO'!EW50+'Day Ahead IEX PXIL'!CG50+RTM!CG50</f>
        <v>0</v>
      </c>
      <c r="BJ50" s="14">
        <f>'OA&amp;GRIDCO'!EX50+'Day Ahead IEX PXIL'!CH50+RTM!CH50</f>
        <v>0</v>
      </c>
      <c r="BK50" s="14">
        <f>'OA&amp;GRIDCO'!KW50+RTM!FG50+'Day Ahead IEX PXIL'!GW50</f>
        <v>0</v>
      </c>
      <c r="BL50" s="14">
        <f>'OA&amp;GRIDCO'!KX50+RTM!FH50+'Day Ahead IEX PXIL'!GX50</f>
        <v>0</v>
      </c>
      <c r="BM50" s="14">
        <f>'Day Ahead IEX PXIL'!CM50+RTM!CM50+'OA&amp;GRIDCO'!FC50</f>
        <v>0</v>
      </c>
      <c r="BN50" s="14">
        <f>'OA&amp;GRIDCO'!FD50+'Day Ahead IEX PXIL'!CN50+RTM!CN50</f>
        <v>0</v>
      </c>
      <c r="BO50" s="93"/>
      <c r="BP50" s="93"/>
      <c r="BQ50" s="14">
        <f>'OA&amp;GRIDCO'!FQ50+'Day Ahead IEX PXIL'!CS50+RTM!CS50</f>
        <v>26.8</v>
      </c>
      <c r="BR50" s="14">
        <f>'OA&amp;GRIDCO'!FR50+'Day Ahead IEX PXIL'!CT50+RTM!CT50</f>
        <v>6</v>
      </c>
      <c r="BS50" s="10">
        <f>'OA&amp;GRIDCO'!JU50+'Day Ahead IEX PXIL'!FA50+RTM!EU50</f>
        <v>108.9545</v>
      </c>
      <c r="BT50" s="14">
        <f>'OA&amp;GRIDCO'!JV50+'Day Ahead IEX PXIL'!FB50+RTM!EV50</f>
        <v>13</v>
      </c>
      <c r="BU50" s="31">
        <f>'OA&amp;GRIDCO'!GG50+RTM!G50</f>
        <v>0</v>
      </c>
      <c r="BV50" s="31">
        <f>'OA&amp;GRIDCO'!GH50</f>
        <v>0</v>
      </c>
      <c r="BW50" s="14">
        <f>'OA&amp;GRIDCO'!HA50+'Day Ahead IEX PXIL'!DK50+RTM!DE50</f>
        <v>0</v>
      </c>
      <c r="BX50" s="14">
        <f>'OA&amp;GRIDCO'!HB50</f>
        <v>0</v>
      </c>
      <c r="BY50" s="14">
        <f>'Day Ahead IEX PXIL'!GK50+RTM!FA50+'OA&amp;GRIDCO'!LC50</f>
        <v>0</v>
      </c>
      <c r="BZ50" s="14">
        <f>'Day Ahead IEX PXIL'!GL50+RTM!FB50+'OA&amp;GRIDCO'!LD50</f>
        <v>0</v>
      </c>
      <c r="CA50" s="61"/>
      <c r="CB50" s="61"/>
      <c r="CC50" s="98">
        <f>RTM!GI50+'Day Ahead IEX PXIL'!II50+GDAM!M50</f>
        <v>0</v>
      </c>
      <c r="CD50" s="98">
        <f>RTM!GJ50</f>
        <v>0</v>
      </c>
      <c r="CE50" s="14">
        <f>'OA&amp;GRIDCO'!HI50+'Day Ahead IEX PXIL'!DQ50+RTM!DK50</f>
        <v>0</v>
      </c>
      <c r="CF50" s="14">
        <f>'OA&amp;GRIDCO'!HJ50+'Day Ahead IEX PXIL'!DR50+RTM!DL50</f>
        <v>0</v>
      </c>
      <c r="CG50" s="98">
        <f>'OA&amp;GRIDCO'!HO50+'Day Ahead IEX PXIL'!DW50+RTM!DQ50</f>
        <v>0</v>
      </c>
      <c r="CH50" s="98">
        <f>'OA&amp;GRIDCO'!HP50+'Day Ahead IEX PXIL'!DX50+RTM!DR50</f>
        <v>0</v>
      </c>
      <c r="CI50" s="99">
        <f>'Day Ahead IEX PXIL'!HE50+'OA&amp;GRIDCO'!DI50+RTM!GY50</f>
        <v>0</v>
      </c>
      <c r="CJ50" s="99">
        <f>'Day Ahead IEX PXIL'!HF50+'OA&amp;GRIDCO'!DJ50</f>
        <v>0</v>
      </c>
      <c r="CK50" s="78">
        <f>'OA&amp;GRIDCO'!KS50+'Day Ahead IEX PXIL'!DE50</f>
        <v>0</v>
      </c>
      <c r="CL50" s="78">
        <f>'OA&amp;GRIDCO'!KT50+'Day Ahead IEX PXIL'!DF50</f>
        <v>0</v>
      </c>
      <c r="CM50" s="78">
        <f>'Day Ahead IEX PXIL'!FS50+RTM!FS50</f>
        <v>0</v>
      </c>
      <c r="CN50" s="78">
        <f>'Day Ahead IEX PXIL'!FT50</f>
        <v>0</v>
      </c>
      <c r="CO50" s="78">
        <f>RTM!IY50+'Day Ahead IEX PXIL'!IY50</f>
        <v>5.15</v>
      </c>
      <c r="CP50" s="78">
        <f>RTM!IZ50+'Day Ahead IEX PXIL'!IZ50</f>
        <v>0</v>
      </c>
      <c r="CQ50" s="14">
        <f>'OA&amp;GRIDCO'!KG50+'Day Ahead IEX PXIL'!FM50+RTM!GE50</f>
        <v>8.25</v>
      </c>
      <c r="CR50" s="14">
        <f>'OA&amp;GRIDCO'!KH50+'Day Ahead IEX PXIL'!FN50</f>
        <v>0</v>
      </c>
      <c r="CS50" s="14">
        <f>'OA&amp;GRIDCO'!KM50+'Day Ahead IEX PXIL'!FY50+RTM!FY50</f>
        <v>0</v>
      </c>
      <c r="CT50" s="14">
        <f>'Day Ahead IEX PXIL'!FZ50</f>
        <v>0</v>
      </c>
      <c r="CU50" s="14">
        <v>0</v>
      </c>
      <c r="CV50" s="14">
        <f>'Day Ahead IEX PXIL'!GF50</f>
        <v>0</v>
      </c>
      <c r="CW50" s="14">
        <f>'OA&amp;GRIDCO'!HU50+'Day Ahead IEX PXIL'!EC50+RTM!DW50</f>
        <v>400</v>
      </c>
      <c r="CX50" s="14">
        <f>'OA&amp;GRIDCO'!HV50+'Day Ahead IEX PXIL'!ED50+RTM!DX50</f>
        <v>0</v>
      </c>
      <c r="CY50" s="14">
        <f>'OA&amp;GRIDCO'!IG50+'Day Ahead IEX PXIL'!EI50+RTM!EC50</f>
        <v>9.3000000000000007</v>
      </c>
      <c r="CZ50" s="14">
        <f>'OA&amp;GRIDCO'!IH50+'Day Ahead IEX PXIL'!EJ50+RTM!ED50</f>
        <v>2.3250000000000002</v>
      </c>
      <c r="DA50" s="14">
        <f>'OA&amp;GRIDCO'!IU50+'Day Ahead IEX PXIL'!EO50+RTM!EI50</f>
        <v>0</v>
      </c>
      <c r="DB50" s="14">
        <f>'OA&amp;GRIDCO'!IV50+'Day Ahead IEX PXIL'!EP50+RTM!EJ50</f>
        <v>0</v>
      </c>
      <c r="DC50" s="99"/>
      <c r="DD50" s="99"/>
      <c r="DE50" s="14">
        <f>'Day Ahead IEX PXIL'!FC50+'OA&amp;GRIDCO'!KA50+RTM!GM50</f>
        <v>0</v>
      </c>
      <c r="DF50" s="14">
        <f>'Day Ahead IEX PXIL'!FD50+'OA&amp;GRIDCO'!KB50</f>
        <v>0</v>
      </c>
      <c r="DG50" s="14">
        <f>'OA&amp;GRIDCO'!JE50+'Day Ahead IEX PXIL'!EU50+RTM!EO50</f>
        <v>10.31</v>
      </c>
      <c r="DH50" s="14">
        <f>'OA&amp;GRIDCO'!JF50+'Day Ahead IEX PXIL'!EV50+RTM!EP50</f>
        <v>0</v>
      </c>
      <c r="DI50" s="14">
        <v>0</v>
      </c>
      <c r="DJ50" s="14">
        <v>0</v>
      </c>
      <c r="DK50" s="98">
        <f>RTM!FM50</f>
        <v>0</v>
      </c>
      <c r="DL50" s="98">
        <f>RTM!FN50</f>
        <v>0</v>
      </c>
      <c r="DM50" s="98">
        <f>'OA&amp;GRIDCO'!LF50+'Day Ahead IEX PXIL'!HU50+'Day Ahead IEX PXIL'!HU50</f>
        <v>0</v>
      </c>
      <c r="DN50" s="98">
        <f>'OA&amp;GRIDCO'!LH50+'Day Ahead IEX PXIL'!HV50+RTM!GV50</f>
        <v>0</v>
      </c>
      <c r="DO50" s="98">
        <f>'OA&amp;GRIDCO'!LS50+'Day Ahead IEX PXIL'!HO50+RTM!IU50</f>
        <v>0</v>
      </c>
      <c r="DP50" s="98">
        <f>'OA&amp;GRIDCO'!LT50+'Day Ahead IEX PXIL'!HP50+RTM!IV50</f>
        <v>0</v>
      </c>
      <c r="DQ50" s="98">
        <f>RTM!HK50</f>
        <v>1.44</v>
      </c>
      <c r="DR50" s="98">
        <f>RTM!HL50</f>
        <v>0</v>
      </c>
      <c r="DS50" s="98">
        <f>RTM!HO50</f>
        <v>0</v>
      </c>
      <c r="DT50" s="98">
        <f>RTM!HP50</f>
        <v>0</v>
      </c>
      <c r="DU50" s="98">
        <f>RTM!HS50</f>
        <v>0</v>
      </c>
      <c r="DV50" s="98">
        <f>RTM!HT50</f>
        <v>0</v>
      </c>
      <c r="DW50" s="98">
        <f>RTM!HW50+'OA&amp;GRIDCO'!MI50</f>
        <v>22</v>
      </c>
      <c r="DX50" s="98">
        <f>RTM!HX50</f>
        <v>0</v>
      </c>
      <c r="DY50" s="98">
        <f>RTM!IA50</f>
        <v>0</v>
      </c>
      <c r="DZ50" s="98">
        <f>RTM!IB50</f>
        <v>0</v>
      </c>
      <c r="EA50" s="98">
        <f>RTM!IC50</f>
        <v>0</v>
      </c>
      <c r="EB50" s="98">
        <f>RTM!ID50</f>
        <v>0</v>
      </c>
      <c r="EC50" s="98">
        <f>'OA&amp;GRIDCO'!MO50</f>
        <v>8.8000000000000007</v>
      </c>
      <c r="ED50" s="98">
        <f>'OA&amp;GRIDCO'!MP50</f>
        <v>0</v>
      </c>
      <c r="EE50" s="98">
        <f>'OA&amp;GRIDCO'!MS50</f>
        <v>0</v>
      </c>
      <c r="EF50" s="98">
        <f>'OA&amp;GRIDCO'!MT50</f>
        <v>0</v>
      </c>
      <c r="EG50" s="98">
        <f>'OA&amp;GRIDCO'!MW50+'Day Ahead IEX PXIL'!IM50+GDAM!G50+RTM!II50</f>
        <v>0</v>
      </c>
      <c r="EH50" s="98">
        <f>'OA&amp;GRIDCO'!MX50+'Day Ahead IEX PXIL'!IN50+RTM!IJ50+GDAM!H50</f>
        <v>0</v>
      </c>
      <c r="EI50" s="98">
        <f>'Day Ahead IEX PXIL'!IQ50+RTM!IM50+'OA&amp;GRIDCO'!NA50</f>
        <v>6.65</v>
      </c>
      <c r="EJ50" s="98">
        <f>'Day Ahead IEX PXIL'!IR50+RTM!IN50+'OA&amp;GRIDCO'!NB50</f>
        <v>0.9</v>
      </c>
      <c r="EK50" s="98">
        <f>'OA&amp;GRIDCO'!NE50</f>
        <v>0</v>
      </c>
      <c r="EL50" s="98">
        <f>'OA&amp;GRIDCO'!NF50</f>
        <v>0</v>
      </c>
      <c r="EM50" s="98">
        <f>RTM!IQ50</f>
        <v>0</v>
      </c>
      <c r="EN50" s="98">
        <f>RTM!IR50</f>
        <v>0</v>
      </c>
      <c r="EO50" s="98">
        <f>'Day Ahead IEX PXIL'!IU50+RTM!JC50</f>
        <v>0</v>
      </c>
      <c r="EP50" s="98">
        <f>'Day Ahead IEX PXIL'!IV50+RTM!JD50</f>
        <v>0</v>
      </c>
      <c r="EQ50" s="98">
        <f>'OA&amp;GRIDCO'!NI50</f>
        <v>0</v>
      </c>
      <c r="ER50" s="98">
        <f>'OA&amp;GRIDCO'!NJ50</f>
        <v>0</v>
      </c>
      <c r="ES50" s="98">
        <f>'OA&amp;GRIDCO'!NK50+RTM!HC50+'Day Ahead IEX PXIL'!JC50</f>
        <v>0</v>
      </c>
      <c r="ET50" s="98">
        <f>'OA&amp;GRIDCO'!NN50+RTM!HD50+'Day Ahead IEX PXIL'!JD50</f>
        <v>0</v>
      </c>
      <c r="EU50" s="98">
        <f>RTM!JG50</f>
        <v>0</v>
      </c>
      <c r="EV50" s="98">
        <f>RTM!JH50</f>
        <v>0</v>
      </c>
      <c r="EW50" s="98">
        <f>RTM!JK50</f>
        <v>0</v>
      </c>
      <c r="EX50" s="98">
        <f>RTM!JL50</f>
        <v>0</v>
      </c>
      <c r="EY50" s="98">
        <f>GDAM!S50+'OA&amp;GRIDCO'!OE50+RTM!JO50</f>
        <v>0</v>
      </c>
      <c r="EZ50" s="98">
        <f>GDAM!T50+'OA&amp;GRIDCO'!NV50+RTM!JP50</f>
        <v>0</v>
      </c>
      <c r="FA50" s="98">
        <f>GDAM!Y50+RTM!JS50</f>
        <v>0</v>
      </c>
      <c r="FB50" s="98">
        <f>GDAM!Z50+RTM!JT50</f>
        <v>0</v>
      </c>
      <c r="FC50" s="98">
        <f>RTM!JW50</f>
        <v>0</v>
      </c>
      <c r="FD50" s="98">
        <f>RTM!JX50</f>
        <v>0</v>
      </c>
      <c r="FE50" s="98">
        <f>GDAM!AE50+'OA&amp;GRIDCO'!OM50</f>
        <v>3.76</v>
      </c>
      <c r="FF50" s="98">
        <f>GDAM!AF50+'OA&amp;GRIDCO'!ON50</f>
        <v>0</v>
      </c>
      <c r="FG50" s="10">
        <f t="shared" si="0"/>
        <v>1614.5129812206019</v>
      </c>
      <c r="FH50" s="10">
        <f t="shared" si="1"/>
        <v>178.084</v>
      </c>
    </row>
    <row r="51" spans="1:164">
      <c r="A51" s="72" t="s">
        <v>73</v>
      </c>
      <c r="B51" s="62">
        <v>41</v>
      </c>
      <c r="C51" s="139"/>
      <c r="D51" s="99"/>
      <c r="E51" s="99"/>
      <c r="F51" s="99"/>
      <c r="G51" s="99">
        <v>20</v>
      </c>
      <c r="H51" s="99">
        <v>0.9</v>
      </c>
      <c r="I51" s="98"/>
      <c r="J51" s="98"/>
      <c r="K51" s="99"/>
      <c r="L51" s="99"/>
      <c r="M51" s="99">
        <v>18</v>
      </c>
      <c r="N51" s="99"/>
      <c r="O51" s="359">
        <v>2.5</v>
      </c>
      <c r="P51" s="99"/>
      <c r="Q51" s="119">
        <v>3.7</v>
      </c>
      <c r="R51" s="99">
        <v>0.45999999999999996</v>
      </c>
      <c r="S51" s="98">
        <v>25</v>
      </c>
      <c r="T51" s="99"/>
      <c r="U51" s="98">
        <v>37</v>
      </c>
      <c r="V51" s="99"/>
      <c r="W51" s="351">
        <v>4.88</v>
      </c>
      <c r="X51" s="99"/>
      <c r="Y51" s="351">
        <v>2.5299999999999998</v>
      </c>
      <c r="Z51" s="99"/>
      <c r="AA51" s="361">
        <v>3.84</v>
      </c>
      <c r="AB51" s="99"/>
      <c r="AC51" s="363">
        <v>0.75333478179960012</v>
      </c>
      <c r="AD51" s="99"/>
      <c r="AE51" s="14">
        <f>'OA&amp;GRIDCO'!W51+'Day Ahead IEX PXIL'!M51+RTM!M51</f>
        <v>20.62</v>
      </c>
      <c r="AF51" s="14">
        <f>'OA&amp;GRIDCO'!X51+'Day Ahead IEX PXIL'!N51+RTM!N51</f>
        <v>20.62</v>
      </c>
      <c r="AG51" s="14">
        <f>'OA&amp;GRIDCO'!AC51+'Day Ahead IEX PXIL'!S51+RTM!S51</f>
        <v>5</v>
      </c>
      <c r="AH51" s="14">
        <f>'OA&amp;GRIDCO'!AD51+'Day Ahead IEX PXIL'!T51+RTM!T51</f>
        <v>2.2200000000000002</v>
      </c>
      <c r="AI51" s="14">
        <f>'OA&amp;GRIDCO'!AU51+'Day Ahead IEX PXIL'!Y51+RTM!Y51</f>
        <v>115</v>
      </c>
      <c r="AJ51" s="14">
        <f>'OA&amp;GRIDCO'!AV51+'Day Ahead IEX PXIL'!Z51+RTM!Z51</f>
        <v>34.5</v>
      </c>
      <c r="AK51" s="14">
        <f>'OA&amp;GRIDCO'!BS51+'Day Ahead IEX PXIL'!AK51+RTM!AK51</f>
        <v>60</v>
      </c>
      <c r="AL51" s="14">
        <f>'OA&amp;GRIDCO'!BT51+'Day Ahead IEX PXIL'!AL51+RTM!AL51</f>
        <v>8.5440000000000005</v>
      </c>
      <c r="AM51" s="14">
        <f>'OA&amp;GRIDCO'!BC51+'Day Ahead IEX PXIL'!AE51+RTM!AE51</f>
        <v>0</v>
      </c>
      <c r="AN51" s="14">
        <f>'OA&amp;GRIDCO'!BD51+'Day Ahead IEX PXIL'!AF51+RTM!AF51</f>
        <v>0</v>
      </c>
      <c r="AO51" s="14">
        <f>'OA&amp;GRIDCO'!CC51+'Day Ahead IEX PXIL'!AQ51+RTM!AQ51</f>
        <v>0</v>
      </c>
      <c r="AP51" s="14">
        <f>'OA&amp;GRIDCO'!CD51+'Day Ahead IEX PXIL'!AR51+RTM!AR51</f>
        <v>0</v>
      </c>
      <c r="AQ51" s="14">
        <f>'OA&amp;GRIDCO'!CO51+'Day Ahead IEX PXIL'!AW51+RTM!AW51</f>
        <v>25.75</v>
      </c>
      <c r="AR51" s="14">
        <f>'OA&amp;GRIDCO'!CP51+'Day Ahead IEX PXIL'!AX51+RTM!AX51</f>
        <v>8</v>
      </c>
      <c r="AS51" s="14">
        <f>'OA&amp;GRIDCO'!DA51+'Day Ahead IEX PXIL'!BC51+RTM!BC51</f>
        <v>329.77738402061857</v>
      </c>
      <c r="AT51" s="14">
        <f>'OA&amp;GRIDCO'!DB51+'Day Ahead IEX PXIL'!BD51+RTM!BD51</f>
        <v>0</v>
      </c>
      <c r="AU51" s="14">
        <f>'Day Ahead IEX PXIL'!BI51+RTM!BI51+'OA&amp;GRIDCO'!OQ51</f>
        <v>0</v>
      </c>
      <c r="AV51" s="14">
        <f>'Day Ahead IEX PXIL'!BJ51+RTM!BJ51+'OA&amp;GRIDCO'!OR51</f>
        <v>0</v>
      </c>
      <c r="AW51" s="91"/>
      <c r="AX51" s="91"/>
      <c r="AY51" s="14">
        <v>0</v>
      </c>
      <c r="AZ51" s="14">
        <f>'OA&amp;GRIDCO'!DL51+'Day Ahead IEX PXIL'!BP51+RTM!BP51</f>
        <v>14.12</v>
      </c>
      <c r="BA51" s="14">
        <f>'OA&amp;GRIDCO'!EC51+'Day Ahead IEX PXIL'!BU51+RTM!BU51</f>
        <v>0</v>
      </c>
      <c r="BB51" s="14">
        <f>'OA&amp;GRIDCO'!ED51+'Day Ahead IEX PXIL'!BV51+RTM!BV51</f>
        <v>0</v>
      </c>
      <c r="BC51" s="14">
        <f>'OA&amp;GRIDCO'!EQ51+'Day Ahead IEX PXIL'!CA51+RTM!CA51</f>
        <v>348.46000000000004</v>
      </c>
      <c r="BD51" s="14">
        <f>'OA&amp;GRIDCO'!ER51+'Day Ahead IEX PXIL'!CB51+RTM!CB51</f>
        <v>66.495000000000005</v>
      </c>
      <c r="BE51" s="99">
        <f>'OA&amp;GRIDCO'!NU51+GDAM!U51</f>
        <v>2.21</v>
      </c>
      <c r="BF51" s="99"/>
      <c r="BG51" s="77"/>
      <c r="BH51" s="77"/>
      <c r="BI51" s="14">
        <f>'OA&amp;GRIDCO'!EW51+'Day Ahead IEX PXIL'!CG51+RTM!CG51</f>
        <v>0</v>
      </c>
      <c r="BJ51" s="14">
        <f>'OA&amp;GRIDCO'!EX51+'Day Ahead IEX PXIL'!CH51+RTM!CH51</f>
        <v>0</v>
      </c>
      <c r="BK51" s="14">
        <f>'OA&amp;GRIDCO'!KW51+RTM!FG51+'Day Ahead IEX PXIL'!GW51</f>
        <v>0</v>
      </c>
      <c r="BL51" s="14">
        <f>'OA&amp;GRIDCO'!KX51+RTM!FH51+'Day Ahead IEX PXIL'!GX51</f>
        <v>0</v>
      </c>
      <c r="BM51" s="14">
        <f>'Day Ahead IEX PXIL'!CM51+RTM!CM51+'OA&amp;GRIDCO'!FC51</f>
        <v>0</v>
      </c>
      <c r="BN51" s="14">
        <f>'OA&amp;GRIDCO'!FD51+'Day Ahead IEX PXIL'!CN51+RTM!CN51</f>
        <v>0</v>
      </c>
      <c r="BO51" s="93"/>
      <c r="BP51" s="93"/>
      <c r="BQ51" s="14">
        <f>'OA&amp;GRIDCO'!FQ51+'Day Ahead IEX PXIL'!CS51+RTM!CS51</f>
        <v>26.8</v>
      </c>
      <c r="BR51" s="14">
        <f>'OA&amp;GRIDCO'!FR51+'Day Ahead IEX PXIL'!CT51+RTM!CT51</f>
        <v>6</v>
      </c>
      <c r="BS51" s="10">
        <f>'OA&amp;GRIDCO'!JU51+'Day Ahead IEX PXIL'!FA51+RTM!EU51</f>
        <v>97.238599999999991</v>
      </c>
      <c r="BT51" s="14">
        <f>'OA&amp;GRIDCO'!JV51+'Day Ahead IEX PXIL'!FB51+RTM!EV51</f>
        <v>13</v>
      </c>
      <c r="BU51" s="31">
        <f>'OA&amp;GRIDCO'!GG51+RTM!G51</f>
        <v>0</v>
      </c>
      <c r="BV51" s="31">
        <f>'OA&amp;GRIDCO'!GH51</f>
        <v>0</v>
      </c>
      <c r="BW51" s="14">
        <f>'OA&amp;GRIDCO'!HA51+'Day Ahead IEX PXIL'!DK51+RTM!DE51</f>
        <v>1</v>
      </c>
      <c r="BX51" s="14">
        <f>'OA&amp;GRIDCO'!HB51</f>
        <v>0</v>
      </c>
      <c r="BY51" s="14">
        <f>'Day Ahead IEX PXIL'!GK51+RTM!FA51+'OA&amp;GRIDCO'!LC51</f>
        <v>0</v>
      </c>
      <c r="BZ51" s="14">
        <f>'Day Ahead IEX PXIL'!GL51+RTM!FB51+'OA&amp;GRIDCO'!LD51</f>
        <v>0</v>
      </c>
      <c r="CA51" s="61"/>
      <c r="CB51" s="61"/>
      <c r="CC51" s="98">
        <f>RTM!GI51+'Day Ahead IEX PXIL'!II51+GDAM!M51</f>
        <v>0</v>
      </c>
      <c r="CD51" s="98">
        <f>RTM!GJ51</f>
        <v>0</v>
      </c>
      <c r="CE51" s="14">
        <f>'OA&amp;GRIDCO'!HI51+'Day Ahead IEX PXIL'!DQ51+RTM!DK51</f>
        <v>0</v>
      </c>
      <c r="CF51" s="14">
        <f>'OA&amp;GRIDCO'!HJ51+'Day Ahead IEX PXIL'!DR51+RTM!DL51</f>
        <v>0</v>
      </c>
      <c r="CG51" s="98">
        <f>'OA&amp;GRIDCO'!HO51+'Day Ahead IEX PXIL'!DW51+RTM!DQ51</f>
        <v>0</v>
      </c>
      <c r="CH51" s="98">
        <f>'OA&amp;GRIDCO'!HP51+'Day Ahead IEX PXIL'!DX51+RTM!DR51</f>
        <v>0</v>
      </c>
      <c r="CI51" s="99">
        <f>'Day Ahead IEX PXIL'!HE51+'OA&amp;GRIDCO'!DI51+RTM!GY51</f>
        <v>0</v>
      </c>
      <c r="CJ51" s="99">
        <f>'Day Ahead IEX PXIL'!HF51+'OA&amp;GRIDCO'!DJ51</f>
        <v>0</v>
      </c>
      <c r="CK51" s="78">
        <f>'OA&amp;GRIDCO'!KS51+'Day Ahead IEX PXIL'!DE51</f>
        <v>0</v>
      </c>
      <c r="CL51" s="78">
        <f>'OA&amp;GRIDCO'!KT51+'Day Ahead IEX PXIL'!DF51</f>
        <v>0</v>
      </c>
      <c r="CM51" s="78">
        <f>'Day Ahead IEX PXIL'!FS51+RTM!FS51</f>
        <v>0</v>
      </c>
      <c r="CN51" s="78">
        <f>'Day Ahead IEX PXIL'!FT51</f>
        <v>0</v>
      </c>
      <c r="CO51" s="78">
        <f>RTM!IY51+'Day Ahead IEX PXIL'!IY51</f>
        <v>5.15</v>
      </c>
      <c r="CP51" s="78">
        <f>RTM!IZ51+'Day Ahead IEX PXIL'!IZ51</f>
        <v>0</v>
      </c>
      <c r="CQ51" s="14">
        <f>'OA&amp;GRIDCO'!KG51+'Day Ahead IEX PXIL'!FM51+RTM!GE51</f>
        <v>8.25</v>
      </c>
      <c r="CR51" s="14">
        <f>'OA&amp;GRIDCO'!KH51+'Day Ahead IEX PXIL'!FN51</f>
        <v>0</v>
      </c>
      <c r="CS51" s="14">
        <f>'OA&amp;GRIDCO'!KM51+'Day Ahead IEX PXIL'!FY51+RTM!FY51</f>
        <v>0</v>
      </c>
      <c r="CT51" s="14">
        <f>'Day Ahead IEX PXIL'!FZ51</f>
        <v>0</v>
      </c>
      <c r="CU51" s="14">
        <v>0</v>
      </c>
      <c r="CV51" s="14">
        <f>'Day Ahead IEX PXIL'!GF51</f>
        <v>0</v>
      </c>
      <c r="CW51" s="14">
        <f>'OA&amp;GRIDCO'!HU51+'Day Ahead IEX PXIL'!EC51+RTM!DW51</f>
        <v>400</v>
      </c>
      <c r="CX51" s="14">
        <f>'OA&amp;GRIDCO'!HV51+'Day Ahead IEX PXIL'!ED51+RTM!DX51</f>
        <v>0</v>
      </c>
      <c r="CY51" s="14">
        <f>'OA&amp;GRIDCO'!IG51+'Day Ahead IEX PXIL'!EI51+RTM!EC51</f>
        <v>9.3000000000000007</v>
      </c>
      <c r="CZ51" s="14">
        <f>'OA&amp;GRIDCO'!IH51+'Day Ahead IEX PXIL'!EJ51+RTM!ED51</f>
        <v>2.3250000000000002</v>
      </c>
      <c r="DA51" s="14">
        <f>'OA&amp;GRIDCO'!IU51+'Day Ahead IEX PXIL'!EO51+RTM!EI51</f>
        <v>0</v>
      </c>
      <c r="DB51" s="14">
        <f>'OA&amp;GRIDCO'!IV51+'Day Ahead IEX PXIL'!EP51+RTM!EJ51</f>
        <v>0</v>
      </c>
      <c r="DC51" s="99"/>
      <c r="DD51" s="99"/>
      <c r="DE51" s="14">
        <f>'Day Ahead IEX PXIL'!FC51+'OA&amp;GRIDCO'!KA51+RTM!GM51</f>
        <v>0</v>
      </c>
      <c r="DF51" s="14">
        <f>'Day Ahead IEX PXIL'!FD51+'OA&amp;GRIDCO'!KB51</f>
        <v>0</v>
      </c>
      <c r="DG51" s="14">
        <f>'OA&amp;GRIDCO'!JE51+'Day Ahead IEX PXIL'!EU51+RTM!EO51</f>
        <v>10.31</v>
      </c>
      <c r="DH51" s="14">
        <f>'OA&amp;GRIDCO'!JF51+'Day Ahead IEX PXIL'!EV51+RTM!EP51</f>
        <v>0</v>
      </c>
      <c r="DI51" s="14">
        <v>0</v>
      </c>
      <c r="DJ51" s="14">
        <v>0</v>
      </c>
      <c r="DK51" s="98">
        <f>RTM!FM51</f>
        <v>0</v>
      </c>
      <c r="DL51" s="98">
        <f>RTM!FN51</f>
        <v>0</v>
      </c>
      <c r="DM51" s="98">
        <f>'OA&amp;GRIDCO'!LF51+'Day Ahead IEX PXIL'!HU51+'Day Ahead IEX PXIL'!HU51</f>
        <v>0</v>
      </c>
      <c r="DN51" s="98">
        <f>'OA&amp;GRIDCO'!LH51+'Day Ahead IEX PXIL'!HV51+RTM!GV51</f>
        <v>0</v>
      </c>
      <c r="DO51" s="98">
        <f>'OA&amp;GRIDCO'!LS51+'Day Ahead IEX PXIL'!HO51+RTM!IU51</f>
        <v>0</v>
      </c>
      <c r="DP51" s="98">
        <f>'OA&amp;GRIDCO'!LT51+'Day Ahead IEX PXIL'!HP51+RTM!IV51</f>
        <v>0</v>
      </c>
      <c r="DQ51" s="98">
        <f>RTM!HK51</f>
        <v>1.44</v>
      </c>
      <c r="DR51" s="98">
        <f>RTM!HL51</f>
        <v>0</v>
      </c>
      <c r="DS51" s="98">
        <f>RTM!HO51</f>
        <v>0</v>
      </c>
      <c r="DT51" s="98">
        <f>RTM!HP51</f>
        <v>0</v>
      </c>
      <c r="DU51" s="98">
        <f>RTM!HS51</f>
        <v>0</v>
      </c>
      <c r="DV51" s="98">
        <f>RTM!HT51</f>
        <v>0</v>
      </c>
      <c r="DW51" s="98">
        <f>RTM!HW51+'OA&amp;GRIDCO'!MI51</f>
        <v>22</v>
      </c>
      <c r="DX51" s="98">
        <f>RTM!HX51</f>
        <v>0</v>
      </c>
      <c r="DY51" s="98">
        <f>RTM!IA51</f>
        <v>0</v>
      </c>
      <c r="DZ51" s="98">
        <f>RTM!IB51</f>
        <v>0</v>
      </c>
      <c r="EA51" s="98">
        <f>RTM!IC51</f>
        <v>0</v>
      </c>
      <c r="EB51" s="98">
        <f>RTM!ID51</f>
        <v>0</v>
      </c>
      <c r="EC51" s="98">
        <f>'OA&amp;GRIDCO'!MO51</f>
        <v>9.0399999999999991</v>
      </c>
      <c r="ED51" s="98">
        <f>'OA&amp;GRIDCO'!MP51</f>
        <v>0</v>
      </c>
      <c r="EE51" s="98">
        <f>'OA&amp;GRIDCO'!MS51</f>
        <v>0</v>
      </c>
      <c r="EF51" s="98">
        <f>'OA&amp;GRIDCO'!MT51</f>
        <v>0</v>
      </c>
      <c r="EG51" s="98">
        <f>'OA&amp;GRIDCO'!MW51+'Day Ahead IEX PXIL'!IM51+GDAM!G51+RTM!II51</f>
        <v>0</v>
      </c>
      <c r="EH51" s="98">
        <f>'OA&amp;GRIDCO'!MX51+'Day Ahead IEX PXIL'!IN51+RTM!IJ51+GDAM!H51</f>
        <v>0</v>
      </c>
      <c r="EI51" s="98">
        <f>'Day Ahead IEX PXIL'!IQ51+RTM!IM51+'OA&amp;GRIDCO'!NA51</f>
        <v>6.65</v>
      </c>
      <c r="EJ51" s="98">
        <f>'Day Ahead IEX PXIL'!IR51+RTM!IN51+'OA&amp;GRIDCO'!NB51</f>
        <v>0.9</v>
      </c>
      <c r="EK51" s="98">
        <f>'OA&amp;GRIDCO'!NE51</f>
        <v>0</v>
      </c>
      <c r="EL51" s="98">
        <f>'OA&amp;GRIDCO'!NF51</f>
        <v>0</v>
      </c>
      <c r="EM51" s="98">
        <f>RTM!IQ51</f>
        <v>0</v>
      </c>
      <c r="EN51" s="98">
        <f>RTM!IR51</f>
        <v>0</v>
      </c>
      <c r="EO51" s="98">
        <f>'Day Ahead IEX PXIL'!IU51+RTM!JC51</f>
        <v>0</v>
      </c>
      <c r="EP51" s="98">
        <f>'Day Ahead IEX PXIL'!IV51+RTM!JD51</f>
        <v>0</v>
      </c>
      <c r="EQ51" s="98">
        <f>'OA&amp;GRIDCO'!NI51</f>
        <v>0</v>
      </c>
      <c r="ER51" s="98">
        <f>'OA&amp;GRIDCO'!NJ51</f>
        <v>0</v>
      </c>
      <c r="ES51" s="98">
        <f>'OA&amp;GRIDCO'!NK51+RTM!HC51+'Day Ahead IEX PXIL'!JC51</f>
        <v>0</v>
      </c>
      <c r="ET51" s="98">
        <f>'OA&amp;GRIDCO'!NN51+RTM!HD51+'Day Ahead IEX PXIL'!JD51</f>
        <v>0</v>
      </c>
      <c r="EU51" s="98">
        <f>RTM!JG51</f>
        <v>0</v>
      </c>
      <c r="EV51" s="98">
        <f>RTM!JH51</f>
        <v>0</v>
      </c>
      <c r="EW51" s="98">
        <f>RTM!JK51</f>
        <v>0</v>
      </c>
      <c r="EX51" s="98">
        <f>RTM!JL51</f>
        <v>0</v>
      </c>
      <c r="EY51" s="98">
        <f>GDAM!S51+'OA&amp;GRIDCO'!OE51+RTM!JO51</f>
        <v>0</v>
      </c>
      <c r="EZ51" s="98">
        <f>GDAM!T51+'OA&amp;GRIDCO'!NV51+RTM!JP51</f>
        <v>0</v>
      </c>
      <c r="FA51" s="98">
        <f>GDAM!Y51+RTM!JS51</f>
        <v>0</v>
      </c>
      <c r="FB51" s="98">
        <f>GDAM!Z51+RTM!JT51</f>
        <v>0</v>
      </c>
      <c r="FC51" s="98">
        <f>RTM!JW51</f>
        <v>0</v>
      </c>
      <c r="FD51" s="98">
        <f>RTM!JX51</f>
        <v>0</v>
      </c>
      <c r="FE51" s="98">
        <f>GDAM!AE51+'OA&amp;GRIDCO'!OM51</f>
        <v>4.34</v>
      </c>
      <c r="FF51" s="98">
        <f>GDAM!AF51+'OA&amp;GRIDCO'!ON51</f>
        <v>0</v>
      </c>
      <c r="FG51" s="10">
        <f t="shared" si="0"/>
        <v>1564.5393188024182</v>
      </c>
      <c r="FH51" s="10">
        <f t="shared" si="1"/>
        <v>178.084</v>
      </c>
    </row>
    <row r="52" spans="1:164">
      <c r="A52" s="72" t="s">
        <v>74</v>
      </c>
      <c r="B52" s="62">
        <v>42</v>
      </c>
      <c r="C52" s="139"/>
      <c r="D52" s="99"/>
      <c r="E52" s="99"/>
      <c r="F52" s="99"/>
      <c r="G52" s="99">
        <v>20</v>
      </c>
      <c r="H52" s="99">
        <v>0.9</v>
      </c>
      <c r="I52" s="98"/>
      <c r="J52" s="98"/>
      <c r="K52" s="99"/>
      <c r="L52" s="99"/>
      <c r="M52" s="99">
        <v>18</v>
      </c>
      <c r="N52" s="99"/>
      <c r="O52" s="359">
        <v>2.7</v>
      </c>
      <c r="P52" s="99"/>
      <c r="Q52" s="119">
        <v>3.7</v>
      </c>
      <c r="R52" s="99">
        <v>0.45999999999999996</v>
      </c>
      <c r="S52" s="98">
        <v>25</v>
      </c>
      <c r="T52" s="99"/>
      <c r="U52" s="98">
        <v>37</v>
      </c>
      <c r="V52" s="99"/>
      <c r="W52" s="351">
        <v>7.72</v>
      </c>
      <c r="X52" s="99"/>
      <c r="Y52" s="351">
        <v>2.4</v>
      </c>
      <c r="Z52" s="99"/>
      <c r="AA52" s="361">
        <v>3.64</v>
      </c>
      <c r="AB52" s="99"/>
      <c r="AC52" s="363">
        <v>1.1174711636087999</v>
      </c>
      <c r="AD52" s="99"/>
      <c r="AE52" s="14">
        <f>'OA&amp;GRIDCO'!W52+'Day Ahead IEX PXIL'!M52+RTM!M52</f>
        <v>30.93</v>
      </c>
      <c r="AF52" s="14">
        <f>'OA&amp;GRIDCO'!X52+'Day Ahead IEX PXIL'!N52+RTM!N52</f>
        <v>20.62</v>
      </c>
      <c r="AG52" s="14">
        <f>'OA&amp;GRIDCO'!AC52+'Day Ahead IEX PXIL'!S52+RTM!S52</f>
        <v>5</v>
      </c>
      <c r="AH52" s="14">
        <f>'OA&amp;GRIDCO'!AD52+'Day Ahead IEX PXIL'!T52+RTM!T52</f>
        <v>2.2200000000000002</v>
      </c>
      <c r="AI52" s="14">
        <f>'OA&amp;GRIDCO'!AU52+'Day Ahead IEX PXIL'!Y52+RTM!Y52</f>
        <v>115</v>
      </c>
      <c r="AJ52" s="14">
        <f>'OA&amp;GRIDCO'!AV52+'Day Ahead IEX PXIL'!Z52+RTM!Z52</f>
        <v>34.5</v>
      </c>
      <c r="AK52" s="14">
        <f>'OA&amp;GRIDCO'!BS52+'Day Ahead IEX PXIL'!AK52+RTM!AK52</f>
        <v>60</v>
      </c>
      <c r="AL52" s="14">
        <f>'OA&amp;GRIDCO'!BT52+'Day Ahead IEX PXIL'!AL52+RTM!AL52</f>
        <v>8.5440000000000005</v>
      </c>
      <c r="AM52" s="14">
        <f>'OA&amp;GRIDCO'!BC52+'Day Ahead IEX PXIL'!AE52+RTM!AE52</f>
        <v>0</v>
      </c>
      <c r="AN52" s="14">
        <f>'OA&amp;GRIDCO'!BD52+'Day Ahead IEX PXIL'!AF52+RTM!AF52</f>
        <v>0</v>
      </c>
      <c r="AO52" s="14">
        <f>'OA&amp;GRIDCO'!CC52+'Day Ahead IEX PXIL'!AQ52+RTM!AQ52</f>
        <v>0</v>
      </c>
      <c r="AP52" s="14">
        <f>'OA&amp;GRIDCO'!CD52+'Day Ahead IEX PXIL'!AR52+RTM!AR52</f>
        <v>0</v>
      </c>
      <c r="AQ52" s="14">
        <f>'OA&amp;GRIDCO'!CO52+'Day Ahead IEX PXIL'!AW52+RTM!AW52</f>
        <v>25.75</v>
      </c>
      <c r="AR52" s="14">
        <f>'OA&amp;GRIDCO'!CP52+'Day Ahead IEX PXIL'!AX52+RTM!AX52</f>
        <v>8</v>
      </c>
      <c r="AS52" s="14">
        <f>'OA&amp;GRIDCO'!DA52+'Day Ahead IEX PXIL'!BC52+RTM!BC52</f>
        <v>329.77738402061857</v>
      </c>
      <c r="AT52" s="14">
        <f>'OA&amp;GRIDCO'!DB52+'Day Ahead IEX PXIL'!BD52+RTM!BD52</f>
        <v>0</v>
      </c>
      <c r="AU52" s="14">
        <f>'Day Ahead IEX PXIL'!BI52+RTM!BI52+'OA&amp;GRIDCO'!OQ52</f>
        <v>0</v>
      </c>
      <c r="AV52" s="14">
        <f>'Day Ahead IEX PXIL'!BJ52+RTM!BJ52+'OA&amp;GRIDCO'!OR52</f>
        <v>0</v>
      </c>
      <c r="AW52" s="91"/>
      <c r="AX52" s="91"/>
      <c r="AY52" s="14">
        <v>0</v>
      </c>
      <c r="AZ52" s="14">
        <f>'OA&amp;GRIDCO'!DL52+'Day Ahead IEX PXIL'!BP52+RTM!BP52</f>
        <v>14.12</v>
      </c>
      <c r="BA52" s="14">
        <f>'OA&amp;GRIDCO'!EC52+'Day Ahead IEX PXIL'!BU52+RTM!BU52</f>
        <v>0</v>
      </c>
      <c r="BB52" s="14">
        <f>'OA&amp;GRIDCO'!ED52+'Day Ahead IEX PXIL'!BV52+RTM!BV52</f>
        <v>0</v>
      </c>
      <c r="BC52" s="14">
        <f>'OA&amp;GRIDCO'!EQ52+'Day Ahead IEX PXIL'!CA52+RTM!CA52</f>
        <v>348.46000000000004</v>
      </c>
      <c r="BD52" s="14">
        <f>'OA&amp;GRIDCO'!ER52+'Day Ahead IEX PXIL'!CB52+RTM!CB52</f>
        <v>66.495000000000005</v>
      </c>
      <c r="BE52" s="99">
        <f>'OA&amp;GRIDCO'!NU52+GDAM!U52</f>
        <v>1.92</v>
      </c>
      <c r="BF52" s="99"/>
      <c r="BG52" s="77"/>
      <c r="BH52" s="77"/>
      <c r="BI52" s="14">
        <f>'OA&amp;GRIDCO'!EW52+'Day Ahead IEX PXIL'!CG52+RTM!CG52</f>
        <v>0</v>
      </c>
      <c r="BJ52" s="14">
        <f>'OA&amp;GRIDCO'!EX52+'Day Ahead IEX PXIL'!CH52+RTM!CH52</f>
        <v>0</v>
      </c>
      <c r="BK52" s="14">
        <f>'OA&amp;GRIDCO'!KW52+RTM!FG52+'Day Ahead IEX PXIL'!GW52</f>
        <v>0</v>
      </c>
      <c r="BL52" s="14">
        <f>'OA&amp;GRIDCO'!KX52+RTM!FH52+'Day Ahead IEX PXIL'!GX52</f>
        <v>0</v>
      </c>
      <c r="BM52" s="14">
        <f>'Day Ahead IEX PXIL'!CM52+RTM!CM52+'OA&amp;GRIDCO'!FC52</f>
        <v>0</v>
      </c>
      <c r="BN52" s="14">
        <f>'OA&amp;GRIDCO'!FD52+'Day Ahead IEX PXIL'!CN52+RTM!CN52</f>
        <v>0</v>
      </c>
      <c r="BO52" s="93"/>
      <c r="BP52" s="93"/>
      <c r="BQ52" s="14">
        <f>'OA&amp;GRIDCO'!FQ52+'Day Ahead IEX PXIL'!CS52+RTM!CS52</f>
        <v>26.8</v>
      </c>
      <c r="BR52" s="14">
        <f>'OA&amp;GRIDCO'!FR52+'Day Ahead IEX PXIL'!CT52+RTM!CT52</f>
        <v>6</v>
      </c>
      <c r="BS52" s="10">
        <f>'OA&amp;GRIDCO'!JU52+'Day Ahead IEX PXIL'!FA52+RTM!EU52</f>
        <v>79.670400000000001</v>
      </c>
      <c r="BT52" s="14">
        <f>'OA&amp;GRIDCO'!JV52+'Day Ahead IEX PXIL'!FB52+RTM!EV52</f>
        <v>13</v>
      </c>
      <c r="BU52" s="31">
        <f>'OA&amp;GRIDCO'!GG52+RTM!G52</f>
        <v>0</v>
      </c>
      <c r="BV52" s="31">
        <f>'OA&amp;GRIDCO'!GH52</f>
        <v>0</v>
      </c>
      <c r="BW52" s="14">
        <f>'OA&amp;GRIDCO'!HA52+'Day Ahead IEX PXIL'!DK52+RTM!DE52</f>
        <v>1</v>
      </c>
      <c r="BX52" s="14">
        <f>'OA&amp;GRIDCO'!HB52</f>
        <v>0</v>
      </c>
      <c r="BY52" s="14">
        <f>'Day Ahead IEX PXIL'!GK52+RTM!FA52+'OA&amp;GRIDCO'!LC52</f>
        <v>0</v>
      </c>
      <c r="BZ52" s="14">
        <f>'Day Ahead IEX PXIL'!GL52+RTM!FB52+'OA&amp;GRIDCO'!LD52</f>
        <v>0</v>
      </c>
      <c r="CA52" s="61"/>
      <c r="CB52" s="61"/>
      <c r="CC52" s="98">
        <f>RTM!GI52+'Day Ahead IEX PXIL'!II52+GDAM!M52</f>
        <v>0</v>
      </c>
      <c r="CD52" s="98">
        <f>RTM!GJ52</f>
        <v>0</v>
      </c>
      <c r="CE52" s="14">
        <f>'OA&amp;GRIDCO'!HI52+'Day Ahead IEX PXIL'!DQ52+RTM!DK52</f>
        <v>0</v>
      </c>
      <c r="CF52" s="14">
        <f>'OA&amp;GRIDCO'!HJ52+'Day Ahead IEX PXIL'!DR52+RTM!DL52</f>
        <v>0</v>
      </c>
      <c r="CG52" s="98">
        <f>'OA&amp;GRIDCO'!HO52+'Day Ahead IEX PXIL'!DW52+RTM!DQ52</f>
        <v>0</v>
      </c>
      <c r="CH52" s="98">
        <f>'OA&amp;GRIDCO'!HP52+'Day Ahead IEX PXIL'!DX52+RTM!DR52</f>
        <v>0</v>
      </c>
      <c r="CI52" s="99">
        <f>'Day Ahead IEX PXIL'!HE52+'OA&amp;GRIDCO'!DI52+RTM!GY52</f>
        <v>0</v>
      </c>
      <c r="CJ52" s="99">
        <f>'Day Ahead IEX PXIL'!HF52+'OA&amp;GRIDCO'!DJ52</f>
        <v>0</v>
      </c>
      <c r="CK52" s="78">
        <f>'OA&amp;GRIDCO'!KS52+'Day Ahead IEX PXIL'!DE52</f>
        <v>0</v>
      </c>
      <c r="CL52" s="78">
        <f>'OA&amp;GRIDCO'!KT52+'Day Ahead IEX PXIL'!DF52</f>
        <v>0</v>
      </c>
      <c r="CM52" s="78">
        <f>'Day Ahead IEX PXIL'!FS52+RTM!FS52</f>
        <v>0</v>
      </c>
      <c r="CN52" s="78">
        <f>'Day Ahead IEX PXIL'!FT52</f>
        <v>0</v>
      </c>
      <c r="CO52" s="78">
        <f>RTM!IY52+'Day Ahead IEX PXIL'!IY52</f>
        <v>5.15</v>
      </c>
      <c r="CP52" s="78">
        <f>RTM!IZ52+'Day Ahead IEX PXIL'!IZ52</f>
        <v>0</v>
      </c>
      <c r="CQ52" s="14">
        <f>'OA&amp;GRIDCO'!KG52+'Day Ahead IEX PXIL'!FM52+RTM!GE52</f>
        <v>8.25</v>
      </c>
      <c r="CR52" s="14">
        <f>'OA&amp;GRIDCO'!KH52+'Day Ahead IEX PXIL'!FN52</f>
        <v>0</v>
      </c>
      <c r="CS52" s="14">
        <f>'OA&amp;GRIDCO'!KM52+'Day Ahead IEX PXIL'!FY52+RTM!FY52</f>
        <v>0</v>
      </c>
      <c r="CT52" s="14">
        <f>'Day Ahead IEX PXIL'!FZ52</f>
        <v>0</v>
      </c>
      <c r="CU52" s="14">
        <v>0</v>
      </c>
      <c r="CV52" s="14">
        <f>'Day Ahead IEX PXIL'!GF52</f>
        <v>0</v>
      </c>
      <c r="CW52" s="14">
        <f>'OA&amp;GRIDCO'!HU52+'Day Ahead IEX PXIL'!EC52+RTM!DW52</f>
        <v>400</v>
      </c>
      <c r="CX52" s="14">
        <f>'OA&amp;GRIDCO'!HV52+'Day Ahead IEX PXIL'!ED52+RTM!DX52</f>
        <v>0</v>
      </c>
      <c r="CY52" s="14">
        <f>'OA&amp;GRIDCO'!IG52+'Day Ahead IEX PXIL'!EI52+RTM!EC52</f>
        <v>9.3000000000000007</v>
      </c>
      <c r="CZ52" s="14">
        <f>'OA&amp;GRIDCO'!IH52+'Day Ahead IEX PXIL'!EJ52+RTM!ED52</f>
        <v>2.3250000000000002</v>
      </c>
      <c r="DA52" s="14">
        <f>'OA&amp;GRIDCO'!IU52+'Day Ahead IEX PXIL'!EO52+RTM!EI52</f>
        <v>0</v>
      </c>
      <c r="DB52" s="14">
        <f>'OA&amp;GRIDCO'!IV52+'Day Ahead IEX PXIL'!EP52+RTM!EJ52</f>
        <v>0</v>
      </c>
      <c r="DC52" s="99"/>
      <c r="DD52" s="99"/>
      <c r="DE52" s="14">
        <f>'Day Ahead IEX PXIL'!FC52+'OA&amp;GRIDCO'!KA52+RTM!GM52</f>
        <v>0</v>
      </c>
      <c r="DF52" s="14">
        <f>'Day Ahead IEX PXIL'!FD52+'OA&amp;GRIDCO'!KB52</f>
        <v>0</v>
      </c>
      <c r="DG52" s="14">
        <f>'OA&amp;GRIDCO'!JE52+'Day Ahead IEX PXIL'!EU52+RTM!EO52</f>
        <v>10.31</v>
      </c>
      <c r="DH52" s="14">
        <f>'OA&amp;GRIDCO'!JF52+'Day Ahead IEX PXIL'!EV52+RTM!EP52</f>
        <v>0</v>
      </c>
      <c r="DI52" s="14">
        <v>0</v>
      </c>
      <c r="DJ52" s="14">
        <v>0</v>
      </c>
      <c r="DK52" s="98">
        <f>RTM!FM52</f>
        <v>0</v>
      </c>
      <c r="DL52" s="98">
        <f>RTM!FN52</f>
        <v>0</v>
      </c>
      <c r="DM52" s="98">
        <f>'OA&amp;GRIDCO'!LF52+'Day Ahead IEX PXIL'!HU52+'Day Ahead IEX PXIL'!HU52</f>
        <v>0</v>
      </c>
      <c r="DN52" s="98">
        <f>'OA&amp;GRIDCO'!LH52+'Day Ahead IEX PXIL'!HV52+RTM!GV52</f>
        <v>0</v>
      </c>
      <c r="DO52" s="98">
        <f>'OA&amp;GRIDCO'!LS52+'Day Ahead IEX PXIL'!HO52+RTM!IU52</f>
        <v>0</v>
      </c>
      <c r="DP52" s="98">
        <f>'OA&amp;GRIDCO'!LT52+'Day Ahead IEX PXIL'!HP52+RTM!IV52</f>
        <v>0</v>
      </c>
      <c r="DQ52" s="98">
        <f>RTM!HK52</f>
        <v>1.44</v>
      </c>
      <c r="DR52" s="98">
        <f>RTM!HL52</f>
        <v>0</v>
      </c>
      <c r="DS52" s="98">
        <f>RTM!HO52</f>
        <v>0</v>
      </c>
      <c r="DT52" s="98">
        <f>RTM!HP52</f>
        <v>0</v>
      </c>
      <c r="DU52" s="98">
        <f>RTM!HS52</f>
        <v>0</v>
      </c>
      <c r="DV52" s="98">
        <f>RTM!HT52</f>
        <v>0</v>
      </c>
      <c r="DW52" s="98">
        <f>RTM!HW52+'OA&amp;GRIDCO'!MI52</f>
        <v>22</v>
      </c>
      <c r="DX52" s="98">
        <f>RTM!HX52</f>
        <v>0</v>
      </c>
      <c r="DY52" s="98">
        <f>RTM!IA52</f>
        <v>0</v>
      </c>
      <c r="DZ52" s="98">
        <f>RTM!IB52</f>
        <v>0</v>
      </c>
      <c r="EA52" s="98">
        <f>RTM!IC52</f>
        <v>0</v>
      </c>
      <c r="EB52" s="98">
        <f>RTM!ID52</f>
        <v>0</v>
      </c>
      <c r="EC52" s="98">
        <f>'OA&amp;GRIDCO'!MO52</f>
        <v>9.3000000000000007</v>
      </c>
      <c r="ED52" s="98">
        <f>'OA&amp;GRIDCO'!MP52</f>
        <v>0</v>
      </c>
      <c r="EE52" s="98">
        <f>'OA&amp;GRIDCO'!MS52</f>
        <v>0</v>
      </c>
      <c r="EF52" s="98">
        <f>'OA&amp;GRIDCO'!MT52</f>
        <v>0</v>
      </c>
      <c r="EG52" s="98">
        <f>'OA&amp;GRIDCO'!MW52+'Day Ahead IEX PXIL'!IM52+GDAM!G52+RTM!II52</f>
        <v>0</v>
      </c>
      <c r="EH52" s="98">
        <f>'OA&amp;GRIDCO'!MX52+'Day Ahead IEX PXIL'!IN52+RTM!IJ52+GDAM!H52</f>
        <v>0</v>
      </c>
      <c r="EI52" s="98">
        <f>'Day Ahead IEX PXIL'!IQ52+RTM!IM52+'OA&amp;GRIDCO'!NA52</f>
        <v>6.65</v>
      </c>
      <c r="EJ52" s="98">
        <f>'Day Ahead IEX PXIL'!IR52+RTM!IN52+'OA&amp;GRIDCO'!NB52</f>
        <v>0.9</v>
      </c>
      <c r="EK52" s="98">
        <f>'OA&amp;GRIDCO'!NE52</f>
        <v>0</v>
      </c>
      <c r="EL52" s="98">
        <f>'OA&amp;GRIDCO'!NF52</f>
        <v>0</v>
      </c>
      <c r="EM52" s="98">
        <f>RTM!IQ52</f>
        <v>0</v>
      </c>
      <c r="EN52" s="98">
        <f>RTM!IR52</f>
        <v>0</v>
      </c>
      <c r="EO52" s="98">
        <f>'Day Ahead IEX PXIL'!IU52+RTM!JC52</f>
        <v>0</v>
      </c>
      <c r="EP52" s="98">
        <f>'Day Ahead IEX PXIL'!IV52+RTM!JD52</f>
        <v>0</v>
      </c>
      <c r="EQ52" s="98">
        <f>'OA&amp;GRIDCO'!NI52</f>
        <v>0</v>
      </c>
      <c r="ER52" s="98">
        <f>'OA&amp;GRIDCO'!NJ52</f>
        <v>0</v>
      </c>
      <c r="ES52" s="98">
        <f>'OA&amp;GRIDCO'!NK52+RTM!HC52+'Day Ahead IEX PXIL'!JC52</f>
        <v>0</v>
      </c>
      <c r="ET52" s="98">
        <f>'OA&amp;GRIDCO'!NN52+RTM!HD52+'Day Ahead IEX PXIL'!JD52</f>
        <v>0</v>
      </c>
      <c r="EU52" s="98">
        <f>RTM!JG52</f>
        <v>0</v>
      </c>
      <c r="EV52" s="98">
        <f>RTM!JH52</f>
        <v>0</v>
      </c>
      <c r="EW52" s="98">
        <f>RTM!JK52</f>
        <v>0</v>
      </c>
      <c r="EX52" s="98">
        <f>RTM!JL52</f>
        <v>0</v>
      </c>
      <c r="EY52" s="98">
        <f>GDAM!S52+'OA&amp;GRIDCO'!OE52+RTM!JO52</f>
        <v>0</v>
      </c>
      <c r="EZ52" s="98">
        <f>GDAM!T52+'OA&amp;GRIDCO'!NV52+RTM!JP52</f>
        <v>0</v>
      </c>
      <c r="FA52" s="98">
        <f>GDAM!Y52+RTM!JS52</f>
        <v>0</v>
      </c>
      <c r="FB52" s="98">
        <f>GDAM!Z52+RTM!JT52</f>
        <v>0</v>
      </c>
      <c r="FC52" s="98">
        <f>RTM!JW52</f>
        <v>0</v>
      </c>
      <c r="FD52" s="98">
        <f>RTM!JX52</f>
        <v>0</v>
      </c>
      <c r="FE52" s="98">
        <f>GDAM!AE52+'OA&amp;GRIDCO'!OM52</f>
        <v>4.91</v>
      </c>
      <c r="FF52" s="98">
        <f>GDAM!AF52+'OA&amp;GRIDCO'!ON52</f>
        <v>0</v>
      </c>
      <c r="FG52" s="10">
        <f t="shared" si="0"/>
        <v>1560.8952551842276</v>
      </c>
      <c r="FH52" s="10">
        <f t="shared" si="1"/>
        <v>178.084</v>
      </c>
    </row>
    <row r="53" spans="1:164">
      <c r="A53" s="72" t="s">
        <v>75</v>
      </c>
      <c r="B53" s="62">
        <v>43</v>
      </c>
      <c r="C53" s="139"/>
      <c r="D53" s="99"/>
      <c r="E53" s="99"/>
      <c r="F53" s="99"/>
      <c r="G53" s="99">
        <v>20</v>
      </c>
      <c r="H53" s="99">
        <v>0.9</v>
      </c>
      <c r="I53" s="98"/>
      <c r="J53" s="98"/>
      <c r="K53" s="99"/>
      <c r="L53" s="99"/>
      <c r="M53" s="99">
        <v>18</v>
      </c>
      <c r="N53" s="99"/>
      <c r="O53" s="359">
        <v>3</v>
      </c>
      <c r="P53" s="99"/>
      <c r="Q53" s="119">
        <v>3.7</v>
      </c>
      <c r="R53" s="99">
        <v>0.45999999999999996</v>
      </c>
      <c r="S53" s="98">
        <v>25</v>
      </c>
      <c r="T53" s="99"/>
      <c r="U53" s="98">
        <v>37</v>
      </c>
      <c r="V53" s="99"/>
      <c r="W53" s="351">
        <v>7.8</v>
      </c>
      <c r="X53" s="99"/>
      <c r="Y53" s="351">
        <v>2.36</v>
      </c>
      <c r="Z53" s="99"/>
      <c r="AA53" s="361">
        <v>3.58</v>
      </c>
      <c r="AB53" s="99"/>
      <c r="AC53" s="363">
        <v>1.1469558908808</v>
      </c>
      <c r="AD53" s="99"/>
      <c r="AE53" s="14">
        <f>'OA&amp;GRIDCO'!W53+'Day Ahead IEX PXIL'!M53+RTM!M53</f>
        <v>20.62</v>
      </c>
      <c r="AF53" s="14">
        <f>'OA&amp;GRIDCO'!X53+'Day Ahead IEX PXIL'!N53+RTM!N53</f>
        <v>20.62</v>
      </c>
      <c r="AG53" s="14">
        <f>'OA&amp;GRIDCO'!AC53+'Day Ahead IEX PXIL'!S53+RTM!S53</f>
        <v>5</v>
      </c>
      <c r="AH53" s="14">
        <f>'OA&amp;GRIDCO'!AD53+'Day Ahead IEX PXIL'!T53+RTM!T53</f>
        <v>2.2200000000000002</v>
      </c>
      <c r="AI53" s="14">
        <f>'OA&amp;GRIDCO'!AU53+'Day Ahead IEX PXIL'!Y53+RTM!Y53</f>
        <v>115</v>
      </c>
      <c r="AJ53" s="14">
        <f>'OA&amp;GRIDCO'!AV53+'Day Ahead IEX PXIL'!Z53+RTM!Z53</f>
        <v>34.5</v>
      </c>
      <c r="AK53" s="14">
        <f>'OA&amp;GRIDCO'!BS53+'Day Ahead IEX PXIL'!AK53+RTM!AK53</f>
        <v>101.24000000000001</v>
      </c>
      <c r="AL53" s="14">
        <f>'OA&amp;GRIDCO'!BT53+'Day Ahead IEX PXIL'!AL53+RTM!AL53</f>
        <v>8.5440000000000005</v>
      </c>
      <c r="AM53" s="14">
        <f>'OA&amp;GRIDCO'!BC53+'Day Ahead IEX PXIL'!AE53+RTM!AE53</f>
        <v>0</v>
      </c>
      <c r="AN53" s="14">
        <f>'OA&amp;GRIDCO'!BD53+'Day Ahead IEX PXIL'!AF53+RTM!AF53</f>
        <v>0</v>
      </c>
      <c r="AO53" s="14">
        <f>'OA&amp;GRIDCO'!CC53+'Day Ahead IEX PXIL'!AQ53+RTM!AQ53</f>
        <v>0</v>
      </c>
      <c r="AP53" s="14">
        <f>'OA&amp;GRIDCO'!CD53+'Day Ahead IEX PXIL'!AR53+RTM!AR53</f>
        <v>0</v>
      </c>
      <c r="AQ53" s="14">
        <f>'OA&amp;GRIDCO'!CO53+'Day Ahead IEX PXIL'!AW53+RTM!AW53</f>
        <v>25.75</v>
      </c>
      <c r="AR53" s="14">
        <f>'OA&amp;GRIDCO'!CP53+'Day Ahead IEX PXIL'!AX53+RTM!AX53</f>
        <v>8</v>
      </c>
      <c r="AS53" s="14">
        <f>'OA&amp;GRIDCO'!DA53+'Day Ahead IEX PXIL'!BC53+RTM!BC53</f>
        <v>329.77738402061857</v>
      </c>
      <c r="AT53" s="14">
        <f>'OA&amp;GRIDCO'!DB53+'Day Ahead IEX PXIL'!BD53+RTM!BD53</f>
        <v>0</v>
      </c>
      <c r="AU53" s="14">
        <f>'Day Ahead IEX PXIL'!BI53+RTM!BI53+'OA&amp;GRIDCO'!OQ53</f>
        <v>0</v>
      </c>
      <c r="AV53" s="14">
        <f>'Day Ahead IEX PXIL'!BJ53+RTM!BJ53+'OA&amp;GRIDCO'!OR53</f>
        <v>0</v>
      </c>
      <c r="AW53" s="91"/>
      <c r="AX53" s="91"/>
      <c r="AY53" s="14">
        <v>0</v>
      </c>
      <c r="AZ53" s="14">
        <f>'OA&amp;GRIDCO'!DL53+'Day Ahead IEX PXIL'!BP53+RTM!BP53</f>
        <v>14.12</v>
      </c>
      <c r="BA53" s="14">
        <f>'OA&amp;GRIDCO'!EC53+'Day Ahead IEX PXIL'!BU53+RTM!BU53</f>
        <v>0</v>
      </c>
      <c r="BB53" s="14">
        <f>'OA&amp;GRIDCO'!ED53+'Day Ahead IEX PXIL'!BV53+RTM!BV53</f>
        <v>0</v>
      </c>
      <c r="BC53" s="14">
        <f>'OA&amp;GRIDCO'!EQ53+'Day Ahead IEX PXIL'!CA53+RTM!CA53</f>
        <v>348.46000000000004</v>
      </c>
      <c r="BD53" s="14">
        <f>'OA&amp;GRIDCO'!ER53+'Day Ahead IEX PXIL'!CB53+RTM!CB53</f>
        <v>66.495000000000005</v>
      </c>
      <c r="BE53" s="99">
        <f>'OA&amp;GRIDCO'!NU53+GDAM!U53</f>
        <v>2.66</v>
      </c>
      <c r="BF53" s="99"/>
      <c r="BG53" s="77"/>
      <c r="BH53" s="77"/>
      <c r="BI53" s="14">
        <f>'OA&amp;GRIDCO'!EW53+'Day Ahead IEX PXIL'!CG53+RTM!CG53</f>
        <v>0</v>
      </c>
      <c r="BJ53" s="14">
        <f>'OA&amp;GRIDCO'!EX53+'Day Ahead IEX PXIL'!CH53+RTM!CH53</f>
        <v>0</v>
      </c>
      <c r="BK53" s="14">
        <f>'OA&amp;GRIDCO'!KW53+RTM!FG53+'Day Ahead IEX PXIL'!GW53</f>
        <v>0</v>
      </c>
      <c r="BL53" s="14">
        <f>'OA&amp;GRIDCO'!KX53+RTM!FH53+'Day Ahead IEX PXIL'!GX53</f>
        <v>0</v>
      </c>
      <c r="BM53" s="14">
        <f>'Day Ahead IEX PXIL'!CM53+RTM!CM53+'OA&amp;GRIDCO'!FC53</f>
        <v>0</v>
      </c>
      <c r="BN53" s="14">
        <f>'OA&amp;GRIDCO'!FD53+'Day Ahead IEX PXIL'!CN53+RTM!CN53</f>
        <v>0</v>
      </c>
      <c r="BO53" s="93"/>
      <c r="BP53" s="93"/>
      <c r="BQ53" s="14">
        <f>'OA&amp;GRIDCO'!FQ53+'Day Ahead IEX PXIL'!CS53+RTM!CS53</f>
        <v>26.8</v>
      </c>
      <c r="BR53" s="14">
        <f>'OA&amp;GRIDCO'!FR53+'Day Ahead IEX PXIL'!CT53+RTM!CT53</f>
        <v>6</v>
      </c>
      <c r="BS53" s="10">
        <f>'OA&amp;GRIDCO'!JU53+'Day Ahead IEX PXIL'!FA53+RTM!EU53</f>
        <v>79.670400000000001</v>
      </c>
      <c r="BT53" s="14">
        <f>'OA&amp;GRIDCO'!JV53+'Day Ahead IEX PXIL'!FB53+RTM!EV53</f>
        <v>13</v>
      </c>
      <c r="BU53" s="31">
        <f>'OA&amp;GRIDCO'!GG53+RTM!G53</f>
        <v>0</v>
      </c>
      <c r="BV53" s="31">
        <f>'OA&amp;GRIDCO'!GH53</f>
        <v>0</v>
      </c>
      <c r="BW53" s="14">
        <f>'OA&amp;GRIDCO'!HA53+'Day Ahead IEX PXIL'!DK53+RTM!DE53</f>
        <v>1</v>
      </c>
      <c r="BX53" s="14">
        <f>'OA&amp;GRIDCO'!HB53</f>
        <v>0</v>
      </c>
      <c r="BY53" s="14">
        <f>'Day Ahead IEX PXIL'!GK53+RTM!FA53+'OA&amp;GRIDCO'!LC53</f>
        <v>0</v>
      </c>
      <c r="BZ53" s="14">
        <f>'Day Ahead IEX PXIL'!GL53+RTM!FB53+'OA&amp;GRIDCO'!LD53</f>
        <v>0</v>
      </c>
      <c r="CA53" s="61"/>
      <c r="CB53" s="61"/>
      <c r="CC53" s="98">
        <f>RTM!GI53+'Day Ahead IEX PXIL'!II53+GDAM!M53</f>
        <v>0</v>
      </c>
      <c r="CD53" s="98">
        <f>RTM!GJ53</f>
        <v>0</v>
      </c>
      <c r="CE53" s="14">
        <f>'OA&amp;GRIDCO'!HI53+'Day Ahead IEX PXIL'!DQ53+RTM!DK53</f>
        <v>0</v>
      </c>
      <c r="CF53" s="14">
        <f>'OA&amp;GRIDCO'!HJ53+'Day Ahead IEX PXIL'!DR53+RTM!DL53</f>
        <v>0</v>
      </c>
      <c r="CG53" s="98">
        <f>'OA&amp;GRIDCO'!HO53+'Day Ahead IEX PXIL'!DW53+RTM!DQ53</f>
        <v>0</v>
      </c>
      <c r="CH53" s="98">
        <f>'OA&amp;GRIDCO'!HP53+'Day Ahead IEX PXIL'!DX53+RTM!DR53</f>
        <v>0</v>
      </c>
      <c r="CI53" s="99">
        <f>'Day Ahead IEX PXIL'!HE53+'OA&amp;GRIDCO'!DI53+RTM!GY53</f>
        <v>0</v>
      </c>
      <c r="CJ53" s="99">
        <f>'Day Ahead IEX PXIL'!HF53+'OA&amp;GRIDCO'!DJ53</f>
        <v>0</v>
      </c>
      <c r="CK53" s="78">
        <f>'OA&amp;GRIDCO'!KS53+'Day Ahead IEX PXIL'!DE53</f>
        <v>0</v>
      </c>
      <c r="CL53" s="78">
        <f>'OA&amp;GRIDCO'!KT53+'Day Ahead IEX PXIL'!DF53</f>
        <v>0</v>
      </c>
      <c r="CM53" s="78">
        <f>'Day Ahead IEX PXIL'!FS53+RTM!FS53</f>
        <v>0</v>
      </c>
      <c r="CN53" s="78">
        <f>'Day Ahead IEX PXIL'!FT53</f>
        <v>0</v>
      </c>
      <c r="CO53" s="78">
        <f>RTM!IY53+'Day Ahead IEX PXIL'!IY53</f>
        <v>5.15</v>
      </c>
      <c r="CP53" s="78">
        <f>RTM!IZ53+'Day Ahead IEX PXIL'!IZ53</f>
        <v>0</v>
      </c>
      <c r="CQ53" s="14">
        <f>'OA&amp;GRIDCO'!KG53+'Day Ahead IEX PXIL'!FM53+RTM!GE53</f>
        <v>8.25</v>
      </c>
      <c r="CR53" s="14">
        <f>'OA&amp;GRIDCO'!KH53+'Day Ahead IEX PXIL'!FN53</f>
        <v>0</v>
      </c>
      <c r="CS53" s="14">
        <f>'OA&amp;GRIDCO'!KM53+'Day Ahead IEX PXIL'!FY53+RTM!FY53</f>
        <v>0</v>
      </c>
      <c r="CT53" s="14">
        <f>'Day Ahead IEX PXIL'!FZ53</f>
        <v>0</v>
      </c>
      <c r="CU53" s="14">
        <v>0</v>
      </c>
      <c r="CV53" s="14">
        <f>'Day Ahead IEX PXIL'!GF53</f>
        <v>0</v>
      </c>
      <c r="CW53" s="14">
        <f>'OA&amp;GRIDCO'!HU53+'Day Ahead IEX PXIL'!EC53+RTM!DW53</f>
        <v>400</v>
      </c>
      <c r="CX53" s="14">
        <f>'OA&amp;GRIDCO'!HV53+'Day Ahead IEX PXIL'!ED53+RTM!DX53</f>
        <v>0</v>
      </c>
      <c r="CY53" s="14">
        <f>'OA&amp;GRIDCO'!IG53+'Day Ahead IEX PXIL'!EI53+RTM!EC53</f>
        <v>9.3000000000000007</v>
      </c>
      <c r="CZ53" s="14">
        <f>'OA&amp;GRIDCO'!IH53+'Day Ahead IEX PXIL'!EJ53+RTM!ED53</f>
        <v>2.3250000000000002</v>
      </c>
      <c r="DA53" s="14">
        <f>'OA&amp;GRIDCO'!IU53+'Day Ahead IEX PXIL'!EO53+RTM!EI53</f>
        <v>0</v>
      </c>
      <c r="DB53" s="14">
        <f>'OA&amp;GRIDCO'!IV53+'Day Ahead IEX PXIL'!EP53+RTM!EJ53</f>
        <v>0</v>
      </c>
      <c r="DC53" s="99"/>
      <c r="DD53" s="99"/>
      <c r="DE53" s="14">
        <f>'Day Ahead IEX PXIL'!FC53+'OA&amp;GRIDCO'!KA53+RTM!GM53</f>
        <v>0</v>
      </c>
      <c r="DF53" s="14">
        <f>'Day Ahead IEX PXIL'!FD53+'OA&amp;GRIDCO'!KB53</f>
        <v>0</v>
      </c>
      <c r="DG53" s="14">
        <f>'OA&amp;GRIDCO'!JE53+'Day Ahead IEX PXIL'!EU53+RTM!EO53</f>
        <v>10.31</v>
      </c>
      <c r="DH53" s="14">
        <f>'OA&amp;GRIDCO'!JF53+'Day Ahead IEX PXIL'!EV53+RTM!EP53</f>
        <v>0</v>
      </c>
      <c r="DI53" s="14">
        <v>0</v>
      </c>
      <c r="DJ53" s="14">
        <v>0</v>
      </c>
      <c r="DK53" s="98">
        <f>RTM!FM53</f>
        <v>0</v>
      </c>
      <c r="DL53" s="98">
        <f>RTM!FN53</f>
        <v>0</v>
      </c>
      <c r="DM53" s="98">
        <f>'OA&amp;GRIDCO'!LF53+'Day Ahead IEX PXIL'!HU53+'Day Ahead IEX PXIL'!HU53</f>
        <v>0</v>
      </c>
      <c r="DN53" s="98">
        <f>'OA&amp;GRIDCO'!LH53+'Day Ahead IEX PXIL'!HV53+RTM!GV53</f>
        <v>0</v>
      </c>
      <c r="DO53" s="98">
        <f>'OA&amp;GRIDCO'!LS53+'Day Ahead IEX PXIL'!HO53+RTM!IU53</f>
        <v>0</v>
      </c>
      <c r="DP53" s="98">
        <f>'OA&amp;GRIDCO'!LT53+'Day Ahead IEX PXIL'!HP53+RTM!IV53</f>
        <v>0</v>
      </c>
      <c r="DQ53" s="98">
        <f>RTM!HK53</f>
        <v>1.44</v>
      </c>
      <c r="DR53" s="98">
        <f>RTM!HL53</f>
        <v>0</v>
      </c>
      <c r="DS53" s="98">
        <f>RTM!HO53</f>
        <v>0</v>
      </c>
      <c r="DT53" s="98">
        <f>RTM!HP53</f>
        <v>0</v>
      </c>
      <c r="DU53" s="98">
        <f>RTM!HS53</f>
        <v>0</v>
      </c>
      <c r="DV53" s="98">
        <f>RTM!HT53</f>
        <v>0</v>
      </c>
      <c r="DW53" s="98">
        <f>RTM!HW53+'OA&amp;GRIDCO'!MI53</f>
        <v>22</v>
      </c>
      <c r="DX53" s="98">
        <f>RTM!HX53</f>
        <v>0</v>
      </c>
      <c r="DY53" s="98">
        <f>RTM!IA53</f>
        <v>0</v>
      </c>
      <c r="DZ53" s="98">
        <f>RTM!IB53</f>
        <v>0</v>
      </c>
      <c r="EA53" s="98">
        <f>RTM!IC53</f>
        <v>0</v>
      </c>
      <c r="EB53" s="98">
        <f>RTM!ID53</f>
        <v>0</v>
      </c>
      <c r="EC53" s="98">
        <f>'OA&amp;GRIDCO'!MO53</f>
        <v>9.56</v>
      </c>
      <c r="ED53" s="98">
        <f>'OA&amp;GRIDCO'!MP53</f>
        <v>0</v>
      </c>
      <c r="EE53" s="98">
        <f>'OA&amp;GRIDCO'!MS53</f>
        <v>0</v>
      </c>
      <c r="EF53" s="98">
        <f>'OA&amp;GRIDCO'!MT53</f>
        <v>0</v>
      </c>
      <c r="EG53" s="98">
        <f>'OA&amp;GRIDCO'!MW53+'Day Ahead IEX PXIL'!IM53+GDAM!G53+RTM!II53</f>
        <v>0</v>
      </c>
      <c r="EH53" s="98">
        <f>'OA&amp;GRIDCO'!MX53+'Day Ahead IEX PXIL'!IN53+RTM!IJ53+GDAM!H53</f>
        <v>0</v>
      </c>
      <c r="EI53" s="98">
        <f>'Day Ahead IEX PXIL'!IQ53+RTM!IM53+'OA&amp;GRIDCO'!NA53</f>
        <v>6.65</v>
      </c>
      <c r="EJ53" s="98">
        <f>'Day Ahead IEX PXIL'!IR53+RTM!IN53+'OA&amp;GRIDCO'!NB53</f>
        <v>0.9</v>
      </c>
      <c r="EK53" s="98">
        <f>'OA&amp;GRIDCO'!NE53</f>
        <v>0</v>
      </c>
      <c r="EL53" s="98">
        <f>'OA&amp;GRIDCO'!NF53</f>
        <v>0</v>
      </c>
      <c r="EM53" s="98">
        <f>RTM!IQ53</f>
        <v>0</v>
      </c>
      <c r="EN53" s="98">
        <f>RTM!IR53</f>
        <v>0</v>
      </c>
      <c r="EO53" s="98">
        <f>'Day Ahead IEX PXIL'!IU53+RTM!JC53</f>
        <v>0</v>
      </c>
      <c r="EP53" s="98">
        <f>'Day Ahead IEX PXIL'!IV53+RTM!JD53</f>
        <v>0</v>
      </c>
      <c r="EQ53" s="98">
        <f>'OA&amp;GRIDCO'!NI53</f>
        <v>0</v>
      </c>
      <c r="ER53" s="98">
        <f>'OA&amp;GRIDCO'!NJ53</f>
        <v>0</v>
      </c>
      <c r="ES53" s="98">
        <f>'OA&amp;GRIDCO'!NK53+RTM!HC53+'Day Ahead IEX PXIL'!JC53</f>
        <v>0</v>
      </c>
      <c r="ET53" s="98">
        <f>'OA&amp;GRIDCO'!NN53+RTM!HD53+'Day Ahead IEX PXIL'!JD53</f>
        <v>0</v>
      </c>
      <c r="EU53" s="98">
        <f>RTM!JG53</f>
        <v>0</v>
      </c>
      <c r="EV53" s="98">
        <f>RTM!JH53</f>
        <v>0</v>
      </c>
      <c r="EW53" s="98">
        <f>RTM!JK53</f>
        <v>0</v>
      </c>
      <c r="EX53" s="98">
        <f>RTM!JL53</f>
        <v>0</v>
      </c>
      <c r="EY53" s="98">
        <f>GDAM!S53+'OA&amp;GRIDCO'!OE53+RTM!JO53</f>
        <v>0</v>
      </c>
      <c r="EZ53" s="98">
        <f>GDAM!T53+'OA&amp;GRIDCO'!NV53+RTM!JP53</f>
        <v>0</v>
      </c>
      <c r="FA53" s="98">
        <f>GDAM!Y53+RTM!JS53</f>
        <v>0</v>
      </c>
      <c r="FB53" s="98">
        <f>GDAM!Z53+RTM!JT53</f>
        <v>0</v>
      </c>
      <c r="FC53" s="98">
        <f>RTM!JW53</f>
        <v>0</v>
      </c>
      <c r="FD53" s="98">
        <f>RTM!JX53</f>
        <v>0</v>
      </c>
      <c r="FE53" s="98">
        <f>GDAM!AE53+'OA&amp;GRIDCO'!OM53</f>
        <v>4.5199999999999996</v>
      </c>
      <c r="FF53" s="98">
        <f>GDAM!AF53+'OA&amp;GRIDCO'!ON53</f>
        <v>0</v>
      </c>
      <c r="FG53" s="10">
        <f t="shared" si="0"/>
        <v>1592.7447399114994</v>
      </c>
      <c r="FH53" s="10">
        <f t="shared" si="1"/>
        <v>178.084</v>
      </c>
    </row>
    <row r="54" spans="1:164">
      <c r="A54" s="72" t="s">
        <v>76</v>
      </c>
      <c r="B54" s="62">
        <v>44</v>
      </c>
      <c r="C54" s="139"/>
      <c r="D54" s="99"/>
      <c r="E54" s="99"/>
      <c r="F54" s="99"/>
      <c r="G54" s="99">
        <v>20</v>
      </c>
      <c r="H54" s="99">
        <v>0.9</v>
      </c>
      <c r="I54" s="98"/>
      <c r="J54" s="98"/>
      <c r="K54" s="99"/>
      <c r="L54" s="99"/>
      <c r="M54" s="99">
        <v>18</v>
      </c>
      <c r="N54" s="99"/>
      <c r="O54" s="359">
        <v>3</v>
      </c>
      <c r="P54" s="99"/>
      <c r="Q54" s="119">
        <v>3.7</v>
      </c>
      <c r="R54" s="99">
        <v>0.45999999999999996</v>
      </c>
      <c r="S54" s="98">
        <v>25</v>
      </c>
      <c r="T54" s="99"/>
      <c r="U54" s="98">
        <v>37</v>
      </c>
      <c r="V54" s="99"/>
      <c r="W54" s="351">
        <v>7.83</v>
      </c>
      <c r="X54" s="99"/>
      <c r="Y54" s="351">
        <v>3.63</v>
      </c>
      <c r="Z54" s="99"/>
      <c r="AA54" s="361">
        <v>5.51</v>
      </c>
      <c r="AB54" s="99"/>
      <c r="AC54" s="363">
        <v>1.1734921454256002</v>
      </c>
      <c r="AD54" s="99"/>
      <c r="AE54" s="14">
        <f>'OA&amp;GRIDCO'!W54+'Day Ahead IEX PXIL'!M54+RTM!M54</f>
        <v>20.62</v>
      </c>
      <c r="AF54" s="14">
        <f>'OA&amp;GRIDCO'!X54+'Day Ahead IEX PXIL'!N54+RTM!N54</f>
        <v>20.62</v>
      </c>
      <c r="AG54" s="14">
        <f>'OA&amp;GRIDCO'!AC54+'Day Ahead IEX PXIL'!S54+RTM!S54</f>
        <v>5</v>
      </c>
      <c r="AH54" s="14">
        <f>'OA&amp;GRIDCO'!AD54+'Day Ahead IEX PXIL'!T54+RTM!T54</f>
        <v>2.2200000000000002</v>
      </c>
      <c r="AI54" s="14">
        <f>'OA&amp;GRIDCO'!AU54+'Day Ahead IEX PXIL'!Y54+RTM!Y54</f>
        <v>115</v>
      </c>
      <c r="AJ54" s="14">
        <f>'OA&amp;GRIDCO'!AV54+'Day Ahead IEX PXIL'!Z54+RTM!Z54</f>
        <v>34.5</v>
      </c>
      <c r="AK54" s="14">
        <f>'OA&amp;GRIDCO'!BS54+'Day Ahead IEX PXIL'!AK54+RTM!AK54</f>
        <v>90.93</v>
      </c>
      <c r="AL54" s="14">
        <f>'OA&amp;GRIDCO'!BT54+'Day Ahead IEX PXIL'!AL54+RTM!AL54</f>
        <v>8.5440000000000005</v>
      </c>
      <c r="AM54" s="14">
        <f>'OA&amp;GRIDCO'!BC54+'Day Ahead IEX PXIL'!AE54+RTM!AE54</f>
        <v>0</v>
      </c>
      <c r="AN54" s="14">
        <f>'OA&amp;GRIDCO'!BD54+'Day Ahead IEX PXIL'!AF54+RTM!AF54</f>
        <v>0</v>
      </c>
      <c r="AO54" s="14">
        <f>'OA&amp;GRIDCO'!CC54+'Day Ahead IEX PXIL'!AQ54+RTM!AQ54</f>
        <v>0</v>
      </c>
      <c r="AP54" s="14">
        <f>'OA&amp;GRIDCO'!CD54+'Day Ahead IEX PXIL'!AR54+RTM!AR54</f>
        <v>0</v>
      </c>
      <c r="AQ54" s="14">
        <f>'OA&amp;GRIDCO'!CO54+'Day Ahead IEX PXIL'!AW54+RTM!AW54</f>
        <v>25.75</v>
      </c>
      <c r="AR54" s="14">
        <f>'OA&amp;GRIDCO'!CP54+'Day Ahead IEX PXIL'!AX54+RTM!AX54</f>
        <v>8</v>
      </c>
      <c r="AS54" s="14">
        <f>'OA&amp;GRIDCO'!DA54+'Day Ahead IEX PXIL'!BC54+RTM!BC54</f>
        <v>329.77738402061857</v>
      </c>
      <c r="AT54" s="14">
        <f>'OA&amp;GRIDCO'!DB54+'Day Ahead IEX PXIL'!BD54+RTM!BD54</f>
        <v>0</v>
      </c>
      <c r="AU54" s="14">
        <f>'Day Ahead IEX PXIL'!BI54+RTM!BI54+'OA&amp;GRIDCO'!OQ54</f>
        <v>0</v>
      </c>
      <c r="AV54" s="14">
        <f>'Day Ahead IEX PXIL'!BJ54+RTM!BJ54+'OA&amp;GRIDCO'!OR54</f>
        <v>0</v>
      </c>
      <c r="AW54" s="91"/>
      <c r="AX54" s="91"/>
      <c r="AY54" s="14">
        <v>0</v>
      </c>
      <c r="AZ54" s="14">
        <f>'OA&amp;GRIDCO'!DL54+'Day Ahead IEX PXIL'!BP54+RTM!BP54</f>
        <v>14.12</v>
      </c>
      <c r="BA54" s="14">
        <f>'OA&amp;GRIDCO'!EC54+'Day Ahead IEX PXIL'!BU54+RTM!BU54</f>
        <v>0</v>
      </c>
      <c r="BB54" s="14">
        <f>'OA&amp;GRIDCO'!ED54+'Day Ahead IEX PXIL'!BV54+RTM!BV54</f>
        <v>0</v>
      </c>
      <c r="BC54" s="14">
        <f>'OA&amp;GRIDCO'!EQ54+'Day Ahead IEX PXIL'!CA54+RTM!CA54</f>
        <v>348.46000000000004</v>
      </c>
      <c r="BD54" s="14">
        <f>'OA&amp;GRIDCO'!ER54+'Day Ahead IEX PXIL'!CB54+RTM!CB54</f>
        <v>66.495000000000005</v>
      </c>
      <c r="BE54" s="99">
        <f>'OA&amp;GRIDCO'!NU54+GDAM!U54</f>
        <v>3.67</v>
      </c>
      <c r="BF54" s="99"/>
      <c r="BG54" s="77"/>
      <c r="BH54" s="77"/>
      <c r="BI54" s="14">
        <f>'OA&amp;GRIDCO'!EW54+'Day Ahead IEX PXIL'!CG54+RTM!CG54</f>
        <v>0</v>
      </c>
      <c r="BJ54" s="14">
        <f>'OA&amp;GRIDCO'!EX54+'Day Ahead IEX PXIL'!CH54+RTM!CH54</f>
        <v>0</v>
      </c>
      <c r="BK54" s="14">
        <f>'OA&amp;GRIDCO'!KW54+RTM!FG54+'Day Ahead IEX PXIL'!GW54</f>
        <v>0</v>
      </c>
      <c r="BL54" s="14">
        <f>'OA&amp;GRIDCO'!KX54+RTM!FH54+'Day Ahead IEX PXIL'!GX54</f>
        <v>0</v>
      </c>
      <c r="BM54" s="14">
        <f>'Day Ahead IEX PXIL'!CM54+RTM!CM54+'OA&amp;GRIDCO'!FC54</f>
        <v>0</v>
      </c>
      <c r="BN54" s="14">
        <f>'OA&amp;GRIDCO'!FD54+'Day Ahead IEX PXIL'!CN54+RTM!CN54</f>
        <v>0</v>
      </c>
      <c r="BO54" s="93"/>
      <c r="BP54" s="93"/>
      <c r="BQ54" s="14">
        <f>'OA&amp;GRIDCO'!FQ54+'Day Ahead IEX PXIL'!CS54+RTM!CS54</f>
        <v>26.8</v>
      </c>
      <c r="BR54" s="14">
        <f>'OA&amp;GRIDCO'!FR54+'Day Ahead IEX PXIL'!CT54+RTM!CT54</f>
        <v>6</v>
      </c>
      <c r="BS54" s="10">
        <f>'OA&amp;GRIDCO'!JU54+'Day Ahead IEX PXIL'!FA54+RTM!EU54</f>
        <v>79.670400000000001</v>
      </c>
      <c r="BT54" s="14">
        <f>'OA&amp;GRIDCO'!JV54+'Day Ahead IEX PXIL'!FB54+RTM!EV54</f>
        <v>13</v>
      </c>
      <c r="BU54" s="31">
        <f>'OA&amp;GRIDCO'!GG54+RTM!G54</f>
        <v>0</v>
      </c>
      <c r="BV54" s="31">
        <f>'OA&amp;GRIDCO'!GH54</f>
        <v>0</v>
      </c>
      <c r="BW54" s="14">
        <f>'OA&amp;GRIDCO'!HA54+'Day Ahead IEX PXIL'!DK54+RTM!DE54</f>
        <v>1</v>
      </c>
      <c r="BX54" s="14">
        <f>'OA&amp;GRIDCO'!HB54</f>
        <v>0</v>
      </c>
      <c r="BY54" s="14">
        <f>'Day Ahead IEX PXIL'!GK54+RTM!FA54+'OA&amp;GRIDCO'!LC54</f>
        <v>0</v>
      </c>
      <c r="BZ54" s="14">
        <f>'Day Ahead IEX PXIL'!GL54+RTM!FB54+'OA&amp;GRIDCO'!LD54</f>
        <v>0</v>
      </c>
      <c r="CA54" s="61"/>
      <c r="CB54" s="61"/>
      <c r="CC54" s="98">
        <f>RTM!GI54+'Day Ahead IEX PXIL'!II54+GDAM!M54</f>
        <v>0</v>
      </c>
      <c r="CD54" s="98">
        <f>RTM!GJ54</f>
        <v>0</v>
      </c>
      <c r="CE54" s="14">
        <f>'OA&amp;GRIDCO'!HI54+'Day Ahead IEX PXIL'!DQ54+RTM!DK54</f>
        <v>0</v>
      </c>
      <c r="CF54" s="14">
        <f>'OA&amp;GRIDCO'!HJ54+'Day Ahead IEX PXIL'!DR54+RTM!DL54</f>
        <v>0</v>
      </c>
      <c r="CG54" s="98">
        <f>'OA&amp;GRIDCO'!HO54+'Day Ahead IEX PXIL'!DW54+RTM!DQ54</f>
        <v>0</v>
      </c>
      <c r="CH54" s="98">
        <f>'OA&amp;GRIDCO'!HP54+'Day Ahead IEX PXIL'!DX54+RTM!DR54</f>
        <v>0</v>
      </c>
      <c r="CI54" s="99">
        <f>'Day Ahead IEX PXIL'!HE54+'OA&amp;GRIDCO'!DI54+RTM!GY54</f>
        <v>0</v>
      </c>
      <c r="CJ54" s="99">
        <f>'Day Ahead IEX PXIL'!HF54+'OA&amp;GRIDCO'!DJ54</f>
        <v>0</v>
      </c>
      <c r="CK54" s="78">
        <f>'OA&amp;GRIDCO'!KS54+'Day Ahead IEX PXIL'!DE54</f>
        <v>0</v>
      </c>
      <c r="CL54" s="78">
        <f>'OA&amp;GRIDCO'!KT54+'Day Ahead IEX PXIL'!DF54</f>
        <v>0</v>
      </c>
      <c r="CM54" s="78">
        <f>'Day Ahead IEX PXIL'!FS54+RTM!FS54</f>
        <v>0</v>
      </c>
      <c r="CN54" s="78">
        <f>'Day Ahead IEX PXIL'!FT54</f>
        <v>0</v>
      </c>
      <c r="CO54" s="78">
        <f>RTM!IY54+'Day Ahead IEX PXIL'!IY54</f>
        <v>5.15</v>
      </c>
      <c r="CP54" s="78">
        <f>RTM!IZ54+'Day Ahead IEX PXIL'!IZ54</f>
        <v>0</v>
      </c>
      <c r="CQ54" s="14">
        <f>'OA&amp;GRIDCO'!KG54+'Day Ahead IEX PXIL'!FM54+RTM!GE54</f>
        <v>8.25</v>
      </c>
      <c r="CR54" s="14">
        <f>'OA&amp;GRIDCO'!KH54+'Day Ahead IEX PXIL'!FN54</f>
        <v>0</v>
      </c>
      <c r="CS54" s="14">
        <f>'OA&amp;GRIDCO'!KM54+'Day Ahead IEX PXIL'!FY54+RTM!FY54</f>
        <v>0</v>
      </c>
      <c r="CT54" s="14">
        <f>'Day Ahead IEX PXIL'!FZ54</f>
        <v>0</v>
      </c>
      <c r="CU54" s="14">
        <v>0</v>
      </c>
      <c r="CV54" s="14">
        <f>'Day Ahead IEX PXIL'!GF54</f>
        <v>0</v>
      </c>
      <c r="CW54" s="14">
        <f>'OA&amp;GRIDCO'!HU54+'Day Ahead IEX PXIL'!EC54+RTM!DW54</f>
        <v>400</v>
      </c>
      <c r="CX54" s="14">
        <f>'OA&amp;GRIDCO'!HV54+'Day Ahead IEX PXIL'!ED54+RTM!DX54</f>
        <v>0</v>
      </c>
      <c r="CY54" s="14">
        <f>'OA&amp;GRIDCO'!IG54+'Day Ahead IEX PXIL'!EI54+RTM!EC54</f>
        <v>9.3000000000000007</v>
      </c>
      <c r="CZ54" s="14">
        <f>'OA&amp;GRIDCO'!IH54+'Day Ahead IEX PXIL'!EJ54+RTM!ED54</f>
        <v>2.3250000000000002</v>
      </c>
      <c r="DA54" s="14">
        <f>'OA&amp;GRIDCO'!IU54+'Day Ahead IEX PXIL'!EO54+RTM!EI54</f>
        <v>0</v>
      </c>
      <c r="DB54" s="14">
        <f>'OA&amp;GRIDCO'!IV54+'Day Ahead IEX PXIL'!EP54+RTM!EJ54</f>
        <v>0</v>
      </c>
      <c r="DC54" s="99"/>
      <c r="DD54" s="99"/>
      <c r="DE54" s="14">
        <f>'Day Ahead IEX PXIL'!FC54+'OA&amp;GRIDCO'!KA54+RTM!GM54</f>
        <v>0</v>
      </c>
      <c r="DF54" s="14">
        <f>'Day Ahead IEX PXIL'!FD54+'OA&amp;GRIDCO'!KB54</f>
        <v>0</v>
      </c>
      <c r="DG54" s="14">
        <f>'OA&amp;GRIDCO'!JE54+'Day Ahead IEX PXIL'!EU54+RTM!EO54</f>
        <v>10.31</v>
      </c>
      <c r="DH54" s="14">
        <f>'OA&amp;GRIDCO'!JF54+'Day Ahead IEX PXIL'!EV54+RTM!EP54</f>
        <v>0</v>
      </c>
      <c r="DI54" s="14">
        <v>0</v>
      </c>
      <c r="DJ54" s="14">
        <v>0</v>
      </c>
      <c r="DK54" s="98">
        <f>RTM!FM54</f>
        <v>0</v>
      </c>
      <c r="DL54" s="98">
        <f>RTM!FN54</f>
        <v>0</v>
      </c>
      <c r="DM54" s="98">
        <f>'OA&amp;GRIDCO'!LF54+'Day Ahead IEX PXIL'!HU54+'Day Ahead IEX PXIL'!HU54</f>
        <v>0</v>
      </c>
      <c r="DN54" s="98">
        <f>'OA&amp;GRIDCO'!LH54+'Day Ahead IEX PXIL'!HV54+RTM!GV54</f>
        <v>0</v>
      </c>
      <c r="DO54" s="98">
        <f>'OA&amp;GRIDCO'!LS54+'Day Ahead IEX PXIL'!HO54+RTM!IU54</f>
        <v>0</v>
      </c>
      <c r="DP54" s="98">
        <f>'OA&amp;GRIDCO'!LT54+'Day Ahead IEX PXIL'!HP54+RTM!IV54</f>
        <v>0</v>
      </c>
      <c r="DQ54" s="98">
        <f>RTM!HK54</f>
        <v>1.44</v>
      </c>
      <c r="DR54" s="98">
        <f>RTM!HL54</f>
        <v>0</v>
      </c>
      <c r="DS54" s="98">
        <f>RTM!HO54</f>
        <v>0</v>
      </c>
      <c r="DT54" s="98">
        <f>RTM!HP54</f>
        <v>0</v>
      </c>
      <c r="DU54" s="98">
        <f>RTM!HS54</f>
        <v>0</v>
      </c>
      <c r="DV54" s="98">
        <f>RTM!HT54</f>
        <v>0</v>
      </c>
      <c r="DW54" s="98">
        <f>RTM!HW54+'OA&amp;GRIDCO'!MI54</f>
        <v>22</v>
      </c>
      <c r="DX54" s="98">
        <f>RTM!HX54</f>
        <v>0</v>
      </c>
      <c r="DY54" s="98">
        <f>RTM!IA54</f>
        <v>0</v>
      </c>
      <c r="DZ54" s="98">
        <f>RTM!IB54</f>
        <v>0</v>
      </c>
      <c r="EA54" s="98">
        <f>RTM!IC54</f>
        <v>0</v>
      </c>
      <c r="EB54" s="98">
        <f>RTM!ID54</f>
        <v>0</v>
      </c>
      <c r="EC54" s="98">
        <f>'OA&amp;GRIDCO'!MO54</f>
        <v>9.7200000000000006</v>
      </c>
      <c r="ED54" s="98">
        <f>'OA&amp;GRIDCO'!MP54</f>
        <v>0</v>
      </c>
      <c r="EE54" s="98">
        <f>'OA&amp;GRIDCO'!MS54</f>
        <v>0</v>
      </c>
      <c r="EF54" s="98">
        <f>'OA&amp;GRIDCO'!MT54</f>
        <v>0</v>
      </c>
      <c r="EG54" s="98">
        <f>'OA&amp;GRIDCO'!MW54+'Day Ahead IEX PXIL'!IM54+GDAM!G54+RTM!II54</f>
        <v>0</v>
      </c>
      <c r="EH54" s="98">
        <f>'OA&amp;GRIDCO'!MX54+'Day Ahead IEX PXIL'!IN54+RTM!IJ54+GDAM!H54</f>
        <v>0</v>
      </c>
      <c r="EI54" s="98">
        <f>'Day Ahead IEX PXIL'!IQ54+RTM!IM54+'OA&amp;GRIDCO'!NA54</f>
        <v>6.65</v>
      </c>
      <c r="EJ54" s="98">
        <f>'Day Ahead IEX PXIL'!IR54+RTM!IN54+'OA&amp;GRIDCO'!NB54</f>
        <v>0.9</v>
      </c>
      <c r="EK54" s="98">
        <f>'OA&amp;GRIDCO'!NE54</f>
        <v>0</v>
      </c>
      <c r="EL54" s="98">
        <f>'OA&amp;GRIDCO'!NF54</f>
        <v>0</v>
      </c>
      <c r="EM54" s="98">
        <f>RTM!IQ54</f>
        <v>0</v>
      </c>
      <c r="EN54" s="98">
        <f>RTM!IR54</f>
        <v>0</v>
      </c>
      <c r="EO54" s="98">
        <f>'Day Ahead IEX PXIL'!IU54+RTM!JC54</f>
        <v>0</v>
      </c>
      <c r="EP54" s="98">
        <f>'Day Ahead IEX PXIL'!IV54+RTM!JD54</f>
        <v>0</v>
      </c>
      <c r="EQ54" s="98">
        <f>'OA&amp;GRIDCO'!NI54</f>
        <v>0</v>
      </c>
      <c r="ER54" s="98">
        <f>'OA&amp;GRIDCO'!NJ54</f>
        <v>0</v>
      </c>
      <c r="ES54" s="98">
        <f>'OA&amp;GRIDCO'!NK54+RTM!HC54+'Day Ahead IEX PXIL'!JC54</f>
        <v>0</v>
      </c>
      <c r="ET54" s="98">
        <f>'OA&amp;GRIDCO'!NN54+RTM!HD54+'Day Ahead IEX PXIL'!JD54</f>
        <v>0</v>
      </c>
      <c r="EU54" s="98">
        <f>RTM!JG54</f>
        <v>0</v>
      </c>
      <c r="EV54" s="98">
        <f>RTM!JH54</f>
        <v>0</v>
      </c>
      <c r="EW54" s="98">
        <f>RTM!JK54</f>
        <v>0</v>
      </c>
      <c r="EX54" s="98">
        <f>RTM!JL54</f>
        <v>0</v>
      </c>
      <c r="EY54" s="98">
        <f>GDAM!S54+'OA&amp;GRIDCO'!OE54+RTM!JO54</f>
        <v>0</v>
      </c>
      <c r="EZ54" s="98">
        <f>GDAM!T54+'OA&amp;GRIDCO'!NV54+RTM!JP54</f>
        <v>0</v>
      </c>
      <c r="FA54" s="98">
        <f>GDAM!Y54+RTM!JS54</f>
        <v>0</v>
      </c>
      <c r="FB54" s="98">
        <f>GDAM!Z54+RTM!JT54</f>
        <v>0</v>
      </c>
      <c r="FC54" s="98">
        <f>RTM!JW54</f>
        <v>0</v>
      </c>
      <c r="FD54" s="98">
        <f>RTM!JX54</f>
        <v>0</v>
      </c>
      <c r="FE54" s="98">
        <f>GDAM!AE54+'OA&amp;GRIDCO'!OM54</f>
        <v>4.25</v>
      </c>
      <c r="FF54" s="98">
        <f>GDAM!AF54+'OA&amp;GRIDCO'!ON54</f>
        <v>0</v>
      </c>
      <c r="FG54" s="10">
        <f t="shared" si="0"/>
        <v>1586.5912761660443</v>
      </c>
      <c r="FH54" s="10">
        <f t="shared" si="1"/>
        <v>178.084</v>
      </c>
    </row>
    <row r="55" spans="1:164" ht="15" customHeight="1">
      <c r="A55" s="72" t="s">
        <v>77</v>
      </c>
      <c r="B55" s="62">
        <v>45</v>
      </c>
      <c r="C55" s="139"/>
      <c r="D55" s="99"/>
      <c r="E55" s="99"/>
      <c r="F55" s="99"/>
      <c r="G55" s="99">
        <v>20</v>
      </c>
      <c r="H55" s="99">
        <v>0.9</v>
      </c>
      <c r="I55" s="98"/>
      <c r="J55" s="98"/>
      <c r="K55" s="99"/>
      <c r="L55" s="99"/>
      <c r="M55" s="99">
        <v>18</v>
      </c>
      <c r="N55" s="99"/>
      <c r="O55" s="359">
        <v>3</v>
      </c>
      <c r="P55" s="99"/>
      <c r="Q55" s="119">
        <v>3.7</v>
      </c>
      <c r="R55" s="99">
        <v>0.45999999999999996</v>
      </c>
      <c r="S55" s="98">
        <v>25</v>
      </c>
      <c r="T55" s="99"/>
      <c r="U55" s="98">
        <v>37</v>
      </c>
      <c r="V55" s="99"/>
      <c r="W55" s="351">
        <v>8.5</v>
      </c>
      <c r="X55" s="99"/>
      <c r="Y55" s="351">
        <v>3.81</v>
      </c>
      <c r="Z55" s="99"/>
      <c r="AA55" s="361">
        <v>5.77</v>
      </c>
      <c r="AB55" s="99"/>
      <c r="AC55" s="363">
        <v>1.2059253454248002</v>
      </c>
      <c r="AD55" s="99"/>
      <c r="AE55" s="14">
        <f>'OA&amp;GRIDCO'!W55+'Day Ahead IEX PXIL'!M55+RTM!M55</f>
        <v>20.62</v>
      </c>
      <c r="AF55" s="14">
        <f>'OA&amp;GRIDCO'!X55+'Day Ahead IEX PXIL'!N55+RTM!N55</f>
        <v>20.62</v>
      </c>
      <c r="AG55" s="14">
        <f>'OA&amp;GRIDCO'!AC55+'Day Ahead IEX PXIL'!S55+RTM!S55</f>
        <v>5</v>
      </c>
      <c r="AH55" s="14">
        <f>'OA&amp;GRIDCO'!AD55+'Day Ahead IEX PXIL'!T55+RTM!T55</f>
        <v>2.2200000000000002</v>
      </c>
      <c r="AI55" s="14">
        <f>'OA&amp;GRIDCO'!AU55+'Day Ahead IEX PXIL'!Y55+RTM!Y55</f>
        <v>115</v>
      </c>
      <c r="AJ55" s="14">
        <f>'OA&amp;GRIDCO'!AV55+'Day Ahead IEX PXIL'!Z55+RTM!Z55</f>
        <v>34.5</v>
      </c>
      <c r="AK55" s="14">
        <f>'OA&amp;GRIDCO'!BS55+'Day Ahead IEX PXIL'!AK55+RTM!AK55</f>
        <v>60</v>
      </c>
      <c r="AL55" s="14">
        <f>'OA&amp;GRIDCO'!BT55+'Day Ahead IEX PXIL'!AL55+RTM!AL55</f>
        <v>8.5440000000000005</v>
      </c>
      <c r="AM55" s="14">
        <f>'OA&amp;GRIDCO'!BC55+'Day Ahead IEX PXIL'!AE55+RTM!AE55</f>
        <v>0</v>
      </c>
      <c r="AN55" s="14">
        <f>'OA&amp;GRIDCO'!BD55+'Day Ahead IEX PXIL'!AF55+RTM!AF55</f>
        <v>0</v>
      </c>
      <c r="AO55" s="14">
        <f>'OA&amp;GRIDCO'!CC55+'Day Ahead IEX PXIL'!AQ55+RTM!AQ55</f>
        <v>0</v>
      </c>
      <c r="AP55" s="14">
        <f>'OA&amp;GRIDCO'!CD55+'Day Ahead IEX PXIL'!AR55+RTM!AR55</f>
        <v>0</v>
      </c>
      <c r="AQ55" s="14">
        <f>'OA&amp;GRIDCO'!CO55+'Day Ahead IEX PXIL'!AW55+RTM!AW55</f>
        <v>25.75</v>
      </c>
      <c r="AR55" s="14">
        <f>'OA&amp;GRIDCO'!CP55+'Day Ahead IEX PXIL'!AX55+RTM!AX55</f>
        <v>8</v>
      </c>
      <c r="AS55" s="14">
        <f>'OA&amp;GRIDCO'!DA55+'Day Ahead IEX PXIL'!BC55+RTM!BC55</f>
        <v>329.77738402061857</v>
      </c>
      <c r="AT55" s="14">
        <f>'OA&amp;GRIDCO'!DB55+'Day Ahead IEX PXIL'!BD55+RTM!BD55</f>
        <v>0</v>
      </c>
      <c r="AU55" s="14">
        <f>'Day Ahead IEX PXIL'!BI55+RTM!BI55+'OA&amp;GRIDCO'!OQ55</f>
        <v>0</v>
      </c>
      <c r="AV55" s="14">
        <f>'Day Ahead IEX PXIL'!BJ55+RTM!BJ55+'OA&amp;GRIDCO'!OR55</f>
        <v>0</v>
      </c>
      <c r="AW55" s="91"/>
      <c r="AX55" s="91"/>
      <c r="AY55" s="14">
        <v>0</v>
      </c>
      <c r="AZ55" s="14">
        <f>'OA&amp;GRIDCO'!DL55+'Day Ahead IEX PXIL'!BP55+RTM!BP55</f>
        <v>14.12</v>
      </c>
      <c r="BA55" s="14">
        <f>'OA&amp;GRIDCO'!EC55+'Day Ahead IEX PXIL'!BU55+RTM!BU55</f>
        <v>0</v>
      </c>
      <c r="BB55" s="14">
        <f>'OA&amp;GRIDCO'!ED55+'Day Ahead IEX PXIL'!BV55+RTM!BV55</f>
        <v>0</v>
      </c>
      <c r="BC55" s="14">
        <f>'OA&amp;GRIDCO'!EQ55+'Day Ahead IEX PXIL'!CA55+RTM!CA55</f>
        <v>348.46000000000004</v>
      </c>
      <c r="BD55" s="14">
        <f>'OA&amp;GRIDCO'!ER55+'Day Ahead IEX PXIL'!CB55+RTM!CB55</f>
        <v>66.495000000000005</v>
      </c>
      <c r="BE55" s="99">
        <f>'OA&amp;GRIDCO'!NU55+GDAM!U55</f>
        <v>7.9</v>
      </c>
      <c r="BF55" s="99"/>
      <c r="BG55" s="77"/>
      <c r="BH55" s="77"/>
      <c r="BI55" s="14">
        <f>'OA&amp;GRIDCO'!EW55+'Day Ahead IEX PXIL'!CG55+RTM!CG55</f>
        <v>0</v>
      </c>
      <c r="BJ55" s="14">
        <f>'OA&amp;GRIDCO'!EX55+'Day Ahead IEX PXIL'!CH55+RTM!CH55</f>
        <v>0</v>
      </c>
      <c r="BK55" s="14">
        <f>'OA&amp;GRIDCO'!KW55+RTM!FG55+'Day Ahead IEX PXIL'!GW55</f>
        <v>0</v>
      </c>
      <c r="BL55" s="14">
        <f>'OA&amp;GRIDCO'!KX55+RTM!FH55+'Day Ahead IEX PXIL'!GX55</f>
        <v>0</v>
      </c>
      <c r="BM55" s="14">
        <f>'Day Ahead IEX PXIL'!CM55+RTM!CM55+'OA&amp;GRIDCO'!FC55</f>
        <v>0</v>
      </c>
      <c r="BN55" s="14">
        <f>'OA&amp;GRIDCO'!FD55+'Day Ahead IEX PXIL'!CN55+RTM!CN55</f>
        <v>0</v>
      </c>
      <c r="BO55" s="93"/>
      <c r="BP55" s="93"/>
      <c r="BQ55" s="14">
        <f>'OA&amp;GRIDCO'!FQ55+'Day Ahead IEX PXIL'!CS55+RTM!CS55</f>
        <v>26.8</v>
      </c>
      <c r="BR55" s="14">
        <f>'OA&amp;GRIDCO'!FR55+'Day Ahead IEX PXIL'!CT55+RTM!CT55</f>
        <v>6</v>
      </c>
      <c r="BS55" s="10">
        <f>'OA&amp;GRIDCO'!JU55+'Day Ahead IEX PXIL'!FA55+RTM!EU55</f>
        <v>79.670400000000001</v>
      </c>
      <c r="BT55" s="14">
        <f>'OA&amp;GRIDCO'!JV55+'Day Ahead IEX PXIL'!FB55+RTM!EV55</f>
        <v>13</v>
      </c>
      <c r="BU55" s="31">
        <f>'OA&amp;GRIDCO'!GG55+RTM!G55</f>
        <v>0</v>
      </c>
      <c r="BV55" s="31">
        <f>'OA&amp;GRIDCO'!GH55</f>
        <v>0</v>
      </c>
      <c r="BW55" s="14">
        <f>'OA&amp;GRIDCO'!HA55+'Day Ahead IEX PXIL'!DK55+RTM!DE55</f>
        <v>1</v>
      </c>
      <c r="BX55" s="14">
        <f>'OA&amp;GRIDCO'!HB55</f>
        <v>0</v>
      </c>
      <c r="BY55" s="14">
        <f>'Day Ahead IEX PXIL'!GK55+RTM!FA55+'OA&amp;GRIDCO'!LC55</f>
        <v>0</v>
      </c>
      <c r="BZ55" s="14">
        <f>'Day Ahead IEX PXIL'!GL55+RTM!FB55+'OA&amp;GRIDCO'!LD55</f>
        <v>0</v>
      </c>
      <c r="CA55" s="61"/>
      <c r="CB55" s="61"/>
      <c r="CC55" s="98">
        <f>RTM!GI55+'Day Ahead IEX PXIL'!II55+GDAM!M55</f>
        <v>0</v>
      </c>
      <c r="CD55" s="98">
        <f>RTM!GJ55</f>
        <v>0</v>
      </c>
      <c r="CE55" s="14">
        <f>'OA&amp;GRIDCO'!HI55+'Day Ahead IEX PXIL'!DQ55+RTM!DK55</f>
        <v>0</v>
      </c>
      <c r="CF55" s="14">
        <f>'OA&amp;GRIDCO'!HJ55+'Day Ahead IEX PXIL'!DR55+RTM!DL55</f>
        <v>0</v>
      </c>
      <c r="CG55" s="98">
        <f>'OA&amp;GRIDCO'!HO55+'Day Ahead IEX PXIL'!DW55+RTM!DQ55</f>
        <v>0</v>
      </c>
      <c r="CH55" s="98">
        <f>'OA&amp;GRIDCO'!HP55+'Day Ahead IEX PXIL'!DX55+RTM!DR55</f>
        <v>0</v>
      </c>
      <c r="CI55" s="99">
        <f>'Day Ahead IEX PXIL'!HE55+'OA&amp;GRIDCO'!DI55+RTM!GY55</f>
        <v>0</v>
      </c>
      <c r="CJ55" s="99">
        <f>'Day Ahead IEX PXIL'!HF55+'OA&amp;GRIDCO'!DJ55</f>
        <v>0</v>
      </c>
      <c r="CK55" s="78">
        <f>'OA&amp;GRIDCO'!KS55+'Day Ahead IEX PXIL'!DE55</f>
        <v>0</v>
      </c>
      <c r="CL55" s="78">
        <f>'OA&amp;GRIDCO'!KT55+'Day Ahead IEX PXIL'!DF55</f>
        <v>0</v>
      </c>
      <c r="CM55" s="78">
        <f>'Day Ahead IEX PXIL'!FS55+RTM!FS55</f>
        <v>0</v>
      </c>
      <c r="CN55" s="78">
        <f>'Day Ahead IEX PXIL'!FT55</f>
        <v>0</v>
      </c>
      <c r="CO55" s="78">
        <f>RTM!IY55+'Day Ahead IEX PXIL'!IY55</f>
        <v>5.15</v>
      </c>
      <c r="CP55" s="78">
        <f>RTM!IZ55+'Day Ahead IEX PXIL'!IZ55</f>
        <v>0</v>
      </c>
      <c r="CQ55" s="14">
        <f>'OA&amp;GRIDCO'!KG55+'Day Ahead IEX PXIL'!FM55+RTM!GE55</f>
        <v>8.25</v>
      </c>
      <c r="CR55" s="14">
        <f>'OA&amp;GRIDCO'!KH55+'Day Ahead IEX PXIL'!FN55</f>
        <v>0</v>
      </c>
      <c r="CS55" s="14">
        <f>'OA&amp;GRIDCO'!KM55+'Day Ahead IEX PXIL'!FY55+RTM!FY55</f>
        <v>0</v>
      </c>
      <c r="CT55" s="14">
        <f>'Day Ahead IEX PXIL'!FZ55</f>
        <v>0</v>
      </c>
      <c r="CU55" s="14">
        <v>0</v>
      </c>
      <c r="CV55" s="14">
        <f>'Day Ahead IEX PXIL'!GF55</f>
        <v>0</v>
      </c>
      <c r="CW55" s="14">
        <f>'OA&amp;GRIDCO'!HU55+'Day Ahead IEX PXIL'!EC55+RTM!DW55</f>
        <v>400</v>
      </c>
      <c r="CX55" s="14">
        <f>'OA&amp;GRIDCO'!HV55+'Day Ahead IEX PXIL'!ED55+RTM!DX55</f>
        <v>0</v>
      </c>
      <c r="CY55" s="14">
        <f>'OA&amp;GRIDCO'!IG55+'Day Ahead IEX PXIL'!EI55+RTM!EC55</f>
        <v>9.3000000000000007</v>
      </c>
      <c r="CZ55" s="14">
        <f>'OA&amp;GRIDCO'!IH55+'Day Ahead IEX PXIL'!EJ55+RTM!ED55</f>
        <v>2.3250000000000002</v>
      </c>
      <c r="DA55" s="14">
        <f>'OA&amp;GRIDCO'!IU55+'Day Ahead IEX PXIL'!EO55+RTM!EI55</f>
        <v>0</v>
      </c>
      <c r="DB55" s="14">
        <f>'OA&amp;GRIDCO'!IV55+'Day Ahead IEX PXIL'!EP55+RTM!EJ55</f>
        <v>0</v>
      </c>
      <c r="DC55" s="99"/>
      <c r="DD55" s="99"/>
      <c r="DE55" s="14">
        <f>'Day Ahead IEX PXIL'!FC55+'OA&amp;GRIDCO'!KA55+RTM!GM55</f>
        <v>0</v>
      </c>
      <c r="DF55" s="14">
        <f>'Day Ahead IEX PXIL'!FD55+'OA&amp;GRIDCO'!KB55</f>
        <v>0</v>
      </c>
      <c r="DG55" s="14">
        <f>'OA&amp;GRIDCO'!JE55+'Day Ahead IEX PXIL'!EU55+RTM!EO55</f>
        <v>10.31</v>
      </c>
      <c r="DH55" s="14">
        <f>'OA&amp;GRIDCO'!JF55+'Day Ahead IEX PXIL'!EV55+RTM!EP55</f>
        <v>0</v>
      </c>
      <c r="DI55" s="14">
        <v>0</v>
      </c>
      <c r="DJ55" s="14">
        <v>0</v>
      </c>
      <c r="DK55" s="98">
        <f>RTM!FM55</f>
        <v>0</v>
      </c>
      <c r="DL55" s="98">
        <f>RTM!FN55</f>
        <v>0</v>
      </c>
      <c r="DM55" s="98">
        <f>'OA&amp;GRIDCO'!LF55+'Day Ahead IEX PXIL'!HU55+'Day Ahead IEX PXIL'!HU55</f>
        <v>0</v>
      </c>
      <c r="DN55" s="98">
        <f>'OA&amp;GRIDCO'!LH55+'Day Ahead IEX PXIL'!HV55+RTM!GV55</f>
        <v>0</v>
      </c>
      <c r="DO55" s="98">
        <f>'OA&amp;GRIDCO'!LS55+'Day Ahead IEX PXIL'!HO55+RTM!IU55</f>
        <v>0</v>
      </c>
      <c r="DP55" s="98">
        <f>'OA&amp;GRIDCO'!LT55+'Day Ahead IEX PXIL'!HP55+RTM!IV55</f>
        <v>0</v>
      </c>
      <c r="DQ55" s="98">
        <f>RTM!HK55</f>
        <v>1.44</v>
      </c>
      <c r="DR55" s="98">
        <f>RTM!HL55</f>
        <v>0</v>
      </c>
      <c r="DS55" s="98">
        <f>RTM!HO55</f>
        <v>0</v>
      </c>
      <c r="DT55" s="98">
        <f>RTM!HP55</f>
        <v>0</v>
      </c>
      <c r="DU55" s="98">
        <f>RTM!HS55</f>
        <v>0</v>
      </c>
      <c r="DV55" s="98">
        <f>RTM!HT55</f>
        <v>0</v>
      </c>
      <c r="DW55" s="98">
        <f>RTM!HW55+'OA&amp;GRIDCO'!MI55</f>
        <v>22</v>
      </c>
      <c r="DX55" s="98">
        <f>RTM!HX55</f>
        <v>0</v>
      </c>
      <c r="DY55" s="98">
        <f>RTM!IA55</f>
        <v>0</v>
      </c>
      <c r="DZ55" s="98">
        <f>RTM!IB55</f>
        <v>0</v>
      </c>
      <c r="EA55" s="98">
        <f>RTM!IC55</f>
        <v>0</v>
      </c>
      <c r="EB55" s="98">
        <f>RTM!ID55</f>
        <v>0</v>
      </c>
      <c r="EC55" s="98">
        <f>'OA&amp;GRIDCO'!MO55</f>
        <v>9.82</v>
      </c>
      <c r="ED55" s="98">
        <f>'OA&amp;GRIDCO'!MP55</f>
        <v>0</v>
      </c>
      <c r="EE55" s="98">
        <f>'OA&amp;GRIDCO'!MS55</f>
        <v>0</v>
      </c>
      <c r="EF55" s="98">
        <f>'OA&amp;GRIDCO'!MT55</f>
        <v>0</v>
      </c>
      <c r="EG55" s="98">
        <f>'OA&amp;GRIDCO'!MW55+'Day Ahead IEX PXIL'!IM55+GDAM!G55+RTM!II55</f>
        <v>0</v>
      </c>
      <c r="EH55" s="98">
        <f>'OA&amp;GRIDCO'!MX55+'Day Ahead IEX PXIL'!IN55+RTM!IJ55+GDAM!H55</f>
        <v>0</v>
      </c>
      <c r="EI55" s="98">
        <f>'Day Ahead IEX PXIL'!IQ55+RTM!IM55+'OA&amp;GRIDCO'!NA55</f>
        <v>6.65</v>
      </c>
      <c r="EJ55" s="98">
        <f>'Day Ahead IEX PXIL'!IR55+RTM!IN55+'OA&amp;GRIDCO'!NB55</f>
        <v>0.9</v>
      </c>
      <c r="EK55" s="98">
        <f>'OA&amp;GRIDCO'!NE55</f>
        <v>0</v>
      </c>
      <c r="EL55" s="98">
        <f>'OA&amp;GRIDCO'!NF55</f>
        <v>0</v>
      </c>
      <c r="EM55" s="98">
        <f>RTM!IQ55</f>
        <v>0</v>
      </c>
      <c r="EN55" s="98">
        <f>RTM!IR55</f>
        <v>0</v>
      </c>
      <c r="EO55" s="98">
        <f>'Day Ahead IEX PXIL'!IU55+RTM!JC55</f>
        <v>0</v>
      </c>
      <c r="EP55" s="98">
        <f>'Day Ahead IEX PXIL'!IV55+RTM!JD55</f>
        <v>0</v>
      </c>
      <c r="EQ55" s="98">
        <f>'OA&amp;GRIDCO'!NI55</f>
        <v>0</v>
      </c>
      <c r="ER55" s="98">
        <f>'OA&amp;GRIDCO'!NJ55</f>
        <v>0</v>
      </c>
      <c r="ES55" s="98">
        <f>'OA&amp;GRIDCO'!NK55+RTM!HC55+'Day Ahead IEX PXIL'!JC55</f>
        <v>0</v>
      </c>
      <c r="ET55" s="98">
        <f>'OA&amp;GRIDCO'!NN55+RTM!HD55+'Day Ahead IEX PXIL'!JD55</f>
        <v>0</v>
      </c>
      <c r="EU55" s="98">
        <f>RTM!JG55</f>
        <v>0</v>
      </c>
      <c r="EV55" s="98">
        <f>RTM!JH55</f>
        <v>0</v>
      </c>
      <c r="EW55" s="98">
        <f>RTM!JK55</f>
        <v>0</v>
      </c>
      <c r="EX55" s="98">
        <f>RTM!JL55</f>
        <v>0</v>
      </c>
      <c r="EY55" s="98">
        <f>GDAM!S55+'OA&amp;GRIDCO'!OE55+RTM!JO55</f>
        <v>0</v>
      </c>
      <c r="EZ55" s="98">
        <f>GDAM!T55+'OA&amp;GRIDCO'!NV55+RTM!JP55</f>
        <v>0</v>
      </c>
      <c r="FA55" s="98">
        <f>GDAM!Y55+RTM!JS55</f>
        <v>4.2300000000000004</v>
      </c>
      <c r="FB55" s="98">
        <f>GDAM!Z55+RTM!JT55</f>
        <v>0</v>
      </c>
      <c r="FC55" s="98">
        <f>RTM!JW55</f>
        <v>0</v>
      </c>
      <c r="FD55" s="98">
        <f>RTM!JX55</f>
        <v>0</v>
      </c>
      <c r="FE55" s="98">
        <f>GDAM!AE55+'OA&amp;GRIDCO'!OM55</f>
        <v>4.0200000000000005</v>
      </c>
      <c r="FF55" s="98">
        <f>GDAM!AF55+'OA&amp;GRIDCO'!ON55</f>
        <v>0</v>
      </c>
      <c r="FG55" s="10">
        <f t="shared" si="0"/>
        <v>1565.1337093660434</v>
      </c>
      <c r="FH55" s="10">
        <f t="shared" si="1"/>
        <v>178.084</v>
      </c>
    </row>
    <row r="56" spans="1:164">
      <c r="A56" s="72" t="s">
        <v>78</v>
      </c>
      <c r="B56" s="62">
        <v>46</v>
      </c>
      <c r="C56" s="139"/>
      <c r="D56" s="99"/>
      <c r="E56" s="99"/>
      <c r="F56" s="99"/>
      <c r="G56" s="99">
        <v>20</v>
      </c>
      <c r="H56" s="99">
        <v>0.9</v>
      </c>
      <c r="I56" s="98"/>
      <c r="J56" s="98"/>
      <c r="K56" s="99"/>
      <c r="L56" s="99"/>
      <c r="M56" s="99">
        <v>18</v>
      </c>
      <c r="N56" s="99"/>
      <c r="O56" s="359">
        <v>3</v>
      </c>
      <c r="P56" s="99"/>
      <c r="Q56" s="119">
        <v>3.7</v>
      </c>
      <c r="R56" s="99">
        <v>0.45999999999999996</v>
      </c>
      <c r="S56" s="98">
        <v>25</v>
      </c>
      <c r="T56" s="99"/>
      <c r="U56" s="98">
        <v>37</v>
      </c>
      <c r="V56" s="99"/>
      <c r="W56" s="351">
        <v>7.76</v>
      </c>
      <c r="X56" s="99"/>
      <c r="Y56" s="351">
        <v>3.6</v>
      </c>
      <c r="Z56" s="99"/>
      <c r="AA56" s="361">
        <v>5.45</v>
      </c>
      <c r="AB56" s="99"/>
      <c r="AC56" s="363">
        <v>1.2236161817880002</v>
      </c>
      <c r="AD56" s="99"/>
      <c r="AE56" s="14">
        <f>'OA&amp;GRIDCO'!W56+'Day Ahead IEX PXIL'!M56+RTM!M56</f>
        <v>20.62</v>
      </c>
      <c r="AF56" s="14">
        <f>'OA&amp;GRIDCO'!X56+'Day Ahead IEX PXIL'!N56+RTM!N56</f>
        <v>20.62</v>
      </c>
      <c r="AG56" s="14">
        <f>'OA&amp;GRIDCO'!AC56+'Day Ahead IEX PXIL'!S56+RTM!S56</f>
        <v>5</v>
      </c>
      <c r="AH56" s="14">
        <f>'OA&amp;GRIDCO'!AD56+'Day Ahead IEX PXIL'!T56+RTM!T56</f>
        <v>2.2200000000000002</v>
      </c>
      <c r="AI56" s="14">
        <f>'OA&amp;GRIDCO'!AU56+'Day Ahead IEX PXIL'!Y56+RTM!Y56</f>
        <v>115</v>
      </c>
      <c r="AJ56" s="14">
        <f>'OA&amp;GRIDCO'!AV56+'Day Ahead IEX PXIL'!Z56+RTM!Z56</f>
        <v>34.5</v>
      </c>
      <c r="AK56" s="14">
        <f>'OA&amp;GRIDCO'!BS56+'Day Ahead IEX PXIL'!AK56+RTM!AK56</f>
        <v>60</v>
      </c>
      <c r="AL56" s="14">
        <f>'OA&amp;GRIDCO'!BT56+'Day Ahead IEX PXIL'!AL56+RTM!AL56</f>
        <v>8.5440000000000005</v>
      </c>
      <c r="AM56" s="14">
        <f>'OA&amp;GRIDCO'!BC56+'Day Ahead IEX PXIL'!AE56+RTM!AE56</f>
        <v>0</v>
      </c>
      <c r="AN56" s="14">
        <f>'OA&amp;GRIDCO'!BD56+'Day Ahead IEX PXIL'!AF56+RTM!AF56</f>
        <v>0</v>
      </c>
      <c r="AO56" s="14">
        <f>'OA&amp;GRIDCO'!CC56+'Day Ahead IEX PXIL'!AQ56+RTM!AQ56</f>
        <v>0</v>
      </c>
      <c r="AP56" s="14">
        <f>'OA&amp;GRIDCO'!CD56+'Day Ahead IEX PXIL'!AR56+RTM!AR56</f>
        <v>0</v>
      </c>
      <c r="AQ56" s="14">
        <f>'OA&amp;GRIDCO'!CO56+'Day Ahead IEX PXIL'!AW56+RTM!AW56</f>
        <v>25.75</v>
      </c>
      <c r="AR56" s="14">
        <f>'OA&amp;GRIDCO'!CP56+'Day Ahead IEX PXIL'!AX56+RTM!AX56</f>
        <v>8</v>
      </c>
      <c r="AS56" s="14">
        <f>'OA&amp;GRIDCO'!DA56+'Day Ahead IEX PXIL'!BC56+RTM!BC56</f>
        <v>329.77738402061857</v>
      </c>
      <c r="AT56" s="14">
        <f>'OA&amp;GRIDCO'!DB56+'Day Ahead IEX PXIL'!BD56+RTM!BD56</f>
        <v>0</v>
      </c>
      <c r="AU56" s="14">
        <f>'Day Ahead IEX PXIL'!BI56+RTM!BI56+'OA&amp;GRIDCO'!OQ56</f>
        <v>0</v>
      </c>
      <c r="AV56" s="14">
        <f>'Day Ahead IEX PXIL'!BJ56+RTM!BJ56+'OA&amp;GRIDCO'!OR56</f>
        <v>0</v>
      </c>
      <c r="AW56" s="91"/>
      <c r="AX56" s="91"/>
      <c r="AY56" s="14">
        <v>0</v>
      </c>
      <c r="AZ56" s="14">
        <f>'OA&amp;GRIDCO'!DL56+'Day Ahead IEX PXIL'!BP56+RTM!BP56</f>
        <v>14.12</v>
      </c>
      <c r="BA56" s="14">
        <f>'OA&amp;GRIDCO'!EC56+'Day Ahead IEX PXIL'!BU56+RTM!BU56</f>
        <v>0</v>
      </c>
      <c r="BB56" s="14">
        <f>'OA&amp;GRIDCO'!ED56+'Day Ahead IEX PXIL'!BV56+RTM!BV56</f>
        <v>0</v>
      </c>
      <c r="BC56" s="14">
        <f>'OA&amp;GRIDCO'!EQ56+'Day Ahead IEX PXIL'!CA56+RTM!CA56</f>
        <v>348.46000000000004</v>
      </c>
      <c r="BD56" s="14">
        <f>'OA&amp;GRIDCO'!ER56+'Day Ahead IEX PXIL'!CB56+RTM!CB56</f>
        <v>66.495000000000005</v>
      </c>
      <c r="BE56" s="99">
        <f>'OA&amp;GRIDCO'!NU56+GDAM!U56</f>
        <v>7.59</v>
      </c>
      <c r="BF56" s="99"/>
      <c r="BG56" s="77"/>
      <c r="BH56" s="77"/>
      <c r="BI56" s="14">
        <f>'OA&amp;GRIDCO'!EW56+'Day Ahead IEX PXIL'!CG56+RTM!CG56</f>
        <v>0</v>
      </c>
      <c r="BJ56" s="14">
        <f>'OA&amp;GRIDCO'!EX56+'Day Ahead IEX PXIL'!CH56+RTM!CH56</f>
        <v>0</v>
      </c>
      <c r="BK56" s="14">
        <f>'OA&amp;GRIDCO'!KW56+RTM!FG56+'Day Ahead IEX PXIL'!GW56</f>
        <v>0</v>
      </c>
      <c r="BL56" s="14">
        <f>'OA&amp;GRIDCO'!KX56+RTM!FH56+'Day Ahead IEX PXIL'!GX56</f>
        <v>0</v>
      </c>
      <c r="BM56" s="14">
        <f>'Day Ahead IEX PXIL'!CM56+RTM!CM56+'OA&amp;GRIDCO'!FC56</f>
        <v>0</v>
      </c>
      <c r="BN56" s="14">
        <f>'OA&amp;GRIDCO'!FD56+'Day Ahead IEX PXIL'!CN56+RTM!CN56</f>
        <v>0</v>
      </c>
      <c r="BO56" s="93"/>
      <c r="BP56" s="93"/>
      <c r="BQ56" s="14">
        <f>'OA&amp;GRIDCO'!FQ56+'Day Ahead IEX PXIL'!CS56+RTM!CS56</f>
        <v>26.8</v>
      </c>
      <c r="BR56" s="14">
        <f>'OA&amp;GRIDCO'!FR56+'Day Ahead IEX PXIL'!CT56+RTM!CT56</f>
        <v>6</v>
      </c>
      <c r="BS56" s="10">
        <f>'OA&amp;GRIDCO'!JU56+'Day Ahead IEX PXIL'!FA56+RTM!EU56</f>
        <v>79.670400000000001</v>
      </c>
      <c r="BT56" s="14">
        <f>'OA&amp;GRIDCO'!JV56+'Day Ahead IEX PXIL'!FB56+RTM!EV56</f>
        <v>13</v>
      </c>
      <c r="BU56" s="31">
        <f>'OA&amp;GRIDCO'!GG56+RTM!G56</f>
        <v>0</v>
      </c>
      <c r="BV56" s="31">
        <f>'OA&amp;GRIDCO'!GH56</f>
        <v>0</v>
      </c>
      <c r="BW56" s="14">
        <f>'OA&amp;GRIDCO'!HA56+'Day Ahead IEX PXIL'!DK56+RTM!DE56</f>
        <v>1</v>
      </c>
      <c r="BX56" s="14">
        <f>'OA&amp;GRIDCO'!HB56</f>
        <v>0</v>
      </c>
      <c r="BY56" s="14">
        <f>'Day Ahead IEX PXIL'!GK56+RTM!FA56+'OA&amp;GRIDCO'!LC56</f>
        <v>0</v>
      </c>
      <c r="BZ56" s="14">
        <f>'Day Ahead IEX PXIL'!GL56+RTM!FB56+'OA&amp;GRIDCO'!LD56</f>
        <v>0</v>
      </c>
      <c r="CA56" s="61"/>
      <c r="CB56" s="61"/>
      <c r="CC56" s="98">
        <f>RTM!GI56+'Day Ahead IEX PXIL'!II56+GDAM!M56</f>
        <v>0</v>
      </c>
      <c r="CD56" s="98">
        <f>RTM!GJ56</f>
        <v>0</v>
      </c>
      <c r="CE56" s="14">
        <f>'OA&amp;GRIDCO'!HI56+'Day Ahead IEX PXIL'!DQ56+RTM!DK56</f>
        <v>0</v>
      </c>
      <c r="CF56" s="14">
        <f>'OA&amp;GRIDCO'!HJ56+'Day Ahead IEX PXIL'!DR56+RTM!DL56</f>
        <v>0</v>
      </c>
      <c r="CG56" s="98">
        <f>'OA&amp;GRIDCO'!HO56+'Day Ahead IEX PXIL'!DW56+RTM!DQ56</f>
        <v>0</v>
      </c>
      <c r="CH56" s="98">
        <f>'OA&amp;GRIDCO'!HP56+'Day Ahead IEX PXIL'!DX56+RTM!DR56</f>
        <v>0</v>
      </c>
      <c r="CI56" s="99">
        <f>'Day Ahead IEX PXIL'!HE56+'OA&amp;GRIDCO'!DI56+RTM!GY56</f>
        <v>0</v>
      </c>
      <c r="CJ56" s="99">
        <f>'Day Ahead IEX PXIL'!HF56+'OA&amp;GRIDCO'!DJ56</f>
        <v>0</v>
      </c>
      <c r="CK56" s="78">
        <f>'OA&amp;GRIDCO'!KS56+'Day Ahead IEX PXIL'!DE56</f>
        <v>0</v>
      </c>
      <c r="CL56" s="78">
        <f>'OA&amp;GRIDCO'!KT56+'Day Ahead IEX PXIL'!DF56</f>
        <v>0</v>
      </c>
      <c r="CM56" s="78">
        <f>'Day Ahead IEX PXIL'!FS56+RTM!FS56</f>
        <v>0</v>
      </c>
      <c r="CN56" s="78">
        <f>'Day Ahead IEX PXIL'!FT56</f>
        <v>0</v>
      </c>
      <c r="CO56" s="78">
        <f>RTM!IY56+'Day Ahead IEX PXIL'!IY56</f>
        <v>5.15</v>
      </c>
      <c r="CP56" s="78">
        <f>RTM!IZ56+'Day Ahead IEX PXIL'!IZ56</f>
        <v>0</v>
      </c>
      <c r="CQ56" s="14">
        <f>'OA&amp;GRIDCO'!KG56+'Day Ahead IEX PXIL'!FM56+RTM!GE56</f>
        <v>8.25</v>
      </c>
      <c r="CR56" s="14">
        <f>'OA&amp;GRIDCO'!KH56+'Day Ahead IEX PXIL'!FN56</f>
        <v>0</v>
      </c>
      <c r="CS56" s="14">
        <f>'OA&amp;GRIDCO'!KM56+'Day Ahead IEX PXIL'!FY56+RTM!FY56</f>
        <v>0</v>
      </c>
      <c r="CT56" s="14">
        <f>'Day Ahead IEX PXIL'!FZ56</f>
        <v>0</v>
      </c>
      <c r="CU56" s="14">
        <v>0</v>
      </c>
      <c r="CV56" s="14">
        <f>'Day Ahead IEX PXIL'!GF56</f>
        <v>0</v>
      </c>
      <c r="CW56" s="14">
        <f>'OA&amp;GRIDCO'!HU56+'Day Ahead IEX PXIL'!EC56+RTM!DW56</f>
        <v>400</v>
      </c>
      <c r="CX56" s="14">
        <f>'OA&amp;GRIDCO'!HV56+'Day Ahead IEX PXIL'!ED56+RTM!DX56</f>
        <v>0</v>
      </c>
      <c r="CY56" s="14">
        <f>'OA&amp;GRIDCO'!IG56+'Day Ahead IEX PXIL'!EI56+RTM!EC56</f>
        <v>9.3000000000000007</v>
      </c>
      <c r="CZ56" s="14">
        <f>'OA&amp;GRIDCO'!IH56+'Day Ahead IEX PXIL'!EJ56+RTM!ED56</f>
        <v>2.3250000000000002</v>
      </c>
      <c r="DA56" s="14">
        <f>'OA&amp;GRIDCO'!IU56+'Day Ahead IEX PXIL'!EO56+RTM!EI56</f>
        <v>0</v>
      </c>
      <c r="DB56" s="14">
        <f>'OA&amp;GRIDCO'!IV56+'Day Ahead IEX PXIL'!EP56+RTM!EJ56</f>
        <v>0</v>
      </c>
      <c r="DC56" s="99"/>
      <c r="DD56" s="99"/>
      <c r="DE56" s="14">
        <f>'Day Ahead IEX PXIL'!FC56+'OA&amp;GRIDCO'!KA56+RTM!GM56</f>
        <v>0</v>
      </c>
      <c r="DF56" s="14">
        <f>'Day Ahead IEX PXIL'!FD56+'OA&amp;GRIDCO'!KB56</f>
        <v>0</v>
      </c>
      <c r="DG56" s="14">
        <f>'OA&amp;GRIDCO'!JE56+'Day Ahead IEX PXIL'!EU56+RTM!EO56</f>
        <v>10.31</v>
      </c>
      <c r="DH56" s="14">
        <f>'OA&amp;GRIDCO'!JF56+'Day Ahead IEX PXIL'!EV56+RTM!EP56</f>
        <v>0</v>
      </c>
      <c r="DI56" s="14">
        <v>0</v>
      </c>
      <c r="DJ56" s="14">
        <v>0</v>
      </c>
      <c r="DK56" s="98">
        <f>RTM!FM56</f>
        <v>0</v>
      </c>
      <c r="DL56" s="98">
        <f>RTM!FN56</f>
        <v>0</v>
      </c>
      <c r="DM56" s="98">
        <f>'OA&amp;GRIDCO'!LF56+'Day Ahead IEX PXIL'!HU56+'Day Ahead IEX PXIL'!HU56</f>
        <v>0</v>
      </c>
      <c r="DN56" s="98">
        <f>'OA&amp;GRIDCO'!LH56+'Day Ahead IEX PXIL'!HV56+RTM!GV56</f>
        <v>0</v>
      </c>
      <c r="DO56" s="98">
        <f>'OA&amp;GRIDCO'!LS56+'Day Ahead IEX PXIL'!HO56+RTM!IU56</f>
        <v>0</v>
      </c>
      <c r="DP56" s="98">
        <f>'OA&amp;GRIDCO'!LT56+'Day Ahead IEX PXIL'!HP56+RTM!IV56</f>
        <v>0</v>
      </c>
      <c r="DQ56" s="98">
        <f>RTM!HK56</f>
        <v>1.44</v>
      </c>
      <c r="DR56" s="98">
        <f>RTM!HL56</f>
        <v>0</v>
      </c>
      <c r="DS56" s="98">
        <f>RTM!HO56</f>
        <v>0</v>
      </c>
      <c r="DT56" s="98">
        <f>RTM!HP56</f>
        <v>0</v>
      </c>
      <c r="DU56" s="98">
        <f>RTM!HS56</f>
        <v>0</v>
      </c>
      <c r="DV56" s="98">
        <f>RTM!HT56</f>
        <v>0</v>
      </c>
      <c r="DW56" s="98">
        <f>RTM!HW56+'OA&amp;GRIDCO'!MI56</f>
        <v>22</v>
      </c>
      <c r="DX56" s="98">
        <f>RTM!HX56</f>
        <v>0</v>
      </c>
      <c r="DY56" s="98">
        <f>RTM!IA56</f>
        <v>0</v>
      </c>
      <c r="DZ56" s="98">
        <f>RTM!IB56</f>
        <v>0</v>
      </c>
      <c r="EA56" s="98">
        <f>RTM!IC56</f>
        <v>0</v>
      </c>
      <c r="EB56" s="98">
        <f>RTM!ID56</f>
        <v>0</v>
      </c>
      <c r="EC56" s="98">
        <f>'OA&amp;GRIDCO'!MO56</f>
        <v>9.92</v>
      </c>
      <c r="ED56" s="98">
        <f>'OA&amp;GRIDCO'!MP56</f>
        <v>0</v>
      </c>
      <c r="EE56" s="98">
        <f>'OA&amp;GRIDCO'!MS56</f>
        <v>0</v>
      </c>
      <c r="EF56" s="98">
        <f>'OA&amp;GRIDCO'!MT56</f>
        <v>0</v>
      </c>
      <c r="EG56" s="98">
        <f>'OA&amp;GRIDCO'!MW56+'Day Ahead IEX PXIL'!IM56+GDAM!G56+RTM!II56</f>
        <v>0</v>
      </c>
      <c r="EH56" s="98">
        <f>'OA&amp;GRIDCO'!MX56+'Day Ahead IEX PXIL'!IN56+RTM!IJ56+GDAM!H56</f>
        <v>0</v>
      </c>
      <c r="EI56" s="98">
        <f>'Day Ahead IEX PXIL'!IQ56+RTM!IM56+'OA&amp;GRIDCO'!NA56</f>
        <v>6.65</v>
      </c>
      <c r="EJ56" s="98">
        <f>'Day Ahead IEX PXIL'!IR56+RTM!IN56+'OA&amp;GRIDCO'!NB56</f>
        <v>0.9</v>
      </c>
      <c r="EK56" s="98">
        <f>'OA&amp;GRIDCO'!NE56</f>
        <v>0</v>
      </c>
      <c r="EL56" s="98">
        <f>'OA&amp;GRIDCO'!NF56</f>
        <v>0</v>
      </c>
      <c r="EM56" s="98">
        <f>RTM!IQ56</f>
        <v>0</v>
      </c>
      <c r="EN56" s="98">
        <f>RTM!IR56</f>
        <v>0</v>
      </c>
      <c r="EO56" s="98">
        <f>'Day Ahead IEX PXIL'!IU56+RTM!JC56</f>
        <v>0</v>
      </c>
      <c r="EP56" s="98">
        <f>'Day Ahead IEX PXIL'!IV56+RTM!JD56</f>
        <v>0</v>
      </c>
      <c r="EQ56" s="98">
        <f>'OA&amp;GRIDCO'!NI56</f>
        <v>0</v>
      </c>
      <c r="ER56" s="98">
        <f>'OA&amp;GRIDCO'!NJ56</f>
        <v>0</v>
      </c>
      <c r="ES56" s="98">
        <f>'OA&amp;GRIDCO'!NK56+RTM!HC56+'Day Ahead IEX PXIL'!JC56</f>
        <v>0</v>
      </c>
      <c r="ET56" s="98">
        <f>'OA&amp;GRIDCO'!NN56+RTM!HD56+'Day Ahead IEX PXIL'!JD56</f>
        <v>0</v>
      </c>
      <c r="EU56" s="98">
        <f>RTM!JG56</f>
        <v>0</v>
      </c>
      <c r="EV56" s="98">
        <f>RTM!JH56</f>
        <v>0</v>
      </c>
      <c r="EW56" s="98">
        <f>RTM!JK56</f>
        <v>0</v>
      </c>
      <c r="EX56" s="98">
        <f>RTM!JL56</f>
        <v>0</v>
      </c>
      <c r="EY56" s="98">
        <f>GDAM!S56+'OA&amp;GRIDCO'!OE56+RTM!JO56</f>
        <v>0</v>
      </c>
      <c r="EZ56" s="98">
        <f>GDAM!T56+'OA&amp;GRIDCO'!NV56+RTM!JP56</f>
        <v>0</v>
      </c>
      <c r="FA56" s="98">
        <f>GDAM!Y56+RTM!JS56</f>
        <v>3.92</v>
      </c>
      <c r="FB56" s="98">
        <f>GDAM!Z56+RTM!JT56</f>
        <v>0</v>
      </c>
      <c r="FC56" s="98">
        <f>RTM!JW56</f>
        <v>0</v>
      </c>
      <c r="FD56" s="98">
        <f>RTM!JX56</f>
        <v>0</v>
      </c>
      <c r="FE56" s="98">
        <f>GDAM!AE56+'OA&amp;GRIDCO'!OM56</f>
        <v>5.42</v>
      </c>
      <c r="FF56" s="98">
        <f>GDAM!AF56+'OA&amp;GRIDCO'!ON56</f>
        <v>0</v>
      </c>
      <c r="FG56" s="10">
        <f t="shared" si="0"/>
        <v>1564.761400202407</v>
      </c>
      <c r="FH56" s="10">
        <f t="shared" si="1"/>
        <v>178.084</v>
      </c>
    </row>
    <row r="57" spans="1:164" ht="15" customHeight="1">
      <c r="A57" s="72" t="s">
        <v>79</v>
      </c>
      <c r="B57" s="62">
        <v>47</v>
      </c>
      <c r="C57" s="139"/>
      <c r="D57" s="99"/>
      <c r="E57" s="99"/>
      <c r="F57" s="99"/>
      <c r="G57" s="99">
        <v>20</v>
      </c>
      <c r="H57" s="99">
        <v>0.9</v>
      </c>
      <c r="I57" s="98"/>
      <c r="J57" s="98"/>
      <c r="K57" s="99"/>
      <c r="L57" s="99"/>
      <c r="M57" s="99">
        <v>18</v>
      </c>
      <c r="N57" s="99"/>
      <c r="O57" s="359">
        <v>2.75</v>
      </c>
      <c r="P57" s="99"/>
      <c r="Q57" s="119">
        <v>3.7</v>
      </c>
      <c r="R57" s="99">
        <v>0.45999999999999996</v>
      </c>
      <c r="S57" s="98">
        <v>25</v>
      </c>
      <c r="T57" s="99"/>
      <c r="U57" s="98">
        <v>37</v>
      </c>
      <c r="V57" s="99"/>
      <c r="W57" s="351">
        <v>6.81</v>
      </c>
      <c r="X57" s="99"/>
      <c r="Y57" s="351">
        <v>3</v>
      </c>
      <c r="Z57" s="99"/>
      <c r="AA57" s="361">
        <v>5.2</v>
      </c>
      <c r="AB57" s="99"/>
      <c r="AC57" s="363">
        <v>1.2324615999696</v>
      </c>
      <c r="AD57" s="99"/>
      <c r="AE57" s="14">
        <f>'OA&amp;GRIDCO'!W57+'Day Ahead IEX PXIL'!M57+RTM!M57</f>
        <v>20.62</v>
      </c>
      <c r="AF57" s="14">
        <f>'OA&amp;GRIDCO'!X57+'Day Ahead IEX PXIL'!N57+RTM!N57</f>
        <v>20.62</v>
      </c>
      <c r="AG57" s="14">
        <f>'OA&amp;GRIDCO'!AC57+'Day Ahead IEX PXIL'!S57+RTM!S57</f>
        <v>5</v>
      </c>
      <c r="AH57" s="14">
        <f>'OA&amp;GRIDCO'!AD57+'Day Ahead IEX PXIL'!T57+RTM!T57</f>
        <v>2.2200000000000002</v>
      </c>
      <c r="AI57" s="14">
        <f>'OA&amp;GRIDCO'!AU57+'Day Ahead IEX PXIL'!Y57+RTM!Y57</f>
        <v>115</v>
      </c>
      <c r="AJ57" s="14">
        <f>'OA&amp;GRIDCO'!AV57+'Day Ahead IEX PXIL'!Z57+RTM!Z57</f>
        <v>34.5</v>
      </c>
      <c r="AK57" s="14">
        <f>'OA&amp;GRIDCO'!BS57+'Day Ahead IEX PXIL'!AK57+RTM!AK57</f>
        <v>70.31</v>
      </c>
      <c r="AL57" s="14">
        <f>'OA&amp;GRIDCO'!BT57+'Day Ahead IEX PXIL'!AL57+RTM!AL57</f>
        <v>8.5440000000000005</v>
      </c>
      <c r="AM57" s="14">
        <f>'OA&amp;GRIDCO'!BC57+'Day Ahead IEX PXIL'!AE57+RTM!AE57</f>
        <v>0</v>
      </c>
      <c r="AN57" s="14">
        <f>'OA&amp;GRIDCO'!BD57+'Day Ahead IEX PXIL'!AF57+RTM!AF57</f>
        <v>0</v>
      </c>
      <c r="AO57" s="14">
        <f>'OA&amp;GRIDCO'!CC57+'Day Ahead IEX PXIL'!AQ57+RTM!AQ57</f>
        <v>0</v>
      </c>
      <c r="AP57" s="14">
        <f>'OA&amp;GRIDCO'!CD57+'Day Ahead IEX PXIL'!AR57+RTM!AR57</f>
        <v>0</v>
      </c>
      <c r="AQ57" s="14">
        <f>'OA&amp;GRIDCO'!CO57+'Day Ahead IEX PXIL'!AW57+RTM!AW57</f>
        <v>25.75</v>
      </c>
      <c r="AR57" s="14">
        <f>'OA&amp;GRIDCO'!CP57+'Day Ahead IEX PXIL'!AX57+RTM!AX57</f>
        <v>8</v>
      </c>
      <c r="AS57" s="14">
        <f>'OA&amp;GRIDCO'!DA57+'Day Ahead IEX PXIL'!BC57+RTM!BC57</f>
        <v>329.77738402061857</v>
      </c>
      <c r="AT57" s="14">
        <f>'OA&amp;GRIDCO'!DB57+'Day Ahead IEX PXIL'!BD57+RTM!BD57</f>
        <v>0</v>
      </c>
      <c r="AU57" s="14">
        <f>'Day Ahead IEX PXIL'!BI57+RTM!BI57+'OA&amp;GRIDCO'!OQ57</f>
        <v>0</v>
      </c>
      <c r="AV57" s="14">
        <f>'Day Ahead IEX PXIL'!BJ57+RTM!BJ57+'OA&amp;GRIDCO'!OR57</f>
        <v>0</v>
      </c>
      <c r="AW57" s="91"/>
      <c r="AX57" s="91"/>
      <c r="AY57" s="14">
        <v>0</v>
      </c>
      <c r="AZ57" s="14">
        <f>'OA&amp;GRIDCO'!DL57+'Day Ahead IEX PXIL'!BP57+RTM!BP57</f>
        <v>14.12</v>
      </c>
      <c r="BA57" s="14">
        <f>'OA&amp;GRIDCO'!EC57+'Day Ahead IEX PXIL'!BU57+RTM!BU57</f>
        <v>0</v>
      </c>
      <c r="BB57" s="14">
        <f>'OA&amp;GRIDCO'!ED57+'Day Ahead IEX PXIL'!BV57+RTM!BV57</f>
        <v>0</v>
      </c>
      <c r="BC57" s="14">
        <f>'OA&amp;GRIDCO'!EQ57+'Day Ahead IEX PXIL'!CA57+RTM!CA57</f>
        <v>348.46000000000004</v>
      </c>
      <c r="BD57" s="14">
        <f>'OA&amp;GRIDCO'!ER57+'Day Ahead IEX PXIL'!CB57+RTM!CB57</f>
        <v>66.495000000000005</v>
      </c>
      <c r="BE57" s="99">
        <f>'OA&amp;GRIDCO'!NU57+GDAM!U57</f>
        <v>10.16</v>
      </c>
      <c r="BF57" s="99"/>
      <c r="BG57" s="77"/>
      <c r="BH57" s="77"/>
      <c r="BI57" s="14">
        <f>'OA&amp;GRIDCO'!EW57+'Day Ahead IEX PXIL'!CG57+RTM!CG57</f>
        <v>0</v>
      </c>
      <c r="BJ57" s="14">
        <f>'OA&amp;GRIDCO'!EX57+'Day Ahead IEX PXIL'!CH57+RTM!CH57</f>
        <v>0</v>
      </c>
      <c r="BK57" s="14">
        <f>'OA&amp;GRIDCO'!KW57+RTM!FG57+'Day Ahead IEX PXIL'!GW57</f>
        <v>0</v>
      </c>
      <c r="BL57" s="14">
        <f>'OA&amp;GRIDCO'!KX57+RTM!FH57+'Day Ahead IEX PXIL'!GX57</f>
        <v>0</v>
      </c>
      <c r="BM57" s="14">
        <f>'Day Ahead IEX PXIL'!CM57+RTM!CM57+'OA&amp;GRIDCO'!FC57</f>
        <v>0</v>
      </c>
      <c r="BN57" s="14">
        <f>'OA&amp;GRIDCO'!FD57+'Day Ahead IEX PXIL'!CN57+RTM!CN57</f>
        <v>0</v>
      </c>
      <c r="BO57" s="93"/>
      <c r="BP57" s="93"/>
      <c r="BQ57" s="14">
        <f>'OA&amp;GRIDCO'!FQ57+'Day Ahead IEX PXIL'!CS57+RTM!CS57</f>
        <v>26.8</v>
      </c>
      <c r="BR57" s="14">
        <f>'OA&amp;GRIDCO'!FR57+'Day Ahead IEX PXIL'!CT57+RTM!CT57</f>
        <v>6</v>
      </c>
      <c r="BS57" s="10">
        <f>'OA&amp;GRIDCO'!JU57+'Day Ahead IEX PXIL'!FA57+RTM!EU57</f>
        <v>79.670400000000001</v>
      </c>
      <c r="BT57" s="14">
        <f>'OA&amp;GRIDCO'!JV57+'Day Ahead IEX PXIL'!FB57+RTM!EV57</f>
        <v>13</v>
      </c>
      <c r="BU57" s="31">
        <f>'OA&amp;GRIDCO'!GG57+RTM!G57</f>
        <v>0</v>
      </c>
      <c r="BV57" s="31">
        <f>'OA&amp;GRIDCO'!GH57</f>
        <v>0</v>
      </c>
      <c r="BW57" s="14">
        <f>'OA&amp;GRIDCO'!HA57+'Day Ahead IEX PXIL'!DK57+RTM!DE57</f>
        <v>1</v>
      </c>
      <c r="BX57" s="14">
        <f>'OA&amp;GRIDCO'!HB57</f>
        <v>0</v>
      </c>
      <c r="BY57" s="14">
        <f>'Day Ahead IEX PXIL'!GK57+RTM!FA57+'OA&amp;GRIDCO'!LC57</f>
        <v>0</v>
      </c>
      <c r="BZ57" s="14">
        <f>'Day Ahead IEX PXIL'!GL57+RTM!FB57+'OA&amp;GRIDCO'!LD57</f>
        <v>0</v>
      </c>
      <c r="CA57" s="61"/>
      <c r="CB57" s="61"/>
      <c r="CC57" s="98">
        <f>RTM!GI57+'Day Ahead IEX PXIL'!II57+GDAM!M57</f>
        <v>0</v>
      </c>
      <c r="CD57" s="98">
        <f>RTM!GJ57</f>
        <v>0</v>
      </c>
      <c r="CE57" s="14">
        <f>'OA&amp;GRIDCO'!HI57+'Day Ahead IEX PXIL'!DQ57+RTM!DK57</f>
        <v>0</v>
      </c>
      <c r="CF57" s="14">
        <f>'OA&amp;GRIDCO'!HJ57+'Day Ahead IEX PXIL'!DR57+RTM!DL57</f>
        <v>0</v>
      </c>
      <c r="CG57" s="98">
        <f>'OA&amp;GRIDCO'!HO57+'Day Ahead IEX PXIL'!DW57+RTM!DQ57</f>
        <v>0</v>
      </c>
      <c r="CH57" s="98">
        <f>'OA&amp;GRIDCO'!HP57+'Day Ahead IEX PXIL'!DX57+RTM!DR57</f>
        <v>0</v>
      </c>
      <c r="CI57" s="99">
        <f>'Day Ahead IEX PXIL'!HE57+'OA&amp;GRIDCO'!DI57+RTM!GY57</f>
        <v>0</v>
      </c>
      <c r="CJ57" s="99">
        <f>'Day Ahead IEX PXIL'!HF57+'OA&amp;GRIDCO'!DJ57</f>
        <v>0</v>
      </c>
      <c r="CK57" s="78">
        <f>'OA&amp;GRIDCO'!KS57+'Day Ahead IEX PXIL'!DE57</f>
        <v>0</v>
      </c>
      <c r="CL57" s="78">
        <f>'OA&amp;GRIDCO'!KT57+'Day Ahead IEX PXIL'!DF57</f>
        <v>0</v>
      </c>
      <c r="CM57" s="78">
        <f>'Day Ahead IEX PXIL'!FS57+RTM!FS57</f>
        <v>0</v>
      </c>
      <c r="CN57" s="78">
        <f>'Day Ahead IEX PXIL'!FT57</f>
        <v>0</v>
      </c>
      <c r="CO57" s="78">
        <f>RTM!IY57+'Day Ahead IEX PXIL'!IY57</f>
        <v>5.15</v>
      </c>
      <c r="CP57" s="78">
        <f>RTM!IZ57+'Day Ahead IEX PXIL'!IZ57</f>
        <v>0</v>
      </c>
      <c r="CQ57" s="14">
        <f>'OA&amp;GRIDCO'!KG57+'Day Ahead IEX PXIL'!FM57+RTM!GE57</f>
        <v>8.25</v>
      </c>
      <c r="CR57" s="14">
        <f>'OA&amp;GRIDCO'!KH57+'Day Ahead IEX PXIL'!FN57</f>
        <v>0</v>
      </c>
      <c r="CS57" s="14">
        <f>'OA&amp;GRIDCO'!KM57+'Day Ahead IEX PXIL'!FY57+RTM!FY57</f>
        <v>0</v>
      </c>
      <c r="CT57" s="14">
        <f>'Day Ahead IEX PXIL'!FZ57</f>
        <v>0</v>
      </c>
      <c r="CU57" s="14">
        <v>0</v>
      </c>
      <c r="CV57" s="14">
        <f>'Day Ahead IEX PXIL'!GF57</f>
        <v>0</v>
      </c>
      <c r="CW57" s="14">
        <f>'OA&amp;GRIDCO'!HU57+'Day Ahead IEX PXIL'!EC57+RTM!DW57</f>
        <v>400</v>
      </c>
      <c r="CX57" s="14">
        <f>'OA&amp;GRIDCO'!HV57+'Day Ahead IEX PXIL'!ED57+RTM!DX57</f>
        <v>0</v>
      </c>
      <c r="CY57" s="14">
        <f>'OA&amp;GRIDCO'!IG57+'Day Ahead IEX PXIL'!EI57+RTM!EC57</f>
        <v>9.3000000000000007</v>
      </c>
      <c r="CZ57" s="14">
        <f>'OA&amp;GRIDCO'!IH57+'Day Ahead IEX PXIL'!EJ57+RTM!ED57</f>
        <v>2.3250000000000002</v>
      </c>
      <c r="DA57" s="14">
        <f>'OA&amp;GRIDCO'!IU57+'Day Ahead IEX PXIL'!EO57+RTM!EI57</f>
        <v>0</v>
      </c>
      <c r="DB57" s="14">
        <f>'OA&amp;GRIDCO'!IV57+'Day Ahead IEX PXIL'!EP57+RTM!EJ57</f>
        <v>0</v>
      </c>
      <c r="DC57" s="99"/>
      <c r="DD57" s="99"/>
      <c r="DE57" s="14">
        <f>'Day Ahead IEX PXIL'!FC57+'OA&amp;GRIDCO'!KA57+RTM!GM57</f>
        <v>0</v>
      </c>
      <c r="DF57" s="14">
        <f>'Day Ahead IEX PXIL'!FD57+'OA&amp;GRIDCO'!KB57</f>
        <v>0</v>
      </c>
      <c r="DG57" s="14">
        <f>'OA&amp;GRIDCO'!JE57+'Day Ahead IEX PXIL'!EU57+RTM!EO57</f>
        <v>10.31</v>
      </c>
      <c r="DH57" s="14">
        <f>'OA&amp;GRIDCO'!JF57+'Day Ahead IEX PXIL'!EV57+RTM!EP57</f>
        <v>0</v>
      </c>
      <c r="DI57" s="14">
        <v>0</v>
      </c>
      <c r="DJ57" s="14">
        <v>0</v>
      </c>
      <c r="DK57" s="98">
        <f>RTM!FM57</f>
        <v>0</v>
      </c>
      <c r="DL57" s="98">
        <f>RTM!FN57</f>
        <v>0</v>
      </c>
      <c r="DM57" s="98">
        <f>'OA&amp;GRIDCO'!LF57+'Day Ahead IEX PXIL'!HU57+'Day Ahead IEX PXIL'!HU57</f>
        <v>0</v>
      </c>
      <c r="DN57" s="98">
        <f>'OA&amp;GRIDCO'!LH57+'Day Ahead IEX PXIL'!HV57+RTM!GV57</f>
        <v>0</v>
      </c>
      <c r="DO57" s="98">
        <f>'OA&amp;GRIDCO'!LS57+'Day Ahead IEX PXIL'!HO57+RTM!IU57</f>
        <v>0</v>
      </c>
      <c r="DP57" s="98">
        <f>'OA&amp;GRIDCO'!LT57+'Day Ahead IEX PXIL'!HP57+RTM!IV57</f>
        <v>0</v>
      </c>
      <c r="DQ57" s="98">
        <f>RTM!HK57</f>
        <v>1.44</v>
      </c>
      <c r="DR57" s="98">
        <f>RTM!HL57</f>
        <v>0</v>
      </c>
      <c r="DS57" s="98">
        <f>RTM!HO57</f>
        <v>0</v>
      </c>
      <c r="DT57" s="98">
        <f>RTM!HP57</f>
        <v>0</v>
      </c>
      <c r="DU57" s="98">
        <f>RTM!HS57</f>
        <v>0</v>
      </c>
      <c r="DV57" s="98">
        <f>RTM!HT57</f>
        <v>0</v>
      </c>
      <c r="DW57" s="98">
        <f>RTM!HW57+'OA&amp;GRIDCO'!MI57</f>
        <v>22</v>
      </c>
      <c r="DX57" s="98">
        <f>RTM!HX57</f>
        <v>0</v>
      </c>
      <c r="DY57" s="98">
        <f>RTM!IA57</f>
        <v>0</v>
      </c>
      <c r="DZ57" s="98">
        <f>RTM!IB57</f>
        <v>0</v>
      </c>
      <c r="EA57" s="98">
        <f>RTM!IC57</f>
        <v>0</v>
      </c>
      <c r="EB57" s="98">
        <f>RTM!ID57</f>
        <v>0</v>
      </c>
      <c r="EC57" s="98">
        <f>'OA&amp;GRIDCO'!MO57</f>
        <v>9.94</v>
      </c>
      <c r="ED57" s="98">
        <f>'OA&amp;GRIDCO'!MP57</f>
        <v>0</v>
      </c>
      <c r="EE57" s="98">
        <f>'OA&amp;GRIDCO'!MS57</f>
        <v>0</v>
      </c>
      <c r="EF57" s="98">
        <f>'OA&amp;GRIDCO'!MT57</f>
        <v>0</v>
      </c>
      <c r="EG57" s="98">
        <f>'OA&amp;GRIDCO'!MW57+'Day Ahead IEX PXIL'!IM57+GDAM!G57+RTM!II57</f>
        <v>0</v>
      </c>
      <c r="EH57" s="98">
        <f>'OA&amp;GRIDCO'!MX57+'Day Ahead IEX PXIL'!IN57+RTM!IJ57+GDAM!H57</f>
        <v>0</v>
      </c>
      <c r="EI57" s="98">
        <f>'Day Ahead IEX PXIL'!IQ57+RTM!IM57+'OA&amp;GRIDCO'!NA57</f>
        <v>6.65</v>
      </c>
      <c r="EJ57" s="98">
        <f>'Day Ahead IEX PXIL'!IR57+RTM!IN57+'OA&amp;GRIDCO'!NB57</f>
        <v>0.9</v>
      </c>
      <c r="EK57" s="98">
        <f>'OA&amp;GRIDCO'!NE57</f>
        <v>0</v>
      </c>
      <c r="EL57" s="98">
        <f>'OA&amp;GRIDCO'!NF57</f>
        <v>0</v>
      </c>
      <c r="EM57" s="98">
        <f>RTM!IQ57</f>
        <v>0</v>
      </c>
      <c r="EN57" s="98">
        <f>RTM!IR57</f>
        <v>0</v>
      </c>
      <c r="EO57" s="98">
        <f>'Day Ahead IEX PXIL'!IU57+RTM!JC57</f>
        <v>0</v>
      </c>
      <c r="EP57" s="98">
        <f>'Day Ahead IEX PXIL'!IV57+RTM!JD57</f>
        <v>0</v>
      </c>
      <c r="EQ57" s="98">
        <f>'OA&amp;GRIDCO'!NI57</f>
        <v>0</v>
      </c>
      <c r="ER57" s="98">
        <f>'OA&amp;GRIDCO'!NJ57</f>
        <v>0</v>
      </c>
      <c r="ES57" s="98">
        <f>'OA&amp;GRIDCO'!NK57+RTM!HC57+'Day Ahead IEX PXIL'!JC57</f>
        <v>0</v>
      </c>
      <c r="ET57" s="98">
        <f>'OA&amp;GRIDCO'!NN57+RTM!HD57+'Day Ahead IEX PXIL'!JD57</f>
        <v>0</v>
      </c>
      <c r="EU57" s="98">
        <f>RTM!JG57</f>
        <v>0</v>
      </c>
      <c r="EV57" s="98">
        <f>RTM!JH57</f>
        <v>0</v>
      </c>
      <c r="EW57" s="98">
        <f>RTM!JK57</f>
        <v>0</v>
      </c>
      <c r="EX57" s="98">
        <f>RTM!JL57</f>
        <v>0</v>
      </c>
      <c r="EY57" s="98">
        <f>GDAM!S57+'OA&amp;GRIDCO'!OE57+RTM!JO57</f>
        <v>0</v>
      </c>
      <c r="EZ57" s="98">
        <f>GDAM!T57+'OA&amp;GRIDCO'!NV57+RTM!JP57</f>
        <v>0</v>
      </c>
      <c r="FA57" s="98">
        <f>GDAM!Y57+RTM!JS57</f>
        <v>6.49</v>
      </c>
      <c r="FB57" s="98">
        <f>GDAM!Z57+RTM!JT57</f>
        <v>0</v>
      </c>
      <c r="FC57" s="98">
        <f>RTM!JW57</f>
        <v>0</v>
      </c>
      <c r="FD57" s="98">
        <f>RTM!JX57</f>
        <v>0</v>
      </c>
      <c r="FE57" s="98">
        <f>GDAM!AE57+'OA&amp;GRIDCO'!OM57</f>
        <v>4.8100000000000005</v>
      </c>
      <c r="FF57" s="98">
        <f>GDAM!AF57+'OA&amp;GRIDCO'!ON57</f>
        <v>0</v>
      </c>
      <c r="FG57" s="10">
        <f t="shared" si="0"/>
        <v>1577.5802456205884</v>
      </c>
      <c r="FH57" s="10">
        <f t="shared" si="1"/>
        <v>178.084</v>
      </c>
    </row>
    <row r="58" spans="1:164">
      <c r="A58" s="72" t="s">
        <v>80</v>
      </c>
      <c r="B58" s="62">
        <v>48</v>
      </c>
      <c r="C58" s="139"/>
      <c r="D58" s="99"/>
      <c r="E58" s="99"/>
      <c r="F58" s="99"/>
      <c r="G58" s="99">
        <v>20</v>
      </c>
      <c r="H58" s="99">
        <v>0.9</v>
      </c>
      <c r="I58" s="98"/>
      <c r="J58" s="98"/>
      <c r="K58" s="99"/>
      <c r="L58" s="99"/>
      <c r="M58" s="99">
        <v>18</v>
      </c>
      <c r="N58" s="99"/>
      <c r="O58" s="359">
        <v>2.7</v>
      </c>
      <c r="P58" s="99"/>
      <c r="Q58" s="119">
        <v>3.7</v>
      </c>
      <c r="R58" s="99">
        <v>0.45999999999999996</v>
      </c>
      <c r="S58" s="98">
        <v>25</v>
      </c>
      <c r="T58" s="99"/>
      <c r="U58" s="98">
        <v>37</v>
      </c>
      <c r="V58" s="99"/>
      <c r="W58" s="351">
        <v>6.23</v>
      </c>
      <c r="X58" s="99"/>
      <c r="Y58" s="351">
        <v>3.3</v>
      </c>
      <c r="Z58" s="99"/>
      <c r="AA58" s="361">
        <v>5.0999999999999996</v>
      </c>
      <c r="AB58" s="99"/>
      <c r="AC58" s="363">
        <v>1.2442554908783998</v>
      </c>
      <c r="AD58" s="99"/>
      <c r="AE58" s="14">
        <f>'OA&amp;GRIDCO'!W58+'Day Ahead IEX PXIL'!M58+RTM!M58</f>
        <v>20.62</v>
      </c>
      <c r="AF58" s="14">
        <f>'OA&amp;GRIDCO'!X58+'Day Ahead IEX PXIL'!N58+RTM!N58</f>
        <v>20.62</v>
      </c>
      <c r="AG58" s="14">
        <f>'OA&amp;GRIDCO'!AC58+'Day Ahead IEX PXIL'!S58+RTM!S58</f>
        <v>5</v>
      </c>
      <c r="AH58" s="14">
        <f>'OA&amp;GRIDCO'!AD58+'Day Ahead IEX PXIL'!T58+RTM!T58</f>
        <v>2.2200000000000002</v>
      </c>
      <c r="AI58" s="14">
        <f>'OA&amp;GRIDCO'!AU58+'Day Ahead IEX PXIL'!Y58+RTM!Y58</f>
        <v>115</v>
      </c>
      <c r="AJ58" s="14">
        <f>'OA&amp;GRIDCO'!AV58+'Day Ahead IEX PXIL'!Z58+RTM!Z58</f>
        <v>34.5</v>
      </c>
      <c r="AK58" s="14">
        <f>'OA&amp;GRIDCO'!BS58+'Day Ahead IEX PXIL'!AK58+RTM!AK58</f>
        <v>60</v>
      </c>
      <c r="AL58" s="14">
        <f>'OA&amp;GRIDCO'!BT58+'Day Ahead IEX PXIL'!AL58+RTM!AL58</f>
        <v>8.5440000000000005</v>
      </c>
      <c r="AM58" s="14">
        <f>'OA&amp;GRIDCO'!BC58+'Day Ahead IEX PXIL'!AE58+RTM!AE58</f>
        <v>0</v>
      </c>
      <c r="AN58" s="14">
        <f>'OA&amp;GRIDCO'!BD58+'Day Ahead IEX PXIL'!AF58+RTM!AF58</f>
        <v>0</v>
      </c>
      <c r="AO58" s="14">
        <f>'OA&amp;GRIDCO'!CC58+'Day Ahead IEX PXIL'!AQ58+RTM!AQ58</f>
        <v>0</v>
      </c>
      <c r="AP58" s="14">
        <f>'OA&amp;GRIDCO'!CD58+'Day Ahead IEX PXIL'!AR58+RTM!AR58</f>
        <v>0</v>
      </c>
      <c r="AQ58" s="14">
        <f>'OA&amp;GRIDCO'!CO58+'Day Ahead IEX PXIL'!AW58+RTM!AW58</f>
        <v>25.75</v>
      </c>
      <c r="AR58" s="14">
        <f>'OA&amp;GRIDCO'!CP58+'Day Ahead IEX PXIL'!AX58+RTM!AX58</f>
        <v>8</v>
      </c>
      <c r="AS58" s="14">
        <f>'OA&amp;GRIDCO'!DA58+'Day Ahead IEX PXIL'!BC58+RTM!BC58</f>
        <v>329.77738402061857</v>
      </c>
      <c r="AT58" s="14">
        <f>'OA&amp;GRIDCO'!DB58+'Day Ahead IEX PXIL'!BD58+RTM!BD58</f>
        <v>0</v>
      </c>
      <c r="AU58" s="14">
        <f>'Day Ahead IEX PXIL'!BI58+RTM!BI58+'OA&amp;GRIDCO'!OQ58</f>
        <v>0</v>
      </c>
      <c r="AV58" s="14">
        <f>'Day Ahead IEX PXIL'!BJ58+RTM!BJ58+'OA&amp;GRIDCO'!OR58</f>
        <v>0</v>
      </c>
      <c r="AW58" s="91"/>
      <c r="AX58" s="91"/>
      <c r="AY58" s="14">
        <v>0</v>
      </c>
      <c r="AZ58" s="14">
        <f>'OA&amp;GRIDCO'!DL58+'Day Ahead IEX PXIL'!BP58+RTM!BP58</f>
        <v>14.12</v>
      </c>
      <c r="BA58" s="14">
        <f>'OA&amp;GRIDCO'!EC58+'Day Ahead IEX PXIL'!BU58+RTM!BU58</f>
        <v>0</v>
      </c>
      <c r="BB58" s="14">
        <f>'OA&amp;GRIDCO'!ED58+'Day Ahead IEX PXIL'!BV58+RTM!BV58</f>
        <v>0</v>
      </c>
      <c r="BC58" s="14">
        <f>'OA&amp;GRIDCO'!EQ58+'Day Ahead IEX PXIL'!CA58+RTM!CA58</f>
        <v>348.46000000000004</v>
      </c>
      <c r="BD58" s="14">
        <f>'OA&amp;GRIDCO'!ER58+'Day Ahead IEX PXIL'!CB58+RTM!CB58</f>
        <v>66.495000000000005</v>
      </c>
      <c r="BE58" s="99">
        <f>'OA&amp;GRIDCO'!NU58+GDAM!U58</f>
        <v>8.7199999999999989</v>
      </c>
      <c r="BF58" s="99"/>
      <c r="BG58" s="77"/>
      <c r="BH58" s="77"/>
      <c r="BI58" s="14">
        <f>'OA&amp;GRIDCO'!EW58+'Day Ahead IEX PXIL'!CG58+RTM!CG58</f>
        <v>0</v>
      </c>
      <c r="BJ58" s="14">
        <f>'OA&amp;GRIDCO'!EX58+'Day Ahead IEX PXIL'!CH58+RTM!CH58</f>
        <v>0</v>
      </c>
      <c r="BK58" s="14">
        <f>'OA&amp;GRIDCO'!KW58+RTM!FG58+'Day Ahead IEX PXIL'!GW58</f>
        <v>0</v>
      </c>
      <c r="BL58" s="14">
        <f>'OA&amp;GRIDCO'!KX58+RTM!FH58+'Day Ahead IEX PXIL'!GX58</f>
        <v>0</v>
      </c>
      <c r="BM58" s="14">
        <f>'Day Ahead IEX PXIL'!CM58+RTM!CM58+'OA&amp;GRIDCO'!FC58</f>
        <v>0</v>
      </c>
      <c r="BN58" s="14">
        <f>'OA&amp;GRIDCO'!FD58+'Day Ahead IEX PXIL'!CN58+RTM!CN58</f>
        <v>0</v>
      </c>
      <c r="BO58" s="93"/>
      <c r="BP58" s="93"/>
      <c r="BQ58" s="14">
        <f>'OA&amp;GRIDCO'!FQ58+'Day Ahead IEX PXIL'!CS58+RTM!CS58</f>
        <v>26.8</v>
      </c>
      <c r="BR58" s="14">
        <f>'OA&amp;GRIDCO'!FR58+'Day Ahead IEX PXIL'!CT58+RTM!CT58</f>
        <v>6</v>
      </c>
      <c r="BS58" s="10">
        <f>'OA&amp;GRIDCO'!JU58+'Day Ahead IEX PXIL'!FA58+RTM!EU58</f>
        <v>70.11</v>
      </c>
      <c r="BT58" s="14">
        <f>'OA&amp;GRIDCO'!JV58+'Day Ahead IEX PXIL'!FB58+RTM!EV58</f>
        <v>11</v>
      </c>
      <c r="BU58" s="31">
        <f>'OA&amp;GRIDCO'!GG58+RTM!G58</f>
        <v>0</v>
      </c>
      <c r="BV58" s="31">
        <f>'OA&amp;GRIDCO'!GH58</f>
        <v>0</v>
      </c>
      <c r="BW58" s="14">
        <f>'OA&amp;GRIDCO'!HA58+'Day Ahead IEX PXIL'!DK58+RTM!DE58</f>
        <v>1</v>
      </c>
      <c r="BX58" s="14">
        <f>'OA&amp;GRIDCO'!HB58</f>
        <v>0</v>
      </c>
      <c r="BY58" s="14">
        <f>'Day Ahead IEX PXIL'!GK58+RTM!FA58+'OA&amp;GRIDCO'!LC58</f>
        <v>0</v>
      </c>
      <c r="BZ58" s="14">
        <f>'Day Ahead IEX PXIL'!GL58+RTM!FB58+'OA&amp;GRIDCO'!LD58</f>
        <v>0</v>
      </c>
      <c r="CA58" s="61"/>
      <c r="CB58" s="61"/>
      <c r="CC58" s="98">
        <f>RTM!GI58+'Day Ahead IEX PXIL'!II58+GDAM!M58</f>
        <v>0</v>
      </c>
      <c r="CD58" s="98">
        <f>RTM!GJ58</f>
        <v>0</v>
      </c>
      <c r="CE58" s="14">
        <f>'OA&amp;GRIDCO'!HI58+'Day Ahead IEX PXIL'!DQ58+RTM!DK58</f>
        <v>0</v>
      </c>
      <c r="CF58" s="14">
        <f>'OA&amp;GRIDCO'!HJ58+'Day Ahead IEX PXIL'!DR58+RTM!DL58</f>
        <v>0</v>
      </c>
      <c r="CG58" s="98">
        <f>'OA&amp;GRIDCO'!HO58+'Day Ahead IEX PXIL'!DW58+RTM!DQ58</f>
        <v>0</v>
      </c>
      <c r="CH58" s="98">
        <f>'OA&amp;GRIDCO'!HP58+'Day Ahead IEX PXIL'!DX58+RTM!DR58</f>
        <v>0</v>
      </c>
      <c r="CI58" s="99">
        <f>'Day Ahead IEX PXIL'!HE58+'OA&amp;GRIDCO'!DI58+RTM!GY58</f>
        <v>0</v>
      </c>
      <c r="CJ58" s="99">
        <f>'Day Ahead IEX PXIL'!HF58+'OA&amp;GRIDCO'!DJ58</f>
        <v>0</v>
      </c>
      <c r="CK58" s="78">
        <f>'OA&amp;GRIDCO'!KS58+'Day Ahead IEX PXIL'!DE58</f>
        <v>0</v>
      </c>
      <c r="CL58" s="78">
        <f>'OA&amp;GRIDCO'!KT58+'Day Ahead IEX PXIL'!DF58</f>
        <v>0</v>
      </c>
      <c r="CM58" s="78">
        <f>'Day Ahead IEX PXIL'!FS58+RTM!FS58</f>
        <v>0</v>
      </c>
      <c r="CN58" s="78">
        <f>'Day Ahead IEX PXIL'!FT58</f>
        <v>0</v>
      </c>
      <c r="CO58" s="78">
        <f>RTM!IY58+'Day Ahead IEX PXIL'!IY58</f>
        <v>5.15</v>
      </c>
      <c r="CP58" s="78">
        <f>RTM!IZ58+'Day Ahead IEX PXIL'!IZ58</f>
        <v>0</v>
      </c>
      <c r="CQ58" s="14">
        <f>'OA&amp;GRIDCO'!KG58+'Day Ahead IEX PXIL'!FM58+RTM!GE58</f>
        <v>8.25</v>
      </c>
      <c r="CR58" s="14">
        <f>'OA&amp;GRIDCO'!KH58+'Day Ahead IEX PXIL'!FN58</f>
        <v>0</v>
      </c>
      <c r="CS58" s="14">
        <f>'OA&amp;GRIDCO'!KM58+'Day Ahead IEX PXIL'!FY58+RTM!FY58</f>
        <v>0</v>
      </c>
      <c r="CT58" s="14">
        <f>'Day Ahead IEX PXIL'!FZ58</f>
        <v>0</v>
      </c>
      <c r="CU58" s="14">
        <v>0</v>
      </c>
      <c r="CV58" s="14">
        <f>'Day Ahead IEX PXIL'!GF58</f>
        <v>0</v>
      </c>
      <c r="CW58" s="14">
        <f>'OA&amp;GRIDCO'!HU58+'Day Ahead IEX PXIL'!EC58+RTM!DW58</f>
        <v>400</v>
      </c>
      <c r="CX58" s="14">
        <f>'OA&amp;GRIDCO'!HV58+'Day Ahead IEX PXIL'!ED58+RTM!DX58</f>
        <v>0</v>
      </c>
      <c r="CY58" s="14">
        <f>'OA&amp;GRIDCO'!IG58+'Day Ahead IEX PXIL'!EI58+RTM!EC58</f>
        <v>9.3000000000000007</v>
      </c>
      <c r="CZ58" s="14">
        <f>'OA&amp;GRIDCO'!IH58+'Day Ahead IEX PXIL'!EJ58+RTM!ED58</f>
        <v>2.3250000000000002</v>
      </c>
      <c r="DA58" s="14">
        <f>'OA&amp;GRIDCO'!IU58+'Day Ahead IEX PXIL'!EO58+RTM!EI58</f>
        <v>0</v>
      </c>
      <c r="DB58" s="14">
        <f>'OA&amp;GRIDCO'!IV58+'Day Ahead IEX PXIL'!EP58+RTM!EJ58</f>
        <v>0</v>
      </c>
      <c r="DC58" s="99"/>
      <c r="DD58" s="99"/>
      <c r="DE58" s="14">
        <f>'Day Ahead IEX PXIL'!FC58+'OA&amp;GRIDCO'!KA58+RTM!GM58</f>
        <v>0</v>
      </c>
      <c r="DF58" s="14">
        <f>'Day Ahead IEX PXIL'!FD58+'OA&amp;GRIDCO'!KB58</f>
        <v>0</v>
      </c>
      <c r="DG58" s="14">
        <f>'OA&amp;GRIDCO'!JE58+'Day Ahead IEX PXIL'!EU58+RTM!EO58</f>
        <v>10.31</v>
      </c>
      <c r="DH58" s="14">
        <f>'OA&amp;GRIDCO'!JF58+'Day Ahead IEX PXIL'!EV58+RTM!EP58</f>
        <v>0</v>
      </c>
      <c r="DI58" s="14">
        <v>0</v>
      </c>
      <c r="DJ58" s="14">
        <v>0</v>
      </c>
      <c r="DK58" s="98">
        <f>RTM!FM58</f>
        <v>0</v>
      </c>
      <c r="DL58" s="98">
        <f>RTM!FN58</f>
        <v>0</v>
      </c>
      <c r="DM58" s="98">
        <f>'OA&amp;GRIDCO'!LF58+'Day Ahead IEX PXIL'!HU58+'Day Ahead IEX PXIL'!HU58</f>
        <v>0</v>
      </c>
      <c r="DN58" s="98">
        <f>'OA&amp;GRIDCO'!LH58+'Day Ahead IEX PXIL'!HV58+RTM!GV58</f>
        <v>0</v>
      </c>
      <c r="DO58" s="98">
        <f>'OA&amp;GRIDCO'!LS58+'Day Ahead IEX PXIL'!HO58+RTM!IU58</f>
        <v>0</v>
      </c>
      <c r="DP58" s="98">
        <f>'OA&amp;GRIDCO'!LT58+'Day Ahead IEX PXIL'!HP58+RTM!IV58</f>
        <v>0</v>
      </c>
      <c r="DQ58" s="98">
        <f>RTM!HK58</f>
        <v>1.44</v>
      </c>
      <c r="DR58" s="98">
        <f>RTM!HL58</f>
        <v>0</v>
      </c>
      <c r="DS58" s="98">
        <f>RTM!HO58</f>
        <v>0</v>
      </c>
      <c r="DT58" s="98">
        <f>RTM!HP58</f>
        <v>0</v>
      </c>
      <c r="DU58" s="98">
        <f>RTM!HS58</f>
        <v>0</v>
      </c>
      <c r="DV58" s="98">
        <f>RTM!HT58</f>
        <v>0</v>
      </c>
      <c r="DW58" s="98">
        <f>RTM!HW58+'OA&amp;GRIDCO'!MI58</f>
        <v>22</v>
      </c>
      <c r="DX58" s="98">
        <f>RTM!HX58</f>
        <v>0</v>
      </c>
      <c r="DY58" s="98">
        <f>RTM!IA58</f>
        <v>0</v>
      </c>
      <c r="DZ58" s="98">
        <f>RTM!IB58</f>
        <v>0</v>
      </c>
      <c r="EA58" s="98">
        <f>RTM!IC58</f>
        <v>0</v>
      </c>
      <c r="EB58" s="98">
        <f>RTM!ID58</f>
        <v>0</v>
      </c>
      <c r="EC58" s="98">
        <f>'OA&amp;GRIDCO'!MO58</f>
        <v>10</v>
      </c>
      <c r="ED58" s="98">
        <f>'OA&amp;GRIDCO'!MP58</f>
        <v>0</v>
      </c>
      <c r="EE58" s="98">
        <f>'OA&amp;GRIDCO'!MS58</f>
        <v>0</v>
      </c>
      <c r="EF58" s="98">
        <f>'OA&amp;GRIDCO'!MT58</f>
        <v>0</v>
      </c>
      <c r="EG58" s="98">
        <f>'OA&amp;GRIDCO'!MW58+'Day Ahead IEX PXIL'!IM58+GDAM!G58+RTM!II58</f>
        <v>0</v>
      </c>
      <c r="EH58" s="98">
        <f>'OA&amp;GRIDCO'!MX58+'Day Ahead IEX PXIL'!IN58+RTM!IJ58+GDAM!H58</f>
        <v>0</v>
      </c>
      <c r="EI58" s="98">
        <f>'Day Ahead IEX PXIL'!IQ58+RTM!IM58+'OA&amp;GRIDCO'!NA58</f>
        <v>6.65</v>
      </c>
      <c r="EJ58" s="98">
        <f>'Day Ahead IEX PXIL'!IR58+RTM!IN58+'OA&amp;GRIDCO'!NB58</f>
        <v>0.9</v>
      </c>
      <c r="EK58" s="98">
        <f>'OA&amp;GRIDCO'!NE58</f>
        <v>0</v>
      </c>
      <c r="EL58" s="98">
        <f>'OA&amp;GRIDCO'!NF58</f>
        <v>0</v>
      </c>
      <c r="EM58" s="98">
        <f>RTM!IQ58</f>
        <v>0</v>
      </c>
      <c r="EN58" s="98">
        <f>RTM!IR58</f>
        <v>0</v>
      </c>
      <c r="EO58" s="98">
        <f>'Day Ahead IEX PXIL'!IU58+RTM!JC58</f>
        <v>0</v>
      </c>
      <c r="EP58" s="98">
        <f>'Day Ahead IEX PXIL'!IV58+RTM!JD58</f>
        <v>0</v>
      </c>
      <c r="EQ58" s="98">
        <f>'OA&amp;GRIDCO'!NI58</f>
        <v>0</v>
      </c>
      <c r="ER58" s="98">
        <f>'OA&amp;GRIDCO'!NJ58</f>
        <v>0</v>
      </c>
      <c r="ES58" s="98">
        <f>'OA&amp;GRIDCO'!NK58+RTM!HC58+'Day Ahead IEX PXIL'!JC58</f>
        <v>0</v>
      </c>
      <c r="ET58" s="98">
        <f>'OA&amp;GRIDCO'!NN58+RTM!HD58+'Day Ahead IEX PXIL'!JD58</f>
        <v>0</v>
      </c>
      <c r="EU58" s="98">
        <f>RTM!JG58</f>
        <v>0</v>
      </c>
      <c r="EV58" s="98">
        <f>RTM!JH58</f>
        <v>0</v>
      </c>
      <c r="EW58" s="98">
        <f>RTM!JK58</f>
        <v>0</v>
      </c>
      <c r="EX58" s="98">
        <f>RTM!JL58</f>
        <v>0</v>
      </c>
      <c r="EY58" s="98">
        <f>GDAM!S58+'OA&amp;GRIDCO'!OE58+RTM!JO58</f>
        <v>0</v>
      </c>
      <c r="EZ58" s="98">
        <f>GDAM!T58+'OA&amp;GRIDCO'!NV58+RTM!JP58</f>
        <v>0</v>
      </c>
      <c r="FA58" s="98">
        <f>GDAM!Y58+RTM!JS58</f>
        <v>5.05</v>
      </c>
      <c r="FB58" s="98">
        <f>GDAM!Z58+RTM!JT58</f>
        <v>0</v>
      </c>
      <c r="FC58" s="98">
        <f>RTM!JW58</f>
        <v>0</v>
      </c>
      <c r="FD58" s="98">
        <f>RTM!JX58</f>
        <v>0</v>
      </c>
      <c r="FE58" s="98">
        <f>GDAM!AE58+'OA&amp;GRIDCO'!OM58</f>
        <v>4.26</v>
      </c>
      <c r="FF58" s="98">
        <f>GDAM!AF58+'OA&amp;GRIDCO'!ON58</f>
        <v>0</v>
      </c>
      <c r="FG58" s="10">
        <f t="shared" si="0"/>
        <v>1553.921639511497</v>
      </c>
      <c r="FH58" s="10">
        <f t="shared" si="1"/>
        <v>176.084</v>
      </c>
    </row>
    <row r="59" spans="1:164" ht="15" customHeight="1">
      <c r="A59" s="72" t="s">
        <v>81</v>
      </c>
      <c r="B59" s="62">
        <v>49</v>
      </c>
      <c r="C59" s="139"/>
      <c r="D59" s="99"/>
      <c r="E59" s="99"/>
      <c r="F59" s="99"/>
      <c r="G59" s="99">
        <v>20</v>
      </c>
      <c r="H59" s="99">
        <v>0.9</v>
      </c>
      <c r="I59" s="98"/>
      <c r="J59" s="98"/>
      <c r="K59" s="99"/>
      <c r="L59" s="99"/>
      <c r="M59" s="99">
        <v>18</v>
      </c>
      <c r="N59" s="99"/>
      <c r="O59" s="359">
        <v>1.26</v>
      </c>
      <c r="P59" s="99"/>
      <c r="Q59" s="119">
        <v>3.7</v>
      </c>
      <c r="R59" s="99">
        <v>0.45999999999999996</v>
      </c>
      <c r="S59" s="98">
        <v>25</v>
      </c>
      <c r="T59" s="99"/>
      <c r="U59" s="98">
        <v>37</v>
      </c>
      <c r="V59" s="99"/>
      <c r="W59" s="351">
        <v>4.4800000000000004</v>
      </c>
      <c r="X59" s="99"/>
      <c r="Y59" s="351">
        <v>3.1</v>
      </c>
      <c r="Z59" s="99"/>
      <c r="AA59" s="361">
        <v>4.5</v>
      </c>
      <c r="AB59" s="99"/>
      <c r="AC59" s="363">
        <v>1.2619463272416003</v>
      </c>
      <c r="AD59" s="99"/>
      <c r="AE59" s="14">
        <f>'OA&amp;GRIDCO'!W59+'Day Ahead IEX PXIL'!M59+RTM!M59</f>
        <v>25.770000000000003</v>
      </c>
      <c r="AF59" s="14">
        <f>'OA&amp;GRIDCO'!X59+'Day Ahead IEX PXIL'!N59+RTM!N59</f>
        <v>20.62</v>
      </c>
      <c r="AG59" s="14">
        <f>'OA&amp;GRIDCO'!AC59+'Day Ahead IEX PXIL'!S59+RTM!S59</f>
        <v>5</v>
      </c>
      <c r="AH59" s="14">
        <f>'OA&amp;GRIDCO'!AD59+'Day Ahead IEX PXIL'!T59+RTM!T59</f>
        <v>2.2200000000000002</v>
      </c>
      <c r="AI59" s="14">
        <f>'OA&amp;GRIDCO'!AU59+'Day Ahead IEX PXIL'!Y59+RTM!Y59</f>
        <v>115</v>
      </c>
      <c r="AJ59" s="14">
        <f>'OA&amp;GRIDCO'!AV59+'Day Ahead IEX PXIL'!Z59+RTM!Z59</f>
        <v>34.5</v>
      </c>
      <c r="AK59" s="14">
        <f>'OA&amp;GRIDCO'!BS59+'Day Ahead IEX PXIL'!AK59+RTM!AK59</f>
        <v>60</v>
      </c>
      <c r="AL59" s="14">
        <f>'OA&amp;GRIDCO'!BT59+'Day Ahead IEX PXIL'!AL59+RTM!AL59</f>
        <v>8.5440000000000005</v>
      </c>
      <c r="AM59" s="14">
        <f>'OA&amp;GRIDCO'!BC59+'Day Ahead IEX PXIL'!AE59+RTM!AE59</f>
        <v>0</v>
      </c>
      <c r="AN59" s="14">
        <f>'OA&amp;GRIDCO'!BD59+'Day Ahead IEX PXIL'!AF59+RTM!AF59</f>
        <v>0</v>
      </c>
      <c r="AO59" s="14">
        <f>'OA&amp;GRIDCO'!CC59+'Day Ahead IEX PXIL'!AQ59+RTM!AQ59</f>
        <v>0</v>
      </c>
      <c r="AP59" s="14">
        <f>'OA&amp;GRIDCO'!CD59+'Day Ahead IEX PXIL'!AR59+RTM!AR59</f>
        <v>0</v>
      </c>
      <c r="AQ59" s="14">
        <f>'OA&amp;GRIDCO'!CO59+'Day Ahead IEX PXIL'!AW59+RTM!AW59</f>
        <v>25.75</v>
      </c>
      <c r="AR59" s="14">
        <f>'OA&amp;GRIDCO'!CP59+'Day Ahead IEX PXIL'!AX59+RTM!AX59</f>
        <v>8</v>
      </c>
      <c r="AS59" s="14">
        <f>'OA&amp;GRIDCO'!DA59+'Day Ahead IEX PXIL'!BC59+RTM!BC59</f>
        <v>329.77738402061857</v>
      </c>
      <c r="AT59" s="14">
        <f>'OA&amp;GRIDCO'!DB59+'Day Ahead IEX PXIL'!BD59+RTM!BD59</f>
        <v>0</v>
      </c>
      <c r="AU59" s="14">
        <f>'Day Ahead IEX PXIL'!BI59+RTM!BI59+'OA&amp;GRIDCO'!OQ59</f>
        <v>0</v>
      </c>
      <c r="AV59" s="14">
        <f>'Day Ahead IEX PXIL'!BJ59+RTM!BJ59+'OA&amp;GRIDCO'!OR59</f>
        <v>0</v>
      </c>
      <c r="AW59" s="91"/>
      <c r="AX59" s="91"/>
      <c r="AY59" s="14">
        <v>0</v>
      </c>
      <c r="AZ59" s="14">
        <f>'OA&amp;GRIDCO'!DL59+'Day Ahead IEX PXIL'!BP59+RTM!BP59</f>
        <v>14.12</v>
      </c>
      <c r="BA59" s="14">
        <f>'OA&amp;GRIDCO'!EC59+'Day Ahead IEX PXIL'!BU59+RTM!BU59</f>
        <v>0</v>
      </c>
      <c r="BB59" s="14">
        <f>'OA&amp;GRIDCO'!ED59+'Day Ahead IEX PXIL'!BV59+RTM!BV59</f>
        <v>0</v>
      </c>
      <c r="BC59" s="14">
        <f>'OA&amp;GRIDCO'!EQ59+'Day Ahead IEX PXIL'!CA59+RTM!CA59</f>
        <v>348.46000000000004</v>
      </c>
      <c r="BD59" s="14">
        <f>'OA&amp;GRIDCO'!ER59+'Day Ahead IEX PXIL'!CB59+RTM!CB59</f>
        <v>66.495000000000005</v>
      </c>
      <c r="BE59" s="99">
        <f>'OA&amp;GRIDCO'!NU59+GDAM!U59</f>
        <v>5.01</v>
      </c>
      <c r="BF59" s="99"/>
      <c r="BG59" s="77"/>
      <c r="BH59" s="77"/>
      <c r="BI59" s="14">
        <f>'OA&amp;GRIDCO'!EW59+'Day Ahead IEX PXIL'!CG59+RTM!CG59</f>
        <v>0</v>
      </c>
      <c r="BJ59" s="14">
        <f>'OA&amp;GRIDCO'!EX59+'Day Ahead IEX PXIL'!CH59+RTM!CH59</f>
        <v>0</v>
      </c>
      <c r="BK59" s="14">
        <f>'OA&amp;GRIDCO'!KW59+RTM!FG59+'Day Ahead IEX PXIL'!GW59</f>
        <v>0</v>
      </c>
      <c r="BL59" s="14">
        <f>'OA&amp;GRIDCO'!KX59+RTM!FH59+'Day Ahead IEX PXIL'!GX59</f>
        <v>0</v>
      </c>
      <c r="BM59" s="14">
        <f>'Day Ahead IEX PXIL'!CM59+RTM!CM59+'OA&amp;GRIDCO'!FC59</f>
        <v>0</v>
      </c>
      <c r="BN59" s="14">
        <f>'OA&amp;GRIDCO'!FD59+'Day Ahead IEX PXIL'!CN59+RTM!CN59</f>
        <v>0</v>
      </c>
      <c r="BO59" s="93"/>
      <c r="BP59" s="93"/>
      <c r="BQ59" s="14">
        <f>'OA&amp;GRIDCO'!FQ59+'Day Ahead IEX PXIL'!CS59+RTM!CS59</f>
        <v>26.8</v>
      </c>
      <c r="BR59" s="14">
        <f>'OA&amp;GRIDCO'!FR59+'Day Ahead IEX PXIL'!CT59+RTM!CT59</f>
        <v>6</v>
      </c>
      <c r="BS59" s="10">
        <f>'OA&amp;GRIDCO'!JU59+'Day Ahead IEX PXIL'!FA59+RTM!EU59</f>
        <v>70.11</v>
      </c>
      <c r="BT59" s="14">
        <f>'OA&amp;GRIDCO'!JV59+'Day Ahead IEX PXIL'!FB59+RTM!EV59</f>
        <v>11</v>
      </c>
      <c r="BU59" s="31">
        <f>'OA&amp;GRIDCO'!GG59+RTM!G59</f>
        <v>0</v>
      </c>
      <c r="BV59" s="31">
        <f>'OA&amp;GRIDCO'!GH59</f>
        <v>0</v>
      </c>
      <c r="BW59" s="14">
        <f>'OA&amp;GRIDCO'!HA59+'Day Ahead IEX PXIL'!DK59+RTM!DE59</f>
        <v>1.5</v>
      </c>
      <c r="BX59" s="14">
        <f>'OA&amp;GRIDCO'!HB59</f>
        <v>0</v>
      </c>
      <c r="BY59" s="14">
        <f>'Day Ahead IEX PXIL'!GK59+RTM!FA59+'OA&amp;GRIDCO'!LC59</f>
        <v>0</v>
      </c>
      <c r="BZ59" s="14">
        <f>'Day Ahead IEX PXIL'!GL59+RTM!FB59+'OA&amp;GRIDCO'!LD59</f>
        <v>0</v>
      </c>
      <c r="CA59" s="61"/>
      <c r="CB59" s="61"/>
      <c r="CC59" s="98">
        <f>RTM!GI59+'Day Ahead IEX PXIL'!II59+GDAM!M59</f>
        <v>0</v>
      </c>
      <c r="CD59" s="98">
        <f>RTM!GJ59</f>
        <v>0</v>
      </c>
      <c r="CE59" s="14">
        <f>'OA&amp;GRIDCO'!HI59+'Day Ahead IEX PXIL'!DQ59+RTM!DK59</f>
        <v>0</v>
      </c>
      <c r="CF59" s="14">
        <f>'OA&amp;GRIDCO'!HJ59+'Day Ahead IEX PXIL'!DR59+RTM!DL59</f>
        <v>0</v>
      </c>
      <c r="CG59" s="98">
        <f>'OA&amp;GRIDCO'!HO59+'Day Ahead IEX PXIL'!DW59+RTM!DQ59</f>
        <v>0</v>
      </c>
      <c r="CH59" s="98">
        <f>'OA&amp;GRIDCO'!HP59+'Day Ahead IEX PXIL'!DX59+RTM!DR59</f>
        <v>0</v>
      </c>
      <c r="CI59" s="99">
        <f>'Day Ahead IEX PXIL'!HE59+'OA&amp;GRIDCO'!DI59+RTM!GY59</f>
        <v>0</v>
      </c>
      <c r="CJ59" s="99">
        <f>'Day Ahead IEX PXIL'!HF59+'OA&amp;GRIDCO'!DJ59</f>
        <v>0</v>
      </c>
      <c r="CK59" s="78">
        <f>'OA&amp;GRIDCO'!KS59+'Day Ahead IEX PXIL'!DE59</f>
        <v>0</v>
      </c>
      <c r="CL59" s="78">
        <f>'OA&amp;GRIDCO'!KT59+'Day Ahead IEX PXIL'!DF59</f>
        <v>0</v>
      </c>
      <c r="CM59" s="78">
        <f>'Day Ahead IEX PXIL'!FS59+RTM!FS59</f>
        <v>0</v>
      </c>
      <c r="CN59" s="78">
        <f>'Day Ahead IEX PXIL'!FT59</f>
        <v>0</v>
      </c>
      <c r="CO59" s="78">
        <f>RTM!IY59+'Day Ahead IEX PXIL'!IY59</f>
        <v>5.15</v>
      </c>
      <c r="CP59" s="78">
        <f>RTM!IZ59+'Day Ahead IEX PXIL'!IZ59</f>
        <v>0</v>
      </c>
      <c r="CQ59" s="14">
        <f>'OA&amp;GRIDCO'!KG59+'Day Ahead IEX PXIL'!FM59+RTM!GE59</f>
        <v>8.25</v>
      </c>
      <c r="CR59" s="14">
        <f>'OA&amp;GRIDCO'!KH59+'Day Ahead IEX PXIL'!FN59</f>
        <v>0</v>
      </c>
      <c r="CS59" s="14">
        <f>'OA&amp;GRIDCO'!KM59+'Day Ahead IEX PXIL'!FY59+RTM!FY59</f>
        <v>0</v>
      </c>
      <c r="CT59" s="14">
        <f>'Day Ahead IEX PXIL'!FZ59</f>
        <v>0</v>
      </c>
      <c r="CU59" s="14">
        <v>0</v>
      </c>
      <c r="CV59" s="14">
        <f>'Day Ahead IEX PXIL'!GF59</f>
        <v>0</v>
      </c>
      <c r="CW59" s="14">
        <f>'OA&amp;GRIDCO'!HU59+'Day Ahead IEX PXIL'!EC59+RTM!DW59</f>
        <v>400</v>
      </c>
      <c r="CX59" s="14">
        <f>'OA&amp;GRIDCO'!HV59+'Day Ahead IEX PXIL'!ED59+RTM!DX59</f>
        <v>0</v>
      </c>
      <c r="CY59" s="14">
        <f>'OA&amp;GRIDCO'!IG59+'Day Ahead IEX PXIL'!EI59+RTM!EC59</f>
        <v>9.3000000000000007</v>
      </c>
      <c r="CZ59" s="14">
        <f>'OA&amp;GRIDCO'!IH59+'Day Ahead IEX PXIL'!EJ59+RTM!ED59</f>
        <v>2.3250000000000002</v>
      </c>
      <c r="DA59" s="14">
        <f>'OA&amp;GRIDCO'!IU59+'Day Ahead IEX PXIL'!EO59+RTM!EI59</f>
        <v>0</v>
      </c>
      <c r="DB59" s="14">
        <f>'OA&amp;GRIDCO'!IV59+'Day Ahead IEX PXIL'!EP59+RTM!EJ59</f>
        <v>0</v>
      </c>
      <c r="DC59" s="99"/>
      <c r="DD59" s="99"/>
      <c r="DE59" s="14">
        <f>'Day Ahead IEX PXIL'!FC59+'OA&amp;GRIDCO'!KA59+RTM!GM59</f>
        <v>0</v>
      </c>
      <c r="DF59" s="14">
        <f>'Day Ahead IEX PXIL'!FD59+'OA&amp;GRIDCO'!KB59</f>
        <v>0</v>
      </c>
      <c r="DG59" s="14">
        <f>'OA&amp;GRIDCO'!JE59+'Day Ahead IEX PXIL'!EU59+RTM!EO59</f>
        <v>10.31</v>
      </c>
      <c r="DH59" s="14">
        <f>'OA&amp;GRIDCO'!JF59+'Day Ahead IEX PXIL'!EV59+RTM!EP59</f>
        <v>0</v>
      </c>
      <c r="DI59" s="14">
        <v>0</v>
      </c>
      <c r="DJ59" s="14">
        <v>0</v>
      </c>
      <c r="DK59" s="98">
        <f>RTM!FM59</f>
        <v>0</v>
      </c>
      <c r="DL59" s="98">
        <f>RTM!FN59</f>
        <v>0</v>
      </c>
      <c r="DM59" s="98">
        <f>'OA&amp;GRIDCO'!LF59+'Day Ahead IEX PXIL'!HU59+'Day Ahead IEX PXIL'!HU59</f>
        <v>0</v>
      </c>
      <c r="DN59" s="98">
        <f>'OA&amp;GRIDCO'!LH59+'Day Ahead IEX PXIL'!HV59+RTM!GV59</f>
        <v>0</v>
      </c>
      <c r="DO59" s="98">
        <f>'OA&amp;GRIDCO'!LS59+'Day Ahead IEX PXIL'!HO59+RTM!IU59</f>
        <v>0</v>
      </c>
      <c r="DP59" s="98">
        <f>'OA&amp;GRIDCO'!LT59+'Day Ahead IEX PXIL'!HP59+RTM!IV59</f>
        <v>0</v>
      </c>
      <c r="DQ59" s="98">
        <f>RTM!HK59</f>
        <v>1.44</v>
      </c>
      <c r="DR59" s="98">
        <f>RTM!HL59</f>
        <v>0</v>
      </c>
      <c r="DS59" s="98">
        <f>RTM!HO59</f>
        <v>0</v>
      </c>
      <c r="DT59" s="98">
        <f>RTM!HP59</f>
        <v>0</v>
      </c>
      <c r="DU59" s="98">
        <f>RTM!HS59</f>
        <v>0</v>
      </c>
      <c r="DV59" s="98">
        <f>RTM!HT59</f>
        <v>0</v>
      </c>
      <c r="DW59" s="98">
        <f>RTM!HW59+'OA&amp;GRIDCO'!MI59</f>
        <v>22</v>
      </c>
      <c r="DX59" s="98">
        <f>RTM!HX59</f>
        <v>0</v>
      </c>
      <c r="DY59" s="98">
        <f>RTM!IA59</f>
        <v>0</v>
      </c>
      <c r="DZ59" s="98">
        <f>RTM!IB59</f>
        <v>0</v>
      </c>
      <c r="EA59" s="98">
        <f>RTM!IC59</f>
        <v>0</v>
      </c>
      <c r="EB59" s="98">
        <f>RTM!ID59</f>
        <v>0</v>
      </c>
      <c r="EC59" s="98">
        <f>'OA&amp;GRIDCO'!MO59</f>
        <v>9.92</v>
      </c>
      <c r="ED59" s="98">
        <f>'OA&amp;GRIDCO'!MP59</f>
        <v>0</v>
      </c>
      <c r="EE59" s="98">
        <f>'OA&amp;GRIDCO'!MS59</f>
        <v>0</v>
      </c>
      <c r="EF59" s="98">
        <f>'OA&amp;GRIDCO'!MT59</f>
        <v>0</v>
      </c>
      <c r="EG59" s="98">
        <f>'OA&amp;GRIDCO'!MW59+'Day Ahead IEX PXIL'!IM59+GDAM!G59+RTM!II59</f>
        <v>0</v>
      </c>
      <c r="EH59" s="98">
        <f>'OA&amp;GRIDCO'!MX59+'Day Ahead IEX PXIL'!IN59+RTM!IJ59+GDAM!H59</f>
        <v>0</v>
      </c>
      <c r="EI59" s="98">
        <f>'Day Ahead IEX PXIL'!IQ59+RTM!IM59+'OA&amp;GRIDCO'!NA59</f>
        <v>6.65</v>
      </c>
      <c r="EJ59" s="98">
        <f>'Day Ahead IEX PXIL'!IR59+RTM!IN59+'OA&amp;GRIDCO'!NB59</f>
        <v>0.9</v>
      </c>
      <c r="EK59" s="98">
        <f>'OA&amp;GRIDCO'!NE59</f>
        <v>0</v>
      </c>
      <c r="EL59" s="98">
        <f>'OA&amp;GRIDCO'!NF59</f>
        <v>0</v>
      </c>
      <c r="EM59" s="98">
        <f>RTM!IQ59</f>
        <v>0</v>
      </c>
      <c r="EN59" s="98">
        <f>RTM!IR59</f>
        <v>0</v>
      </c>
      <c r="EO59" s="98">
        <f>'Day Ahead IEX PXIL'!IU59+RTM!JC59</f>
        <v>0</v>
      </c>
      <c r="EP59" s="98">
        <f>'Day Ahead IEX PXIL'!IV59+RTM!JD59</f>
        <v>0</v>
      </c>
      <c r="EQ59" s="98">
        <f>'OA&amp;GRIDCO'!NI59</f>
        <v>0</v>
      </c>
      <c r="ER59" s="98">
        <f>'OA&amp;GRIDCO'!NJ59</f>
        <v>0</v>
      </c>
      <c r="ES59" s="98">
        <f>'OA&amp;GRIDCO'!NK59+RTM!HC59+'Day Ahead IEX PXIL'!JC59</f>
        <v>0</v>
      </c>
      <c r="ET59" s="98">
        <f>'OA&amp;GRIDCO'!NN59+RTM!HD59+'Day Ahead IEX PXIL'!JD59</f>
        <v>0</v>
      </c>
      <c r="EU59" s="98">
        <f>RTM!JG59</f>
        <v>0</v>
      </c>
      <c r="EV59" s="98">
        <f>RTM!JH59</f>
        <v>0</v>
      </c>
      <c r="EW59" s="98">
        <f>RTM!JK59</f>
        <v>0</v>
      </c>
      <c r="EX59" s="98">
        <f>RTM!JL59</f>
        <v>0</v>
      </c>
      <c r="EY59" s="98">
        <f>GDAM!S59+'OA&amp;GRIDCO'!OE59+RTM!JO59</f>
        <v>0</v>
      </c>
      <c r="EZ59" s="98">
        <f>GDAM!T59+'OA&amp;GRIDCO'!NV59+RTM!JP59</f>
        <v>0</v>
      </c>
      <c r="FA59" s="98">
        <f>GDAM!Y59+RTM!JS59</f>
        <v>1.34</v>
      </c>
      <c r="FB59" s="98">
        <f>GDAM!Z59+RTM!JT59</f>
        <v>0</v>
      </c>
      <c r="FC59" s="98">
        <f>RTM!JW59</f>
        <v>0</v>
      </c>
      <c r="FD59" s="98">
        <f>RTM!JX59</f>
        <v>0</v>
      </c>
      <c r="FE59" s="98">
        <f>GDAM!AE59+'OA&amp;GRIDCO'!OM59</f>
        <v>4.2700000000000005</v>
      </c>
      <c r="FF59" s="98">
        <f>GDAM!AF59+'OA&amp;GRIDCO'!ON59</f>
        <v>0</v>
      </c>
      <c r="FG59" s="10">
        <f t="shared" si="0"/>
        <v>1548.1093303478601</v>
      </c>
      <c r="FH59" s="10">
        <f t="shared" si="1"/>
        <v>176.084</v>
      </c>
    </row>
    <row r="60" spans="1:164">
      <c r="A60" s="72" t="s">
        <v>82</v>
      </c>
      <c r="B60" s="62">
        <v>50</v>
      </c>
      <c r="C60" s="139"/>
      <c r="D60" s="99"/>
      <c r="E60" s="99"/>
      <c r="F60" s="99"/>
      <c r="G60" s="99">
        <v>20</v>
      </c>
      <c r="H60" s="99">
        <v>0.9</v>
      </c>
      <c r="I60" s="98"/>
      <c r="J60" s="98"/>
      <c r="K60" s="99"/>
      <c r="L60" s="99"/>
      <c r="M60" s="99">
        <v>18</v>
      </c>
      <c r="N60" s="99"/>
      <c r="O60" s="359">
        <v>1.28</v>
      </c>
      <c r="P60" s="99"/>
      <c r="Q60" s="119">
        <v>3.7</v>
      </c>
      <c r="R60" s="99">
        <v>0.45999999999999996</v>
      </c>
      <c r="S60" s="98">
        <v>25</v>
      </c>
      <c r="T60" s="99"/>
      <c r="U60" s="98">
        <v>37</v>
      </c>
      <c r="V60" s="99"/>
      <c r="W60" s="351">
        <v>4.49</v>
      </c>
      <c r="X60" s="99"/>
      <c r="Y60" s="351">
        <v>3</v>
      </c>
      <c r="Z60" s="99"/>
      <c r="AA60" s="361">
        <v>4</v>
      </c>
      <c r="AB60" s="99"/>
      <c r="AC60" s="363">
        <v>1.1823375636072</v>
      </c>
      <c r="AD60" s="99"/>
      <c r="AE60" s="14">
        <f>'OA&amp;GRIDCO'!W60+'Day Ahead IEX PXIL'!M60+RTM!M60</f>
        <v>20.62</v>
      </c>
      <c r="AF60" s="14">
        <f>'OA&amp;GRIDCO'!X60+'Day Ahead IEX PXIL'!N60+RTM!N60</f>
        <v>20.62</v>
      </c>
      <c r="AG60" s="14">
        <f>'OA&amp;GRIDCO'!AC60+'Day Ahead IEX PXIL'!S60+RTM!S60</f>
        <v>5</v>
      </c>
      <c r="AH60" s="14">
        <f>'OA&amp;GRIDCO'!AD60+'Day Ahead IEX PXIL'!T60+RTM!T60</f>
        <v>2.2200000000000002</v>
      </c>
      <c r="AI60" s="14">
        <f>'OA&amp;GRIDCO'!AU60+'Day Ahead IEX PXIL'!Y60+RTM!Y60</f>
        <v>115</v>
      </c>
      <c r="AJ60" s="14">
        <f>'OA&amp;GRIDCO'!AV60+'Day Ahead IEX PXIL'!Z60+RTM!Z60</f>
        <v>34.5</v>
      </c>
      <c r="AK60" s="14">
        <f>'OA&amp;GRIDCO'!BS60+'Day Ahead IEX PXIL'!AK60+RTM!AK60</f>
        <v>101.24000000000001</v>
      </c>
      <c r="AL60" s="14">
        <f>'OA&amp;GRIDCO'!BT60+'Day Ahead IEX PXIL'!AL60+RTM!AL60</f>
        <v>8.5440000000000005</v>
      </c>
      <c r="AM60" s="14">
        <f>'OA&amp;GRIDCO'!BC60+'Day Ahead IEX PXIL'!AE60+RTM!AE60</f>
        <v>0</v>
      </c>
      <c r="AN60" s="14">
        <f>'OA&amp;GRIDCO'!BD60+'Day Ahead IEX PXIL'!AF60+RTM!AF60</f>
        <v>0</v>
      </c>
      <c r="AO60" s="14">
        <f>'OA&amp;GRIDCO'!CC60+'Day Ahead IEX PXIL'!AQ60+RTM!AQ60</f>
        <v>0</v>
      </c>
      <c r="AP60" s="14">
        <f>'OA&amp;GRIDCO'!CD60+'Day Ahead IEX PXIL'!AR60+RTM!AR60</f>
        <v>0</v>
      </c>
      <c r="AQ60" s="14">
        <f>'OA&amp;GRIDCO'!CO60+'Day Ahead IEX PXIL'!AW60+RTM!AW60</f>
        <v>25.75</v>
      </c>
      <c r="AR60" s="14">
        <f>'OA&amp;GRIDCO'!CP60+'Day Ahead IEX PXIL'!AX60+RTM!AX60</f>
        <v>8</v>
      </c>
      <c r="AS60" s="14">
        <f>'OA&amp;GRIDCO'!DA60+'Day Ahead IEX PXIL'!BC60+RTM!BC60</f>
        <v>329.77738402061857</v>
      </c>
      <c r="AT60" s="14">
        <f>'OA&amp;GRIDCO'!DB60+'Day Ahead IEX PXIL'!BD60+RTM!BD60</f>
        <v>0</v>
      </c>
      <c r="AU60" s="14">
        <f>'Day Ahead IEX PXIL'!BI60+RTM!BI60+'OA&amp;GRIDCO'!OQ60</f>
        <v>0</v>
      </c>
      <c r="AV60" s="14">
        <f>'Day Ahead IEX PXIL'!BJ60+RTM!BJ60+'OA&amp;GRIDCO'!OR60</f>
        <v>0</v>
      </c>
      <c r="AW60" s="91"/>
      <c r="AX60" s="91"/>
      <c r="AY60" s="14">
        <v>0</v>
      </c>
      <c r="AZ60" s="14">
        <f>'OA&amp;GRIDCO'!DL60+'Day Ahead IEX PXIL'!BP60+RTM!BP60</f>
        <v>14.12</v>
      </c>
      <c r="BA60" s="14">
        <f>'OA&amp;GRIDCO'!EC60+'Day Ahead IEX PXIL'!BU60+RTM!BU60</f>
        <v>0</v>
      </c>
      <c r="BB60" s="14">
        <f>'OA&amp;GRIDCO'!ED60+'Day Ahead IEX PXIL'!BV60+RTM!BV60</f>
        <v>0</v>
      </c>
      <c r="BC60" s="14">
        <f>'OA&amp;GRIDCO'!EQ60+'Day Ahead IEX PXIL'!CA60+RTM!CA60</f>
        <v>348.46000000000004</v>
      </c>
      <c r="BD60" s="14">
        <f>'OA&amp;GRIDCO'!ER60+'Day Ahead IEX PXIL'!CB60+RTM!CB60</f>
        <v>66.495000000000005</v>
      </c>
      <c r="BE60" s="99">
        <f>'OA&amp;GRIDCO'!NU60+GDAM!U60</f>
        <v>3.67</v>
      </c>
      <c r="BF60" s="99"/>
      <c r="BG60" s="77"/>
      <c r="BH60" s="77"/>
      <c r="BI60" s="14">
        <f>'OA&amp;GRIDCO'!EW60+'Day Ahead IEX PXIL'!CG60+RTM!CG60</f>
        <v>0</v>
      </c>
      <c r="BJ60" s="14">
        <f>'OA&amp;GRIDCO'!EX60+'Day Ahead IEX PXIL'!CH60+RTM!CH60</f>
        <v>0</v>
      </c>
      <c r="BK60" s="14">
        <f>'OA&amp;GRIDCO'!KW60+RTM!FG60+'Day Ahead IEX PXIL'!GW60</f>
        <v>0</v>
      </c>
      <c r="BL60" s="14">
        <f>'OA&amp;GRIDCO'!KX60+RTM!FH60+'Day Ahead IEX PXIL'!GX60</f>
        <v>0</v>
      </c>
      <c r="BM60" s="14">
        <f>'Day Ahead IEX PXIL'!CM60+RTM!CM60+'OA&amp;GRIDCO'!FC60</f>
        <v>0</v>
      </c>
      <c r="BN60" s="14">
        <f>'OA&amp;GRIDCO'!FD60+'Day Ahead IEX PXIL'!CN60+RTM!CN60</f>
        <v>0</v>
      </c>
      <c r="BO60" s="93"/>
      <c r="BP60" s="93"/>
      <c r="BQ60" s="14">
        <f>'OA&amp;GRIDCO'!FQ60+'Day Ahead IEX PXIL'!CS60+RTM!CS60</f>
        <v>26.8</v>
      </c>
      <c r="BR60" s="14">
        <f>'OA&amp;GRIDCO'!FR60+'Day Ahead IEX PXIL'!CT60+RTM!CT60</f>
        <v>6</v>
      </c>
      <c r="BS60" s="10">
        <f>'OA&amp;GRIDCO'!JU60+'Day Ahead IEX PXIL'!FA60+RTM!EU60</f>
        <v>70.11</v>
      </c>
      <c r="BT60" s="14">
        <f>'OA&amp;GRIDCO'!JV60+'Day Ahead IEX PXIL'!FB60+RTM!EV60</f>
        <v>11</v>
      </c>
      <c r="BU60" s="31">
        <f>'OA&amp;GRIDCO'!GG60+RTM!G60</f>
        <v>0</v>
      </c>
      <c r="BV60" s="31">
        <f>'OA&amp;GRIDCO'!GH60</f>
        <v>0</v>
      </c>
      <c r="BW60" s="14">
        <f>'OA&amp;GRIDCO'!HA60+'Day Ahead IEX PXIL'!DK60+RTM!DE60</f>
        <v>1.5</v>
      </c>
      <c r="BX60" s="14">
        <f>'OA&amp;GRIDCO'!HB60</f>
        <v>0</v>
      </c>
      <c r="BY60" s="14">
        <f>'Day Ahead IEX PXIL'!GK60+RTM!FA60+'OA&amp;GRIDCO'!LC60</f>
        <v>0</v>
      </c>
      <c r="BZ60" s="14">
        <f>'Day Ahead IEX PXIL'!GL60+RTM!FB60+'OA&amp;GRIDCO'!LD60</f>
        <v>0</v>
      </c>
      <c r="CA60" s="61"/>
      <c r="CB60" s="61"/>
      <c r="CC60" s="98">
        <f>RTM!GI60+'Day Ahead IEX PXIL'!II60+GDAM!M60</f>
        <v>0</v>
      </c>
      <c r="CD60" s="98">
        <f>RTM!GJ60</f>
        <v>0</v>
      </c>
      <c r="CE60" s="14">
        <f>'OA&amp;GRIDCO'!HI60+'Day Ahead IEX PXIL'!DQ60+RTM!DK60</f>
        <v>0</v>
      </c>
      <c r="CF60" s="14">
        <f>'OA&amp;GRIDCO'!HJ60+'Day Ahead IEX PXIL'!DR60+RTM!DL60</f>
        <v>0</v>
      </c>
      <c r="CG60" s="98">
        <f>'OA&amp;GRIDCO'!HO60+'Day Ahead IEX PXIL'!DW60+RTM!DQ60</f>
        <v>0</v>
      </c>
      <c r="CH60" s="98">
        <f>'OA&amp;GRIDCO'!HP60+'Day Ahead IEX PXIL'!DX60+RTM!DR60</f>
        <v>0</v>
      </c>
      <c r="CI60" s="99">
        <f>'Day Ahead IEX PXIL'!HE60+'OA&amp;GRIDCO'!DI60+RTM!GY60</f>
        <v>0</v>
      </c>
      <c r="CJ60" s="99">
        <f>'Day Ahead IEX PXIL'!HF60+'OA&amp;GRIDCO'!DJ60</f>
        <v>0</v>
      </c>
      <c r="CK60" s="78">
        <f>'OA&amp;GRIDCO'!KS60+'Day Ahead IEX PXIL'!DE60</f>
        <v>0</v>
      </c>
      <c r="CL60" s="78">
        <f>'OA&amp;GRIDCO'!KT60+'Day Ahead IEX PXIL'!DF60</f>
        <v>0</v>
      </c>
      <c r="CM60" s="78">
        <f>'Day Ahead IEX PXIL'!FS60+RTM!FS60</f>
        <v>0</v>
      </c>
      <c r="CN60" s="78">
        <f>'Day Ahead IEX PXIL'!FT60</f>
        <v>0</v>
      </c>
      <c r="CO60" s="78">
        <f>RTM!IY60+'Day Ahead IEX PXIL'!IY60</f>
        <v>5.15</v>
      </c>
      <c r="CP60" s="78">
        <f>RTM!IZ60+'Day Ahead IEX PXIL'!IZ60</f>
        <v>0</v>
      </c>
      <c r="CQ60" s="14">
        <f>'OA&amp;GRIDCO'!KG60+'Day Ahead IEX PXIL'!FM60+RTM!GE60</f>
        <v>8.25</v>
      </c>
      <c r="CR60" s="14">
        <f>'OA&amp;GRIDCO'!KH60+'Day Ahead IEX PXIL'!FN60</f>
        <v>0</v>
      </c>
      <c r="CS60" s="14">
        <f>'OA&amp;GRIDCO'!KM60+'Day Ahead IEX PXIL'!FY60+RTM!FY60</f>
        <v>0</v>
      </c>
      <c r="CT60" s="14">
        <f>'Day Ahead IEX PXIL'!FZ60</f>
        <v>0</v>
      </c>
      <c r="CU60" s="14">
        <v>0</v>
      </c>
      <c r="CV60" s="14">
        <f>'Day Ahead IEX PXIL'!GF60</f>
        <v>0</v>
      </c>
      <c r="CW60" s="14">
        <f>'OA&amp;GRIDCO'!HU60+'Day Ahead IEX PXIL'!EC60+RTM!DW60</f>
        <v>400</v>
      </c>
      <c r="CX60" s="14">
        <f>'OA&amp;GRIDCO'!HV60+'Day Ahead IEX PXIL'!ED60+RTM!DX60</f>
        <v>0</v>
      </c>
      <c r="CY60" s="14">
        <f>'OA&amp;GRIDCO'!IG60+'Day Ahead IEX PXIL'!EI60+RTM!EC60</f>
        <v>9.3000000000000007</v>
      </c>
      <c r="CZ60" s="14">
        <f>'OA&amp;GRIDCO'!IH60+'Day Ahead IEX PXIL'!EJ60+RTM!ED60</f>
        <v>2.3250000000000002</v>
      </c>
      <c r="DA60" s="14">
        <f>'OA&amp;GRIDCO'!IU60+'Day Ahead IEX PXIL'!EO60+RTM!EI60</f>
        <v>0</v>
      </c>
      <c r="DB60" s="14">
        <f>'OA&amp;GRIDCO'!IV60+'Day Ahead IEX PXIL'!EP60+RTM!EJ60</f>
        <v>0</v>
      </c>
      <c r="DC60" s="99"/>
      <c r="DD60" s="99"/>
      <c r="DE60" s="14">
        <f>'Day Ahead IEX PXIL'!FC60+'OA&amp;GRIDCO'!KA60+RTM!GM60</f>
        <v>0</v>
      </c>
      <c r="DF60" s="14">
        <f>'Day Ahead IEX PXIL'!FD60+'OA&amp;GRIDCO'!KB60</f>
        <v>0</v>
      </c>
      <c r="DG60" s="14">
        <f>'OA&amp;GRIDCO'!JE60+'Day Ahead IEX PXIL'!EU60+RTM!EO60</f>
        <v>10.31</v>
      </c>
      <c r="DH60" s="14">
        <f>'OA&amp;GRIDCO'!JF60+'Day Ahead IEX PXIL'!EV60+RTM!EP60</f>
        <v>0</v>
      </c>
      <c r="DI60" s="14">
        <v>0</v>
      </c>
      <c r="DJ60" s="14">
        <v>0</v>
      </c>
      <c r="DK60" s="98">
        <f>RTM!FM60</f>
        <v>0</v>
      </c>
      <c r="DL60" s="98">
        <f>RTM!FN60</f>
        <v>0</v>
      </c>
      <c r="DM60" s="98">
        <f>'OA&amp;GRIDCO'!LF60+'Day Ahead IEX PXIL'!HU60+'Day Ahead IEX PXIL'!HU60</f>
        <v>0</v>
      </c>
      <c r="DN60" s="98">
        <f>'OA&amp;GRIDCO'!LH60+'Day Ahead IEX PXIL'!HV60+RTM!GV60</f>
        <v>0</v>
      </c>
      <c r="DO60" s="98">
        <f>'OA&amp;GRIDCO'!LS60+'Day Ahead IEX PXIL'!HO60+RTM!IU60</f>
        <v>0</v>
      </c>
      <c r="DP60" s="98">
        <f>'OA&amp;GRIDCO'!LT60+'Day Ahead IEX PXIL'!HP60+RTM!IV60</f>
        <v>0</v>
      </c>
      <c r="DQ60" s="98">
        <f>RTM!HK60</f>
        <v>1.44</v>
      </c>
      <c r="DR60" s="98">
        <f>RTM!HL60</f>
        <v>0</v>
      </c>
      <c r="DS60" s="98">
        <f>RTM!HO60</f>
        <v>0</v>
      </c>
      <c r="DT60" s="98">
        <f>RTM!HP60</f>
        <v>0</v>
      </c>
      <c r="DU60" s="98">
        <f>RTM!HS60</f>
        <v>0</v>
      </c>
      <c r="DV60" s="98">
        <f>RTM!HT60</f>
        <v>0</v>
      </c>
      <c r="DW60" s="98">
        <f>RTM!HW60+'OA&amp;GRIDCO'!MI60</f>
        <v>22</v>
      </c>
      <c r="DX60" s="98">
        <f>RTM!HX60</f>
        <v>0</v>
      </c>
      <c r="DY60" s="98">
        <f>RTM!IA60</f>
        <v>0</v>
      </c>
      <c r="DZ60" s="98">
        <f>RTM!IB60</f>
        <v>0</v>
      </c>
      <c r="EA60" s="98">
        <f>RTM!IC60</f>
        <v>0</v>
      </c>
      <c r="EB60" s="98">
        <f>RTM!ID60</f>
        <v>0</v>
      </c>
      <c r="EC60" s="98">
        <f>'OA&amp;GRIDCO'!MO60</f>
        <v>9.82</v>
      </c>
      <c r="ED60" s="98">
        <f>'OA&amp;GRIDCO'!MP60</f>
        <v>0</v>
      </c>
      <c r="EE60" s="98">
        <f>'OA&amp;GRIDCO'!MS60</f>
        <v>0</v>
      </c>
      <c r="EF60" s="98">
        <f>'OA&amp;GRIDCO'!MT60</f>
        <v>0</v>
      </c>
      <c r="EG60" s="98">
        <f>'OA&amp;GRIDCO'!MW60+'Day Ahead IEX PXIL'!IM60+GDAM!G60+RTM!II60</f>
        <v>0</v>
      </c>
      <c r="EH60" s="98">
        <f>'OA&amp;GRIDCO'!MX60+'Day Ahead IEX PXIL'!IN60+RTM!IJ60+GDAM!H60</f>
        <v>0</v>
      </c>
      <c r="EI60" s="98">
        <f>'Day Ahead IEX PXIL'!IQ60+RTM!IM60+'OA&amp;GRIDCO'!NA60</f>
        <v>6.65</v>
      </c>
      <c r="EJ60" s="98">
        <f>'Day Ahead IEX PXIL'!IR60+RTM!IN60+'OA&amp;GRIDCO'!NB60</f>
        <v>0.9</v>
      </c>
      <c r="EK60" s="98">
        <f>'OA&amp;GRIDCO'!NE60</f>
        <v>0</v>
      </c>
      <c r="EL60" s="98">
        <f>'OA&amp;GRIDCO'!NF60</f>
        <v>0</v>
      </c>
      <c r="EM60" s="98">
        <f>RTM!IQ60</f>
        <v>0</v>
      </c>
      <c r="EN60" s="98">
        <f>RTM!IR60</f>
        <v>0</v>
      </c>
      <c r="EO60" s="98">
        <f>'Day Ahead IEX PXIL'!IU60+RTM!JC60</f>
        <v>0</v>
      </c>
      <c r="EP60" s="98">
        <f>'Day Ahead IEX PXIL'!IV60+RTM!JD60</f>
        <v>0</v>
      </c>
      <c r="EQ60" s="98">
        <f>'OA&amp;GRIDCO'!NI60</f>
        <v>0</v>
      </c>
      <c r="ER60" s="98">
        <f>'OA&amp;GRIDCO'!NJ60</f>
        <v>0</v>
      </c>
      <c r="ES60" s="98">
        <f>'OA&amp;GRIDCO'!NK60+RTM!HC60+'Day Ahead IEX PXIL'!JC60</f>
        <v>0</v>
      </c>
      <c r="ET60" s="98">
        <f>'OA&amp;GRIDCO'!NN60+RTM!HD60+'Day Ahead IEX PXIL'!JD60</f>
        <v>0</v>
      </c>
      <c r="EU60" s="98">
        <f>RTM!JG60</f>
        <v>0</v>
      </c>
      <c r="EV60" s="98">
        <f>RTM!JH60</f>
        <v>0</v>
      </c>
      <c r="EW60" s="98">
        <f>RTM!JK60</f>
        <v>0</v>
      </c>
      <c r="EX60" s="98">
        <f>RTM!JL60</f>
        <v>0</v>
      </c>
      <c r="EY60" s="98">
        <f>GDAM!S60+'OA&amp;GRIDCO'!OE60+RTM!JO60</f>
        <v>0</v>
      </c>
      <c r="EZ60" s="98">
        <f>GDAM!T60+'OA&amp;GRIDCO'!NV60+RTM!JP60</f>
        <v>0</v>
      </c>
      <c r="FA60" s="98">
        <f>GDAM!Y60+RTM!JS60</f>
        <v>0</v>
      </c>
      <c r="FB60" s="98">
        <f>GDAM!Z60+RTM!JT60</f>
        <v>0</v>
      </c>
      <c r="FC60" s="98">
        <f>RTM!JW60</f>
        <v>0</v>
      </c>
      <c r="FD60" s="98">
        <f>RTM!JX60</f>
        <v>0</v>
      </c>
      <c r="FE60" s="98">
        <f>GDAM!AE60+'OA&amp;GRIDCO'!OM60</f>
        <v>4.1100000000000003</v>
      </c>
      <c r="FF60" s="98">
        <f>GDAM!AF60+'OA&amp;GRIDCO'!ON60</f>
        <v>0</v>
      </c>
      <c r="FG60" s="10">
        <f t="shared" si="0"/>
        <v>1580.6097215842258</v>
      </c>
      <c r="FH60" s="10">
        <f t="shared" si="1"/>
        <v>176.084</v>
      </c>
    </row>
    <row r="61" spans="1:164" ht="15" customHeight="1">
      <c r="A61" s="72" t="s">
        <v>83</v>
      </c>
      <c r="B61" s="62">
        <v>51</v>
      </c>
      <c r="C61" s="139"/>
      <c r="D61" s="99"/>
      <c r="E61" s="99"/>
      <c r="F61" s="99"/>
      <c r="G61" s="99">
        <v>20</v>
      </c>
      <c r="H61" s="99">
        <v>0.9</v>
      </c>
      <c r="I61" s="98"/>
      <c r="J61" s="98"/>
      <c r="K61" s="99"/>
      <c r="L61" s="99"/>
      <c r="M61" s="99">
        <v>18</v>
      </c>
      <c r="N61" s="99"/>
      <c r="O61" s="359">
        <v>1.3</v>
      </c>
      <c r="P61" s="99"/>
      <c r="Q61" s="119">
        <v>3.7</v>
      </c>
      <c r="R61" s="99">
        <v>0.45999999999999996</v>
      </c>
      <c r="S61" s="98">
        <v>25</v>
      </c>
      <c r="T61" s="99"/>
      <c r="U61" s="98">
        <v>37</v>
      </c>
      <c r="V61" s="99"/>
      <c r="W61" s="351">
        <v>3.72</v>
      </c>
      <c r="X61" s="99"/>
      <c r="Y61" s="351">
        <v>2.9</v>
      </c>
      <c r="Z61" s="99"/>
      <c r="AA61" s="361">
        <v>4.5</v>
      </c>
      <c r="AB61" s="99"/>
      <c r="AC61" s="363">
        <v>1.1528528363352002</v>
      </c>
      <c r="AD61" s="99"/>
      <c r="AE61" s="14">
        <f>'OA&amp;GRIDCO'!W61+'Day Ahead IEX PXIL'!M61+RTM!M61</f>
        <v>20.62</v>
      </c>
      <c r="AF61" s="14">
        <f>'OA&amp;GRIDCO'!X61+'Day Ahead IEX PXIL'!N61+RTM!N61</f>
        <v>20.62</v>
      </c>
      <c r="AG61" s="14">
        <f>'OA&amp;GRIDCO'!AC61+'Day Ahead IEX PXIL'!S61+RTM!S61</f>
        <v>5</v>
      </c>
      <c r="AH61" s="14">
        <f>'OA&amp;GRIDCO'!AD61+'Day Ahead IEX PXIL'!T61+RTM!T61</f>
        <v>2.2200000000000002</v>
      </c>
      <c r="AI61" s="14">
        <f>'OA&amp;GRIDCO'!AU61+'Day Ahead IEX PXIL'!Y61+RTM!Y61</f>
        <v>115</v>
      </c>
      <c r="AJ61" s="14">
        <f>'OA&amp;GRIDCO'!AV61+'Day Ahead IEX PXIL'!Z61+RTM!Z61</f>
        <v>34.5</v>
      </c>
      <c r="AK61" s="14">
        <f>'OA&amp;GRIDCO'!BS61+'Day Ahead IEX PXIL'!AK61+RTM!AK61</f>
        <v>70.31</v>
      </c>
      <c r="AL61" s="14">
        <f>'OA&amp;GRIDCO'!BT61+'Day Ahead IEX PXIL'!AL61+RTM!AL61</f>
        <v>8.5440000000000005</v>
      </c>
      <c r="AM61" s="14">
        <f>'OA&amp;GRIDCO'!BC61+'Day Ahead IEX PXIL'!AE61+RTM!AE61</f>
        <v>0</v>
      </c>
      <c r="AN61" s="14">
        <f>'OA&amp;GRIDCO'!BD61+'Day Ahead IEX PXIL'!AF61+RTM!AF61</f>
        <v>0</v>
      </c>
      <c r="AO61" s="14">
        <f>'OA&amp;GRIDCO'!CC61+'Day Ahead IEX PXIL'!AQ61+RTM!AQ61</f>
        <v>0</v>
      </c>
      <c r="AP61" s="14">
        <f>'OA&amp;GRIDCO'!CD61+'Day Ahead IEX PXIL'!AR61+RTM!AR61</f>
        <v>0</v>
      </c>
      <c r="AQ61" s="14">
        <f>'OA&amp;GRIDCO'!CO61+'Day Ahead IEX PXIL'!AW61+RTM!AW61</f>
        <v>25.75</v>
      </c>
      <c r="AR61" s="14">
        <f>'OA&amp;GRIDCO'!CP61+'Day Ahead IEX PXIL'!AX61+RTM!AX61</f>
        <v>8</v>
      </c>
      <c r="AS61" s="14">
        <f>'OA&amp;GRIDCO'!DA61+'Day Ahead IEX PXIL'!BC61+RTM!BC61</f>
        <v>329.77738402061857</v>
      </c>
      <c r="AT61" s="14">
        <f>'OA&amp;GRIDCO'!DB61+'Day Ahead IEX PXIL'!BD61+RTM!BD61</f>
        <v>0</v>
      </c>
      <c r="AU61" s="14">
        <f>'Day Ahead IEX PXIL'!BI61+RTM!BI61+'OA&amp;GRIDCO'!OQ61</f>
        <v>0</v>
      </c>
      <c r="AV61" s="14">
        <f>'Day Ahead IEX PXIL'!BJ61+RTM!BJ61+'OA&amp;GRIDCO'!OR61</f>
        <v>0</v>
      </c>
      <c r="AW61" s="91"/>
      <c r="AX61" s="91"/>
      <c r="AY61" s="14">
        <v>0</v>
      </c>
      <c r="AZ61" s="14">
        <f>'OA&amp;GRIDCO'!DL61+'Day Ahead IEX PXIL'!BP61+RTM!BP61</f>
        <v>14.12</v>
      </c>
      <c r="BA61" s="14">
        <f>'OA&amp;GRIDCO'!EC61+'Day Ahead IEX PXIL'!BU61+RTM!BU61</f>
        <v>0</v>
      </c>
      <c r="BB61" s="14">
        <f>'OA&amp;GRIDCO'!ED61+'Day Ahead IEX PXIL'!BV61+RTM!BV61</f>
        <v>0</v>
      </c>
      <c r="BC61" s="14">
        <f>'OA&amp;GRIDCO'!EQ61+'Day Ahead IEX PXIL'!CA61+RTM!CA61</f>
        <v>348.46000000000004</v>
      </c>
      <c r="BD61" s="14">
        <f>'OA&amp;GRIDCO'!ER61+'Day Ahead IEX PXIL'!CB61+RTM!CB61</f>
        <v>66.495000000000005</v>
      </c>
      <c r="BE61" s="99">
        <f>'OA&amp;GRIDCO'!NU61+GDAM!U61</f>
        <v>5.01</v>
      </c>
      <c r="BF61" s="99"/>
      <c r="BG61" s="77"/>
      <c r="BH61" s="77"/>
      <c r="BI61" s="14">
        <f>'OA&amp;GRIDCO'!EW61+'Day Ahead IEX PXIL'!CG61+RTM!CG61</f>
        <v>0</v>
      </c>
      <c r="BJ61" s="14">
        <f>'OA&amp;GRIDCO'!EX61+'Day Ahead IEX PXIL'!CH61+RTM!CH61</f>
        <v>0</v>
      </c>
      <c r="BK61" s="14">
        <f>'OA&amp;GRIDCO'!KW61+RTM!FG61+'Day Ahead IEX PXIL'!GW61</f>
        <v>0</v>
      </c>
      <c r="BL61" s="14">
        <f>'OA&amp;GRIDCO'!KX61+RTM!FH61+'Day Ahead IEX PXIL'!GX61</f>
        <v>0</v>
      </c>
      <c r="BM61" s="14">
        <f>'Day Ahead IEX PXIL'!CM61+RTM!CM61+'OA&amp;GRIDCO'!FC61</f>
        <v>0</v>
      </c>
      <c r="BN61" s="14">
        <f>'OA&amp;GRIDCO'!FD61+'Day Ahead IEX PXIL'!CN61+RTM!CN61</f>
        <v>0</v>
      </c>
      <c r="BO61" s="93"/>
      <c r="BP61" s="93"/>
      <c r="BQ61" s="14">
        <f>'OA&amp;GRIDCO'!FQ61+'Day Ahead IEX PXIL'!CS61+RTM!CS61</f>
        <v>26.8</v>
      </c>
      <c r="BR61" s="14">
        <f>'OA&amp;GRIDCO'!FR61+'Day Ahead IEX PXIL'!CT61+RTM!CT61</f>
        <v>6</v>
      </c>
      <c r="BS61" s="10">
        <f>'OA&amp;GRIDCO'!JU61+'Day Ahead IEX PXIL'!FA61+RTM!EU61</f>
        <v>70.11</v>
      </c>
      <c r="BT61" s="14">
        <f>'OA&amp;GRIDCO'!JV61+'Day Ahead IEX PXIL'!FB61+RTM!EV61</f>
        <v>11</v>
      </c>
      <c r="BU61" s="31">
        <f>'OA&amp;GRIDCO'!GG61+RTM!G61</f>
        <v>0</v>
      </c>
      <c r="BV61" s="31">
        <f>'OA&amp;GRIDCO'!GH61</f>
        <v>0</v>
      </c>
      <c r="BW61" s="14">
        <f>'OA&amp;GRIDCO'!HA61+'Day Ahead IEX PXIL'!DK61+RTM!DE61</f>
        <v>1.5</v>
      </c>
      <c r="BX61" s="14">
        <f>'OA&amp;GRIDCO'!HB61</f>
        <v>0</v>
      </c>
      <c r="BY61" s="14">
        <f>'Day Ahead IEX PXIL'!GK61+RTM!FA61+'OA&amp;GRIDCO'!LC61</f>
        <v>0</v>
      </c>
      <c r="BZ61" s="14">
        <f>'Day Ahead IEX PXIL'!GL61+RTM!FB61+'OA&amp;GRIDCO'!LD61</f>
        <v>0</v>
      </c>
      <c r="CA61" s="61"/>
      <c r="CB61" s="61"/>
      <c r="CC61" s="98">
        <f>RTM!GI61+'Day Ahead IEX PXIL'!II61+GDAM!M61</f>
        <v>0</v>
      </c>
      <c r="CD61" s="98">
        <f>RTM!GJ61</f>
        <v>0</v>
      </c>
      <c r="CE61" s="14">
        <f>'OA&amp;GRIDCO'!HI61+'Day Ahead IEX PXIL'!DQ61+RTM!DK61</f>
        <v>0</v>
      </c>
      <c r="CF61" s="14">
        <f>'OA&amp;GRIDCO'!HJ61+'Day Ahead IEX PXIL'!DR61+RTM!DL61</f>
        <v>0</v>
      </c>
      <c r="CG61" s="98">
        <f>'OA&amp;GRIDCO'!HO61+'Day Ahead IEX PXIL'!DW61+RTM!DQ61</f>
        <v>0</v>
      </c>
      <c r="CH61" s="98">
        <f>'OA&amp;GRIDCO'!HP61+'Day Ahead IEX PXIL'!DX61+RTM!DR61</f>
        <v>0</v>
      </c>
      <c r="CI61" s="99">
        <f>'Day Ahead IEX PXIL'!HE61+'OA&amp;GRIDCO'!DI61+RTM!GY61</f>
        <v>0</v>
      </c>
      <c r="CJ61" s="99">
        <f>'Day Ahead IEX PXIL'!HF61+'OA&amp;GRIDCO'!DJ61</f>
        <v>0</v>
      </c>
      <c r="CK61" s="78">
        <f>'OA&amp;GRIDCO'!KS61+'Day Ahead IEX PXIL'!DE61</f>
        <v>0</v>
      </c>
      <c r="CL61" s="78">
        <f>'OA&amp;GRIDCO'!KT61+'Day Ahead IEX PXIL'!DF61</f>
        <v>0</v>
      </c>
      <c r="CM61" s="78">
        <f>'Day Ahead IEX PXIL'!FS61+RTM!FS61</f>
        <v>0</v>
      </c>
      <c r="CN61" s="78">
        <f>'Day Ahead IEX PXIL'!FT61</f>
        <v>0</v>
      </c>
      <c r="CO61" s="78">
        <f>RTM!IY61+'Day Ahead IEX PXIL'!IY61</f>
        <v>0</v>
      </c>
      <c r="CP61" s="78">
        <f>RTM!IZ61+'Day Ahead IEX PXIL'!IZ61</f>
        <v>0</v>
      </c>
      <c r="CQ61" s="14">
        <f>'OA&amp;GRIDCO'!KG61+'Day Ahead IEX PXIL'!FM61+RTM!GE61</f>
        <v>8.25</v>
      </c>
      <c r="CR61" s="14">
        <f>'OA&amp;GRIDCO'!KH61+'Day Ahead IEX PXIL'!FN61</f>
        <v>0</v>
      </c>
      <c r="CS61" s="14">
        <f>'OA&amp;GRIDCO'!KM61+'Day Ahead IEX PXIL'!FY61+RTM!FY61</f>
        <v>0</v>
      </c>
      <c r="CT61" s="14">
        <f>'Day Ahead IEX PXIL'!FZ61</f>
        <v>0</v>
      </c>
      <c r="CU61" s="14">
        <v>0</v>
      </c>
      <c r="CV61" s="14">
        <f>'Day Ahead IEX PXIL'!GF61</f>
        <v>0</v>
      </c>
      <c r="CW61" s="14">
        <f>'OA&amp;GRIDCO'!HU61+'Day Ahead IEX PXIL'!EC61+RTM!DW61</f>
        <v>400</v>
      </c>
      <c r="CX61" s="14">
        <f>'OA&amp;GRIDCO'!HV61+'Day Ahead IEX PXIL'!ED61+RTM!DX61</f>
        <v>0</v>
      </c>
      <c r="CY61" s="14">
        <f>'OA&amp;GRIDCO'!IG61+'Day Ahead IEX PXIL'!EI61+RTM!EC61</f>
        <v>9.3000000000000007</v>
      </c>
      <c r="CZ61" s="14">
        <f>'OA&amp;GRIDCO'!IH61+'Day Ahead IEX PXIL'!EJ61+RTM!ED61</f>
        <v>2.3250000000000002</v>
      </c>
      <c r="DA61" s="14">
        <f>'OA&amp;GRIDCO'!IU61+'Day Ahead IEX PXIL'!EO61+RTM!EI61</f>
        <v>0</v>
      </c>
      <c r="DB61" s="14">
        <f>'OA&amp;GRIDCO'!IV61+'Day Ahead IEX PXIL'!EP61+RTM!EJ61</f>
        <v>0</v>
      </c>
      <c r="DC61" s="99"/>
      <c r="DD61" s="99"/>
      <c r="DE61" s="14">
        <f>'Day Ahead IEX PXIL'!FC61+'OA&amp;GRIDCO'!KA61+RTM!GM61</f>
        <v>0</v>
      </c>
      <c r="DF61" s="14">
        <f>'Day Ahead IEX PXIL'!FD61+'OA&amp;GRIDCO'!KB61</f>
        <v>0</v>
      </c>
      <c r="DG61" s="14">
        <f>'OA&amp;GRIDCO'!JE61+'Day Ahead IEX PXIL'!EU61+RTM!EO61</f>
        <v>10.31</v>
      </c>
      <c r="DH61" s="14">
        <f>'OA&amp;GRIDCO'!JF61+'Day Ahead IEX PXIL'!EV61+RTM!EP61</f>
        <v>0</v>
      </c>
      <c r="DI61" s="14">
        <v>0</v>
      </c>
      <c r="DJ61" s="14">
        <v>0</v>
      </c>
      <c r="DK61" s="98">
        <f>RTM!FM61</f>
        <v>0</v>
      </c>
      <c r="DL61" s="98">
        <f>RTM!FN61</f>
        <v>0</v>
      </c>
      <c r="DM61" s="98">
        <f>'OA&amp;GRIDCO'!LF61+'Day Ahead IEX PXIL'!HU61+'Day Ahead IEX PXIL'!HU61</f>
        <v>0</v>
      </c>
      <c r="DN61" s="98">
        <f>'OA&amp;GRIDCO'!LH61+'Day Ahead IEX PXIL'!HV61+RTM!GV61</f>
        <v>0</v>
      </c>
      <c r="DO61" s="98">
        <f>'OA&amp;GRIDCO'!LS61+'Day Ahead IEX PXIL'!HO61+RTM!IU61</f>
        <v>0</v>
      </c>
      <c r="DP61" s="98">
        <f>'OA&amp;GRIDCO'!LT61+'Day Ahead IEX PXIL'!HP61+RTM!IV61</f>
        <v>0</v>
      </c>
      <c r="DQ61" s="98">
        <f>RTM!HK61</f>
        <v>1.44</v>
      </c>
      <c r="DR61" s="98">
        <f>RTM!HL61</f>
        <v>0</v>
      </c>
      <c r="DS61" s="98">
        <f>RTM!HO61</f>
        <v>0</v>
      </c>
      <c r="DT61" s="98">
        <f>RTM!HP61</f>
        <v>0</v>
      </c>
      <c r="DU61" s="98">
        <f>RTM!HS61</f>
        <v>0</v>
      </c>
      <c r="DV61" s="98">
        <f>RTM!HT61</f>
        <v>0</v>
      </c>
      <c r="DW61" s="98">
        <f>RTM!HW61+'OA&amp;GRIDCO'!MI61</f>
        <v>22</v>
      </c>
      <c r="DX61" s="98">
        <f>RTM!HX61</f>
        <v>0</v>
      </c>
      <c r="DY61" s="98">
        <f>RTM!IA61</f>
        <v>0</v>
      </c>
      <c r="DZ61" s="98">
        <f>RTM!IB61</f>
        <v>0</v>
      </c>
      <c r="EA61" s="98">
        <f>RTM!IC61</f>
        <v>0</v>
      </c>
      <c r="EB61" s="98">
        <f>RTM!ID61</f>
        <v>0</v>
      </c>
      <c r="EC61" s="98">
        <f>'OA&amp;GRIDCO'!MO61</f>
        <v>9.6999999999999993</v>
      </c>
      <c r="ED61" s="98">
        <f>'OA&amp;GRIDCO'!MP61</f>
        <v>0</v>
      </c>
      <c r="EE61" s="98">
        <f>'OA&amp;GRIDCO'!MS61</f>
        <v>0</v>
      </c>
      <c r="EF61" s="98">
        <f>'OA&amp;GRIDCO'!MT61</f>
        <v>0</v>
      </c>
      <c r="EG61" s="98">
        <f>'OA&amp;GRIDCO'!MW61+'Day Ahead IEX PXIL'!IM61+GDAM!G61+RTM!II61</f>
        <v>0</v>
      </c>
      <c r="EH61" s="98">
        <f>'OA&amp;GRIDCO'!MX61+'Day Ahead IEX PXIL'!IN61+RTM!IJ61+GDAM!H61</f>
        <v>0</v>
      </c>
      <c r="EI61" s="98">
        <f>'Day Ahead IEX PXIL'!IQ61+RTM!IM61+'OA&amp;GRIDCO'!NA61</f>
        <v>6.65</v>
      </c>
      <c r="EJ61" s="98">
        <f>'Day Ahead IEX PXIL'!IR61+RTM!IN61+'OA&amp;GRIDCO'!NB61</f>
        <v>0.9</v>
      </c>
      <c r="EK61" s="98">
        <f>'OA&amp;GRIDCO'!NE61</f>
        <v>0</v>
      </c>
      <c r="EL61" s="98">
        <f>'OA&amp;GRIDCO'!NF61</f>
        <v>0</v>
      </c>
      <c r="EM61" s="98">
        <f>RTM!IQ61</f>
        <v>0</v>
      </c>
      <c r="EN61" s="98">
        <f>RTM!IR61</f>
        <v>0</v>
      </c>
      <c r="EO61" s="98">
        <f>'Day Ahead IEX PXIL'!IU61+RTM!JC61</f>
        <v>0</v>
      </c>
      <c r="EP61" s="98">
        <f>'Day Ahead IEX PXIL'!IV61+RTM!JD61</f>
        <v>0</v>
      </c>
      <c r="EQ61" s="98">
        <f>'OA&amp;GRIDCO'!NI61</f>
        <v>0</v>
      </c>
      <c r="ER61" s="98">
        <f>'OA&amp;GRIDCO'!NJ61</f>
        <v>0</v>
      </c>
      <c r="ES61" s="98">
        <f>'OA&amp;GRIDCO'!NK61+RTM!HC61+'Day Ahead IEX PXIL'!JC61</f>
        <v>0</v>
      </c>
      <c r="ET61" s="98">
        <f>'OA&amp;GRIDCO'!NN61+RTM!HD61+'Day Ahead IEX PXIL'!JD61</f>
        <v>0</v>
      </c>
      <c r="EU61" s="98">
        <f>RTM!JG61</f>
        <v>0</v>
      </c>
      <c r="EV61" s="98">
        <f>RTM!JH61</f>
        <v>0</v>
      </c>
      <c r="EW61" s="98">
        <f>RTM!JK61</f>
        <v>0</v>
      </c>
      <c r="EX61" s="98">
        <f>RTM!JL61</f>
        <v>0</v>
      </c>
      <c r="EY61" s="98">
        <f>GDAM!S61+'OA&amp;GRIDCO'!OE61+RTM!JO61</f>
        <v>0</v>
      </c>
      <c r="EZ61" s="98">
        <f>GDAM!T61+'OA&amp;GRIDCO'!NV61+RTM!JP61</f>
        <v>0</v>
      </c>
      <c r="FA61" s="98">
        <f>GDAM!Y61+RTM!JS61</f>
        <v>1.34</v>
      </c>
      <c r="FB61" s="98">
        <f>GDAM!Z61+RTM!JT61</f>
        <v>0</v>
      </c>
      <c r="FC61" s="98">
        <f>RTM!JW61</f>
        <v>0</v>
      </c>
      <c r="FD61" s="98">
        <f>RTM!JX61</f>
        <v>0</v>
      </c>
      <c r="FE61" s="98">
        <f>GDAM!AE61+'OA&amp;GRIDCO'!OM61</f>
        <v>4.01</v>
      </c>
      <c r="FF61" s="98">
        <f>GDAM!AF61+'OA&amp;GRIDCO'!ON61</f>
        <v>0</v>
      </c>
      <c r="FG61" s="10">
        <f t="shared" si="0"/>
        <v>1546.6102368569536</v>
      </c>
      <c r="FH61" s="10">
        <f t="shared" si="1"/>
        <v>176.084</v>
      </c>
    </row>
    <row r="62" spans="1:164">
      <c r="A62" s="72" t="s">
        <v>84</v>
      </c>
      <c r="B62" s="62">
        <v>52</v>
      </c>
      <c r="C62" s="139"/>
      <c r="D62" s="99"/>
      <c r="E62" s="99"/>
      <c r="F62" s="99"/>
      <c r="G62" s="99">
        <v>20</v>
      </c>
      <c r="H62" s="99">
        <v>0.9</v>
      </c>
      <c r="I62" s="98"/>
      <c r="J62" s="98"/>
      <c r="K62" s="99"/>
      <c r="L62" s="99"/>
      <c r="M62" s="99">
        <v>18</v>
      </c>
      <c r="N62" s="99"/>
      <c r="O62" s="359">
        <v>1.3</v>
      </c>
      <c r="P62" s="99"/>
      <c r="Q62" s="119">
        <v>3.7</v>
      </c>
      <c r="R62" s="99">
        <v>0.45999999999999996</v>
      </c>
      <c r="S62" s="98">
        <v>25</v>
      </c>
      <c r="T62" s="99"/>
      <c r="U62" s="98">
        <v>37</v>
      </c>
      <c r="V62" s="99"/>
      <c r="W62" s="351">
        <v>3.61</v>
      </c>
      <c r="X62" s="99"/>
      <c r="Y62" s="351">
        <v>2.6</v>
      </c>
      <c r="Z62" s="99"/>
      <c r="AA62" s="361">
        <v>4</v>
      </c>
      <c r="AB62" s="99"/>
      <c r="AC62" s="363">
        <v>1.1263165817904002</v>
      </c>
      <c r="AD62" s="99"/>
      <c r="AE62" s="14">
        <f>'OA&amp;GRIDCO'!W62+'Day Ahead IEX PXIL'!M62+RTM!M62</f>
        <v>20.62</v>
      </c>
      <c r="AF62" s="14">
        <f>'OA&amp;GRIDCO'!X62+'Day Ahead IEX PXIL'!N62+RTM!N62</f>
        <v>20.62</v>
      </c>
      <c r="AG62" s="14">
        <f>'OA&amp;GRIDCO'!AC62+'Day Ahead IEX PXIL'!S62+RTM!S62</f>
        <v>5</v>
      </c>
      <c r="AH62" s="14">
        <f>'OA&amp;GRIDCO'!AD62+'Day Ahead IEX PXIL'!T62+RTM!T62</f>
        <v>2.2200000000000002</v>
      </c>
      <c r="AI62" s="14">
        <f>'OA&amp;GRIDCO'!AU62+'Day Ahead IEX PXIL'!Y62+RTM!Y62</f>
        <v>115</v>
      </c>
      <c r="AJ62" s="14">
        <f>'OA&amp;GRIDCO'!AV62+'Day Ahead IEX PXIL'!Z62+RTM!Z62</f>
        <v>34.5</v>
      </c>
      <c r="AK62" s="14">
        <f>'OA&amp;GRIDCO'!BS62+'Day Ahead IEX PXIL'!AK62+RTM!AK62</f>
        <v>60</v>
      </c>
      <c r="AL62" s="14">
        <f>'OA&amp;GRIDCO'!BT62+'Day Ahead IEX PXIL'!AL62+RTM!AL62</f>
        <v>8.5440000000000005</v>
      </c>
      <c r="AM62" s="14">
        <f>'OA&amp;GRIDCO'!BC62+'Day Ahead IEX PXIL'!AE62+RTM!AE62</f>
        <v>0</v>
      </c>
      <c r="AN62" s="14">
        <f>'OA&amp;GRIDCO'!BD62+'Day Ahead IEX PXIL'!AF62+RTM!AF62</f>
        <v>0</v>
      </c>
      <c r="AO62" s="14">
        <f>'OA&amp;GRIDCO'!CC62+'Day Ahead IEX PXIL'!AQ62+RTM!AQ62</f>
        <v>0</v>
      </c>
      <c r="AP62" s="14">
        <f>'OA&amp;GRIDCO'!CD62+'Day Ahead IEX PXIL'!AR62+RTM!AR62</f>
        <v>0</v>
      </c>
      <c r="AQ62" s="14">
        <f>'OA&amp;GRIDCO'!CO62+'Day Ahead IEX PXIL'!AW62+RTM!AW62</f>
        <v>25.75</v>
      </c>
      <c r="AR62" s="14">
        <f>'OA&amp;GRIDCO'!CP62+'Day Ahead IEX PXIL'!AX62+RTM!AX62</f>
        <v>8</v>
      </c>
      <c r="AS62" s="14">
        <f>'OA&amp;GRIDCO'!DA62+'Day Ahead IEX PXIL'!BC62+RTM!BC62</f>
        <v>329.77738402061857</v>
      </c>
      <c r="AT62" s="14">
        <f>'OA&amp;GRIDCO'!DB62+'Day Ahead IEX PXIL'!BD62+RTM!BD62</f>
        <v>0</v>
      </c>
      <c r="AU62" s="14">
        <f>'Day Ahead IEX PXIL'!BI62+RTM!BI62+'OA&amp;GRIDCO'!OQ62</f>
        <v>0</v>
      </c>
      <c r="AV62" s="14">
        <f>'Day Ahead IEX PXIL'!BJ62+RTM!BJ62+'OA&amp;GRIDCO'!OR62</f>
        <v>0</v>
      </c>
      <c r="AW62" s="91"/>
      <c r="AX62" s="91"/>
      <c r="AY62" s="14">
        <v>0</v>
      </c>
      <c r="AZ62" s="14">
        <f>'OA&amp;GRIDCO'!DL62+'Day Ahead IEX PXIL'!BP62+RTM!BP62</f>
        <v>14.12</v>
      </c>
      <c r="BA62" s="14">
        <f>'OA&amp;GRIDCO'!EC62+'Day Ahead IEX PXIL'!BU62+RTM!BU62</f>
        <v>0</v>
      </c>
      <c r="BB62" s="14">
        <f>'OA&amp;GRIDCO'!ED62+'Day Ahead IEX PXIL'!BV62+RTM!BV62</f>
        <v>0</v>
      </c>
      <c r="BC62" s="14">
        <f>'OA&amp;GRIDCO'!EQ62+'Day Ahead IEX PXIL'!CA62+RTM!CA62</f>
        <v>348.46000000000004</v>
      </c>
      <c r="BD62" s="14">
        <f>'OA&amp;GRIDCO'!ER62+'Day Ahead IEX PXIL'!CB62+RTM!CB62</f>
        <v>66.495000000000005</v>
      </c>
      <c r="BE62" s="99">
        <f>'OA&amp;GRIDCO'!NU62+GDAM!U62</f>
        <v>8.93</v>
      </c>
      <c r="BF62" s="99"/>
      <c r="BG62" s="77"/>
      <c r="BH62" s="77"/>
      <c r="BI62" s="14">
        <f>'OA&amp;GRIDCO'!EW62+'Day Ahead IEX PXIL'!CG62+RTM!CG62</f>
        <v>0</v>
      </c>
      <c r="BJ62" s="14">
        <f>'OA&amp;GRIDCO'!EX62+'Day Ahead IEX PXIL'!CH62+RTM!CH62</f>
        <v>0</v>
      </c>
      <c r="BK62" s="14">
        <f>'OA&amp;GRIDCO'!KW62+RTM!FG62+'Day Ahead IEX PXIL'!GW62</f>
        <v>0</v>
      </c>
      <c r="BL62" s="14">
        <f>'OA&amp;GRIDCO'!KX62+RTM!FH62+'Day Ahead IEX PXIL'!GX62</f>
        <v>0</v>
      </c>
      <c r="BM62" s="14">
        <f>'Day Ahead IEX PXIL'!CM62+RTM!CM62+'OA&amp;GRIDCO'!FC62</f>
        <v>0</v>
      </c>
      <c r="BN62" s="14">
        <f>'OA&amp;GRIDCO'!FD62+'Day Ahead IEX PXIL'!CN62+RTM!CN62</f>
        <v>0</v>
      </c>
      <c r="BO62" s="93"/>
      <c r="BP62" s="93"/>
      <c r="BQ62" s="14">
        <f>'OA&amp;GRIDCO'!FQ62+'Day Ahead IEX PXIL'!CS62+RTM!CS62</f>
        <v>26.8</v>
      </c>
      <c r="BR62" s="14">
        <f>'OA&amp;GRIDCO'!FR62+'Day Ahead IEX PXIL'!CT62+RTM!CT62</f>
        <v>6</v>
      </c>
      <c r="BS62" s="10">
        <f>'OA&amp;GRIDCO'!JU62+'Day Ahead IEX PXIL'!FA62+RTM!EU62</f>
        <v>70.11</v>
      </c>
      <c r="BT62" s="14">
        <f>'OA&amp;GRIDCO'!JV62+'Day Ahead IEX PXIL'!FB62+RTM!EV62</f>
        <v>11</v>
      </c>
      <c r="BU62" s="31">
        <f>'OA&amp;GRIDCO'!GG62+RTM!G62</f>
        <v>0</v>
      </c>
      <c r="BV62" s="31">
        <f>'OA&amp;GRIDCO'!GH62</f>
        <v>0</v>
      </c>
      <c r="BW62" s="14">
        <f>'OA&amp;GRIDCO'!HA62+'Day Ahead IEX PXIL'!DK62+RTM!DE62</f>
        <v>1.5</v>
      </c>
      <c r="BX62" s="14">
        <f>'OA&amp;GRIDCO'!HB62</f>
        <v>0</v>
      </c>
      <c r="BY62" s="14">
        <f>'Day Ahead IEX PXIL'!GK62+RTM!FA62+'OA&amp;GRIDCO'!LC62</f>
        <v>0</v>
      </c>
      <c r="BZ62" s="14">
        <f>'Day Ahead IEX PXIL'!GL62+RTM!FB62+'OA&amp;GRIDCO'!LD62</f>
        <v>0</v>
      </c>
      <c r="CA62" s="61"/>
      <c r="CB62" s="61"/>
      <c r="CC62" s="98">
        <f>RTM!GI62+'Day Ahead IEX PXIL'!II62+GDAM!M62</f>
        <v>0</v>
      </c>
      <c r="CD62" s="98">
        <f>RTM!GJ62</f>
        <v>0</v>
      </c>
      <c r="CE62" s="14">
        <f>'OA&amp;GRIDCO'!HI62+'Day Ahead IEX PXIL'!DQ62+RTM!DK62</f>
        <v>0</v>
      </c>
      <c r="CF62" s="14">
        <f>'OA&amp;GRIDCO'!HJ62+'Day Ahead IEX PXIL'!DR62+RTM!DL62</f>
        <v>0</v>
      </c>
      <c r="CG62" s="98">
        <f>'OA&amp;GRIDCO'!HO62+'Day Ahead IEX PXIL'!DW62+RTM!DQ62</f>
        <v>0</v>
      </c>
      <c r="CH62" s="98">
        <f>'OA&amp;GRIDCO'!HP62+'Day Ahead IEX PXIL'!DX62+RTM!DR62</f>
        <v>0</v>
      </c>
      <c r="CI62" s="99">
        <f>'Day Ahead IEX PXIL'!HE62+'OA&amp;GRIDCO'!DI62+RTM!GY62</f>
        <v>0</v>
      </c>
      <c r="CJ62" s="99">
        <f>'Day Ahead IEX PXIL'!HF62+'OA&amp;GRIDCO'!DJ62</f>
        <v>0</v>
      </c>
      <c r="CK62" s="78">
        <f>'OA&amp;GRIDCO'!KS62+'Day Ahead IEX PXIL'!DE62</f>
        <v>0</v>
      </c>
      <c r="CL62" s="78">
        <f>'OA&amp;GRIDCO'!KT62+'Day Ahead IEX PXIL'!DF62</f>
        <v>0</v>
      </c>
      <c r="CM62" s="78">
        <f>'Day Ahead IEX PXIL'!FS62+RTM!FS62</f>
        <v>0</v>
      </c>
      <c r="CN62" s="78">
        <f>'Day Ahead IEX PXIL'!FT62</f>
        <v>0</v>
      </c>
      <c r="CO62" s="78">
        <f>RTM!IY62+'Day Ahead IEX PXIL'!IY62</f>
        <v>0</v>
      </c>
      <c r="CP62" s="78">
        <f>RTM!IZ62+'Day Ahead IEX PXIL'!IZ62</f>
        <v>0</v>
      </c>
      <c r="CQ62" s="14">
        <f>'OA&amp;GRIDCO'!KG62+'Day Ahead IEX PXIL'!FM62+RTM!GE62</f>
        <v>8.25</v>
      </c>
      <c r="CR62" s="14">
        <f>'OA&amp;GRIDCO'!KH62+'Day Ahead IEX PXIL'!FN62</f>
        <v>0</v>
      </c>
      <c r="CS62" s="14">
        <f>'OA&amp;GRIDCO'!KM62+'Day Ahead IEX PXIL'!FY62+RTM!FY62</f>
        <v>0</v>
      </c>
      <c r="CT62" s="14">
        <f>'Day Ahead IEX PXIL'!FZ62</f>
        <v>0</v>
      </c>
      <c r="CU62" s="14">
        <v>0</v>
      </c>
      <c r="CV62" s="14">
        <f>'Day Ahead IEX PXIL'!GF62</f>
        <v>0</v>
      </c>
      <c r="CW62" s="14">
        <f>'OA&amp;GRIDCO'!HU62+'Day Ahead IEX PXIL'!EC62+RTM!DW62</f>
        <v>400</v>
      </c>
      <c r="CX62" s="14">
        <f>'OA&amp;GRIDCO'!HV62+'Day Ahead IEX PXIL'!ED62+RTM!DX62</f>
        <v>0</v>
      </c>
      <c r="CY62" s="14">
        <f>'OA&amp;GRIDCO'!IG62+'Day Ahead IEX PXIL'!EI62+RTM!EC62</f>
        <v>9.3000000000000007</v>
      </c>
      <c r="CZ62" s="14">
        <f>'OA&amp;GRIDCO'!IH62+'Day Ahead IEX PXIL'!EJ62+RTM!ED62</f>
        <v>2.3250000000000002</v>
      </c>
      <c r="DA62" s="14">
        <f>'OA&amp;GRIDCO'!IU62+'Day Ahead IEX PXIL'!EO62+RTM!EI62</f>
        <v>0</v>
      </c>
      <c r="DB62" s="14">
        <f>'OA&amp;GRIDCO'!IV62+'Day Ahead IEX PXIL'!EP62+RTM!EJ62</f>
        <v>0</v>
      </c>
      <c r="DC62" s="99"/>
      <c r="DD62" s="99"/>
      <c r="DE62" s="14">
        <f>'Day Ahead IEX PXIL'!FC62+'OA&amp;GRIDCO'!KA62+RTM!GM62</f>
        <v>0</v>
      </c>
      <c r="DF62" s="14">
        <f>'Day Ahead IEX PXIL'!FD62+'OA&amp;GRIDCO'!KB62</f>
        <v>0</v>
      </c>
      <c r="DG62" s="14">
        <f>'OA&amp;GRIDCO'!JE62+'Day Ahead IEX PXIL'!EU62+RTM!EO62</f>
        <v>10.31</v>
      </c>
      <c r="DH62" s="14">
        <f>'OA&amp;GRIDCO'!JF62+'Day Ahead IEX PXIL'!EV62+RTM!EP62</f>
        <v>0</v>
      </c>
      <c r="DI62" s="14">
        <v>0</v>
      </c>
      <c r="DJ62" s="14">
        <v>0</v>
      </c>
      <c r="DK62" s="98">
        <f>RTM!FM62</f>
        <v>0</v>
      </c>
      <c r="DL62" s="98">
        <f>RTM!FN62</f>
        <v>0</v>
      </c>
      <c r="DM62" s="98">
        <f>'OA&amp;GRIDCO'!LF62+'Day Ahead IEX PXIL'!HU62+'Day Ahead IEX PXIL'!HU62</f>
        <v>0</v>
      </c>
      <c r="DN62" s="98">
        <f>'OA&amp;GRIDCO'!LH62+'Day Ahead IEX PXIL'!HV62+RTM!GV62</f>
        <v>0</v>
      </c>
      <c r="DO62" s="98">
        <f>'OA&amp;GRIDCO'!LS62+'Day Ahead IEX PXIL'!HO62+RTM!IU62</f>
        <v>0</v>
      </c>
      <c r="DP62" s="98">
        <f>'OA&amp;GRIDCO'!LT62+'Day Ahead IEX PXIL'!HP62+RTM!IV62</f>
        <v>0</v>
      </c>
      <c r="DQ62" s="98">
        <f>RTM!HK62</f>
        <v>1.44</v>
      </c>
      <c r="DR62" s="98">
        <f>RTM!HL62</f>
        <v>0</v>
      </c>
      <c r="DS62" s="98">
        <f>RTM!HO62</f>
        <v>0</v>
      </c>
      <c r="DT62" s="98">
        <f>RTM!HP62</f>
        <v>0</v>
      </c>
      <c r="DU62" s="98">
        <f>RTM!HS62</f>
        <v>0</v>
      </c>
      <c r="DV62" s="98">
        <f>RTM!HT62</f>
        <v>0</v>
      </c>
      <c r="DW62" s="98">
        <f>RTM!HW62+'OA&amp;GRIDCO'!MI62</f>
        <v>22</v>
      </c>
      <c r="DX62" s="98">
        <f>RTM!HX62</f>
        <v>0</v>
      </c>
      <c r="DY62" s="98">
        <f>RTM!IA62</f>
        <v>0</v>
      </c>
      <c r="DZ62" s="98">
        <f>RTM!IB62</f>
        <v>0</v>
      </c>
      <c r="EA62" s="98">
        <f>RTM!IC62</f>
        <v>0</v>
      </c>
      <c r="EB62" s="98">
        <f>RTM!ID62</f>
        <v>0</v>
      </c>
      <c r="EC62" s="98">
        <f>'OA&amp;GRIDCO'!MO62</f>
        <v>9.5</v>
      </c>
      <c r="ED62" s="98">
        <f>'OA&amp;GRIDCO'!MP62</f>
        <v>0</v>
      </c>
      <c r="EE62" s="98">
        <f>'OA&amp;GRIDCO'!MS62</f>
        <v>0</v>
      </c>
      <c r="EF62" s="98">
        <f>'OA&amp;GRIDCO'!MT62</f>
        <v>0</v>
      </c>
      <c r="EG62" s="98">
        <f>'OA&amp;GRIDCO'!MW62+'Day Ahead IEX PXIL'!IM62+GDAM!G62+RTM!II62</f>
        <v>0</v>
      </c>
      <c r="EH62" s="98">
        <f>'OA&amp;GRIDCO'!MX62+'Day Ahead IEX PXIL'!IN62+RTM!IJ62+GDAM!H62</f>
        <v>0</v>
      </c>
      <c r="EI62" s="98">
        <f>'Day Ahead IEX PXIL'!IQ62+RTM!IM62+'OA&amp;GRIDCO'!NA62</f>
        <v>6.65</v>
      </c>
      <c r="EJ62" s="98">
        <f>'Day Ahead IEX PXIL'!IR62+RTM!IN62+'OA&amp;GRIDCO'!NB62</f>
        <v>0.9</v>
      </c>
      <c r="EK62" s="98">
        <f>'OA&amp;GRIDCO'!NE62</f>
        <v>0</v>
      </c>
      <c r="EL62" s="98">
        <f>'OA&amp;GRIDCO'!NF62</f>
        <v>0</v>
      </c>
      <c r="EM62" s="98">
        <f>RTM!IQ62</f>
        <v>0</v>
      </c>
      <c r="EN62" s="98">
        <f>RTM!IR62</f>
        <v>0</v>
      </c>
      <c r="EO62" s="98">
        <f>'Day Ahead IEX PXIL'!IU62+RTM!JC62</f>
        <v>0</v>
      </c>
      <c r="EP62" s="98">
        <f>'Day Ahead IEX PXIL'!IV62+RTM!JD62</f>
        <v>0</v>
      </c>
      <c r="EQ62" s="98">
        <f>'OA&amp;GRIDCO'!NI62</f>
        <v>0</v>
      </c>
      <c r="ER62" s="98">
        <f>'OA&amp;GRIDCO'!NJ62</f>
        <v>0</v>
      </c>
      <c r="ES62" s="98">
        <f>'OA&amp;GRIDCO'!NK62+RTM!HC62+'Day Ahead IEX PXIL'!JC62</f>
        <v>0</v>
      </c>
      <c r="ET62" s="98">
        <f>'OA&amp;GRIDCO'!NN62+RTM!HD62+'Day Ahead IEX PXIL'!JD62</f>
        <v>0</v>
      </c>
      <c r="EU62" s="98">
        <f>RTM!JG62</f>
        <v>0</v>
      </c>
      <c r="EV62" s="98">
        <f>RTM!JH62</f>
        <v>0</v>
      </c>
      <c r="EW62" s="98">
        <f>RTM!JK62</f>
        <v>0</v>
      </c>
      <c r="EX62" s="98">
        <f>RTM!JL62</f>
        <v>0</v>
      </c>
      <c r="EY62" s="98">
        <f>GDAM!S62+'OA&amp;GRIDCO'!OE62+RTM!JO62</f>
        <v>0</v>
      </c>
      <c r="EZ62" s="98">
        <f>GDAM!T62+'OA&amp;GRIDCO'!NV62+RTM!JP62</f>
        <v>0</v>
      </c>
      <c r="FA62" s="98">
        <f>GDAM!Y62+RTM!JS62</f>
        <v>5.26</v>
      </c>
      <c r="FB62" s="98">
        <f>GDAM!Z62+RTM!JT62</f>
        <v>0</v>
      </c>
      <c r="FC62" s="98">
        <f>RTM!JW62</f>
        <v>0</v>
      </c>
      <c r="FD62" s="98">
        <f>RTM!JX62</f>
        <v>0</v>
      </c>
      <c r="FE62" s="98">
        <f>GDAM!AE62+'OA&amp;GRIDCO'!OM62</f>
        <v>3.96</v>
      </c>
      <c r="FF62" s="98">
        <f>GDAM!AF62+'OA&amp;GRIDCO'!ON62</f>
        <v>0</v>
      </c>
      <c r="FG62" s="10">
        <f t="shared" si="0"/>
        <v>1542.9537006024091</v>
      </c>
      <c r="FH62" s="10">
        <f t="shared" si="1"/>
        <v>176.084</v>
      </c>
    </row>
    <row r="63" spans="1:164" ht="15" customHeight="1">
      <c r="A63" s="72" t="s">
        <v>85</v>
      </c>
      <c r="B63" s="62">
        <v>53</v>
      </c>
      <c r="C63" s="139"/>
      <c r="D63" s="99"/>
      <c r="E63" s="99"/>
      <c r="F63" s="99"/>
      <c r="G63" s="99">
        <v>20</v>
      </c>
      <c r="H63" s="99">
        <v>0.9</v>
      </c>
      <c r="I63" s="98"/>
      <c r="J63" s="98"/>
      <c r="K63" s="99"/>
      <c r="L63" s="99"/>
      <c r="M63" s="99">
        <v>18</v>
      </c>
      <c r="N63" s="99"/>
      <c r="O63" s="359">
        <v>1.2</v>
      </c>
      <c r="P63" s="99"/>
      <c r="Q63" s="119">
        <v>3.7</v>
      </c>
      <c r="R63" s="99">
        <v>0.45999999999999996</v>
      </c>
      <c r="S63" s="98">
        <v>25</v>
      </c>
      <c r="T63" s="99"/>
      <c r="U63" s="98">
        <v>37</v>
      </c>
      <c r="V63" s="99"/>
      <c r="W63" s="351">
        <v>6.05</v>
      </c>
      <c r="X63" s="99"/>
      <c r="Y63" s="351">
        <v>2.5</v>
      </c>
      <c r="Z63" s="99"/>
      <c r="AA63" s="361">
        <v>3.9</v>
      </c>
      <c r="AB63" s="99"/>
      <c r="AC63" s="363">
        <v>1.0968318545184002</v>
      </c>
      <c r="AD63" s="99"/>
      <c r="AE63" s="14">
        <f>'OA&amp;GRIDCO'!W63+'Day Ahead IEX PXIL'!M63+RTM!M63</f>
        <v>20.62</v>
      </c>
      <c r="AF63" s="14">
        <f>'OA&amp;GRIDCO'!X63+'Day Ahead IEX PXIL'!N63+RTM!N63</f>
        <v>20.62</v>
      </c>
      <c r="AG63" s="14">
        <f>'OA&amp;GRIDCO'!AC63+'Day Ahead IEX PXIL'!S63+RTM!S63</f>
        <v>5</v>
      </c>
      <c r="AH63" s="14">
        <f>'OA&amp;GRIDCO'!AD63+'Day Ahead IEX PXIL'!T63+RTM!T63</f>
        <v>2.2200000000000002</v>
      </c>
      <c r="AI63" s="14">
        <f>'OA&amp;GRIDCO'!AU63+'Day Ahead IEX PXIL'!Y63+RTM!Y63</f>
        <v>115</v>
      </c>
      <c r="AJ63" s="14">
        <f>'OA&amp;GRIDCO'!AV63+'Day Ahead IEX PXIL'!Z63+RTM!Z63</f>
        <v>34.5</v>
      </c>
      <c r="AK63" s="14">
        <f>'OA&amp;GRIDCO'!BS63+'Day Ahead IEX PXIL'!AK63+RTM!AK63</f>
        <v>70.31</v>
      </c>
      <c r="AL63" s="14">
        <f>'OA&amp;GRIDCO'!BT63+'Day Ahead IEX PXIL'!AL63+RTM!AL63</f>
        <v>8.5440000000000005</v>
      </c>
      <c r="AM63" s="14">
        <f>'OA&amp;GRIDCO'!BC63+'Day Ahead IEX PXIL'!AE63+RTM!AE63</f>
        <v>0</v>
      </c>
      <c r="AN63" s="14">
        <f>'OA&amp;GRIDCO'!BD63+'Day Ahead IEX PXIL'!AF63+RTM!AF63</f>
        <v>0</v>
      </c>
      <c r="AO63" s="14">
        <f>'OA&amp;GRIDCO'!CC63+'Day Ahead IEX PXIL'!AQ63+RTM!AQ63</f>
        <v>0</v>
      </c>
      <c r="AP63" s="14">
        <f>'OA&amp;GRIDCO'!CD63+'Day Ahead IEX PXIL'!AR63+RTM!AR63</f>
        <v>0</v>
      </c>
      <c r="AQ63" s="14">
        <f>'OA&amp;GRIDCO'!CO63+'Day Ahead IEX PXIL'!AW63+RTM!AW63</f>
        <v>25.75</v>
      </c>
      <c r="AR63" s="14">
        <f>'OA&amp;GRIDCO'!CP63+'Day Ahead IEX PXIL'!AX63+RTM!AX63</f>
        <v>8</v>
      </c>
      <c r="AS63" s="14">
        <f>'OA&amp;GRIDCO'!DA63+'Day Ahead IEX PXIL'!BC63+RTM!BC63</f>
        <v>329.77738402061857</v>
      </c>
      <c r="AT63" s="14">
        <f>'OA&amp;GRIDCO'!DB63+'Day Ahead IEX PXIL'!BD63+RTM!BD63</f>
        <v>0</v>
      </c>
      <c r="AU63" s="14">
        <f>'Day Ahead IEX PXIL'!BI63+RTM!BI63+'OA&amp;GRIDCO'!OQ63</f>
        <v>0</v>
      </c>
      <c r="AV63" s="14">
        <f>'Day Ahead IEX PXIL'!BJ63+RTM!BJ63+'OA&amp;GRIDCO'!OR63</f>
        <v>0</v>
      </c>
      <c r="AW63" s="91"/>
      <c r="AX63" s="91"/>
      <c r="AY63" s="14">
        <v>0</v>
      </c>
      <c r="AZ63" s="14">
        <f>'OA&amp;GRIDCO'!DL63+'Day Ahead IEX PXIL'!BP63+RTM!BP63</f>
        <v>14.12</v>
      </c>
      <c r="BA63" s="14">
        <f>'OA&amp;GRIDCO'!EC63+'Day Ahead IEX PXIL'!BU63+RTM!BU63</f>
        <v>0</v>
      </c>
      <c r="BB63" s="14">
        <f>'OA&amp;GRIDCO'!ED63+'Day Ahead IEX PXIL'!BV63+RTM!BV63</f>
        <v>0</v>
      </c>
      <c r="BC63" s="14">
        <f>'OA&amp;GRIDCO'!EQ63+'Day Ahead IEX PXIL'!CA63+RTM!CA63</f>
        <v>348.46000000000004</v>
      </c>
      <c r="BD63" s="14">
        <f>'OA&amp;GRIDCO'!ER63+'Day Ahead IEX PXIL'!CB63+RTM!CB63</f>
        <v>66.495000000000005</v>
      </c>
      <c r="BE63" s="99">
        <f>'OA&amp;GRIDCO'!NU63+GDAM!U63</f>
        <v>10.059999999999999</v>
      </c>
      <c r="BF63" s="99"/>
      <c r="BG63" s="77"/>
      <c r="BH63" s="77"/>
      <c r="BI63" s="14">
        <f>'OA&amp;GRIDCO'!EW63+'Day Ahead IEX PXIL'!CG63+RTM!CG63</f>
        <v>0</v>
      </c>
      <c r="BJ63" s="14">
        <f>'OA&amp;GRIDCO'!EX63+'Day Ahead IEX PXIL'!CH63+RTM!CH63</f>
        <v>0</v>
      </c>
      <c r="BK63" s="14">
        <f>'OA&amp;GRIDCO'!KW63+RTM!FG63+'Day Ahead IEX PXIL'!GW63</f>
        <v>0</v>
      </c>
      <c r="BL63" s="14">
        <f>'OA&amp;GRIDCO'!KX63+RTM!FH63+'Day Ahead IEX PXIL'!GX63</f>
        <v>0</v>
      </c>
      <c r="BM63" s="14">
        <f>'Day Ahead IEX PXIL'!CM63+RTM!CM63+'OA&amp;GRIDCO'!FC63</f>
        <v>0</v>
      </c>
      <c r="BN63" s="14">
        <f>'OA&amp;GRIDCO'!FD63+'Day Ahead IEX PXIL'!CN63+RTM!CN63</f>
        <v>0</v>
      </c>
      <c r="BO63" s="93"/>
      <c r="BP63" s="93"/>
      <c r="BQ63" s="14">
        <f>'OA&amp;GRIDCO'!FQ63+'Day Ahead IEX PXIL'!CS63+RTM!CS63</f>
        <v>26.8</v>
      </c>
      <c r="BR63" s="14">
        <f>'OA&amp;GRIDCO'!FR63+'Day Ahead IEX PXIL'!CT63+RTM!CT63</f>
        <v>6</v>
      </c>
      <c r="BS63" s="10">
        <f>'OA&amp;GRIDCO'!JU63+'Day Ahead IEX PXIL'!FA63+RTM!EU63</f>
        <v>70.11</v>
      </c>
      <c r="BT63" s="14">
        <f>'OA&amp;GRIDCO'!JV63+'Day Ahead IEX PXIL'!FB63+RTM!EV63</f>
        <v>11</v>
      </c>
      <c r="BU63" s="31">
        <f>'OA&amp;GRIDCO'!GG63+RTM!G63</f>
        <v>0</v>
      </c>
      <c r="BV63" s="31">
        <f>'OA&amp;GRIDCO'!GH63</f>
        <v>0</v>
      </c>
      <c r="BW63" s="14">
        <f>'OA&amp;GRIDCO'!HA63+'Day Ahead IEX PXIL'!DK63+RTM!DE63</f>
        <v>1.5</v>
      </c>
      <c r="BX63" s="14">
        <f>'OA&amp;GRIDCO'!HB63</f>
        <v>0</v>
      </c>
      <c r="BY63" s="14">
        <f>'Day Ahead IEX PXIL'!GK63+RTM!FA63+'OA&amp;GRIDCO'!LC63</f>
        <v>0</v>
      </c>
      <c r="BZ63" s="14">
        <f>'Day Ahead IEX PXIL'!GL63+RTM!FB63+'OA&amp;GRIDCO'!LD63</f>
        <v>0</v>
      </c>
      <c r="CA63" s="61"/>
      <c r="CB63" s="61"/>
      <c r="CC63" s="98">
        <f>RTM!GI63+'Day Ahead IEX PXIL'!II63+GDAM!M63</f>
        <v>0</v>
      </c>
      <c r="CD63" s="98">
        <f>RTM!GJ63</f>
        <v>0</v>
      </c>
      <c r="CE63" s="14">
        <f>'OA&amp;GRIDCO'!HI63+'Day Ahead IEX PXIL'!DQ63+RTM!DK63</f>
        <v>0</v>
      </c>
      <c r="CF63" s="14">
        <f>'OA&amp;GRIDCO'!HJ63+'Day Ahead IEX PXIL'!DR63+RTM!DL63</f>
        <v>0</v>
      </c>
      <c r="CG63" s="98">
        <f>'OA&amp;GRIDCO'!HO63+'Day Ahead IEX PXIL'!DW63+RTM!DQ63</f>
        <v>0</v>
      </c>
      <c r="CH63" s="98">
        <f>'OA&amp;GRIDCO'!HP63+'Day Ahead IEX PXIL'!DX63+RTM!DR63</f>
        <v>0</v>
      </c>
      <c r="CI63" s="99">
        <f>'Day Ahead IEX PXIL'!HE63+'OA&amp;GRIDCO'!DI63+RTM!GY63</f>
        <v>0</v>
      </c>
      <c r="CJ63" s="99">
        <f>'Day Ahead IEX PXIL'!HF63+'OA&amp;GRIDCO'!DJ63</f>
        <v>0</v>
      </c>
      <c r="CK63" s="78">
        <f>'OA&amp;GRIDCO'!KS63+'Day Ahead IEX PXIL'!DE63</f>
        <v>0</v>
      </c>
      <c r="CL63" s="78">
        <f>'OA&amp;GRIDCO'!KT63+'Day Ahead IEX PXIL'!DF63</f>
        <v>0</v>
      </c>
      <c r="CM63" s="78">
        <f>'Day Ahead IEX PXIL'!FS63+RTM!FS63</f>
        <v>0</v>
      </c>
      <c r="CN63" s="78">
        <f>'Day Ahead IEX PXIL'!FT63</f>
        <v>0</v>
      </c>
      <c r="CO63" s="78">
        <f>RTM!IY63+'Day Ahead IEX PXIL'!IY63</f>
        <v>0</v>
      </c>
      <c r="CP63" s="78">
        <f>RTM!IZ63+'Day Ahead IEX PXIL'!IZ63</f>
        <v>0</v>
      </c>
      <c r="CQ63" s="14">
        <f>'OA&amp;GRIDCO'!KG63+'Day Ahead IEX PXIL'!FM63+RTM!GE63</f>
        <v>8.25</v>
      </c>
      <c r="CR63" s="14">
        <f>'OA&amp;GRIDCO'!KH63+'Day Ahead IEX PXIL'!FN63</f>
        <v>0</v>
      </c>
      <c r="CS63" s="14">
        <f>'OA&amp;GRIDCO'!KM63+'Day Ahead IEX PXIL'!FY63+RTM!FY63</f>
        <v>0</v>
      </c>
      <c r="CT63" s="14">
        <f>'Day Ahead IEX PXIL'!FZ63</f>
        <v>0</v>
      </c>
      <c r="CU63" s="14">
        <v>0</v>
      </c>
      <c r="CV63" s="14">
        <f>'Day Ahead IEX PXIL'!GF63</f>
        <v>0</v>
      </c>
      <c r="CW63" s="14">
        <f>'OA&amp;GRIDCO'!HU63+'Day Ahead IEX PXIL'!EC63+RTM!DW63</f>
        <v>400</v>
      </c>
      <c r="CX63" s="14">
        <f>'OA&amp;GRIDCO'!HV63+'Day Ahead IEX PXIL'!ED63+RTM!DX63</f>
        <v>0</v>
      </c>
      <c r="CY63" s="14">
        <f>'OA&amp;GRIDCO'!IG63+'Day Ahead IEX PXIL'!EI63+RTM!EC63</f>
        <v>9.3000000000000007</v>
      </c>
      <c r="CZ63" s="14">
        <f>'OA&amp;GRIDCO'!IH63+'Day Ahead IEX PXIL'!EJ63+RTM!ED63</f>
        <v>2.3250000000000002</v>
      </c>
      <c r="DA63" s="14">
        <f>'OA&amp;GRIDCO'!IU63+'Day Ahead IEX PXIL'!EO63+RTM!EI63</f>
        <v>0</v>
      </c>
      <c r="DB63" s="14">
        <f>'OA&amp;GRIDCO'!IV63+'Day Ahead IEX PXIL'!EP63+RTM!EJ63</f>
        <v>0</v>
      </c>
      <c r="DC63" s="99"/>
      <c r="DD63" s="99"/>
      <c r="DE63" s="14">
        <f>'Day Ahead IEX PXIL'!FC63+'OA&amp;GRIDCO'!KA63+RTM!GM63</f>
        <v>0</v>
      </c>
      <c r="DF63" s="14">
        <f>'Day Ahead IEX PXIL'!FD63+'OA&amp;GRIDCO'!KB63</f>
        <v>0</v>
      </c>
      <c r="DG63" s="14">
        <f>'OA&amp;GRIDCO'!JE63+'Day Ahead IEX PXIL'!EU63+RTM!EO63</f>
        <v>10.31</v>
      </c>
      <c r="DH63" s="14">
        <f>'OA&amp;GRIDCO'!JF63+'Day Ahead IEX PXIL'!EV63+RTM!EP63</f>
        <v>0</v>
      </c>
      <c r="DI63" s="14">
        <v>0</v>
      </c>
      <c r="DJ63" s="14">
        <v>0</v>
      </c>
      <c r="DK63" s="98">
        <f>RTM!FM63</f>
        <v>0</v>
      </c>
      <c r="DL63" s="98">
        <f>RTM!FN63</f>
        <v>0</v>
      </c>
      <c r="DM63" s="98">
        <f>'OA&amp;GRIDCO'!LF63+'Day Ahead IEX PXIL'!HU63+'Day Ahead IEX PXIL'!HU63</f>
        <v>0</v>
      </c>
      <c r="DN63" s="98">
        <f>'OA&amp;GRIDCO'!LH63+'Day Ahead IEX PXIL'!HV63+RTM!GV63</f>
        <v>0</v>
      </c>
      <c r="DO63" s="98">
        <f>'OA&amp;GRIDCO'!LS63+'Day Ahead IEX PXIL'!HO63+RTM!IU63</f>
        <v>0</v>
      </c>
      <c r="DP63" s="98">
        <f>'OA&amp;GRIDCO'!LT63+'Day Ahead IEX PXIL'!HP63+RTM!IV63</f>
        <v>0</v>
      </c>
      <c r="DQ63" s="98">
        <f>RTM!HK63</f>
        <v>1.44</v>
      </c>
      <c r="DR63" s="98">
        <f>RTM!HL63</f>
        <v>0</v>
      </c>
      <c r="DS63" s="98">
        <f>RTM!HO63</f>
        <v>0</v>
      </c>
      <c r="DT63" s="98">
        <f>RTM!HP63</f>
        <v>0</v>
      </c>
      <c r="DU63" s="98">
        <f>RTM!HS63</f>
        <v>0</v>
      </c>
      <c r="DV63" s="98">
        <f>RTM!HT63</f>
        <v>0</v>
      </c>
      <c r="DW63" s="98">
        <f>RTM!HW63+'OA&amp;GRIDCO'!MI63</f>
        <v>22</v>
      </c>
      <c r="DX63" s="98">
        <f>RTM!HX63</f>
        <v>0</v>
      </c>
      <c r="DY63" s="98">
        <f>RTM!IA63</f>
        <v>0</v>
      </c>
      <c r="DZ63" s="98">
        <f>RTM!IB63</f>
        <v>0</v>
      </c>
      <c r="EA63" s="98">
        <f>RTM!IC63</f>
        <v>0</v>
      </c>
      <c r="EB63" s="98">
        <f>RTM!ID63</f>
        <v>0</v>
      </c>
      <c r="EC63" s="98">
        <f>'OA&amp;GRIDCO'!MO63</f>
        <v>9.3800000000000008</v>
      </c>
      <c r="ED63" s="98">
        <f>'OA&amp;GRIDCO'!MP63</f>
        <v>0</v>
      </c>
      <c r="EE63" s="98">
        <f>'OA&amp;GRIDCO'!MS63</f>
        <v>0</v>
      </c>
      <c r="EF63" s="98">
        <f>'OA&amp;GRIDCO'!MT63</f>
        <v>0</v>
      </c>
      <c r="EG63" s="98">
        <f>'OA&amp;GRIDCO'!MW63+'Day Ahead IEX PXIL'!IM63+GDAM!G63+RTM!II63</f>
        <v>0</v>
      </c>
      <c r="EH63" s="98">
        <f>'OA&amp;GRIDCO'!MX63+'Day Ahead IEX PXIL'!IN63+RTM!IJ63+GDAM!H63</f>
        <v>0</v>
      </c>
      <c r="EI63" s="98">
        <f>'Day Ahead IEX PXIL'!IQ63+RTM!IM63+'OA&amp;GRIDCO'!NA63</f>
        <v>6.65</v>
      </c>
      <c r="EJ63" s="98">
        <f>'Day Ahead IEX PXIL'!IR63+RTM!IN63+'OA&amp;GRIDCO'!NB63</f>
        <v>0.9</v>
      </c>
      <c r="EK63" s="98">
        <f>'OA&amp;GRIDCO'!NE63</f>
        <v>0</v>
      </c>
      <c r="EL63" s="98">
        <f>'OA&amp;GRIDCO'!NF63</f>
        <v>0</v>
      </c>
      <c r="EM63" s="98">
        <f>RTM!IQ63</f>
        <v>0</v>
      </c>
      <c r="EN63" s="98">
        <f>RTM!IR63</f>
        <v>0</v>
      </c>
      <c r="EO63" s="98">
        <f>'Day Ahead IEX PXIL'!IU63+RTM!JC63</f>
        <v>0</v>
      </c>
      <c r="EP63" s="98">
        <f>'Day Ahead IEX PXIL'!IV63+RTM!JD63</f>
        <v>0</v>
      </c>
      <c r="EQ63" s="98">
        <f>'OA&amp;GRIDCO'!NI63</f>
        <v>0</v>
      </c>
      <c r="ER63" s="98">
        <f>'OA&amp;GRIDCO'!NJ63</f>
        <v>0</v>
      </c>
      <c r="ES63" s="98">
        <f>'OA&amp;GRIDCO'!NK63+RTM!HC63+'Day Ahead IEX PXIL'!JC63</f>
        <v>0</v>
      </c>
      <c r="ET63" s="98">
        <f>'OA&amp;GRIDCO'!NN63+RTM!HD63+'Day Ahead IEX PXIL'!JD63</f>
        <v>0</v>
      </c>
      <c r="EU63" s="98">
        <f>RTM!JG63</f>
        <v>0</v>
      </c>
      <c r="EV63" s="98">
        <f>RTM!JH63</f>
        <v>0</v>
      </c>
      <c r="EW63" s="98">
        <f>RTM!JK63</f>
        <v>0</v>
      </c>
      <c r="EX63" s="98">
        <f>RTM!JL63</f>
        <v>0</v>
      </c>
      <c r="EY63" s="98">
        <f>GDAM!S63+'OA&amp;GRIDCO'!OE63+RTM!JO63</f>
        <v>0</v>
      </c>
      <c r="EZ63" s="98">
        <f>GDAM!T63+'OA&amp;GRIDCO'!NV63+RTM!JP63</f>
        <v>0</v>
      </c>
      <c r="FA63" s="98">
        <f>GDAM!Y63+RTM!JS63</f>
        <v>6.39</v>
      </c>
      <c r="FB63" s="98">
        <f>GDAM!Z63+RTM!JT63</f>
        <v>0</v>
      </c>
      <c r="FC63" s="98">
        <f>RTM!JW63</f>
        <v>0</v>
      </c>
      <c r="FD63" s="98">
        <f>RTM!JX63</f>
        <v>0</v>
      </c>
      <c r="FE63" s="98">
        <f>GDAM!AE63+'OA&amp;GRIDCO'!OM63</f>
        <v>3.83</v>
      </c>
      <c r="FF63" s="98">
        <f>GDAM!AF63+'OA&amp;GRIDCO'!ON63</f>
        <v>0</v>
      </c>
      <c r="FG63" s="10">
        <f t="shared" si="0"/>
        <v>1557.384215875137</v>
      </c>
      <c r="FH63" s="10">
        <f t="shared" si="1"/>
        <v>176.084</v>
      </c>
    </row>
    <row r="64" spans="1:164">
      <c r="A64" s="72" t="s">
        <v>86</v>
      </c>
      <c r="B64" s="62">
        <v>54</v>
      </c>
      <c r="C64" s="139"/>
      <c r="D64" s="99"/>
      <c r="E64" s="99"/>
      <c r="F64" s="99"/>
      <c r="G64" s="99">
        <v>20</v>
      </c>
      <c r="H64" s="99">
        <v>0.9</v>
      </c>
      <c r="I64" s="98"/>
      <c r="J64" s="98"/>
      <c r="K64" s="99"/>
      <c r="L64" s="99"/>
      <c r="M64" s="99">
        <v>18</v>
      </c>
      <c r="N64" s="99"/>
      <c r="O64" s="359">
        <v>1.18</v>
      </c>
      <c r="P64" s="99"/>
      <c r="Q64" s="119">
        <v>3.7</v>
      </c>
      <c r="R64" s="99">
        <v>0.45999999999999996</v>
      </c>
      <c r="S64" s="98">
        <v>25</v>
      </c>
      <c r="T64" s="99"/>
      <c r="U64" s="98">
        <v>37</v>
      </c>
      <c r="V64" s="99"/>
      <c r="W64" s="351">
        <v>7.68</v>
      </c>
      <c r="X64" s="99"/>
      <c r="Y64" s="351">
        <v>2.1</v>
      </c>
      <c r="Z64" s="99"/>
      <c r="AA64" s="361">
        <v>4</v>
      </c>
      <c r="AB64" s="99"/>
      <c r="AC64" s="363">
        <v>1.0732440727008004</v>
      </c>
      <c r="AD64" s="99"/>
      <c r="AE64" s="14">
        <f>'OA&amp;GRIDCO'!W64+'Day Ahead IEX PXIL'!M64+RTM!M64</f>
        <v>20.62</v>
      </c>
      <c r="AF64" s="14">
        <f>'OA&amp;GRIDCO'!X64+'Day Ahead IEX PXIL'!N64+RTM!N64</f>
        <v>20.62</v>
      </c>
      <c r="AG64" s="14">
        <f>'OA&amp;GRIDCO'!AC64+'Day Ahead IEX PXIL'!S64+RTM!S64</f>
        <v>5</v>
      </c>
      <c r="AH64" s="14">
        <f>'OA&amp;GRIDCO'!AD64+'Day Ahead IEX PXIL'!T64+RTM!T64</f>
        <v>2.2200000000000002</v>
      </c>
      <c r="AI64" s="14">
        <f>'OA&amp;GRIDCO'!AU64+'Day Ahead IEX PXIL'!Y64+RTM!Y64</f>
        <v>115</v>
      </c>
      <c r="AJ64" s="14">
        <f>'OA&amp;GRIDCO'!AV64+'Day Ahead IEX PXIL'!Z64+RTM!Z64</f>
        <v>34.5</v>
      </c>
      <c r="AK64" s="14">
        <f>'OA&amp;GRIDCO'!BS64+'Day Ahead IEX PXIL'!AK64+RTM!AK64</f>
        <v>60</v>
      </c>
      <c r="AL64" s="14">
        <f>'OA&amp;GRIDCO'!BT64+'Day Ahead IEX PXIL'!AL64+RTM!AL64</f>
        <v>8.5440000000000005</v>
      </c>
      <c r="AM64" s="14">
        <f>'OA&amp;GRIDCO'!BC64+'Day Ahead IEX PXIL'!AE64+RTM!AE64</f>
        <v>0</v>
      </c>
      <c r="AN64" s="14">
        <f>'OA&amp;GRIDCO'!BD64+'Day Ahead IEX PXIL'!AF64+RTM!AF64</f>
        <v>0</v>
      </c>
      <c r="AO64" s="14">
        <f>'OA&amp;GRIDCO'!CC64+'Day Ahead IEX PXIL'!AQ64+RTM!AQ64</f>
        <v>0</v>
      </c>
      <c r="AP64" s="14">
        <f>'OA&amp;GRIDCO'!CD64+'Day Ahead IEX PXIL'!AR64+RTM!AR64</f>
        <v>0</v>
      </c>
      <c r="AQ64" s="14">
        <f>'OA&amp;GRIDCO'!CO64+'Day Ahead IEX PXIL'!AW64+RTM!AW64</f>
        <v>25.75</v>
      </c>
      <c r="AR64" s="14">
        <f>'OA&amp;GRIDCO'!CP64+'Day Ahead IEX PXIL'!AX64+RTM!AX64</f>
        <v>8</v>
      </c>
      <c r="AS64" s="14">
        <f>'OA&amp;GRIDCO'!DA64+'Day Ahead IEX PXIL'!BC64+RTM!BC64</f>
        <v>329.77738402061857</v>
      </c>
      <c r="AT64" s="14">
        <f>'OA&amp;GRIDCO'!DB64+'Day Ahead IEX PXIL'!BD64+RTM!BD64</f>
        <v>0</v>
      </c>
      <c r="AU64" s="14">
        <f>'Day Ahead IEX PXIL'!BI64+RTM!BI64+'OA&amp;GRIDCO'!OQ64</f>
        <v>0</v>
      </c>
      <c r="AV64" s="14">
        <f>'Day Ahead IEX PXIL'!BJ64+RTM!BJ64+'OA&amp;GRIDCO'!OR64</f>
        <v>0</v>
      </c>
      <c r="AW64" s="91"/>
      <c r="AX64" s="91"/>
      <c r="AY64" s="14">
        <v>0</v>
      </c>
      <c r="AZ64" s="14">
        <f>'OA&amp;GRIDCO'!DL64+'Day Ahead IEX PXIL'!BP64+RTM!BP64</f>
        <v>14.12</v>
      </c>
      <c r="BA64" s="14">
        <f>'OA&amp;GRIDCO'!EC64+'Day Ahead IEX PXIL'!BU64+RTM!BU64</f>
        <v>0</v>
      </c>
      <c r="BB64" s="14">
        <f>'OA&amp;GRIDCO'!ED64+'Day Ahead IEX PXIL'!BV64+RTM!BV64</f>
        <v>0</v>
      </c>
      <c r="BC64" s="14">
        <f>'OA&amp;GRIDCO'!EQ64+'Day Ahead IEX PXIL'!CA64+RTM!CA64</f>
        <v>348.46000000000004</v>
      </c>
      <c r="BD64" s="14">
        <f>'OA&amp;GRIDCO'!ER64+'Day Ahead IEX PXIL'!CB64+RTM!CB64</f>
        <v>66.495000000000005</v>
      </c>
      <c r="BE64" s="99">
        <f>'OA&amp;GRIDCO'!NU64+GDAM!U64</f>
        <v>8.41</v>
      </c>
      <c r="BF64" s="99"/>
      <c r="BG64" s="77"/>
      <c r="BH64" s="77"/>
      <c r="BI64" s="14">
        <f>'OA&amp;GRIDCO'!EW64+'Day Ahead IEX PXIL'!CG64+RTM!CG64</f>
        <v>0</v>
      </c>
      <c r="BJ64" s="14">
        <f>'OA&amp;GRIDCO'!EX64+'Day Ahead IEX PXIL'!CH64+RTM!CH64</f>
        <v>0</v>
      </c>
      <c r="BK64" s="14">
        <f>'OA&amp;GRIDCO'!KW64+RTM!FG64+'Day Ahead IEX PXIL'!GW64</f>
        <v>0</v>
      </c>
      <c r="BL64" s="14">
        <f>'OA&amp;GRIDCO'!KX64+RTM!FH64+'Day Ahead IEX PXIL'!GX64</f>
        <v>0</v>
      </c>
      <c r="BM64" s="14">
        <f>'Day Ahead IEX PXIL'!CM64+RTM!CM64+'OA&amp;GRIDCO'!FC64</f>
        <v>0</v>
      </c>
      <c r="BN64" s="14">
        <f>'OA&amp;GRIDCO'!FD64+'Day Ahead IEX PXIL'!CN64+RTM!CN64</f>
        <v>0</v>
      </c>
      <c r="BO64" s="93"/>
      <c r="BP64" s="93"/>
      <c r="BQ64" s="14">
        <f>'OA&amp;GRIDCO'!FQ64+'Day Ahead IEX PXIL'!CS64+RTM!CS64</f>
        <v>26.8</v>
      </c>
      <c r="BR64" s="14">
        <f>'OA&amp;GRIDCO'!FR64+'Day Ahead IEX PXIL'!CT64+RTM!CT64</f>
        <v>6</v>
      </c>
      <c r="BS64" s="10">
        <f>'OA&amp;GRIDCO'!JU64+'Day Ahead IEX PXIL'!FA64+RTM!EU64</f>
        <v>70.11</v>
      </c>
      <c r="BT64" s="14">
        <f>'OA&amp;GRIDCO'!JV64+'Day Ahead IEX PXIL'!FB64+RTM!EV64</f>
        <v>11</v>
      </c>
      <c r="BU64" s="31">
        <f>'OA&amp;GRIDCO'!GG64+RTM!G64</f>
        <v>0</v>
      </c>
      <c r="BV64" s="31">
        <f>'OA&amp;GRIDCO'!GH64</f>
        <v>0</v>
      </c>
      <c r="BW64" s="14">
        <f>'OA&amp;GRIDCO'!HA64+'Day Ahead IEX PXIL'!DK64+RTM!DE64</f>
        <v>1.5</v>
      </c>
      <c r="BX64" s="14">
        <f>'OA&amp;GRIDCO'!HB64</f>
        <v>0</v>
      </c>
      <c r="BY64" s="14">
        <f>'Day Ahead IEX PXIL'!GK64+RTM!FA64+'OA&amp;GRIDCO'!LC64</f>
        <v>0</v>
      </c>
      <c r="BZ64" s="14">
        <f>'Day Ahead IEX PXIL'!GL64+RTM!FB64+'OA&amp;GRIDCO'!LD64</f>
        <v>0</v>
      </c>
      <c r="CA64" s="61"/>
      <c r="CB64" s="61"/>
      <c r="CC64" s="98">
        <f>RTM!GI64+'Day Ahead IEX PXIL'!II64+GDAM!M64</f>
        <v>0</v>
      </c>
      <c r="CD64" s="98">
        <f>RTM!GJ64</f>
        <v>0</v>
      </c>
      <c r="CE64" s="14">
        <f>'OA&amp;GRIDCO'!HI64+'Day Ahead IEX PXIL'!DQ64+RTM!DK64</f>
        <v>0</v>
      </c>
      <c r="CF64" s="14">
        <f>'OA&amp;GRIDCO'!HJ64+'Day Ahead IEX PXIL'!DR64+RTM!DL64</f>
        <v>0</v>
      </c>
      <c r="CG64" s="98">
        <f>'OA&amp;GRIDCO'!HO64+'Day Ahead IEX PXIL'!DW64+RTM!DQ64</f>
        <v>0</v>
      </c>
      <c r="CH64" s="98">
        <f>'OA&amp;GRIDCO'!HP64+'Day Ahead IEX PXIL'!DX64+RTM!DR64</f>
        <v>0</v>
      </c>
      <c r="CI64" s="99">
        <f>'Day Ahead IEX PXIL'!HE64+'OA&amp;GRIDCO'!DI64+RTM!GY64</f>
        <v>0</v>
      </c>
      <c r="CJ64" s="99">
        <f>'Day Ahead IEX PXIL'!HF64+'OA&amp;GRIDCO'!DJ64</f>
        <v>0</v>
      </c>
      <c r="CK64" s="78">
        <f>'OA&amp;GRIDCO'!KS64+'Day Ahead IEX PXIL'!DE64</f>
        <v>0</v>
      </c>
      <c r="CL64" s="78">
        <f>'OA&amp;GRIDCO'!KT64+'Day Ahead IEX PXIL'!DF64</f>
        <v>0</v>
      </c>
      <c r="CM64" s="78">
        <f>'Day Ahead IEX PXIL'!FS64+RTM!FS64</f>
        <v>0</v>
      </c>
      <c r="CN64" s="78">
        <f>'Day Ahead IEX PXIL'!FT64</f>
        <v>0</v>
      </c>
      <c r="CO64" s="78">
        <f>RTM!IY64+'Day Ahead IEX PXIL'!IY64</f>
        <v>0</v>
      </c>
      <c r="CP64" s="78">
        <f>RTM!IZ64+'Day Ahead IEX PXIL'!IZ64</f>
        <v>0</v>
      </c>
      <c r="CQ64" s="14">
        <f>'OA&amp;GRIDCO'!KG64+'Day Ahead IEX PXIL'!FM64+RTM!GE64</f>
        <v>8.25</v>
      </c>
      <c r="CR64" s="14">
        <f>'OA&amp;GRIDCO'!KH64+'Day Ahead IEX PXIL'!FN64</f>
        <v>0</v>
      </c>
      <c r="CS64" s="14">
        <f>'OA&amp;GRIDCO'!KM64+'Day Ahead IEX PXIL'!FY64+RTM!FY64</f>
        <v>0</v>
      </c>
      <c r="CT64" s="14">
        <f>'Day Ahead IEX PXIL'!FZ64</f>
        <v>0</v>
      </c>
      <c r="CU64" s="14">
        <v>0</v>
      </c>
      <c r="CV64" s="14">
        <f>'Day Ahead IEX PXIL'!GF64</f>
        <v>0</v>
      </c>
      <c r="CW64" s="14">
        <f>'OA&amp;GRIDCO'!HU64+'Day Ahead IEX PXIL'!EC64+RTM!DW64</f>
        <v>400</v>
      </c>
      <c r="CX64" s="14">
        <f>'OA&amp;GRIDCO'!HV64+'Day Ahead IEX PXIL'!ED64+RTM!DX64</f>
        <v>0</v>
      </c>
      <c r="CY64" s="14">
        <f>'OA&amp;GRIDCO'!IG64+'Day Ahead IEX PXIL'!EI64+RTM!EC64</f>
        <v>9.3000000000000007</v>
      </c>
      <c r="CZ64" s="14">
        <f>'OA&amp;GRIDCO'!IH64+'Day Ahead IEX PXIL'!EJ64+RTM!ED64</f>
        <v>2.3250000000000002</v>
      </c>
      <c r="DA64" s="14">
        <f>'OA&amp;GRIDCO'!IU64+'Day Ahead IEX PXIL'!EO64+RTM!EI64</f>
        <v>0</v>
      </c>
      <c r="DB64" s="14">
        <f>'OA&amp;GRIDCO'!IV64+'Day Ahead IEX PXIL'!EP64+RTM!EJ64</f>
        <v>0</v>
      </c>
      <c r="DC64" s="99"/>
      <c r="DD64" s="99"/>
      <c r="DE64" s="14">
        <f>'Day Ahead IEX PXIL'!FC64+'OA&amp;GRIDCO'!KA64+RTM!GM64</f>
        <v>0</v>
      </c>
      <c r="DF64" s="14">
        <f>'Day Ahead IEX PXIL'!FD64+'OA&amp;GRIDCO'!KB64</f>
        <v>0</v>
      </c>
      <c r="DG64" s="14">
        <f>'OA&amp;GRIDCO'!JE64+'Day Ahead IEX PXIL'!EU64+RTM!EO64</f>
        <v>10.31</v>
      </c>
      <c r="DH64" s="14">
        <f>'OA&amp;GRIDCO'!JF64+'Day Ahead IEX PXIL'!EV64+RTM!EP64</f>
        <v>0</v>
      </c>
      <c r="DI64" s="14">
        <v>0</v>
      </c>
      <c r="DJ64" s="14">
        <v>0</v>
      </c>
      <c r="DK64" s="98">
        <f>RTM!FM64</f>
        <v>0</v>
      </c>
      <c r="DL64" s="98">
        <f>RTM!FN64</f>
        <v>0</v>
      </c>
      <c r="DM64" s="98">
        <f>'OA&amp;GRIDCO'!LF64+'Day Ahead IEX PXIL'!HU64+'Day Ahead IEX PXIL'!HU64</f>
        <v>0</v>
      </c>
      <c r="DN64" s="98">
        <f>'OA&amp;GRIDCO'!LH64+'Day Ahead IEX PXIL'!HV64+RTM!GV64</f>
        <v>0</v>
      </c>
      <c r="DO64" s="98">
        <f>'OA&amp;GRIDCO'!LS64+'Day Ahead IEX PXIL'!HO64+RTM!IU64</f>
        <v>0</v>
      </c>
      <c r="DP64" s="98">
        <f>'OA&amp;GRIDCO'!LT64+'Day Ahead IEX PXIL'!HP64+RTM!IV64</f>
        <v>0</v>
      </c>
      <c r="DQ64" s="98">
        <f>RTM!HK64</f>
        <v>1.44</v>
      </c>
      <c r="DR64" s="98">
        <f>RTM!HL64</f>
        <v>0</v>
      </c>
      <c r="DS64" s="98">
        <f>RTM!HO64</f>
        <v>0</v>
      </c>
      <c r="DT64" s="98">
        <f>RTM!HP64</f>
        <v>0</v>
      </c>
      <c r="DU64" s="98">
        <f>RTM!HS64</f>
        <v>0</v>
      </c>
      <c r="DV64" s="98">
        <f>RTM!HT64</f>
        <v>0</v>
      </c>
      <c r="DW64" s="98">
        <f>RTM!HW64+'OA&amp;GRIDCO'!MI64</f>
        <v>22</v>
      </c>
      <c r="DX64" s="98">
        <f>RTM!HX64</f>
        <v>0</v>
      </c>
      <c r="DY64" s="98">
        <f>RTM!IA64</f>
        <v>0</v>
      </c>
      <c r="DZ64" s="98">
        <f>RTM!IB64</f>
        <v>0</v>
      </c>
      <c r="EA64" s="98">
        <f>RTM!IC64</f>
        <v>0</v>
      </c>
      <c r="EB64" s="98">
        <f>RTM!ID64</f>
        <v>0</v>
      </c>
      <c r="EC64" s="98">
        <f>'OA&amp;GRIDCO'!MO64</f>
        <v>9.2200000000000006</v>
      </c>
      <c r="ED64" s="98">
        <f>'OA&amp;GRIDCO'!MP64</f>
        <v>0</v>
      </c>
      <c r="EE64" s="98">
        <f>'OA&amp;GRIDCO'!MS64</f>
        <v>0</v>
      </c>
      <c r="EF64" s="98">
        <f>'OA&amp;GRIDCO'!MT64</f>
        <v>0</v>
      </c>
      <c r="EG64" s="98">
        <f>'OA&amp;GRIDCO'!MW64+'Day Ahead IEX PXIL'!IM64+GDAM!G64+RTM!II64</f>
        <v>0</v>
      </c>
      <c r="EH64" s="98">
        <f>'OA&amp;GRIDCO'!MX64+'Day Ahead IEX PXIL'!IN64+RTM!IJ64+GDAM!H64</f>
        <v>0</v>
      </c>
      <c r="EI64" s="98">
        <f>'Day Ahead IEX PXIL'!IQ64+RTM!IM64+'OA&amp;GRIDCO'!NA64</f>
        <v>6.65</v>
      </c>
      <c r="EJ64" s="98">
        <f>'Day Ahead IEX PXIL'!IR64+RTM!IN64+'OA&amp;GRIDCO'!NB64</f>
        <v>0.9</v>
      </c>
      <c r="EK64" s="98">
        <f>'OA&amp;GRIDCO'!NE64</f>
        <v>0</v>
      </c>
      <c r="EL64" s="98">
        <f>'OA&amp;GRIDCO'!NF64</f>
        <v>0</v>
      </c>
      <c r="EM64" s="98">
        <f>RTM!IQ64</f>
        <v>0</v>
      </c>
      <c r="EN64" s="98">
        <f>RTM!IR64</f>
        <v>0</v>
      </c>
      <c r="EO64" s="98">
        <f>'Day Ahead IEX PXIL'!IU64+RTM!JC64</f>
        <v>0</v>
      </c>
      <c r="EP64" s="98">
        <f>'Day Ahead IEX PXIL'!IV64+RTM!JD64</f>
        <v>0</v>
      </c>
      <c r="EQ64" s="98">
        <f>'OA&amp;GRIDCO'!NI64</f>
        <v>0</v>
      </c>
      <c r="ER64" s="98">
        <f>'OA&amp;GRIDCO'!NJ64</f>
        <v>0</v>
      </c>
      <c r="ES64" s="98">
        <f>'OA&amp;GRIDCO'!NK64+RTM!HC64+'Day Ahead IEX PXIL'!JC64</f>
        <v>0</v>
      </c>
      <c r="ET64" s="98">
        <f>'OA&amp;GRIDCO'!NN64+RTM!HD64+'Day Ahead IEX PXIL'!JD64</f>
        <v>0</v>
      </c>
      <c r="EU64" s="98">
        <f>RTM!JG64</f>
        <v>0</v>
      </c>
      <c r="EV64" s="98">
        <f>RTM!JH64</f>
        <v>0</v>
      </c>
      <c r="EW64" s="98">
        <f>RTM!JK64</f>
        <v>0</v>
      </c>
      <c r="EX64" s="98">
        <f>RTM!JL64</f>
        <v>0</v>
      </c>
      <c r="EY64" s="98">
        <f>GDAM!S64+'OA&amp;GRIDCO'!OE64+RTM!JO64</f>
        <v>0</v>
      </c>
      <c r="EZ64" s="98">
        <f>GDAM!T64+'OA&amp;GRIDCO'!NV64+RTM!JP64</f>
        <v>0</v>
      </c>
      <c r="FA64" s="98">
        <f>GDAM!Y64+RTM!JS64</f>
        <v>4.74</v>
      </c>
      <c r="FB64" s="98">
        <f>GDAM!Z64+RTM!JT64</f>
        <v>0</v>
      </c>
      <c r="FC64" s="98">
        <f>RTM!JW64</f>
        <v>0</v>
      </c>
      <c r="FD64" s="98">
        <f>RTM!JX64</f>
        <v>0</v>
      </c>
      <c r="FE64" s="98">
        <f>GDAM!AE64+'OA&amp;GRIDCO'!OM64</f>
        <v>3.75</v>
      </c>
      <c r="FF64" s="98">
        <f>GDAM!AF64+'OA&amp;GRIDCO'!ON64</f>
        <v>0</v>
      </c>
      <c r="FG64" s="10">
        <f t="shared" si="0"/>
        <v>1544.8206280933193</v>
      </c>
      <c r="FH64" s="10">
        <f t="shared" si="1"/>
        <v>176.084</v>
      </c>
    </row>
    <row r="65" spans="1:164" ht="15" customHeight="1">
      <c r="A65" s="72" t="s">
        <v>87</v>
      </c>
      <c r="B65" s="62">
        <v>55</v>
      </c>
      <c r="C65" s="139"/>
      <c r="D65" s="99"/>
      <c r="E65" s="99"/>
      <c r="F65" s="99"/>
      <c r="G65" s="99">
        <v>20</v>
      </c>
      <c r="H65" s="99">
        <v>0.9</v>
      </c>
      <c r="I65" s="98"/>
      <c r="J65" s="98"/>
      <c r="K65" s="99"/>
      <c r="L65" s="99"/>
      <c r="M65" s="99">
        <v>18</v>
      </c>
      <c r="N65" s="99"/>
      <c r="O65" s="359">
        <v>1.1000000000000001</v>
      </c>
      <c r="P65" s="99"/>
      <c r="Q65" s="119">
        <v>3.7</v>
      </c>
      <c r="R65" s="99">
        <v>0.45999999999999996</v>
      </c>
      <c r="S65" s="98">
        <v>25</v>
      </c>
      <c r="T65" s="99"/>
      <c r="U65" s="98">
        <v>37</v>
      </c>
      <c r="V65" s="99"/>
      <c r="W65" s="351">
        <v>8.2100000000000009</v>
      </c>
      <c r="X65" s="99"/>
      <c r="Y65" s="351">
        <v>2</v>
      </c>
      <c r="Z65" s="99"/>
      <c r="AA65" s="361">
        <v>3.6</v>
      </c>
      <c r="AB65" s="99"/>
      <c r="AC65" s="363">
        <v>1.0083776727024001</v>
      </c>
      <c r="AD65" s="99"/>
      <c r="AE65" s="14">
        <f>'OA&amp;GRIDCO'!W65+'Day Ahead IEX PXIL'!M65+RTM!M65</f>
        <v>25.770000000000003</v>
      </c>
      <c r="AF65" s="14">
        <f>'OA&amp;GRIDCO'!X65+'Day Ahead IEX PXIL'!N65+RTM!N65</f>
        <v>20.62</v>
      </c>
      <c r="AG65" s="14">
        <f>'OA&amp;GRIDCO'!AC65+'Day Ahead IEX PXIL'!S65+RTM!S65</f>
        <v>5</v>
      </c>
      <c r="AH65" s="14">
        <f>'OA&amp;GRIDCO'!AD65+'Day Ahead IEX PXIL'!T65+RTM!T65</f>
        <v>2.2200000000000002</v>
      </c>
      <c r="AI65" s="14">
        <f>'OA&amp;GRIDCO'!AU65+'Day Ahead IEX PXIL'!Y65+RTM!Y65</f>
        <v>115</v>
      </c>
      <c r="AJ65" s="14">
        <f>'OA&amp;GRIDCO'!AV65+'Day Ahead IEX PXIL'!Z65+RTM!Z65</f>
        <v>34.5</v>
      </c>
      <c r="AK65" s="14">
        <f>'OA&amp;GRIDCO'!BS65+'Day Ahead IEX PXIL'!AK65+RTM!AK65</f>
        <v>60</v>
      </c>
      <c r="AL65" s="14">
        <f>'OA&amp;GRIDCO'!BT65+'Day Ahead IEX PXIL'!AL65+RTM!AL65</f>
        <v>8.5440000000000005</v>
      </c>
      <c r="AM65" s="14">
        <f>'OA&amp;GRIDCO'!BC65+'Day Ahead IEX PXIL'!AE65+RTM!AE65</f>
        <v>0</v>
      </c>
      <c r="AN65" s="14">
        <f>'OA&amp;GRIDCO'!BD65+'Day Ahead IEX PXIL'!AF65+RTM!AF65</f>
        <v>0</v>
      </c>
      <c r="AO65" s="14">
        <f>'OA&amp;GRIDCO'!CC65+'Day Ahead IEX PXIL'!AQ65+RTM!AQ65</f>
        <v>0</v>
      </c>
      <c r="AP65" s="14">
        <f>'OA&amp;GRIDCO'!CD65+'Day Ahead IEX PXIL'!AR65+RTM!AR65</f>
        <v>0</v>
      </c>
      <c r="AQ65" s="14">
        <f>'OA&amp;GRIDCO'!CO65+'Day Ahead IEX PXIL'!AW65+RTM!AW65</f>
        <v>25.75</v>
      </c>
      <c r="AR65" s="14">
        <f>'OA&amp;GRIDCO'!CP65+'Day Ahead IEX PXIL'!AX65+RTM!AX65</f>
        <v>8</v>
      </c>
      <c r="AS65" s="14">
        <f>'OA&amp;GRIDCO'!DA65+'Day Ahead IEX PXIL'!BC65+RTM!BC65</f>
        <v>329.77738402061857</v>
      </c>
      <c r="AT65" s="14">
        <f>'OA&amp;GRIDCO'!DB65+'Day Ahead IEX PXIL'!BD65+RTM!BD65</f>
        <v>0</v>
      </c>
      <c r="AU65" s="14">
        <f>'Day Ahead IEX PXIL'!BI65+RTM!BI65+'OA&amp;GRIDCO'!OQ65</f>
        <v>0</v>
      </c>
      <c r="AV65" s="14">
        <f>'Day Ahead IEX PXIL'!BJ65+RTM!BJ65+'OA&amp;GRIDCO'!OR65</f>
        <v>0</v>
      </c>
      <c r="AW65" s="91"/>
      <c r="AX65" s="91"/>
      <c r="AY65" s="14">
        <v>0</v>
      </c>
      <c r="AZ65" s="14">
        <f>'OA&amp;GRIDCO'!DL65+'Day Ahead IEX PXIL'!BP65+RTM!BP65</f>
        <v>14.12</v>
      </c>
      <c r="BA65" s="14">
        <f>'OA&amp;GRIDCO'!EC65+'Day Ahead IEX PXIL'!BU65+RTM!BU65</f>
        <v>0</v>
      </c>
      <c r="BB65" s="14">
        <f>'OA&amp;GRIDCO'!ED65+'Day Ahead IEX PXIL'!BV65+RTM!BV65</f>
        <v>0</v>
      </c>
      <c r="BC65" s="14">
        <f>'OA&amp;GRIDCO'!EQ65+'Day Ahead IEX PXIL'!CA65+RTM!CA65</f>
        <v>348.46000000000004</v>
      </c>
      <c r="BD65" s="14">
        <f>'OA&amp;GRIDCO'!ER65+'Day Ahead IEX PXIL'!CB65+RTM!CB65</f>
        <v>66.495000000000005</v>
      </c>
      <c r="BE65" s="99">
        <f>'OA&amp;GRIDCO'!NU65+GDAM!U65</f>
        <v>6.04</v>
      </c>
      <c r="BF65" s="99"/>
      <c r="BG65" s="77"/>
      <c r="BH65" s="77"/>
      <c r="BI65" s="14">
        <f>'OA&amp;GRIDCO'!EW65+'Day Ahead IEX PXIL'!CG65+RTM!CG65</f>
        <v>0</v>
      </c>
      <c r="BJ65" s="14">
        <f>'OA&amp;GRIDCO'!EX65+'Day Ahead IEX PXIL'!CH65+RTM!CH65</f>
        <v>0</v>
      </c>
      <c r="BK65" s="14">
        <f>'OA&amp;GRIDCO'!KW65+RTM!FG65+'Day Ahead IEX PXIL'!GW65</f>
        <v>0</v>
      </c>
      <c r="BL65" s="14">
        <f>'OA&amp;GRIDCO'!KX65+RTM!FH65+'Day Ahead IEX PXIL'!GX65</f>
        <v>0</v>
      </c>
      <c r="BM65" s="14">
        <f>'Day Ahead IEX PXIL'!CM65+RTM!CM65+'OA&amp;GRIDCO'!FC65</f>
        <v>0</v>
      </c>
      <c r="BN65" s="14">
        <f>'OA&amp;GRIDCO'!FD65+'Day Ahead IEX PXIL'!CN65+RTM!CN65</f>
        <v>0</v>
      </c>
      <c r="BO65" s="93"/>
      <c r="BP65" s="93"/>
      <c r="BQ65" s="14">
        <f>'OA&amp;GRIDCO'!FQ65+'Day Ahead IEX PXIL'!CS65+RTM!CS65</f>
        <v>26.8</v>
      </c>
      <c r="BR65" s="14">
        <f>'OA&amp;GRIDCO'!FR65+'Day Ahead IEX PXIL'!CT65+RTM!CT65</f>
        <v>6</v>
      </c>
      <c r="BS65" s="10">
        <f>'OA&amp;GRIDCO'!JU65+'Day Ahead IEX PXIL'!FA65+RTM!EU65</f>
        <v>70.11</v>
      </c>
      <c r="BT65" s="14">
        <f>'OA&amp;GRIDCO'!JV65+'Day Ahead IEX PXIL'!FB65+RTM!EV65</f>
        <v>11</v>
      </c>
      <c r="BU65" s="31">
        <f>'OA&amp;GRIDCO'!GG65+RTM!G65</f>
        <v>0</v>
      </c>
      <c r="BV65" s="31">
        <f>'OA&amp;GRIDCO'!GH65</f>
        <v>0</v>
      </c>
      <c r="BW65" s="14">
        <f>'OA&amp;GRIDCO'!HA65+'Day Ahead IEX PXIL'!DK65+RTM!DE65</f>
        <v>1.5</v>
      </c>
      <c r="BX65" s="14">
        <f>'OA&amp;GRIDCO'!HB65</f>
        <v>0</v>
      </c>
      <c r="BY65" s="14">
        <f>'Day Ahead IEX PXIL'!GK65+RTM!FA65+'OA&amp;GRIDCO'!LC65</f>
        <v>0</v>
      </c>
      <c r="BZ65" s="14">
        <f>'Day Ahead IEX PXIL'!GL65+RTM!FB65+'OA&amp;GRIDCO'!LD65</f>
        <v>0</v>
      </c>
      <c r="CA65" s="61"/>
      <c r="CB65" s="61"/>
      <c r="CC65" s="98">
        <f>RTM!GI65+'Day Ahead IEX PXIL'!II65+GDAM!M65</f>
        <v>0</v>
      </c>
      <c r="CD65" s="98">
        <f>RTM!GJ65</f>
        <v>0</v>
      </c>
      <c r="CE65" s="14">
        <f>'OA&amp;GRIDCO'!HI65+'Day Ahead IEX PXIL'!DQ65+RTM!DK65</f>
        <v>0</v>
      </c>
      <c r="CF65" s="14">
        <f>'OA&amp;GRIDCO'!HJ65+'Day Ahead IEX PXIL'!DR65+RTM!DL65</f>
        <v>0</v>
      </c>
      <c r="CG65" s="98">
        <f>'OA&amp;GRIDCO'!HO65+'Day Ahead IEX PXIL'!DW65+RTM!DQ65</f>
        <v>0</v>
      </c>
      <c r="CH65" s="98">
        <f>'OA&amp;GRIDCO'!HP65+'Day Ahead IEX PXIL'!DX65+RTM!DR65</f>
        <v>0</v>
      </c>
      <c r="CI65" s="99">
        <f>'Day Ahead IEX PXIL'!HE65+'OA&amp;GRIDCO'!DI65+RTM!GY65</f>
        <v>0</v>
      </c>
      <c r="CJ65" s="99">
        <f>'Day Ahead IEX PXIL'!HF65+'OA&amp;GRIDCO'!DJ65</f>
        <v>0</v>
      </c>
      <c r="CK65" s="78">
        <f>'OA&amp;GRIDCO'!KS65+'Day Ahead IEX PXIL'!DE65</f>
        <v>0</v>
      </c>
      <c r="CL65" s="78">
        <f>'OA&amp;GRIDCO'!KT65+'Day Ahead IEX PXIL'!DF65</f>
        <v>0</v>
      </c>
      <c r="CM65" s="78">
        <f>'Day Ahead IEX PXIL'!FS65+RTM!FS65</f>
        <v>0</v>
      </c>
      <c r="CN65" s="78">
        <f>'Day Ahead IEX PXIL'!FT65</f>
        <v>0</v>
      </c>
      <c r="CO65" s="78">
        <f>RTM!IY65+'Day Ahead IEX PXIL'!IY65</f>
        <v>0</v>
      </c>
      <c r="CP65" s="78">
        <f>RTM!IZ65+'Day Ahead IEX PXIL'!IZ65</f>
        <v>0</v>
      </c>
      <c r="CQ65" s="14">
        <f>'OA&amp;GRIDCO'!KG65+'Day Ahead IEX PXIL'!FM65+RTM!GE65</f>
        <v>8.25</v>
      </c>
      <c r="CR65" s="14">
        <f>'OA&amp;GRIDCO'!KH65+'Day Ahead IEX PXIL'!FN65</f>
        <v>0</v>
      </c>
      <c r="CS65" s="14">
        <f>'OA&amp;GRIDCO'!KM65+'Day Ahead IEX PXIL'!FY65+RTM!FY65</f>
        <v>0</v>
      </c>
      <c r="CT65" s="14">
        <f>'Day Ahead IEX PXIL'!FZ65</f>
        <v>0</v>
      </c>
      <c r="CU65" s="14">
        <v>0</v>
      </c>
      <c r="CV65" s="14">
        <f>'Day Ahead IEX PXIL'!GF65</f>
        <v>0</v>
      </c>
      <c r="CW65" s="14">
        <f>'OA&amp;GRIDCO'!HU65+'Day Ahead IEX PXIL'!EC65+RTM!DW65</f>
        <v>400</v>
      </c>
      <c r="CX65" s="14">
        <f>'OA&amp;GRIDCO'!HV65+'Day Ahead IEX PXIL'!ED65+RTM!DX65</f>
        <v>0</v>
      </c>
      <c r="CY65" s="14">
        <f>'OA&amp;GRIDCO'!IG65+'Day Ahead IEX PXIL'!EI65+RTM!EC65</f>
        <v>9.3000000000000007</v>
      </c>
      <c r="CZ65" s="14">
        <f>'OA&amp;GRIDCO'!IH65+'Day Ahead IEX PXIL'!EJ65+RTM!ED65</f>
        <v>2.3250000000000002</v>
      </c>
      <c r="DA65" s="14">
        <f>'OA&amp;GRIDCO'!IU65+'Day Ahead IEX PXIL'!EO65+RTM!EI65</f>
        <v>0</v>
      </c>
      <c r="DB65" s="14">
        <f>'OA&amp;GRIDCO'!IV65+'Day Ahead IEX PXIL'!EP65+RTM!EJ65</f>
        <v>0</v>
      </c>
      <c r="DC65" s="99"/>
      <c r="DD65" s="99"/>
      <c r="DE65" s="14">
        <f>'Day Ahead IEX PXIL'!FC65+'OA&amp;GRIDCO'!KA65+RTM!GM65</f>
        <v>0</v>
      </c>
      <c r="DF65" s="14">
        <f>'Day Ahead IEX PXIL'!FD65+'OA&amp;GRIDCO'!KB65</f>
        <v>0</v>
      </c>
      <c r="DG65" s="14">
        <f>'OA&amp;GRIDCO'!JE65+'Day Ahead IEX PXIL'!EU65+RTM!EO65</f>
        <v>10.31</v>
      </c>
      <c r="DH65" s="14">
        <f>'OA&amp;GRIDCO'!JF65+'Day Ahead IEX PXIL'!EV65+RTM!EP65</f>
        <v>0</v>
      </c>
      <c r="DI65" s="14">
        <v>0</v>
      </c>
      <c r="DJ65" s="14">
        <v>0</v>
      </c>
      <c r="DK65" s="98">
        <f>RTM!FM65</f>
        <v>0</v>
      </c>
      <c r="DL65" s="98">
        <f>RTM!FN65</f>
        <v>0</v>
      </c>
      <c r="DM65" s="98">
        <f>'OA&amp;GRIDCO'!LF65+'Day Ahead IEX PXIL'!HU65+'Day Ahead IEX PXIL'!HU65</f>
        <v>0</v>
      </c>
      <c r="DN65" s="98">
        <f>'OA&amp;GRIDCO'!LH65+'Day Ahead IEX PXIL'!HV65+RTM!GV65</f>
        <v>0</v>
      </c>
      <c r="DO65" s="98">
        <f>'OA&amp;GRIDCO'!LS65+'Day Ahead IEX PXIL'!HO65+RTM!IU65</f>
        <v>0</v>
      </c>
      <c r="DP65" s="98">
        <f>'OA&amp;GRIDCO'!LT65+'Day Ahead IEX PXIL'!HP65+RTM!IV65</f>
        <v>0</v>
      </c>
      <c r="DQ65" s="98">
        <f>RTM!HK65</f>
        <v>1.44</v>
      </c>
      <c r="DR65" s="98">
        <f>RTM!HL65</f>
        <v>0</v>
      </c>
      <c r="DS65" s="98">
        <f>RTM!HO65</f>
        <v>0</v>
      </c>
      <c r="DT65" s="98">
        <f>RTM!HP65</f>
        <v>0</v>
      </c>
      <c r="DU65" s="98">
        <f>RTM!HS65</f>
        <v>0</v>
      </c>
      <c r="DV65" s="98">
        <f>RTM!HT65</f>
        <v>0</v>
      </c>
      <c r="DW65" s="98">
        <f>RTM!HW65+'OA&amp;GRIDCO'!MI65</f>
        <v>22</v>
      </c>
      <c r="DX65" s="98">
        <f>RTM!HX65</f>
        <v>0</v>
      </c>
      <c r="DY65" s="98">
        <f>RTM!IA65</f>
        <v>0</v>
      </c>
      <c r="DZ65" s="98">
        <f>RTM!IB65</f>
        <v>0</v>
      </c>
      <c r="EA65" s="98">
        <f>RTM!IC65</f>
        <v>0</v>
      </c>
      <c r="EB65" s="98">
        <f>RTM!ID65</f>
        <v>0</v>
      </c>
      <c r="EC65" s="98">
        <f>'OA&amp;GRIDCO'!MO65</f>
        <v>9</v>
      </c>
      <c r="ED65" s="98">
        <f>'OA&amp;GRIDCO'!MP65</f>
        <v>0</v>
      </c>
      <c r="EE65" s="98">
        <f>'OA&amp;GRIDCO'!MS65</f>
        <v>0</v>
      </c>
      <c r="EF65" s="98">
        <f>'OA&amp;GRIDCO'!MT65</f>
        <v>0</v>
      </c>
      <c r="EG65" s="98">
        <f>'OA&amp;GRIDCO'!MW65+'Day Ahead IEX PXIL'!IM65+GDAM!G65+RTM!II65</f>
        <v>0</v>
      </c>
      <c r="EH65" s="98">
        <f>'OA&amp;GRIDCO'!MX65+'Day Ahead IEX PXIL'!IN65+RTM!IJ65+GDAM!H65</f>
        <v>0</v>
      </c>
      <c r="EI65" s="98">
        <f>'Day Ahead IEX PXIL'!IQ65+RTM!IM65+'OA&amp;GRIDCO'!NA65</f>
        <v>6.65</v>
      </c>
      <c r="EJ65" s="98">
        <f>'Day Ahead IEX PXIL'!IR65+RTM!IN65+'OA&amp;GRIDCO'!NB65</f>
        <v>0.9</v>
      </c>
      <c r="EK65" s="98">
        <f>'OA&amp;GRIDCO'!NE65</f>
        <v>0</v>
      </c>
      <c r="EL65" s="98">
        <f>'OA&amp;GRIDCO'!NF65</f>
        <v>0</v>
      </c>
      <c r="EM65" s="98">
        <f>RTM!IQ65</f>
        <v>0</v>
      </c>
      <c r="EN65" s="98">
        <f>RTM!IR65</f>
        <v>0</v>
      </c>
      <c r="EO65" s="98">
        <f>'Day Ahead IEX PXIL'!IU65+RTM!JC65</f>
        <v>0</v>
      </c>
      <c r="EP65" s="98">
        <f>'Day Ahead IEX PXIL'!IV65+RTM!JD65</f>
        <v>0</v>
      </c>
      <c r="EQ65" s="98">
        <f>'OA&amp;GRIDCO'!NI65</f>
        <v>0</v>
      </c>
      <c r="ER65" s="98">
        <f>'OA&amp;GRIDCO'!NJ65</f>
        <v>0</v>
      </c>
      <c r="ES65" s="98">
        <f>'OA&amp;GRIDCO'!NK65+RTM!HC65+'Day Ahead IEX PXIL'!JC65</f>
        <v>0</v>
      </c>
      <c r="ET65" s="98">
        <f>'OA&amp;GRIDCO'!NN65+RTM!HD65+'Day Ahead IEX PXIL'!JD65</f>
        <v>0</v>
      </c>
      <c r="EU65" s="98">
        <f>RTM!JG65</f>
        <v>0</v>
      </c>
      <c r="EV65" s="98">
        <f>RTM!JH65</f>
        <v>0</v>
      </c>
      <c r="EW65" s="98">
        <f>RTM!JK65</f>
        <v>0</v>
      </c>
      <c r="EX65" s="98">
        <f>RTM!JL65</f>
        <v>0</v>
      </c>
      <c r="EY65" s="98">
        <f>GDAM!S65+'OA&amp;GRIDCO'!OE65+RTM!JO65</f>
        <v>0</v>
      </c>
      <c r="EZ65" s="98">
        <f>GDAM!T65+'OA&amp;GRIDCO'!NV65+RTM!JP65</f>
        <v>0</v>
      </c>
      <c r="FA65" s="98">
        <f>GDAM!Y65+RTM!JS65</f>
        <v>2.37</v>
      </c>
      <c r="FB65" s="98">
        <f>GDAM!Z65+RTM!JT65</f>
        <v>0</v>
      </c>
      <c r="FC65" s="98">
        <f>RTM!JW65</f>
        <v>0</v>
      </c>
      <c r="FD65" s="98">
        <f>RTM!JX65</f>
        <v>0</v>
      </c>
      <c r="FE65" s="98">
        <f>GDAM!AE65+'OA&amp;GRIDCO'!OM65</f>
        <v>3.7800000000000002</v>
      </c>
      <c r="FF65" s="98">
        <f>GDAM!AF65+'OA&amp;GRIDCO'!ON65</f>
        <v>0</v>
      </c>
      <c r="FG65" s="10">
        <f t="shared" si="0"/>
        <v>1544.9257616933207</v>
      </c>
      <c r="FH65" s="10">
        <f t="shared" si="1"/>
        <v>176.084</v>
      </c>
    </row>
    <row r="66" spans="1:164">
      <c r="A66" s="72" t="s">
        <v>88</v>
      </c>
      <c r="B66" s="62">
        <v>56</v>
      </c>
      <c r="C66" s="139"/>
      <c r="D66" s="99"/>
      <c r="E66" s="99"/>
      <c r="F66" s="99"/>
      <c r="G66" s="99">
        <v>20</v>
      </c>
      <c r="H66" s="99">
        <v>0.9</v>
      </c>
      <c r="I66" s="98"/>
      <c r="J66" s="98"/>
      <c r="K66" s="99"/>
      <c r="L66" s="99"/>
      <c r="M66" s="99">
        <v>18</v>
      </c>
      <c r="N66" s="99"/>
      <c r="O66" s="359">
        <v>1.05</v>
      </c>
      <c r="P66" s="99"/>
      <c r="Q66" s="119">
        <v>3.7</v>
      </c>
      <c r="R66" s="99">
        <v>0.45999999999999996</v>
      </c>
      <c r="S66" s="98">
        <v>25</v>
      </c>
      <c r="T66" s="99"/>
      <c r="U66" s="98">
        <v>37</v>
      </c>
      <c r="V66" s="99"/>
      <c r="W66" s="351">
        <v>7.2</v>
      </c>
      <c r="X66" s="99"/>
      <c r="Y66" s="351">
        <v>1.8</v>
      </c>
      <c r="Z66" s="99"/>
      <c r="AA66" s="361">
        <v>3.5</v>
      </c>
      <c r="AB66" s="99"/>
      <c r="AC66" s="363">
        <v>0.92876890906800003</v>
      </c>
      <c r="AD66" s="99"/>
      <c r="AE66" s="14">
        <f>'OA&amp;GRIDCO'!W66+'Day Ahead IEX PXIL'!M66+RTM!M66</f>
        <v>25.770000000000003</v>
      </c>
      <c r="AF66" s="14">
        <f>'OA&amp;GRIDCO'!X66+'Day Ahead IEX PXIL'!N66+RTM!N66</f>
        <v>20.62</v>
      </c>
      <c r="AG66" s="14">
        <f>'OA&amp;GRIDCO'!AC66+'Day Ahead IEX PXIL'!S66+RTM!S66</f>
        <v>5</v>
      </c>
      <c r="AH66" s="14">
        <f>'OA&amp;GRIDCO'!AD66+'Day Ahead IEX PXIL'!T66+RTM!T66</f>
        <v>2.2200000000000002</v>
      </c>
      <c r="AI66" s="14">
        <f>'OA&amp;GRIDCO'!AU66+'Day Ahead IEX PXIL'!Y66+RTM!Y66</f>
        <v>115</v>
      </c>
      <c r="AJ66" s="14">
        <f>'OA&amp;GRIDCO'!AV66+'Day Ahead IEX PXIL'!Z66+RTM!Z66</f>
        <v>34.5</v>
      </c>
      <c r="AK66" s="14">
        <f>'OA&amp;GRIDCO'!BS66+'Day Ahead IEX PXIL'!AK66+RTM!AK66</f>
        <v>70.31</v>
      </c>
      <c r="AL66" s="14">
        <f>'OA&amp;GRIDCO'!BT66+'Day Ahead IEX PXIL'!AL66+RTM!AL66</f>
        <v>8.5440000000000005</v>
      </c>
      <c r="AM66" s="14">
        <f>'OA&amp;GRIDCO'!BC66+'Day Ahead IEX PXIL'!AE66+RTM!AE66</f>
        <v>0</v>
      </c>
      <c r="AN66" s="14">
        <f>'OA&amp;GRIDCO'!BD66+'Day Ahead IEX PXIL'!AF66+RTM!AF66</f>
        <v>0</v>
      </c>
      <c r="AO66" s="14">
        <f>'OA&amp;GRIDCO'!CC66+'Day Ahead IEX PXIL'!AQ66+RTM!AQ66</f>
        <v>0</v>
      </c>
      <c r="AP66" s="14">
        <f>'OA&amp;GRIDCO'!CD66+'Day Ahead IEX PXIL'!AR66+RTM!AR66</f>
        <v>0</v>
      </c>
      <c r="AQ66" s="14">
        <f>'OA&amp;GRIDCO'!CO66+'Day Ahead IEX PXIL'!AW66+RTM!AW66</f>
        <v>25.75</v>
      </c>
      <c r="AR66" s="14">
        <f>'OA&amp;GRIDCO'!CP66+'Day Ahead IEX PXIL'!AX66+RTM!AX66</f>
        <v>8</v>
      </c>
      <c r="AS66" s="14">
        <f>'OA&amp;GRIDCO'!DA66+'Day Ahead IEX PXIL'!BC66+RTM!BC66</f>
        <v>329.77738402061857</v>
      </c>
      <c r="AT66" s="14">
        <f>'OA&amp;GRIDCO'!DB66+'Day Ahead IEX PXIL'!BD66+RTM!BD66</f>
        <v>0</v>
      </c>
      <c r="AU66" s="14">
        <f>'Day Ahead IEX PXIL'!BI66+RTM!BI66+'OA&amp;GRIDCO'!OQ66</f>
        <v>0</v>
      </c>
      <c r="AV66" s="14">
        <f>'Day Ahead IEX PXIL'!BJ66+RTM!BJ66+'OA&amp;GRIDCO'!OR66</f>
        <v>0</v>
      </c>
      <c r="AW66" s="91"/>
      <c r="AX66" s="91"/>
      <c r="AY66" s="14">
        <v>0</v>
      </c>
      <c r="AZ66" s="14">
        <f>'OA&amp;GRIDCO'!DL66+'Day Ahead IEX PXIL'!BP66+RTM!BP66</f>
        <v>14.12</v>
      </c>
      <c r="BA66" s="14">
        <f>'OA&amp;GRIDCO'!EC66+'Day Ahead IEX PXIL'!BU66+RTM!BU66</f>
        <v>0</v>
      </c>
      <c r="BB66" s="14">
        <f>'OA&amp;GRIDCO'!ED66+'Day Ahead IEX PXIL'!BV66+RTM!BV66</f>
        <v>0</v>
      </c>
      <c r="BC66" s="14">
        <f>'OA&amp;GRIDCO'!EQ66+'Day Ahead IEX PXIL'!CA66+RTM!CA66</f>
        <v>348.46000000000004</v>
      </c>
      <c r="BD66" s="14">
        <f>'OA&amp;GRIDCO'!ER66+'Day Ahead IEX PXIL'!CB66+RTM!CB66</f>
        <v>66.495000000000005</v>
      </c>
      <c r="BE66" s="99">
        <f>'OA&amp;GRIDCO'!NU66+GDAM!U66</f>
        <v>7.18</v>
      </c>
      <c r="BF66" s="99"/>
      <c r="BG66" s="77"/>
      <c r="BH66" s="77"/>
      <c r="BI66" s="14">
        <f>'OA&amp;GRIDCO'!EW66+'Day Ahead IEX PXIL'!CG66+RTM!CG66</f>
        <v>0</v>
      </c>
      <c r="BJ66" s="14">
        <f>'OA&amp;GRIDCO'!EX66+'Day Ahead IEX PXIL'!CH66+RTM!CH66</f>
        <v>0</v>
      </c>
      <c r="BK66" s="14">
        <f>'OA&amp;GRIDCO'!KW66+RTM!FG66+'Day Ahead IEX PXIL'!GW66</f>
        <v>0</v>
      </c>
      <c r="BL66" s="14">
        <f>'OA&amp;GRIDCO'!KX66+RTM!FH66+'Day Ahead IEX PXIL'!GX66</f>
        <v>0</v>
      </c>
      <c r="BM66" s="14">
        <f>'Day Ahead IEX PXIL'!CM66+RTM!CM66+'OA&amp;GRIDCO'!FC66</f>
        <v>0</v>
      </c>
      <c r="BN66" s="14">
        <f>'OA&amp;GRIDCO'!FD66+'Day Ahead IEX PXIL'!CN66+RTM!CN66</f>
        <v>0</v>
      </c>
      <c r="BO66" s="93"/>
      <c r="BP66" s="93"/>
      <c r="BQ66" s="14">
        <f>'OA&amp;GRIDCO'!FQ66+'Day Ahead IEX PXIL'!CS66+RTM!CS66</f>
        <v>26.8</v>
      </c>
      <c r="BR66" s="14">
        <f>'OA&amp;GRIDCO'!FR66+'Day Ahead IEX PXIL'!CT66+RTM!CT66</f>
        <v>6</v>
      </c>
      <c r="BS66" s="10">
        <f>'OA&amp;GRIDCO'!JU66+'Day Ahead IEX PXIL'!FA66+RTM!EU66</f>
        <v>70.11</v>
      </c>
      <c r="BT66" s="14">
        <f>'OA&amp;GRIDCO'!JV66+'Day Ahead IEX PXIL'!FB66+RTM!EV66</f>
        <v>11</v>
      </c>
      <c r="BU66" s="31">
        <f>'OA&amp;GRIDCO'!GG66+RTM!G66</f>
        <v>0</v>
      </c>
      <c r="BV66" s="31">
        <f>'OA&amp;GRIDCO'!GH66</f>
        <v>0</v>
      </c>
      <c r="BW66" s="14">
        <f>'OA&amp;GRIDCO'!HA66+'Day Ahead IEX PXIL'!DK66+RTM!DE66</f>
        <v>1.5</v>
      </c>
      <c r="BX66" s="14">
        <f>'OA&amp;GRIDCO'!HB66</f>
        <v>0</v>
      </c>
      <c r="BY66" s="14">
        <f>'Day Ahead IEX PXIL'!GK66+RTM!FA66+'OA&amp;GRIDCO'!LC66</f>
        <v>0</v>
      </c>
      <c r="BZ66" s="14">
        <f>'Day Ahead IEX PXIL'!GL66+RTM!FB66+'OA&amp;GRIDCO'!LD66</f>
        <v>0</v>
      </c>
      <c r="CA66" s="61"/>
      <c r="CB66" s="61"/>
      <c r="CC66" s="98">
        <f>RTM!GI66+'Day Ahead IEX PXIL'!II66+GDAM!M66</f>
        <v>0</v>
      </c>
      <c r="CD66" s="98">
        <f>RTM!GJ66</f>
        <v>0</v>
      </c>
      <c r="CE66" s="14">
        <f>'OA&amp;GRIDCO'!HI66+'Day Ahead IEX PXIL'!DQ66+RTM!DK66</f>
        <v>0</v>
      </c>
      <c r="CF66" s="14">
        <f>'OA&amp;GRIDCO'!HJ66+'Day Ahead IEX PXIL'!DR66+RTM!DL66</f>
        <v>0</v>
      </c>
      <c r="CG66" s="98">
        <f>'OA&amp;GRIDCO'!HO66+'Day Ahead IEX PXIL'!DW66+RTM!DQ66</f>
        <v>0</v>
      </c>
      <c r="CH66" s="98">
        <f>'OA&amp;GRIDCO'!HP66+'Day Ahead IEX PXIL'!DX66+RTM!DR66</f>
        <v>0</v>
      </c>
      <c r="CI66" s="99">
        <f>'Day Ahead IEX PXIL'!HE66+'OA&amp;GRIDCO'!DI66+RTM!GY66</f>
        <v>0</v>
      </c>
      <c r="CJ66" s="99">
        <f>'Day Ahead IEX PXIL'!HF66+'OA&amp;GRIDCO'!DJ66</f>
        <v>0</v>
      </c>
      <c r="CK66" s="78">
        <f>'OA&amp;GRIDCO'!KS66+'Day Ahead IEX PXIL'!DE66</f>
        <v>0</v>
      </c>
      <c r="CL66" s="78">
        <f>'OA&amp;GRIDCO'!KT66+'Day Ahead IEX PXIL'!DF66</f>
        <v>0</v>
      </c>
      <c r="CM66" s="78">
        <f>'Day Ahead IEX PXIL'!FS66+RTM!FS66</f>
        <v>0</v>
      </c>
      <c r="CN66" s="78">
        <f>'Day Ahead IEX PXIL'!FT66</f>
        <v>0</v>
      </c>
      <c r="CO66" s="78">
        <f>RTM!IY66+'Day Ahead IEX PXIL'!IY66</f>
        <v>0</v>
      </c>
      <c r="CP66" s="78">
        <f>RTM!IZ66+'Day Ahead IEX PXIL'!IZ66</f>
        <v>0</v>
      </c>
      <c r="CQ66" s="14">
        <f>'OA&amp;GRIDCO'!KG66+'Day Ahead IEX PXIL'!FM66+RTM!GE66</f>
        <v>8.25</v>
      </c>
      <c r="CR66" s="14">
        <f>'OA&amp;GRIDCO'!KH66+'Day Ahead IEX PXIL'!FN66</f>
        <v>0</v>
      </c>
      <c r="CS66" s="14">
        <f>'OA&amp;GRIDCO'!KM66+'Day Ahead IEX PXIL'!FY66+RTM!FY66</f>
        <v>0</v>
      </c>
      <c r="CT66" s="14">
        <f>'Day Ahead IEX PXIL'!FZ66</f>
        <v>0</v>
      </c>
      <c r="CU66" s="14">
        <v>0</v>
      </c>
      <c r="CV66" s="14">
        <f>'Day Ahead IEX PXIL'!GF66</f>
        <v>0</v>
      </c>
      <c r="CW66" s="14">
        <f>'OA&amp;GRIDCO'!HU66+'Day Ahead IEX PXIL'!EC66+RTM!DW66</f>
        <v>400</v>
      </c>
      <c r="CX66" s="14">
        <f>'OA&amp;GRIDCO'!HV66+'Day Ahead IEX PXIL'!ED66+RTM!DX66</f>
        <v>0</v>
      </c>
      <c r="CY66" s="14">
        <f>'OA&amp;GRIDCO'!IG66+'Day Ahead IEX PXIL'!EI66+RTM!EC66</f>
        <v>9.3000000000000007</v>
      </c>
      <c r="CZ66" s="14">
        <f>'OA&amp;GRIDCO'!IH66+'Day Ahead IEX PXIL'!EJ66+RTM!ED66</f>
        <v>2.3250000000000002</v>
      </c>
      <c r="DA66" s="14">
        <f>'OA&amp;GRIDCO'!IU66+'Day Ahead IEX PXIL'!EO66+RTM!EI66</f>
        <v>0</v>
      </c>
      <c r="DB66" s="14">
        <f>'OA&amp;GRIDCO'!IV66+'Day Ahead IEX PXIL'!EP66+RTM!EJ66</f>
        <v>0</v>
      </c>
      <c r="DC66" s="99"/>
      <c r="DD66" s="99"/>
      <c r="DE66" s="14">
        <f>'Day Ahead IEX PXIL'!FC66+'OA&amp;GRIDCO'!KA66+RTM!GM66</f>
        <v>0</v>
      </c>
      <c r="DF66" s="14">
        <f>'Day Ahead IEX PXIL'!FD66+'OA&amp;GRIDCO'!KB66</f>
        <v>0</v>
      </c>
      <c r="DG66" s="14">
        <f>'OA&amp;GRIDCO'!JE66+'Day Ahead IEX PXIL'!EU66+RTM!EO66</f>
        <v>10.31</v>
      </c>
      <c r="DH66" s="14">
        <f>'OA&amp;GRIDCO'!JF66+'Day Ahead IEX PXIL'!EV66+RTM!EP66</f>
        <v>0</v>
      </c>
      <c r="DI66" s="14">
        <v>0</v>
      </c>
      <c r="DJ66" s="14">
        <v>0</v>
      </c>
      <c r="DK66" s="98">
        <f>RTM!FM66</f>
        <v>0</v>
      </c>
      <c r="DL66" s="98">
        <f>RTM!FN66</f>
        <v>0</v>
      </c>
      <c r="DM66" s="98">
        <f>'OA&amp;GRIDCO'!LF66+'Day Ahead IEX PXIL'!HU66+'Day Ahead IEX PXIL'!HU66</f>
        <v>0</v>
      </c>
      <c r="DN66" s="98">
        <f>'OA&amp;GRIDCO'!LH66+'Day Ahead IEX PXIL'!HV66+RTM!GV66</f>
        <v>0</v>
      </c>
      <c r="DO66" s="98">
        <f>'OA&amp;GRIDCO'!LS66+'Day Ahead IEX PXIL'!HO66+RTM!IU66</f>
        <v>0</v>
      </c>
      <c r="DP66" s="98">
        <f>'OA&amp;GRIDCO'!LT66+'Day Ahead IEX PXIL'!HP66+RTM!IV66</f>
        <v>0</v>
      </c>
      <c r="DQ66" s="98">
        <f>RTM!HK66</f>
        <v>1.44</v>
      </c>
      <c r="DR66" s="98">
        <f>RTM!HL66</f>
        <v>0</v>
      </c>
      <c r="DS66" s="98">
        <f>RTM!HO66</f>
        <v>0</v>
      </c>
      <c r="DT66" s="98">
        <f>RTM!HP66</f>
        <v>0</v>
      </c>
      <c r="DU66" s="98">
        <f>RTM!HS66</f>
        <v>0</v>
      </c>
      <c r="DV66" s="98">
        <f>RTM!HT66</f>
        <v>0</v>
      </c>
      <c r="DW66" s="98">
        <f>RTM!HW66+'OA&amp;GRIDCO'!MI66</f>
        <v>22</v>
      </c>
      <c r="DX66" s="98">
        <f>RTM!HX66</f>
        <v>0</v>
      </c>
      <c r="DY66" s="98">
        <f>RTM!IA66</f>
        <v>0</v>
      </c>
      <c r="DZ66" s="98">
        <f>RTM!IB66</f>
        <v>0</v>
      </c>
      <c r="EA66" s="98">
        <f>RTM!IC66</f>
        <v>0</v>
      </c>
      <c r="EB66" s="98">
        <f>RTM!ID66</f>
        <v>0</v>
      </c>
      <c r="EC66" s="98">
        <f>'OA&amp;GRIDCO'!MO66</f>
        <v>8.86</v>
      </c>
      <c r="ED66" s="98">
        <f>'OA&amp;GRIDCO'!MP66</f>
        <v>0</v>
      </c>
      <c r="EE66" s="98">
        <f>'OA&amp;GRIDCO'!MS66</f>
        <v>0</v>
      </c>
      <c r="EF66" s="98">
        <f>'OA&amp;GRIDCO'!MT66</f>
        <v>0</v>
      </c>
      <c r="EG66" s="98">
        <f>'OA&amp;GRIDCO'!MW66+'Day Ahead IEX PXIL'!IM66+GDAM!G66+RTM!II66</f>
        <v>0</v>
      </c>
      <c r="EH66" s="98">
        <f>'OA&amp;GRIDCO'!MX66+'Day Ahead IEX PXIL'!IN66+RTM!IJ66+GDAM!H66</f>
        <v>0</v>
      </c>
      <c r="EI66" s="98">
        <f>'Day Ahead IEX PXIL'!IQ66+RTM!IM66+'OA&amp;GRIDCO'!NA66</f>
        <v>6.65</v>
      </c>
      <c r="EJ66" s="98">
        <f>'Day Ahead IEX PXIL'!IR66+RTM!IN66+'OA&amp;GRIDCO'!NB66</f>
        <v>0.9</v>
      </c>
      <c r="EK66" s="98">
        <f>'OA&amp;GRIDCO'!NE66</f>
        <v>0</v>
      </c>
      <c r="EL66" s="98">
        <f>'OA&amp;GRIDCO'!NF66</f>
        <v>0</v>
      </c>
      <c r="EM66" s="98">
        <f>RTM!IQ66</f>
        <v>0</v>
      </c>
      <c r="EN66" s="98">
        <f>RTM!IR66</f>
        <v>0</v>
      </c>
      <c r="EO66" s="98">
        <f>'Day Ahead IEX PXIL'!IU66+RTM!JC66</f>
        <v>0</v>
      </c>
      <c r="EP66" s="98">
        <f>'Day Ahead IEX PXIL'!IV66+RTM!JD66</f>
        <v>0</v>
      </c>
      <c r="EQ66" s="98">
        <f>'OA&amp;GRIDCO'!NI66</f>
        <v>0</v>
      </c>
      <c r="ER66" s="98">
        <f>'OA&amp;GRIDCO'!NJ66</f>
        <v>0</v>
      </c>
      <c r="ES66" s="98">
        <f>'OA&amp;GRIDCO'!NK66+RTM!HC66+'Day Ahead IEX PXIL'!JC66</f>
        <v>0</v>
      </c>
      <c r="ET66" s="98">
        <f>'OA&amp;GRIDCO'!NN66+RTM!HD66+'Day Ahead IEX PXIL'!JD66</f>
        <v>0</v>
      </c>
      <c r="EU66" s="98">
        <f>RTM!JG66</f>
        <v>0</v>
      </c>
      <c r="EV66" s="98">
        <f>RTM!JH66</f>
        <v>0</v>
      </c>
      <c r="EW66" s="98">
        <f>RTM!JK66</f>
        <v>0</v>
      </c>
      <c r="EX66" s="98">
        <f>RTM!JL66</f>
        <v>0</v>
      </c>
      <c r="EY66" s="98">
        <f>GDAM!S66+'OA&amp;GRIDCO'!OE66+RTM!JO66</f>
        <v>0</v>
      </c>
      <c r="EZ66" s="98">
        <f>GDAM!T66+'OA&amp;GRIDCO'!NV66+RTM!JP66</f>
        <v>0</v>
      </c>
      <c r="FA66" s="98">
        <f>GDAM!Y66+RTM!JS66</f>
        <v>3.51</v>
      </c>
      <c r="FB66" s="98">
        <f>GDAM!Z66+RTM!JT66</f>
        <v>0</v>
      </c>
      <c r="FC66" s="98">
        <f>RTM!JW66</f>
        <v>0</v>
      </c>
      <c r="FD66" s="98">
        <f>RTM!JX66</f>
        <v>0</v>
      </c>
      <c r="FE66" s="98">
        <f>GDAM!AE66+'OA&amp;GRIDCO'!OM66</f>
        <v>3.8600000000000003</v>
      </c>
      <c r="FF66" s="98">
        <f>GDAM!AF66+'OA&amp;GRIDCO'!ON66</f>
        <v>0</v>
      </c>
      <c r="FG66" s="10">
        <f t="shared" si="0"/>
        <v>1556.0161529296863</v>
      </c>
      <c r="FH66" s="10">
        <f t="shared" si="1"/>
        <v>176.084</v>
      </c>
    </row>
    <row r="67" spans="1:164" ht="15" customHeight="1">
      <c r="A67" s="72" t="s">
        <v>89</v>
      </c>
      <c r="B67" s="62">
        <v>57</v>
      </c>
      <c r="C67" s="139"/>
      <c r="D67" s="99"/>
      <c r="E67" s="99"/>
      <c r="F67" s="99"/>
      <c r="G67" s="99">
        <v>20</v>
      </c>
      <c r="H67" s="99">
        <v>0.9</v>
      </c>
      <c r="I67" s="98"/>
      <c r="J67" s="98"/>
      <c r="K67" s="99"/>
      <c r="L67" s="99"/>
      <c r="M67" s="99">
        <v>18</v>
      </c>
      <c r="N67" s="99"/>
      <c r="O67" s="359">
        <v>1.01</v>
      </c>
      <c r="P67" s="99"/>
      <c r="Q67" s="119">
        <v>3.7</v>
      </c>
      <c r="R67" s="99">
        <v>0.45999999999999996</v>
      </c>
      <c r="S67" s="98">
        <v>25</v>
      </c>
      <c r="T67" s="99"/>
      <c r="U67" s="98">
        <v>37</v>
      </c>
      <c r="V67" s="99"/>
      <c r="W67" s="351">
        <v>6.15</v>
      </c>
      <c r="X67" s="99"/>
      <c r="Y67" s="351">
        <v>1.5</v>
      </c>
      <c r="Z67" s="99"/>
      <c r="AA67" s="361">
        <v>3</v>
      </c>
      <c r="AB67" s="99"/>
      <c r="AC67" s="363">
        <v>0.60060389453064011</v>
      </c>
      <c r="AD67" s="99"/>
      <c r="AE67" s="14">
        <f>'OA&amp;GRIDCO'!W67+'Day Ahead IEX PXIL'!M67+RTM!M67</f>
        <v>20.62</v>
      </c>
      <c r="AF67" s="14">
        <f>'OA&amp;GRIDCO'!X67+'Day Ahead IEX PXIL'!N67+RTM!N67</f>
        <v>20.62</v>
      </c>
      <c r="AG67" s="14">
        <f>'OA&amp;GRIDCO'!AC67+'Day Ahead IEX PXIL'!S67+RTM!S67</f>
        <v>5</v>
      </c>
      <c r="AH67" s="14">
        <f>'OA&amp;GRIDCO'!AD67+'Day Ahead IEX PXIL'!T67+RTM!T67</f>
        <v>2.2200000000000002</v>
      </c>
      <c r="AI67" s="14">
        <f>'OA&amp;GRIDCO'!AU67+'Day Ahead IEX PXIL'!Y67+RTM!Y67</f>
        <v>100</v>
      </c>
      <c r="AJ67" s="14">
        <f>'OA&amp;GRIDCO'!AV67+'Day Ahead IEX PXIL'!Z67+RTM!Z67</f>
        <v>30</v>
      </c>
      <c r="AK67" s="14">
        <f>'OA&amp;GRIDCO'!BS67+'Day Ahead IEX PXIL'!AK67+RTM!AK67</f>
        <v>70.31</v>
      </c>
      <c r="AL67" s="14">
        <f>'OA&amp;GRIDCO'!BT67+'Day Ahead IEX PXIL'!AL67+RTM!AL67</f>
        <v>8.5440000000000005</v>
      </c>
      <c r="AM67" s="14">
        <f>'OA&amp;GRIDCO'!BC67+'Day Ahead IEX PXIL'!AE67+RTM!AE67</f>
        <v>0</v>
      </c>
      <c r="AN67" s="14">
        <f>'OA&amp;GRIDCO'!BD67+'Day Ahead IEX PXIL'!AF67+RTM!AF67</f>
        <v>0</v>
      </c>
      <c r="AO67" s="14">
        <f>'OA&amp;GRIDCO'!CC67+'Day Ahead IEX PXIL'!AQ67+RTM!AQ67</f>
        <v>0</v>
      </c>
      <c r="AP67" s="14">
        <f>'OA&amp;GRIDCO'!CD67+'Day Ahead IEX PXIL'!AR67+RTM!AR67</f>
        <v>0</v>
      </c>
      <c r="AQ67" s="14">
        <f>'OA&amp;GRIDCO'!CO67+'Day Ahead IEX PXIL'!AW67+RTM!AW67</f>
        <v>25.75</v>
      </c>
      <c r="AR67" s="14">
        <f>'OA&amp;GRIDCO'!CP67+'Day Ahead IEX PXIL'!AX67+RTM!AX67</f>
        <v>8</v>
      </c>
      <c r="AS67" s="14">
        <f>'OA&amp;GRIDCO'!DA67+'Day Ahead IEX PXIL'!BC67+RTM!BC67</f>
        <v>329.77738402061857</v>
      </c>
      <c r="AT67" s="14">
        <f>'OA&amp;GRIDCO'!DB67+'Day Ahead IEX PXIL'!BD67+RTM!BD67</f>
        <v>0</v>
      </c>
      <c r="AU67" s="14">
        <f>'Day Ahead IEX PXIL'!BI67+RTM!BI67+'OA&amp;GRIDCO'!OQ67</f>
        <v>0</v>
      </c>
      <c r="AV67" s="14">
        <f>'Day Ahead IEX PXIL'!BJ67+RTM!BJ67+'OA&amp;GRIDCO'!OR67</f>
        <v>0</v>
      </c>
      <c r="AW67" s="91"/>
      <c r="AX67" s="91"/>
      <c r="AY67" s="14">
        <v>0</v>
      </c>
      <c r="AZ67" s="14">
        <f>'OA&amp;GRIDCO'!DL67+'Day Ahead IEX PXIL'!BP67+RTM!BP67</f>
        <v>14.12</v>
      </c>
      <c r="BA67" s="14">
        <f>'OA&amp;GRIDCO'!EC67+'Day Ahead IEX PXIL'!BU67+RTM!BU67</f>
        <v>0</v>
      </c>
      <c r="BB67" s="14">
        <f>'OA&amp;GRIDCO'!ED67+'Day Ahead IEX PXIL'!BV67+RTM!BV67</f>
        <v>0</v>
      </c>
      <c r="BC67" s="14">
        <f>'OA&amp;GRIDCO'!EQ67+'Day Ahead IEX PXIL'!CA67+RTM!CA67</f>
        <v>348.46000000000004</v>
      </c>
      <c r="BD67" s="14">
        <f>'OA&amp;GRIDCO'!ER67+'Day Ahead IEX PXIL'!CB67+RTM!CB67</f>
        <v>66.495000000000005</v>
      </c>
      <c r="BE67" s="99">
        <f>'OA&amp;GRIDCO'!NU67+GDAM!U67</f>
        <v>6.97</v>
      </c>
      <c r="BF67" s="99"/>
      <c r="BG67" s="77"/>
      <c r="BH67" s="77"/>
      <c r="BI67" s="14">
        <f>'OA&amp;GRIDCO'!EW67+'Day Ahead IEX PXIL'!CG67+RTM!CG67</f>
        <v>0</v>
      </c>
      <c r="BJ67" s="14">
        <f>'OA&amp;GRIDCO'!EX67+'Day Ahead IEX PXIL'!CH67+RTM!CH67</f>
        <v>0</v>
      </c>
      <c r="BK67" s="14">
        <f>'OA&amp;GRIDCO'!KW67+RTM!FG67+'Day Ahead IEX PXIL'!GW67</f>
        <v>0</v>
      </c>
      <c r="BL67" s="14">
        <f>'OA&amp;GRIDCO'!KX67+RTM!FH67+'Day Ahead IEX PXIL'!GX67</f>
        <v>0</v>
      </c>
      <c r="BM67" s="14">
        <f>'Day Ahead IEX PXIL'!CM67+RTM!CM67+'OA&amp;GRIDCO'!FC67</f>
        <v>0</v>
      </c>
      <c r="BN67" s="14">
        <f>'OA&amp;GRIDCO'!FD67+'Day Ahead IEX PXIL'!CN67+RTM!CN67</f>
        <v>0</v>
      </c>
      <c r="BO67" s="93"/>
      <c r="BP67" s="93"/>
      <c r="BQ67" s="14">
        <f>'OA&amp;GRIDCO'!FQ67+'Day Ahead IEX PXIL'!CS67+RTM!CS67</f>
        <v>26.8</v>
      </c>
      <c r="BR67" s="14">
        <f>'OA&amp;GRIDCO'!FR67+'Day Ahead IEX PXIL'!CT67+RTM!CT67</f>
        <v>6</v>
      </c>
      <c r="BS67" s="10">
        <f>'OA&amp;GRIDCO'!JU67+'Day Ahead IEX PXIL'!FA67+RTM!EU67</f>
        <v>70.11</v>
      </c>
      <c r="BT67" s="14">
        <f>'OA&amp;GRIDCO'!JV67+'Day Ahead IEX PXIL'!FB67+RTM!EV67</f>
        <v>11</v>
      </c>
      <c r="BU67" s="31">
        <f>'OA&amp;GRIDCO'!GG67+RTM!G67</f>
        <v>0</v>
      </c>
      <c r="BV67" s="31">
        <f>'OA&amp;GRIDCO'!GH67</f>
        <v>0</v>
      </c>
      <c r="BW67" s="14">
        <f>'OA&amp;GRIDCO'!HA67+'Day Ahead IEX PXIL'!DK67+RTM!DE67</f>
        <v>1.5</v>
      </c>
      <c r="BX67" s="14">
        <f>'OA&amp;GRIDCO'!HB67</f>
        <v>0</v>
      </c>
      <c r="BY67" s="14">
        <f>'Day Ahead IEX PXIL'!GK67+RTM!FA67+'OA&amp;GRIDCO'!LC67</f>
        <v>0</v>
      </c>
      <c r="BZ67" s="14">
        <f>'Day Ahead IEX PXIL'!GL67+RTM!FB67+'OA&amp;GRIDCO'!LD67</f>
        <v>0</v>
      </c>
      <c r="CA67" s="61"/>
      <c r="CB67" s="61"/>
      <c r="CC67" s="98">
        <f>RTM!GI67+'Day Ahead IEX PXIL'!II67+GDAM!M67</f>
        <v>0</v>
      </c>
      <c r="CD67" s="98">
        <f>RTM!GJ67</f>
        <v>0</v>
      </c>
      <c r="CE67" s="14">
        <f>'OA&amp;GRIDCO'!HI67+'Day Ahead IEX PXIL'!DQ67+RTM!DK67</f>
        <v>0</v>
      </c>
      <c r="CF67" s="14">
        <f>'OA&amp;GRIDCO'!HJ67+'Day Ahead IEX PXIL'!DR67+RTM!DL67</f>
        <v>0</v>
      </c>
      <c r="CG67" s="98">
        <f>'OA&amp;GRIDCO'!HO67+'Day Ahead IEX PXIL'!DW67+RTM!DQ67</f>
        <v>0</v>
      </c>
      <c r="CH67" s="98">
        <f>'OA&amp;GRIDCO'!HP67+'Day Ahead IEX PXIL'!DX67+RTM!DR67</f>
        <v>0</v>
      </c>
      <c r="CI67" s="99">
        <f>'Day Ahead IEX PXIL'!HE67+'OA&amp;GRIDCO'!DI67+RTM!GY67</f>
        <v>0</v>
      </c>
      <c r="CJ67" s="99">
        <f>'Day Ahead IEX PXIL'!HF67+'OA&amp;GRIDCO'!DJ67</f>
        <v>0</v>
      </c>
      <c r="CK67" s="78">
        <f>'OA&amp;GRIDCO'!KS67+'Day Ahead IEX PXIL'!DE67</f>
        <v>0</v>
      </c>
      <c r="CL67" s="78">
        <f>'OA&amp;GRIDCO'!KT67+'Day Ahead IEX PXIL'!DF67</f>
        <v>0</v>
      </c>
      <c r="CM67" s="78">
        <f>'Day Ahead IEX PXIL'!FS67+RTM!FS67</f>
        <v>0</v>
      </c>
      <c r="CN67" s="78">
        <f>'Day Ahead IEX PXIL'!FT67</f>
        <v>0</v>
      </c>
      <c r="CO67" s="78">
        <f>RTM!IY67+'Day Ahead IEX PXIL'!IY67</f>
        <v>0</v>
      </c>
      <c r="CP67" s="78">
        <f>RTM!IZ67+'Day Ahead IEX PXIL'!IZ67</f>
        <v>0</v>
      </c>
      <c r="CQ67" s="14">
        <f>'OA&amp;GRIDCO'!KG67+'Day Ahead IEX PXIL'!FM67+RTM!GE67</f>
        <v>8.25</v>
      </c>
      <c r="CR67" s="14">
        <f>'OA&amp;GRIDCO'!KH67+'Day Ahead IEX PXIL'!FN67</f>
        <v>0</v>
      </c>
      <c r="CS67" s="14">
        <f>'OA&amp;GRIDCO'!KM67+'Day Ahead IEX PXIL'!FY67+RTM!FY67</f>
        <v>0</v>
      </c>
      <c r="CT67" s="14">
        <f>'Day Ahead IEX PXIL'!FZ67</f>
        <v>0</v>
      </c>
      <c r="CU67" s="14">
        <v>0</v>
      </c>
      <c r="CV67" s="14">
        <f>'Day Ahead IEX PXIL'!GF67</f>
        <v>0</v>
      </c>
      <c r="CW67" s="14">
        <f>'OA&amp;GRIDCO'!HU67+'Day Ahead IEX PXIL'!EC67+RTM!DW67</f>
        <v>400</v>
      </c>
      <c r="CX67" s="14">
        <f>'OA&amp;GRIDCO'!HV67+'Day Ahead IEX PXIL'!ED67+RTM!DX67</f>
        <v>0</v>
      </c>
      <c r="CY67" s="14">
        <f>'OA&amp;GRIDCO'!IG67+'Day Ahead IEX PXIL'!EI67+RTM!EC67</f>
        <v>9.3000000000000007</v>
      </c>
      <c r="CZ67" s="14">
        <f>'OA&amp;GRIDCO'!IH67+'Day Ahead IEX PXIL'!EJ67+RTM!ED67</f>
        <v>2.3250000000000002</v>
      </c>
      <c r="DA67" s="14">
        <f>'OA&amp;GRIDCO'!IU67+'Day Ahead IEX PXIL'!EO67+RTM!EI67</f>
        <v>0</v>
      </c>
      <c r="DB67" s="14">
        <f>'OA&amp;GRIDCO'!IV67+'Day Ahead IEX PXIL'!EP67+RTM!EJ67</f>
        <v>0</v>
      </c>
      <c r="DC67" s="99"/>
      <c r="DD67" s="99"/>
      <c r="DE67" s="14">
        <f>'Day Ahead IEX PXIL'!FC67+'OA&amp;GRIDCO'!KA67+RTM!GM67</f>
        <v>0</v>
      </c>
      <c r="DF67" s="14">
        <f>'Day Ahead IEX PXIL'!FD67+'OA&amp;GRIDCO'!KB67</f>
        <v>0</v>
      </c>
      <c r="DG67" s="14">
        <f>'OA&amp;GRIDCO'!JE67+'Day Ahead IEX PXIL'!EU67+RTM!EO67</f>
        <v>10.31</v>
      </c>
      <c r="DH67" s="14">
        <f>'OA&amp;GRIDCO'!JF67+'Day Ahead IEX PXIL'!EV67+RTM!EP67</f>
        <v>0</v>
      </c>
      <c r="DI67" s="14">
        <v>0</v>
      </c>
      <c r="DJ67" s="14">
        <v>0</v>
      </c>
      <c r="DK67" s="98">
        <f>RTM!FM67</f>
        <v>0</v>
      </c>
      <c r="DL67" s="98">
        <f>RTM!FN67</f>
        <v>0</v>
      </c>
      <c r="DM67" s="98">
        <f>'OA&amp;GRIDCO'!LF67+'Day Ahead IEX PXIL'!HU67+'Day Ahead IEX PXIL'!HU67</f>
        <v>0</v>
      </c>
      <c r="DN67" s="98">
        <f>'OA&amp;GRIDCO'!LH67+'Day Ahead IEX PXIL'!HV67+RTM!GV67</f>
        <v>0</v>
      </c>
      <c r="DO67" s="98">
        <f>'OA&amp;GRIDCO'!LS67+'Day Ahead IEX PXIL'!HO67+RTM!IU67</f>
        <v>0</v>
      </c>
      <c r="DP67" s="98">
        <f>'OA&amp;GRIDCO'!LT67+'Day Ahead IEX PXIL'!HP67+RTM!IV67</f>
        <v>0</v>
      </c>
      <c r="DQ67" s="98">
        <f>RTM!HK67</f>
        <v>1.44</v>
      </c>
      <c r="DR67" s="98">
        <f>RTM!HL67</f>
        <v>0</v>
      </c>
      <c r="DS67" s="98">
        <f>RTM!HO67</f>
        <v>0</v>
      </c>
      <c r="DT67" s="98">
        <f>RTM!HP67</f>
        <v>0</v>
      </c>
      <c r="DU67" s="98">
        <f>RTM!HS67</f>
        <v>0</v>
      </c>
      <c r="DV67" s="98">
        <f>RTM!HT67</f>
        <v>0</v>
      </c>
      <c r="DW67" s="98">
        <f>RTM!HW67+'OA&amp;GRIDCO'!MI67</f>
        <v>22</v>
      </c>
      <c r="DX67" s="98">
        <f>RTM!HX67</f>
        <v>0</v>
      </c>
      <c r="DY67" s="98">
        <f>RTM!IA67</f>
        <v>0</v>
      </c>
      <c r="DZ67" s="98">
        <f>RTM!IB67</f>
        <v>0</v>
      </c>
      <c r="EA67" s="98">
        <f>RTM!IC67</f>
        <v>0</v>
      </c>
      <c r="EB67" s="98">
        <f>RTM!ID67</f>
        <v>0</v>
      </c>
      <c r="EC67" s="98">
        <f>'OA&amp;GRIDCO'!MO67</f>
        <v>8.5399999999999991</v>
      </c>
      <c r="ED67" s="98">
        <f>'OA&amp;GRIDCO'!MP67</f>
        <v>0</v>
      </c>
      <c r="EE67" s="98">
        <f>'OA&amp;GRIDCO'!MS67</f>
        <v>0</v>
      </c>
      <c r="EF67" s="98">
        <f>'OA&amp;GRIDCO'!MT67</f>
        <v>0</v>
      </c>
      <c r="EG67" s="98">
        <f>'OA&amp;GRIDCO'!MW67+'Day Ahead IEX PXIL'!IM67+GDAM!G67+RTM!II67</f>
        <v>0</v>
      </c>
      <c r="EH67" s="98">
        <f>'OA&amp;GRIDCO'!MX67+'Day Ahead IEX PXIL'!IN67+RTM!IJ67+GDAM!H67</f>
        <v>0</v>
      </c>
      <c r="EI67" s="98">
        <f>'Day Ahead IEX PXIL'!IQ67+RTM!IM67+'OA&amp;GRIDCO'!NA67</f>
        <v>6.65</v>
      </c>
      <c r="EJ67" s="98">
        <f>'Day Ahead IEX PXIL'!IR67+RTM!IN67+'OA&amp;GRIDCO'!NB67</f>
        <v>0.9</v>
      </c>
      <c r="EK67" s="98">
        <f>'OA&amp;GRIDCO'!NE67</f>
        <v>0</v>
      </c>
      <c r="EL67" s="98">
        <f>'OA&amp;GRIDCO'!NF67</f>
        <v>0</v>
      </c>
      <c r="EM67" s="98">
        <f>RTM!IQ67</f>
        <v>0</v>
      </c>
      <c r="EN67" s="98">
        <f>RTM!IR67</f>
        <v>0</v>
      </c>
      <c r="EO67" s="98">
        <f>'Day Ahead IEX PXIL'!IU67+RTM!JC67</f>
        <v>0</v>
      </c>
      <c r="EP67" s="98">
        <f>'Day Ahead IEX PXIL'!IV67+RTM!JD67</f>
        <v>0</v>
      </c>
      <c r="EQ67" s="98">
        <f>'OA&amp;GRIDCO'!NI67</f>
        <v>0</v>
      </c>
      <c r="ER67" s="98">
        <f>'OA&amp;GRIDCO'!NJ67</f>
        <v>0</v>
      </c>
      <c r="ES67" s="98">
        <f>'OA&amp;GRIDCO'!NK67+RTM!HC67+'Day Ahead IEX PXIL'!JC67</f>
        <v>0</v>
      </c>
      <c r="ET67" s="98">
        <f>'OA&amp;GRIDCO'!NN67+RTM!HD67+'Day Ahead IEX PXIL'!JD67</f>
        <v>0</v>
      </c>
      <c r="EU67" s="98">
        <f>RTM!JG67</f>
        <v>0</v>
      </c>
      <c r="EV67" s="98">
        <f>RTM!JH67</f>
        <v>0</v>
      </c>
      <c r="EW67" s="98">
        <f>RTM!JK67</f>
        <v>0</v>
      </c>
      <c r="EX67" s="98">
        <f>RTM!JL67</f>
        <v>0</v>
      </c>
      <c r="EY67" s="98">
        <f>GDAM!S67+'OA&amp;GRIDCO'!OE67+RTM!JO67</f>
        <v>0</v>
      </c>
      <c r="EZ67" s="98">
        <f>GDAM!T67+'OA&amp;GRIDCO'!NV67+RTM!JP67</f>
        <v>0</v>
      </c>
      <c r="FA67" s="98">
        <f>GDAM!Y67+RTM!JS67</f>
        <v>3.3</v>
      </c>
      <c r="FB67" s="98">
        <f>GDAM!Z67+RTM!JT67</f>
        <v>0</v>
      </c>
      <c r="FC67" s="98">
        <f>RTM!JW67</f>
        <v>0</v>
      </c>
      <c r="FD67" s="98">
        <f>RTM!JX67</f>
        <v>0</v>
      </c>
      <c r="FE67" s="98">
        <f>GDAM!AE67+'OA&amp;GRIDCO'!OM67</f>
        <v>4.21</v>
      </c>
      <c r="FF67" s="98">
        <f>GDAM!AF67+'OA&amp;GRIDCO'!ON67</f>
        <v>0</v>
      </c>
      <c r="FG67" s="10">
        <f t="shared" si="0"/>
        <v>1533.2579879151492</v>
      </c>
      <c r="FH67" s="10">
        <f t="shared" si="1"/>
        <v>171.584</v>
      </c>
    </row>
    <row r="68" spans="1:164">
      <c r="A68" s="72" t="s">
        <v>90</v>
      </c>
      <c r="B68" s="62">
        <v>58</v>
      </c>
      <c r="C68" s="139"/>
      <c r="D68" s="99"/>
      <c r="E68" s="99"/>
      <c r="F68" s="99"/>
      <c r="G68" s="99">
        <v>20</v>
      </c>
      <c r="H68" s="99">
        <v>0.9</v>
      </c>
      <c r="I68" s="98"/>
      <c r="J68" s="98"/>
      <c r="K68" s="99"/>
      <c r="L68" s="99"/>
      <c r="M68" s="99">
        <v>18</v>
      </c>
      <c r="N68" s="99"/>
      <c r="O68" s="359">
        <v>0.9</v>
      </c>
      <c r="P68" s="99"/>
      <c r="Q68" s="119">
        <v>3.7</v>
      </c>
      <c r="R68" s="99">
        <v>0.45999999999999996</v>
      </c>
      <c r="S68" s="98">
        <v>25</v>
      </c>
      <c r="T68" s="99"/>
      <c r="U68" s="98">
        <v>37</v>
      </c>
      <c r="V68" s="99"/>
      <c r="W68" s="351">
        <v>4.9800000000000004</v>
      </c>
      <c r="X68" s="99"/>
      <c r="Y68" s="351">
        <v>2</v>
      </c>
      <c r="Z68" s="99"/>
      <c r="AA68" s="361">
        <v>3</v>
      </c>
      <c r="AB68" s="99"/>
      <c r="AC68" s="363">
        <v>0.57377279271311998</v>
      </c>
      <c r="AD68" s="99"/>
      <c r="AE68" s="14">
        <f>'OA&amp;GRIDCO'!W68+'Day Ahead IEX PXIL'!M68+RTM!M68</f>
        <v>20.62</v>
      </c>
      <c r="AF68" s="14">
        <f>'OA&amp;GRIDCO'!X68+'Day Ahead IEX PXIL'!N68+RTM!N68</f>
        <v>20.62</v>
      </c>
      <c r="AG68" s="14">
        <f>'OA&amp;GRIDCO'!AC68+'Day Ahead IEX PXIL'!S68+RTM!S68</f>
        <v>5</v>
      </c>
      <c r="AH68" s="14">
        <f>'OA&amp;GRIDCO'!AD68+'Day Ahead IEX PXIL'!T68+RTM!T68</f>
        <v>2.2200000000000002</v>
      </c>
      <c r="AI68" s="14">
        <f>'OA&amp;GRIDCO'!AU68+'Day Ahead IEX PXIL'!Y68+RTM!Y68</f>
        <v>100</v>
      </c>
      <c r="AJ68" s="14">
        <f>'OA&amp;GRIDCO'!AV68+'Day Ahead IEX PXIL'!Z68+RTM!Z68</f>
        <v>30</v>
      </c>
      <c r="AK68" s="14">
        <f>'OA&amp;GRIDCO'!BS68+'Day Ahead IEX PXIL'!AK68+RTM!AK68</f>
        <v>70.31</v>
      </c>
      <c r="AL68" s="14">
        <f>'OA&amp;GRIDCO'!BT68+'Day Ahead IEX PXIL'!AL68+RTM!AL68</f>
        <v>8.5440000000000005</v>
      </c>
      <c r="AM68" s="14">
        <f>'OA&amp;GRIDCO'!BC68+'Day Ahead IEX PXIL'!AE68+RTM!AE68</f>
        <v>0</v>
      </c>
      <c r="AN68" s="14">
        <f>'OA&amp;GRIDCO'!BD68+'Day Ahead IEX PXIL'!AF68+RTM!AF68</f>
        <v>0</v>
      </c>
      <c r="AO68" s="14">
        <f>'OA&amp;GRIDCO'!CC68+'Day Ahead IEX PXIL'!AQ68+RTM!AQ68</f>
        <v>0</v>
      </c>
      <c r="AP68" s="14">
        <f>'OA&amp;GRIDCO'!CD68+'Day Ahead IEX PXIL'!AR68+RTM!AR68</f>
        <v>0</v>
      </c>
      <c r="AQ68" s="14">
        <f>'OA&amp;GRIDCO'!CO68+'Day Ahead IEX PXIL'!AW68+RTM!AW68</f>
        <v>25.75</v>
      </c>
      <c r="AR68" s="14">
        <f>'OA&amp;GRIDCO'!CP68+'Day Ahead IEX PXIL'!AX68+RTM!AX68</f>
        <v>8</v>
      </c>
      <c r="AS68" s="14">
        <f>'OA&amp;GRIDCO'!DA68+'Day Ahead IEX PXIL'!BC68+RTM!BC68</f>
        <v>329.77738402061857</v>
      </c>
      <c r="AT68" s="14">
        <f>'OA&amp;GRIDCO'!DB68+'Day Ahead IEX PXIL'!BD68+RTM!BD68</f>
        <v>0</v>
      </c>
      <c r="AU68" s="14">
        <f>'Day Ahead IEX PXIL'!BI68+RTM!BI68+'OA&amp;GRIDCO'!OQ68</f>
        <v>0</v>
      </c>
      <c r="AV68" s="14">
        <f>'Day Ahead IEX PXIL'!BJ68+RTM!BJ68+'OA&amp;GRIDCO'!OR68</f>
        <v>0</v>
      </c>
      <c r="AW68" s="91"/>
      <c r="AX68" s="91"/>
      <c r="AY68" s="14">
        <v>0</v>
      </c>
      <c r="AZ68" s="14">
        <f>'OA&amp;GRIDCO'!DL68+'Day Ahead IEX PXIL'!BP68+RTM!BP68</f>
        <v>14.12</v>
      </c>
      <c r="BA68" s="14">
        <f>'OA&amp;GRIDCO'!EC68+'Day Ahead IEX PXIL'!BU68+RTM!BU68</f>
        <v>0</v>
      </c>
      <c r="BB68" s="14">
        <f>'OA&amp;GRIDCO'!ED68+'Day Ahead IEX PXIL'!BV68+RTM!BV68</f>
        <v>0</v>
      </c>
      <c r="BC68" s="14">
        <f>'OA&amp;GRIDCO'!EQ68+'Day Ahead IEX PXIL'!CA68+RTM!CA68</f>
        <v>348.46000000000004</v>
      </c>
      <c r="BD68" s="14">
        <f>'OA&amp;GRIDCO'!ER68+'Day Ahead IEX PXIL'!CB68+RTM!CB68</f>
        <v>66.495000000000005</v>
      </c>
      <c r="BE68" s="99">
        <f>'OA&amp;GRIDCO'!NU68+GDAM!U68</f>
        <v>5.32</v>
      </c>
      <c r="BF68" s="99"/>
      <c r="BG68" s="77"/>
      <c r="BH68" s="77"/>
      <c r="BI68" s="14">
        <f>'OA&amp;GRIDCO'!EW68+'Day Ahead IEX PXIL'!CG68+RTM!CG68</f>
        <v>0</v>
      </c>
      <c r="BJ68" s="14">
        <f>'OA&amp;GRIDCO'!EX68+'Day Ahead IEX PXIL'!CH68+RTM!CH68</f>
        <v>0</v>
      </c>
      <c r="BK68" s="14">
        <f>'OA&amp;GRIDCO'!KW68+RTM!FG68+'Day Ahead IEX PXIL'!GW68</f>
        <v>0</v>
      </c>
      <c r="BL68" s="14">
        <f>'OA&amp;GRIDCO'!KX68+RTM!FH68+'Day Ahead IEX PXIL'!GX68</f>
        <v>0</v>
      </c>
      <c r="BM68" s="14">
        <f>'Day Ahead IEX PXIL'!CM68+RTM!CM68+'OA&amp;GRIDCO'!FC68</f>
        <v>0</v>
      </c>
      <c r="BN68" s="14">
        <f>'OA&amp;GRIDCO'!FD68+'Day Ahead IEX PXIL'!CN68+RTM!CN68</f>
        <v>0</v>
      </c>
      <c r="BO68" s="93"/>
      <c r="BP68" s="93"/>
      <c r="BQ68" s="14">
        <f>'OA&amp;GRIDCO'!FQ68+'Day Ahead IEX PXIL'!CS68+RTM!CS68</f>
        <v>26.8</v>
      </c>
      <c r="BR68" s="14">
        <f>'OA&amp;GRIDCO'!FR68+'Day Ahead IEX PXIL'!CT68+RTM!CT68</f>
        <v>6</v>
      </c>
      <c r="BS68" s="10">
        <f>'OA&amp;GRIDCO'!JU68+'Day Ahead IEX PXIL'!FA68+RTM!EU68</f>
        <v>70.11</v>
      </c>
      <c r="BT68" s="14">
        <f>'OA&amp;GRIDCO'!JV68+'Day Ahead IEX PXIL'!FB68+RTM!EV68</f>
        <v>11</v>
      </c>
      <c r="BU68" s="31">
        <f>'OA&amp;GRIDCO'!GG68+RTM!G68</f>
        <v>0</v>
      </c>
      <c r="BV68" s="31">
        <f>'OA&amp;GRIDCO'!GH68</f>
        <v>0</v>
      </c>
      <c r="BW68" s="14">
        <f>'OA&amp;GRIDCO'!HA68+'Day Ahead IEX PXIL'!DK68+RTM!DE68</f>
        <v>1.5</v>
      </c>
      <c r="BX68" s="14">
        <f>'OA&amp;GRIDCO'!HB68</f>
        <v>0</v>
      </c>
      <c r="BY68" s="14">
        <f>'Day Ahead IEX PXIL'!GK68+RTM!FA68+'OA&amp;GRIDCO'!LC68</f>
        <v>0</v>
      </c>
      <c r="BZ68" s="14">
        <f>'Day Ahead IEX PXIL'!GL68+RTM!FB68+'OA&amp;GRIDCO'!LD68</f>
        <v>0</v>
      </c>
      <c r="CA68" s="61"/>
      <c r="CB68" s="61"/>
      <c r="CC68" s="98">
        <f>RTM!GI68+'Day Ahead IEX PXIL'!II68+GDAM!M68</f>
        <v>0</v>
      </c>
      <c r="CD68" s="98">
        <f>RTM!GJ68</f>
        <v>0</v>
      </c>
      <c r="CE68" s="14">
        <f>'OA&amp;GRIDCO'!HI68+'Day Ahead IEX PXIL'!DQ68+RTM!DK68</f>
        <v>0</v>
      </c>
      <c r="CF68" s="14">
        <f>'OA&amp;GRIDCO'!HJ68+'Day Ahead IEX PXIL'!DR68+RTM!DL68</f>
        <v>0</v>
      </c>
      <c r="CG68" s="98">
        <f>'OA&amp;GRIDCO'!HO68+'Day Ahead IEX PXIL'!DW68+RTM!DQ68</f>
        <v>0</v>
      </c>
      <c r="CH68" s="98">
        <f>'OA&amp;GRIDCO'!HP68+'Day Ahead IEX PXIL'!DX68+RTM!DR68</f>
        <v>0</v>
      </c>
      <c r="CI68" s="99">
        <f>'Day Ahead IEX PXIL'!HE68+'OA&amp;GRIDCO'!DI68+RTM!GY68</f>
        <v>0</v>
      </c>
      <c r="CJ68" s="99">
        <f>'Day Ahead IEX PXIL'!HF68+'OA&amp;GRIDCO'!DJ68</f>
        <v>0</v>
      </c>
      <c r="CK68" s="78">
        <f>'OA&amp;GRIDCO'!KS68+'Day Ahead IEX PXIL'!DE68</f>
        <v>0</v>
      </c>
      <c r="CL68" s="78">
        <f>'OA&amp;GRIDCO'!KT68+'Day Ahead IEX PXIL'!DF68</f>
        <v>0</v>
      </c>
      <c r="CM68" s="78">
        <f>'Day Ahead IEX PXIL'!FS68+RTM!FS68</f>
        <v>0</v>
      </c>
      <c r="CN68" s="78">
        <f>'Day Ahead IEX PXIL'!FT68</f>
        <v>0</v>
      </c>
      <c r="CO68" s="78">
        <f>RTM!IY68+'Day Ahead IEX PXIL'!IY68</f>
        <v>0</v>
      </c>
      <c r="CP68" s="78">
        <f>RTM!IZ68+'Day Ahead IEX PXIL'!IZ68</f>
        <v>0</v>
      </c>
      <c r="CQ68" s="14">
        <f>'OA&amp;GRIDCO'!KG68+'Day Ahead IEX PXIL'!FM68+RTM!GE68</f>
        <v>8.25</v>
      </c>
      <c r="CR68" s="14">
        <f>'OA&amp;GRIDCO'!KH68+'Day Ahead IEX PXIL'!FN68</f>
        <v>0</v>
      </c>
      <c r="CS68" s="14">
        <f>'OA&amp;GRIDCO'!KM68+'Day Ahead IEX PXIL'!FY68+RTM!FY68</f>
        <v>0</v>
      </c>
      <c r="CT68" s="14">
        <f>'Day Ahead IEX PXIL'!FZ68</f>
        <v>0</v>
      </c>
      <c r="CU68" s="14">
        <v>0</v>
      </c>
      <c r="CV68" s="14">
        <f>'Day Ahead IEX PXIL'!GF68</f>
        <v>0</v>
      </c>
      <c r="CW68" s="14">
        <f>'OA&amp;GRIDCO'!HU68+'Day Ahead IEX PXIL'!EC68+RTM!DW68</f>
        <v>400</v>
      </c>
      <c r="CX68" s="14">
        <f>'OA&amp;GRIDCO'!HV68+'Day Ahead IEX PXIL'!ED68+RTM!DX68</f>
        <v>0</v>
      </c>
      <c r="CY68" s="14">
        <f>'OA&amp;GRIDCO'!IG68+'Day Ahead IEX PXIL'!EI68+RTM!EC68</f>
        <v>9.3000000000000007</v>
      </c>
      <c r="CZ68" s="14">
        <f>'OA&amp;GRIDCO'!IH68+'Day Ahead IEX PXIL'!EJ68+RTM!ED68</f>
        <v>2.3250000000000002</v>
      </c>
      <c r="DA68" s="14">
        <f>'OA&amp;GRIDCO'!IU68+'Day Ahead IEX PXIL'!EO68+RTM!EI68</f>
        <v>0</v>
      </c>
      <c r="DB68" s="14">
        <f>'OA&amp;GRIDCO'!IV68+'Day Ahead IEX PXIL'!EP68+RTM!EJ68</f>
        <v>0</v>
      </c>
      <c r="DC68" s="99"/>
      <c r="DD68" s="99"/>
      <c r="DE68" s="14">
        <f>'Day Ahead IEX PXIL'!FC68+'OA&amp;GRIDCO'!KA68+RTM!GM68</f>
        <v>0</v>
      </c>
      <c r="DF68" s="14">
        <f>'Day Ahead IEX PXIL'!FD68+'OA&amp;GRIDCO'!KB68</f>
        <v>0</v>
      </c>
      <c r="DG68" s="14">
        <f>'OA&amp;GRIDCO'!JE68+'Day Ahead IEX PXIL'!EU68+RTM!EO68</f>
        <v>10.31</v>
      </c>
      <c r="DH68" s="14">
        <f>'OA&amp;GRIDCO'!JF68+'Day Ahead IEX PXIL'!EV68+RTM!EP68</f>
        <v>0</v>
      </c>
      <c r="DI68" s="14">
        <v>0</v>
      </c>
      <c r="DJ68" s="14">
        <v>0</v>
      </c>
      <c r="DK68" s="98">
        <f>RTM!FM68</f>
        <v>0</v>
      </c>
      <c r="DL68" s="98">
        <f>RTM!FN68</f>
        <v>0</v>
      </c>
      <c r="DM68" s="98">
        <f>'OA&amp;GRIDCO'!LF68+'Day Ahead IEX PXIL'!HU68+'Day Ahead IEX PXIL'!HU68</f>
        <v>0</v>
      </c>
      <c r="DN68" s="98">
        <f>'OA&amp;GRIDCO'!LH68+'Day Ahead IEX PXIL'!HV68+RTM!GV68</f>
        <v>0</v>
      </c>
      <c r="DO68" s="98">
        <f>'OA&amp;GRIDCO'!LS68+'Day Ahead IEX PXIL'!HO68+RTM!IU68</f>
        <v>0</v>
      </c>
      <c r="DP68" s="98">
        <f>'OA&amp;GRIDCO'!LT68+'Day Ahead IEX PXIL'!HP68+RTM!IV68</f>
        <v>0</v>
      </c>
      <c r="DQ68" s="98">
        <f>RTM!HK68</f>
        <v>1.44</v>
      </c>
      <c r="DR68" s="98">
        <f>RTM!HL68</f>
        <v>0</v>
      </c>
      <c r="DS68" s="98">
        <f>RTM!HO68</f>
        <v>0</v>
      </c>
      <c r="DT68" s="98">
        <f>RTM!HP68</f>
        <v>0</v>
      </c>
      <c r="DU68" s="98">
        <f>RTM!HS68</f>
        <v>0</v>
      </c>
      <c r="DV68" s="98">
        <f>RTM!HT68</f>
        <v>0</v>
      </c>
      <c r="DW68" s="98">
        <f>RTM!HW68+'OA&amp;GRIDCO'!MI68</f>
        <v>22</v>
      </c>
      <c r="DX68" s="98">
        <f>RTM!HX68</f>
        <v>0</v>
      </c>
      <c r="DY68" s="98">
        <f>RTM!IA68</f>
        <v>0</v>
      </c>
      <c r="DZ68" s="98">
        <f>RTM!IB68</f>
        <v>0</v>
      </c>
      <c r="EA68" s="98">
        <f>RTM!IC68</f>
        <v>0</v>
      </c>
      <c r="EB68" s="98">
        <f>RTM!ID68</f>
        <v>0</v>
      </c>
      <c r="EC68" s="98">
        <f>'OA&amp;GRIDCO'!MO68</f>
        <v>8.1</v>
      </c>
      <c r="ED68" s="98">
        <f>'OA&amp;GRIDCO'!MP68</f>
        <v>0</v>
      </c>
      <c r="EE68" s="98">
        <f>'OA&amp;GRIDCO'!MS68</f>
        <v>0</v>
      </c>
      <c r="EF68" s="98">
        <f>'OA&amp;GRIDCO'!MT68</f>
        <v>0</v>
      </c>
      <c r="EG68" s="98">
        <f>'OA&amp;GRIDCO'!MW68+'Day Ahead IEX PXIL'!IM68+GDAM!G68+RTM!II68</f>
        <v>0</v>
      </c>
      <c r="EH68" s="98">
        <f>'OA&amp;GRIDCO'!MX68+'Day Ahead IEX PXIL'!IN68+RTM!IJ68+GDAM!H68</f>
        <v>0</v>
      </c>
      <c r="EI68" s="98">
        <f>'Day Ahead IEX PXIL'!IQ68+RTM!IM68+'OA&amp;GRIDCO'!NA68</f>
        <v>6.65</v>
      </c>
      <c r="EJ68" s="98">
        <f>'Day Ahead IEX PXIL'!IR68+RTM!IN68+'OA&amp;GRIDCO'!NB68</f>
        <v>0.9</v>
      </c>
      <c r="EK68" s="98">
        <f>'OA&amp;GRIDCO'!NE68</f>
        <v>0</v>
      </c>
      <c r="EL68" s="98">
        <f>'OA&amp;GRIDCO'!NF68</f>
        <v>0</v>
      </c>
      <c r="EM68" s="98">
        <f>RTM!IQ68</f>
        <v>0</v>
      </c>
      <c r="EN68" s="98">
        <f>RTM!IR68</f>
        <v>0</v>
      </c>
      <c r="EO68" s="98">
        <f>'Day Ahead IEX PXIL'!IU68+RTM!JC68</f>
        <v>0</v>
      </c>
      <c r="EP68" s="98">
        <f>'Day Ahead IEX PXIL'!IV68+RTM!JD68</f>
        <v>0</v>
      </c>
      <c r="EQ68" s="98">
        <f>'OA&amp;GRIDCO'!NI68</f>
        <v>0</v>
      </c>
      <c r="ER68" s="98">
        <f>'OA&amp;GRIDCO'!NJ68</f>
        <v>0</v>
      </c>
      <c r="ES68" s="98">
        <f>'OA&amp;GRIDCO'!NK68+RTM!HC68+'Day Ahead IEX PXIL'!JC68</f>
        <v>0</v>
      </c>
      <c r="ET68" s="98">
        <f>'OA&amp;GRIDCO'!NN68+RTM!HD68+'Day Ahead IEX PXIL'!JD68</f>
        <v>0</v>
      </c>
      <c r="EU68" s="98">
        <f>RTM!JG68</f>
        <v>0</v>
      </c>
      <c r="EV68" s="98">
        <f>RTM!JH68</f>
        <v>0</v>
      </c>
      <c r="EW68" s="98">
        <f>RTM!JK68</f>
        <v>0</v>
      </c>
      <c r="EX68" s="98">
        <f>RTM!JL68</f>
        <v>0</v>
      </c>
      <c r="EY68" s="98">
        <f>GDAM!S68+'OA&amp;GRIDCO'!OE68+RTM!JO68</f>
        <v>0</v>
      </c>
      <c r="EZ68" s="98">
        <f>GDAM!T68+'OA&amp;GRIDCO'!NV68+RTM!JP68</f>
        <v>0</v>
      </c>
      <c r="FA68" s="98">
        <f>GDAM!Y68+RTM!JS68</f>
        <v>1.65</v>
      </c>
      <c r="FB68" s="98">
        <f>GDAM!Z68+RTM!JT68</f>
        <v>0</v>
      </c>
      <c r="FC68" s="98">
        <f>RTM!JW68</f>
        <v>0</v>
      </c>
      <c r="FD68" s="98">
        <f>RTM!JX68</f>
        <v>0</v>
      </c>
      <c r="FE68" s="98">
        <f>GDAM!AE68+'OA&amp;GRIDCO'!OM68</f>
        <v>4.16</v>
      </c>
      <c r="FF68" s="98">
        <f>GDAM!AF68+'OA&amp;GRIDCO'!ON68</f>
        <v>0</v>
      </c>
      <c r="FG68" s="10">
        <f t="shared" si="0"/>
        <v>1528.6611568133319</v>
      </c>
      <c r="FH68" s="10">
        <f t="shared" si="1"/>
        <v>171.584</v>
      </c>
    </row>
    <row r="69" spans="1:164" ht="15" customHeight="1">
      <c r="A69" s="72" t="s">
        <v>91</v>
      </c>
      <c r="B69" s="62">
        <v>59</v>
      </c>
      <c r="C69" s="139"/>
      <c r="D69" s="99"/>
      <c r="E69" s="99"/>
      <c r="F69" s="99"/>
      <c r="G69" s="99">
        <v>20</v>
      </c>
      <c r="H69" s="99">
        <v>0.9</v>
      </c>
      <c r="I69" s="98"/>
      <c r="J69" s="98"/>
      <c r="K69" s="99"/>
      <c r="L69" s="99"/>
      <c r="M69" s="99">
        <v>18</v>
      </c>
      <c r="N69" s="99"/>
      <c r="O69" s="359">
        <v>0.8</v>
      </c>
      <c r="P69" s="99"/>
      <c r="Q69" s="119">
        <v>3.7</v>
      </c>
      <c r="R69" s="99">
        <v>0.45999999999999996</v>
      </c>
      <c r="S69" s="98">
        <v>25</v>
      </c>
      <c r="T69" s="99"/>
      <c r="U69" s="98">
        <v>37</v>
      </c>
      <c r="V69" s="99"/>
      <c r="W69" s="351">
        <v>3.94</v>
      </c>
      <c r="X69" s="99"/>
      <c r="Y69" s="351">
        <v>2.2000000000000002</v>
      </c>
      <c r="Z69" s="99"/>
      <c r="AA69" s="361">
        <v>2.9</v>
      </c>
      <c r="AB69" s="99"/>
      <c r="AC69" s="363">
        <v>0.54694169089560007</v>
      </c>
      <c r="AD69" s="99"/>
      <c r="AE69" s="14">
        <f>'OA&amp;GRIDCO'!W69+'Day Ahead IEX PXIL'!M69+RTM!M69</f>
        <v>20.62</v>
      </c>
      <c r="AF69" s="14">
        <f>'OA&amp;GRIDCO'!X69+'Day Ahead IEX PXIL'!N69+RTM!N69</f>
        <v>20.62</v>
      </c>
      <c r="AG69" s="14">
        <f>'OA&amp;GRIDCO'!AC69+'Day Ahead IEX PXIL'!S69+RTM!S69</f>
        <v>5</v>
      </c>
      <c r="AH69" s="14">
        <f>'OA&amp;GRIDCO'!AD69+'Day Ahead IEX PXIL'!T69+RTM!T69</f>
        <v>2.2200000000000002</v>
      </c>
      <c r="AI69" s="14">
        <f>'OA&amp;GRIDCO'!AU69+'Day Ahead IEX PXIL'!Y69+RTM!Y69</f>
        <v>100</v>
      </c>
      <c r="AJ69" s="14">
        <f>'OA&amp;GRIDCO'!AV69+'Day Ahead IEX PXIL'!Z69+RTM!Z69</f>
        <v>30</v>
      </c>
      <c r="AK69" s="14">
        <f>'OA&amp;GRIDCO'!BS69+'Day Ahead IEX PXIL'!AK69+RTM!AK69</f>
        <v>60</v>
      </c>
      <c r="AL69" s="14">
        <f>'OA&amp;GRIDCO'!BT69+'Day Ahead IEX PXIL'!AL69+RTM!AL69</f>
        <v>8.5440000000000005</v>
      </c>
      <c r="AM69" s="14">
        <f>'OA&amp;GRIDCO'!BC69+'Day Ahead IEX PXIL'!AE69+RTM!AE69</f>
        <v>0</v>
      </c>
      <c r="AN69" s="14">
        <f>'OA&amp;GRIDCO'!BD69+'Day Ahead IEX PXIL'!AF69+RTM!AF69</f>
        <v>0</v>
      </c>
      <c r="AO69" s="14">
        <f>'OA&amp;GRIDCO'!CC69+'Day Ahead IEX PXIL'!AQ69+RTM!AQ69</f>
        <v>0</v>
      </c>
      <c r="AP69" s="14">
        <f>'OA&amp;GRIDCO'!CD69+'Day Ahead IEX PXIL'!AR69+RTM!AR69</f>
        <v>0</v>
      </c>
      <c r="AQ69" s="14">
        <f>'OA&amp;GRIDCO'!CO69+'Day Ahead IEX PXIL'!AW69+RTM!AW69</f>
        <v>25.75</v>
      </c>
      <c r="AR69" s="14">
        <f>'OA&amp;GRIDCO'!CP69+'Day Ahead IEX PXIL'!AX69+RTM!AX69</f>
        <v>8</v>
      </c>
      <c r="AS69" s="14">
        <f>'OA&amp;GRIDCO'!DA69+'Day Ahead IEX PXIL'!BC69+RTM!BC69</f>
        <v>329.77738402061857</v>
      </c>
      <c r="AT69" s="14">
        <f>'OA&amp;GRIDCO'!DB69+'Day Ahead IEX PXIL'!BD69+RTM!BD69</f>
        <v>0</v>
      </c>
      <c r="AU69" s="14">
        <f>'Day Ahead IEX PXIL'!BI69+RTM!BI69+'OA&amp;GRIDCO'!OQ69</f>
        <v>0</v>
      </c>
      <c r="AV69" s="14">
        <f>'Day Ahead IEX PXIL'!BJ69+RTM!BJ69+'OA&amp;GRIDCO'!OR69</f>
        <v>0</v>
      </c>
      <c r="AW69" s="91"/>
      <c r="AX69" s="91"/>
      <c r="AY69" s="14">
        <v>0</v>
      </c>
      <c r="AZ69" s="14">
        <f>'OA&amp;GRIDCO'!DL69+'Day Ahead IEX PXIL'!BP69+RTM!BP69</f>
        <v>14.12</v>
      </c>
      <c r="BA69" s="14">
        <f>'OA&amp;GRIDCO'!EC69+'Day Ahead IEX PXIL'!BU69+RTM!BU69</f>
        <v>0</v>
      </c>
      <c r="BB69" s="14">
        <f>'OA&amp;GRIDCO'!ED69+'Day Ahead IEX PXIL'!BV69+RTM!BV69</f>
        <v>0</v>
      </c>
      <c r="BC69" s="14">
        <f>'OA&amp;GRIDCO'!EQ69+'Day Ahead IEX PXIL'!CA69+RTM!CA69</f>
        <v>348.46000000000004</v>
      </c>
      <c r="BD69" s="14">
        <f>'OA&amp;GRIDCO'!ER69+'Day Ahead IEX PXIL'!CB69+RTM!CB69</f>
        <v>66.495000000000005</v>
      </c>
      <c r="BE69" s="99">
        <f>'OA&amp;GRIDCO'!NU69+GDAM!U69</f>
        <v>4.91</v>
      </c>
      <c r="BF69" s="99"/>
      <c r="BG69" s="77"/>
      <c r="BH69" s="77"/>
      <c r="BI69" s="14">
        <f>'OA&amp;GRIDCO'!EW69+'Day Ahead IEX PXIL'!CG69+RTM!CG69</f>
        <v>0</v>
      </c>
      <c r="BJ69" s="14">
        <f>'OA&amp;GRIDCO'!EX69+'Day Ahead IEX PXIL'!CH69+RTM!CH69</f>
        <v>0</v>
      </c>
      <c r="BK69" s="14">
        <f>'OA&amp;GRIDCO'!KW69+RTM!FG69+'Day Ahead IEX PXIL'!GW69</f>
        <v>0</v>
      </c>
      <c r="BL69" s="14">
        <f>'OA&amp;GRIDCO'!KX69+RTM!FH69+'Day Ahead IEX PXIL'!GX69</f>
        <v>0</v>
      </c>
      <c r="BM69" s="14">
        <f>'Day Ahead IEX PXIL'!CM69+RTM!CM69+'OA&amp;GRIDCO'!FC69</f>
        <v>0</v>
      </c>
      <c r="BN69" s="14">
        <f>'OA&amp;GRIDCO'!FD69+'Day Ahead IEX PXIL'!CN69+RTM!CN69</f>
        <v>0</v>
      </c>
      <c r="BO69" s="93"/>
      <c r="BP69" s="93"/>
      <c r="BQ69" s="14">
        <f>'OA&amp;GRIDCO'!FQ69+'Day Ahead IEX PXIL'!CS69+RTM!CS69</f>
        <v>26.8</v>
      </c>
      <c r="BR69" s="14">
        <f>'OA&amp;GRIDCO'!FR69+'Day Ahead IEX PXIL'!CT69+RTM!CT69</f>
        <v>6</v>
      </c>
      <c r="BS69" s="10">
        <f>'OA&amp;GRIDCO'!JU69+'Day Ahead IEX PXIL'!FA69+RTM!EU69</f>
        <v>70.11</v>
      </c>
      <c r="BT69" s="14">
        <f>'OA&amp;GRIDCO'!JV69+'Day Ahead IEX PXIL'!FB69+RTM!EV69</f>
        <v>11</v>
      </c>
      <c r="BU69" s="31">
        <f>'OA&amp;GRIDCO'!GG69+RTM!G69</f>
        <v>0</v>
      </c>
      <c r="BV69" s="31">
        <f>'OA&amp;GRIDCO'!GH69</f>
        <v>0</v>
      </c>
      <c r="BW69" s="14">
        <f>'OA&amp;GRIDCO'!HA69+'Day Ahead IEX PXIL'!DK69+RTM!DE69</f>
        <v>1.5</v>
      </c>
      <c r="BX69" s="14">
        <f>'OA&amp;GRIDCO'!HB69</f>
        <v>0</v>
      </c>
      <c r="BY69" s="14">
        <f>'Day Ahead IEX PXIL'!GK69+RTM!FA69+'OA&amp;GRIDCO'!LC69</f>
        <v>0</v>
      </c>
      <c r="BZ69" s="14">
        <f>'Day Ahead IEX PXIL'!GL69+RTM!FB69+'OA&amp;GRIDCO'!LD69</f>
        <v>0</v>
      </c>
      <c r="CA69" s="61"/>
      <c r="CB69" s="61"/>
      <c r="CC69" s="98">
        <f>RTM!GI69+'Day Ahead IEX PXIL'!II69+GDAM!M69</f>
        <v>0</v>
      </c>
      <c r="CD69" s="98">
        <f>RTM!GJ69</f>
        <v>0</v>
      </c>
      <c r="CE69" s="14">
        <f>'OA&amp;GRIDCO'!HI69+'Day Ahead IEX PXIL'!DQ69+RTM!DK69</f>
        <v>0</v>
      </c>
      <c r="CF69" s="14">
        <f>'OA&amp;GRIDCO'!HJ69+'Day Ahead IEX PXIL'!DR69+RTM!DL69</f>
        <v>0</v>
      </c>
      <c r="CG69" s="98">
        <f>'OA&amp;GRIDCO'!HO69+'Day Ahead IEX PXIL'!DW69+RTM!DQ69</f>
        <v>0</v>
      </c>
      <c r="CH69" s="98">
        <f>'OA&amp;GRIDCO'!HP69+'Day Ahead IEX PXIL'!DX69+RTM!DR69</f>
        <v>0</v>
      </c>
      <c r="CI69" s="99">
        <f>'Day Ahead IEX PXIL'!HE69+'OA&amp;GRIDCO'!DI69+RTM!GY69</f>
        <v>0</v>
      </c>
      <c r="CJ69" s="99">
        <f>'Day Ahead IEX PXIL'!HF69+'OA&amp;GRIDCO'!DJ69</f>
        <v>0</v>
      </c>
      <c r="CK69" s="78">
        <f>'OA&amp;GRIDCO'!KS69+'Day Ahead IEX PXIL'!DE69</f>
        <v>0</v>
      </c>
      <c r="CL69" s="78">
        <f>'OA&amp;GRIDCO'!KT69+'Day Ahead IEX PXIL'!DF69</f>
        <v>0</v>
      </c>
      <c r="CM69" s="78">
        <f>'Day Ahead IEX PXIL'!FS69+RTM!FS69</f>
        <v>0</v>
      </c>
      <c r="CN69" s="78">
        <f>'Day Ahead IEX PXIL'!FT69</f>
        <v>0</v>
      </c>
      <c r="CO69" s="78">
        <f>RTM!IY69+'Day Ahead IEX PXIL'!IY69</f>
        <v>0</v>
      </c>
      <c r="CP69" s="78">
        <f>RTM!IZ69+'Day Ahead IEX PXIL'!IZ69</f>
        <v>0</v>
      </c>
      <c r="CQ69" s="14">
        <f>'OA&amp;GRIDCO'!KG69+'Day Ahead IEX PXIL'!FM69+RTM!GE69</f>
        <v>8.25</v>
      </c>
      <c r="CR69" s="14">
        <f>'OA&amp;GRIDCO'!KH69+'Day Ahead IEX PXIL'!FN69</f>
        <v>0</v>
      </c>
      <c r="CS69" s="14">
        <f>'OA&amp;GRIDCO'!KM69+'Day Ahead IEX PXIL'!FY69+RTM!FY69</f>
        <v>0</v>
      </c>
      <c r="CT69" s="14">
        <f>'Day Ahead IEX PXIL'!FZ69</f>
        <v>0</v>
      </c>
      <c r="CU69" s="14">
        <v>0</v>
      </c>
      <c r="CV69" s="14">
        <f>'Day Ahead IEX PXIL'!GF69</f>
        <v>0</v>
      </c>
      <c r="CW69" s="14">
        <f>'OA&amp;GRIDCO'!HU69+'Day Ahead IEX PXIL'!EC69+RTM!DW69</f>
        <v>400</v>
      </c>
      <c r="CX69" s="14">
        <f>'OA&amp;GRIDCO'!HV69+'Day Ahead IEX PXIL'!ED69+RTM!DX69</f>
        <v>0</v>
      </c>
      <c r="CY69" s="14">
        <f>'OA&amp;GRIDCO'!IG69+'Day Ahead IEX PXIL'!EI69+RTM!EC69</f>
        <v>9.3000000000000007</v>
      </c>
      <c r="CZ69" s="14">
        <f>'OA&amp;GRIDCO'!IH69+'Day Ahead IEX PXIL'!EJ69+RTM!ED69</f>
        <v>2.3250000000000002</v>
      </c>
      <c r="DA69" s="14">
        <f>'OA&amp;GRIDCO'!IU69+'Day Ahead IEX PXIL'!EO69+RTM!EI69</f>
        <v>0</v>
      </c>
      <c r="DB69" s="14">
        <f>'OA&amp;GRIDCO'!IV69+'Day Ahead IEX PXIL'!EP69+RTM!EJ69</f>
        <v>0</v>
      </c>
      <c r="DC69" s="99"/>
      <c r="DD69" s="99"/>
      <c r="DE69" s="14">
        <f>'Day Ahead IEX PXIL'!FC69+'OA&amp;GRIDCO'!KA69+RTM!GM69</f>
        <v>0</v>
      </c>
      <c r="DF69" s="14">
        <f>'Day Ahead IEX PXIL'!FD69+'OA&amp;GRIDCO'!KB69</f>
        <v>0</v>
      </c>
      <c r="DG69" s="14">
        <f>'OA&amp;GRIDCO'!JE69+'Day Ahead IEX PXIL'!EU69+RTM!EO69</f>
        <v>10.31</v>
      </c>
      <c r="DH69" s="14">
        <f>'OA&amp;GRIDCO'!JF69+'Day Ahead IEX PXIL'!EV69+RTM!EP69</f>
        <v>0</v>
      </c>
      <c r="DI69" s="14">
        <v>0</v>
      </c>
      <c r="DJ69" s="14">
        <v>0</v>
      </c>
      <c r="DK69" s="98">
        <f>RTM!FM69</f>
        <v>0</v>
      </c>
      <c r="DL69" s="98">
        <f>RTM!FN69</f>
        <v>0</v>
      </c>
      <c r="DM69" s="98">
        <f>'OA&amp;GRIDCO'!LF69+'Day Ahead IEX PXIL'!HU69+'Day Ahead IEX PXIL'!HU69</f>
        <v>0</v>
      </c>
      <c r="DN69" s="98">
        <f>'OA&amp;GRIDCO'!LH69+'Day Ahead IEX PXIL'!HV69+RTM!GV69</f>
        <v>0</v>
      </c>
      <c r="DO69" s="98">
        <f>'OA&amp;GRIDCO'!LS69+'Day Ahead IEX PXIL'!HO69+RTM!IU69</f>
        <v>0</v>
      </c>
      <c r="DP69" s="98">
        <f>'OA&amp;GRIDCO'!LT69+'Day Ahead IEX PXIL'!HP69+RTM!IV69</f>
        <v>0</v>
      </c>
      <c r="DQ69" s="98">
        <f>RTM!HK69</f>
        <v>1.44</v>
      </c>
      <c r="DR69" s="98">
        <f>RTM!HL69</f>
        <v>0</v>
      </c>
      <c r="DS69" s="98">
        <f>RTM!HO69</f>
        <v>0</v>
      </c>
      <c r="DT69" s="98">
        <f>RTM!HP69</f>
        <v>0</v>
      </c>
      <c r="DU69" s="98">
        <f>RTM!HS69</f>
        <v>0</v>
      </c>
      <c r="DV69" s="98">
        <f>RTM!HT69</f>
        <v>0</v>
      </c>
      <c r="DW69" s="98">
        <f>RTM!HW69+'OA&amp;GRIDCO'!MI69</f>
        <v>22</v>
      </c>
      <c r="DX69" s="98">
        <f>RTM!HX69</f>
        <v>0</v>
      </c>
      <c r="DY69" s="98">
        <f>RTM!IA69</f>
        <v>0</v>
      </c>
      <c r="DZ69" s="98">
        <f>RTM!IB69</f>
        <v>0</v>
      </c>
      <c r="EA69" s="98">
        <f>RTM!IC69</f>
        <v>0</v>
      </c>
      <c r="EB69" s="98">
        <f>RTM!ID69</f>
        <v>0</v>
      </c>
      <c r="EC69" s="98">
        <f>'OA&amp;GRIDCO'!MO69</f>
        <v>7.74</v>
      </c>
      <c r="ED69" s="98">
        <f>'OA&amp;GRIDCO'!MP69</f>
        <v>0</v>
      </c>
      <c r="EE69" s="98">
        <f>'OA&amp;GRIDCO'!MS69</f>
        <v>0</v>
      </c>
      <c r="EF69" s="98">
        <f>'OA&amp;GRIDCO'!MT69</f>
        <v>0</v>
      </c>
      <c r="EG69" s="98">
        <f>'OA&amp;GRIDCO'!MW69+'Day Ahead IEX PXIL'!IM69+GDAM!G69+RTM!II69</f>
        <v>0</v>
      </c>
      <c r="EH69" s="98">
        <f>'OA&amp;GRIDCO'!MX69+'Day Ahead IEX PXIL'!IN69+RTM!IJ69+GDAM!H69</f>
        <v>0</v>
      </c>
      <c r="EI69" s="98">
        <f>'Day Ahead IEX PXIL'!IQ69+RTM!IM69+'OA&amp;GRIDCO'!NA69</f>
        <v>6.65</v>
      </c>
      <c r="EJ69" s="98">
        <f>'Day Ahead IEX PXIL'!IR69+RTM!IN69+'OA&amp;GRIDCO'!NB69</f>
        <v>0.9</v>
      </c>
      <c r="EK69" s="98">
        <f>'OA&amp;GRIDCO'!NE69</f>
        <v>0</v>
      </c>
      <c r="EL69" s="98">
        <f>'OA&amp;GRIDCO'!NF69</f>
        <v>0</v>
      </c>
      <c r="EM69" s="98">
        <f>RTM!IQ69</f>
        <v>0</v>
      </c>
      <c r="EN69" s="98">
        <f>RTM!IR69</f>
        <v>0</v>
      </c>
      <c r="EO69" s="98">
        <f>'Day Ahead IEX PXIL'!IU69+RTM!JC69</f>
        <v>0</v>
      </c>
      <c r="EP69" s="98">
        <f>'Day Ahead IEX PXIL'!IV69+RTM!JD69</f>
        <v>0</v>
      </c>
      <c r="EQ69" s="98">
        <f>'OA&amp;GRIDCO'!NI69</f>
        <v>0</v>
      </c>
      <c r="ER69" s="98">
        <f>'OA&amp;GRIDCO'!NJ69</f>
        <v>0</v>
      </c>
      <c r="ES69" s="98">
        <f>'OA&amp;GRIDCO'!NK69+RTM!HC69+'Day Ahead IEX PXIL'!JC69</f>
        <v>0</v>
      </c>
      <c r="ET69" s="98">
        <f>'OA&amp;GRIDCO'!NN69+RTM!HD69+'Day Ahead IEX PXIL'!JD69</f>
        <v>0</v>
      </c>
      <c r="EU69" s="98">
        <f>RTM!JG69</f>
        <v>0</v>
      </c>
      <c r="EV69" s="98">
        <f>RTM!JH69</f>
        <v>0</v>
      </c>
      <c r="EW69" s="98">
        <f>RTM!JK69</f>
        <v>0</v>
      </c>
      <c r="EX69" s="98">
        <f>RTM!JL69</f>
        <v>0</v>
      </c>
      <c r="EY69" s="98">
        <f>GDAM!S69+'OA&amp;GRIDCO'!OE69+RTM!JO69</f>
        <v>0</v>
      </c>
      <c r="EZ69" s="98">
        <f>GDAM!T69+'OA&amp;GRIDCO'!NV69+RTM!JP69</f>
        <v>0</v>
      </c>
      <c r="FA69" s="98">
        <f>GDAM!Y69+RTM!JS69</f>
        <v>1.24</v>
      </c>
      <c r="FB69" s="98">
        <f>GDAM!Z69+RTM!JT69</f>
        <v>0</v>
      </c>
      <c r="FC69" s="98">
        <f>RTM!JW69</f>
        <v>0</v>
      </c>
      <c r="FD69" s="98">
        <f>RTM!JX69</f>
        <v>0</v>
      </c>
      <c r="FE69" s="98">
        <f>GDAM!AE69+'OA&amp;GRIDCO'!OM69</f>
        <v>3.82</v>
      </c>
      <c r="FF69" s="98">
        <f>GDAM!AF69+'OA&amp;GRIDCO'!ON69</f>
        <v>0</v>
      </c>
      <c r="FG69" s="10">
        <f t="shared" si="0"/>
        <v>1515.7643257115142</v>
      </c>
      <c r="FH69" s="10">
        <f t="shared" si="1"/>
        <v>171.584</v>
      </c>
    </row>
    <row r="70" spans="1:164">
      <c r="A70" s="72" t="s">
        <v>92</v>
      </c>
      <c r="B70" s="62">
        <v>60</v>
      </c>
      <c r="C70" s="139"/>
      <c r="D70" s="99"/>
      <c r="E70" s="99"/>
      <c r="F70" s="99"/>
      <c r="G70" s="99">
        <v>20</v>
      </c>
      <c r="H70" s="99">
        <v>0.9</v>
      </c>
      <c r="I70" s="98"/>
      <c r="J70" s="98"/>
      <c r="K70" s="99"/>
      <c r="L70" s="99"/>
      <c r="M70" s="99">
        <v>18</v>
      </c>
      <c r="N70" s="99"/>
      <c r="O70" s="359">
        <v>0.8</v>
      </c>
      <c r="P70" s="99"/>
      <c r="Q70" s="119">
        <v>3.7</v>
      </c>
      <c r="R70" s="99">
        <v>0.45999999999999996</v>
      </c>
      <c r="S70" s="98">
        <v>25</v>
      </c>
      <c r="T70" s="99"/>
      <c r="U70" s="98">
        <v>37</v>
      </c>
      <c r="V70" s="99"/>
      <c r="W70" s="351">
        <v>3.49</v>
      </c>
      <c r="X70" s="99"/>
      <c r="Y70" s="351">
        <v>2</v>
      </c>
      <c r="Z70" s="99"/>
      <c r="AA70" s="361">
        <v>2.5</v>
      </c>
      <c r="AB70" s="99"/>
      <c r="AC70" s="363">
        <v>0.49121555635152003</v>
      </c>
      <c r="AD70" s="99"/>
      <c r="AE70" s="14">
        <f>'OA&amp;GRIDCO'!W70+'Day Ahead IEX PXIL'!M70+RTM!M70</f>
        <v>20.62</v>
      </c>
      <c r="AF70" s="14">
        <f>'OA&amp;GRIDCO'!X70+'Day Ahead IEX PXIL'!N70+RTM!N70</f>
        <v>20.62</v>
      </c>
      <c r="AG70" s="14">
        <f>'OA&amp;GRIDCO'!AC70+'Day Ahead IEX PXIL'!S70+RTM!S70</f>
        <v>5</v>
      </c>
      <c r="AH70" s="14">
        <f>'OA&amp;GRIDCO'!AD70+'Day Ahead IEX PXIL'!T70+RTM!T70</f>
        <v>2.2200000000000002</v>
      </c>
      <c r="AI70" s="14">
        <f>'OA&amp;GRIDCO'!AU70+'Day Ahead IEX PXIL'!Y70+RTM!Y70</f>
        <v>100</v>
      </c>
      <c r="AJ70" s="14">
        <f>'OA&amp;GRIDCO'!AV70+'Day Ahead IEX PXIL'!Z70+RTM!Z70</f>
        <v>30</v>
      </c>
      <c r="AK70" s="14">
        <f>'OA&amp;GRIDCO'!BS70+'Day Ahead IEX PXIL'!AK70+RTM!AK70</f>
        <v>60</v>
      </c>
      <c r="AL70" s="14">
        <f>'OA&amp;GRIDCO'!BT70+'Day Ahead IEX PXIL'!AL70+RTM!AL70</f>
        <v>8.5440000000000005</v>
      </c>
      <c r="AM70" s="14">
        <f>'OA&amp;GRIDCO'!BC70+'Day Ahead IEX PXIL'!AE70+RTM!AE70</f>
        <v>0</v>
      </c>
      <c r="AN70" s="14">
        <f>'OA&amp;GRIDCO'!BD70+'Day Ahead IEX PXIL'!AF70+RTM!AF70</f>
        <v>0</v>
      </c>
      <c r="AO70" s="14">
        <f>'OA&amp;GRIDCO'!CC70+'Day Ahead IEX PXIL'!AQ70+RTM!AQ70</f>
        <v>0</v>
      </c>
      <c r="AP70" s="14">
        <f>'OA&amp;GRIDCO'!CD70+'Day Ahead IEX PXIL'!AR70+RTM!AR70</f>
        <v>0</v>
      </c>
      <c r="AQ70" s="14">
        <f>'OA&amp;GRIDCO'!CO70+'Day Ahead IEX PXIL'!AW70+RTM!AW70</f>
        <v>25.75</v>
      </c>
      <c r="AR70" s="14">
        <f>'OA&amp;GRIDCO'!CP70+'Day Ahead IEX PXIL'!AX70+RTM!AX70</f>
        <v>8</v>
      </c>
      <c r="AS70" s="14">
        <f>'OA&amp;GRIDCO'!DA70+'Day Ahead IEX PXIL'!BC70+RTM!BC70</f>
        <v>329.77738402061857</v>
      </c>
      <c r="AT70" s="14">
        <f>'OA&amp;GRIDCO'!DB70+'Day Ahead IEX PXIL'!BD70+RTM!BD70</f>
        <v>0</v>
      </c>
      <c r="AU70" s="14">
        <f>'Day Ahead IEX PXIL'!BI70+RTM!BI70+'OA&amp;GRIDCO'!OQ70</f>
        <v>0</v>
      </c>
      <c r="AV70" s="14">
        <f>'Day Ahead IEX PXIL'!BJ70+RTM!BJ70+'OA&amp;GRIDCO'!OR70</f>
        <v>0</v>
      </c>
      <c r="AW70" s="91"/>
      <c r="AX70" s="91"/>
      <c r="AY70" s="14">
        <v>0</v>
      </c>
      <c r="AZ70" s="14">
        <f>'OA&amp;GRIDCO'!DL70+'Day Ahead IEX PXIL'!BP70+RTM!BP70</f>
        <v>14.12</v>
      </c>
      <c r="BA70" s="14">
        <f>'OA&amp;GRIDCO'!EC70+'Day Ahead IEX PXIL'!BU70+RTM!BU70</f>
        <v>0</v>
      </c>
      <c r="BB70" s="14">
        <f>'OA&amp;GRIDCO'!ED70+'Day Ahead IEX PXIL'!BV70+RTM!BV70</f>
        <v>0</v>
      </c>
      <c r="BC70" s="14">
        <f>'OA&amp;GRIDCO'!EQ70+'Day Ahead IEX PXIL'!CA70+RTM!CA70</f>
        <v>348.46000000000004</v>
      </c>
      <c r="BD70" s="14">
        <f>'OA&amp;GRIDCO'!ER70+'Day Ahead IEX PXIL'!CB70+RTM!CB70</f>
        <v>66.495000000000005</v>
      </c>
      <c r="BE70" s="99">
        <f>'OA&amp;GRIDCO'!NU70+GDAM!U70</f>
        <v>3.67</v>
      </c>
      <c r="BF70" s="99"/>
      <c r="BG70" s="77"/>
      <c r="BH70" s="77"/>
      <c r="BI70" s="14">
        <f>'OA&amp;GRIDCO'!EW70+'Day Ahead IEX PXIL'!CG70+RTM!CG70</f>
        <v>0</v>
      </c>
      <c r="BJ70" s="14">
        <f>'OA&amp;GRIDCO'!EX70+'Day Ahead IEX PXIL'!CH70+RTM!CH70</f>
        <v>0</v>
      </c>
      <c r="BK70" s="14">
        <f>'OA&amp;GRIDCO'!KW70+RTM!FG70+'Day Ahead IEX PXIL'!GW70</f>
        <v>0</v>
      </c>
      <c r="BL70" s="14">
        <f>'OA&amp;GRIDCO'!KX70+RTM!FH70+'Day Ahead IEX PXIL'!GX70</f>
        <v>0</v>
      </c>
      <c r="BM70" s="14">
        <f>'Day Ahead IEX PXIL'!CM70+RTM!CM70+'OA&amp;GRIDCO'!FC70</f>
        <v>0</v>
      </c>
      <c r="BN70" s="14">
        <f>'OA&amp;GRIDCO'!FD70+'Day Ahead IEX PXIL'!CN70+RTM!CN70</f>
        <v>0</v>
      </c>
      <c r="BO70" s="93"/>
      <c r="BP70" s="93"/>
      <c r="BQ70" s="14">
        <f>'OA&amp;GRIDCO'!FQ70+'Day Ahead IEX PXIL'!CS70+RTM!CS70</f>
        <v>26.8</v>
      </c>
      <c r="BR70" s="14">
        <f>'OA&amp;GRIDCO'!FR70+'Day Ahead IEX PXIL'!CT70+RTM!CT70</f>
        <v>6</v>
      </c>
      <c r="BS70" s="10">
        <f>'OA&amp;GRIDCO'!JU70+'Day Ahead IEX PXIL'!FA70+RTM!EU70</f>
        <v>70.11</v>
      </c>
      <c r="BT70" s="14">
        <f>'OA&amp;GRIDCO'!JV70+'Day Ahead IEX PXIL'!FB70+RTM!EV70</f>
        <v>11</v>
      </c>
      <c r="BU70" s="31">
        <f>'OA&amp;GRIDCO'!GG70+RTM!G70</f>
        <v>0</v>
      </c>
      <c r="BV70" s="31">
        <f>'OA&amp;GRIDCO'!GH70</f>
        <v>0</v>
      </c>
      <c r="BW70" s="14">
        <f>'OA&amp;GRIDCO'!HA70+'Day Ahead IEX PXIL'!DK70+RTM!DE70</f>
        <v>1.5</v>
      </c>
      <c r="BX70" s="14">
        <f>'OA&amp;GRIDCO'!HB70</f>
        <v>0</v>
      </c>
      <c r="BY70" s="14">
        <f>'Day Ahead IEX PXIL'!GK70+RTM!FA70+'OA&amp;GRIDCO'!LC70</f>
        <v>0</v>
      </c>
      <c r="BZ70" s="14">
        <f>'Day Ahead IEX PXIL'!GL70+RTM!FB70+'OA&amp;GRIDCO'!LD70</f>
        <v>0</v>
      </c>
      <c r="CA70" s="61"/>
      <c r="CB70" s="61"/>
      <c r="CC70" s="98">
        <f>RTM!GI70+'Day Ahead IEX PXIL'!II70+GDAM!M70</f>
        <v>0</v>
      </c>
      <c r="CD70" s="98">
        <f>RTM!GJ70</f>
        <v>0</v>
      </c>
      <c r="CE70" s="14">
        <f>'OA&amp;GRIDCO'!HI70+'Day Ahead IEX PXIL'!DQ70+RTM!DK70</f>
        <v>0</v>
      </c>
      <c r="CF70" s="14">
        <f>'OA&amp;GRIDCO'!HJ70+'Day Ahead IEX PXIL'!DR70+RTM!DL70</f>
        <v>0</v>
      </c>
      <c r="CG70" s="98">
        <f>'OA&amp;GRIDCO'!HO70+'Day Ahead IEX PXIL'!DW70+RTM!DQ70</f>
        <v>0</v>
      </c>
      <c r="CH70" s="98">
        <f>'OA&amp;GRIDCO'!HP70+'Day Ahead IEX PXIL'!DX70+RTM!DR70</f>
        <v>0</v>
      </c>
      <c r="CI70" s="99">
        <f>'Day Ahead IEX PXIL'!HE70+'OA&amp;GRIDCO'!DI70+RTM!GY70</f>
        <v>0</v>
      </c>
      <c r="CJ70" s="99">
        <f>'Day Ahead IEX PXIL'!HF70+'OA&amp;GRIDCO'!DJ70</f>
        <v>0</v>
      </c>
      <c r="CK70" s="78">
        <f>'OA&amp;GRIDCO'!KS70+'Day Ahead IEX PXIL'!DE70</f>
        <v>0</v>
      </c>
      <c r="CL70" s="78">
        <f>'OA&amp;GRIDCO'!KT70+'Day Ahead IEX PXIL'!DF70</f>
        <v>0</v>
      </c>
      <c r="CM70" s="78">
        <f>'Day Ahead IEX PXIL'!FS70+RTM!FS70</f>
        <v>0</v>
      </c>
      <c r="CN70" s="78">
        <f>'Day Ahead IEX PXIL'!FT70</f>
        <v>0</v>
      </c>
      <c r="CO70" s="78">
        <f>RTM!IY70+'Day Ahead IEX PXIL'!IY70</f>
        <v>0</v>
      </c>
      <c r="CP70" s="78">
        <f>RTM!IZ70+'Day Ahead IEX PXIL'!IZ70</f>
        <v>0</v>
      </c>
      <c r="CQ70" s="14">
        <f>'OA&amp;GRIDCO'!KG70+'Day Ahead IEX PXIL'!FM70+RTM!GE70</f>
        <v>8.25</v>
      </c>
      <c r="CR70" s="14">
        <f>'OA&amp;GRIDCO'!KH70+'Day Ahead IEX PXIL'!FN70</f>
        <v>0</v>
      </c>
      <c r="CS70" s="14">
        <f>'OA&amp;GRIDCO'!KM70+'Day Ahead IEX PXIL'!FY70+RTM!FY70</f>
        <v>0</v>
      </c>
      <c r="CT70" s="14">
        <f>'Day Ahead IEX PXIL'!FZ70</f>
        <v>0</v>
      </c>
      <c r="CU70" s="14">
        <v>0</v>
      </c>
      <c r="CV70" s="14">
        <f>'Day Ahead IEX PXIL'!GF70</f>
        <v>0</v>
      </c>
      <c r="CW70" s="14">
        <f>'OA&amp;GRIDCO'!HU70+'Day Ahead IEX PXIL'!EC70+RTM!DW70</f>
        <v>400</v>
      </c>
      <c r="CX70" s="14">
        <f>'OA&amp;GRIDCO'!HV70+'Day Ahead IEX PXIL'!ED70+RTM!DX70</f>
        <v>0</v>
      </c>
      <c r="CY70" s="14">
        <f>'OA&amp;GRIDCO'!IG70+'Day Ahead IEX PXIL'!EI70+RTM!EC70</f>
        <v>9.3000000000000007</v>
      </c>
      <c r="CZ70" s="14">
        <f>'OA&amp;GRIDCO'!IH70+'Day Ahead IEX PXIL'!EJ70+RTM!ED70</f>
        <v>2.3250000000000002</v>
      </c>
      <c r="DA70" s="14">
        <f>'OA&amp;GRIDCO'!IU70+'Day Ahead IEX PXIL'!EO70+RTM!EI70</f>
        <v>0</v>
      </c>
      <c r="DB70" s="14">
        <f>'OA&amp;GRIDCO'!IV70+'Day Ahead IEX PXIL'!EP70+RTM!EJ70</f>
        <v>0</v>
      </c>
      <c r="DC70" s="99"/>
      <c r="DD70" s="99"/>
      <c r="DE70" s="14">
        <f>'Day Ahead IEX PXIL'!FC70+'OA&amp;GRIDCO'!KA70+RTM!GM70</f>
        <v>0</v>
      </c>
      <c r="DF70" s="14">
        <f>'Day Ahead IEX PXIL'!FD70+'OA&amp;GRIDCO'!KB70</f>
        <v>0</v>
      </c>
      <c r="DG70" s="14">
        <f>'OA&amp;GRIDCO'!JE70+'Day Ahead IEX PXIL'!EU70+RTM!EO70</f>
        <v>10.31</v>
      </c>
      <c r="DH70" s="14">
        <f>'OA&amp;GRIDCO'!JF70+'Day Ahead IEX PXIL'!EV70+RTM!EP70</f>
        <v>0</v>
      </c>
      <c r="DI70" s="14">
        <v>0</v>
      </c>
      <c r="DJ70" s="14">
        <v>0</v>
      </c>
      <c r="DK70" s="98">
        <f>RTM!FM70</f>
        <v>0</v>
      </c>
      <c r="DL70" s="98">
        <f>RTM!FN70</f>
        <v>0</v>
      </c>
      <c r="DM70" s="98">
        <f>'OA&amp;GRIDCO'!LF70+'Day Ahead IEX PXIL'!HU70+'Day Ahead IEX PXIL'!HU70</f>
        <v>0</v>
      </c>
      <c r="DN70" s="98">
        <f>'OA&amp;GRIDCO'!LH70+'Day Ahead IEX PXIL'!HV70+RTM!GV70</f>
        <v>0</v>
      </c>
      <c r="DO70" s="98">
        <f>'OA&amp;GRIDCO'!LS70+'Day Ahead IEX PXIL'!HO70+RTM!IU70</f>
        <v>0</v>
      </c>
      <c r="DP70" s="98">
        <f>'OA&amp;GRIDCO'!LT70+'Day Ahead IEX PXIL'!HP70+RTM!IV70</f>
        <v>0</v>
      </c>
      <c r="DQ70" s="98">
        <f>RTM!HK70</f>
        <v>1.44</v>
      </c>
      <c r="DR70" s="98">
        <f>RTM!HL70</f>
        <v>0</v>
      </c>
      <c r="DS70" s="98">
        <f>RTM!HO70</f>
        <v>0</v>
      </c>
      <c r="DT70" s="98">
        <f>RTM!HP70</f>
        <v>0</v>
      </c>
      <c r="DU70" s="98">
        <f>RTM!HS70</f>
        <v>0</v>
      </c>
      <c r="DV70" s="98">
        <f>RTM!HT70</f>
        <v>0</v>
      </c>
      <c r="DW70" s="98">
        <f>RTM!HW70+'OA&amp;GRIDCO'!MI70</f>
        <v>22</v>
      </c>
      <c r="DX70" s="98">
        <f>RTM!HX70</f>
        <v>0</v>
      </c>
      <c r="DY70" s="98">
        <f>RTM!IA70</f>
        <v>0</v>
      </c>
      <c r="DZ70" s="98">
        <f>RTM!IB70</f>
        <v>0</v>
      </c>
      <c r="EA70" s="98">
        <f>RTM!IC70</f>
        <v>0</v>
      </c>
      <c r="EB70" s="98">
        <f>RTM!ID70</f>
        <v>0</v>
      </c>
      <c r="EC70" s="98">
        <f>'OA&amp;GRIDCO'!MO70</f>
        <v>7.22</v>
      </c>
      <c r="ED70" s="98">
        <f>'OA&amp;GRIDCO'!MP70</f>
        <v>0</v>
      </c>
      <c r="EE70" s="98">
        <f>'OA&amp;GRIDCO'!MS70</f>
        <v>0</v>
      </c>
      <c r="EF70" s="98">
        <f>'OA&amp;GRIDCO'!MT70</f>
        <v>0</v>
      </c>
      <c r="EG70" s="98">
        <f>'OA&amp;GRIDCO'!MW70+'Day Ahead IEX PXIL'!IM70+GDAM!G70+RTM!II70</f>
        <v>0</v>
      </c>
      <c r="EH70" s="98">
        <f>'OA&amp;GRIDCO'!MX70+'Day Ahead IEX PXIL'!IN70+RTM!IJ70+GDAM!H70</f>
        <v>0</v>
      </c>
      <c r="EI70" s="98">
        <f>'Day Ahead IEX PXIL'!IQ70+RTM!IM70+'OA&amp;GRIDCO'!NA70</f>
        <v>6.65</v>
      </c>
      <c r="EJ70" s="98">
        <f>'Day Ahead IEX PXIL'!IR70+RTM!IN70+'OA&amp;GRIDCO'!NB70</f>
        <v>0.9</v>
      </c>
      <c r="EK70" s="98">
        <f>'OA&amp;GRIDCO'!NE70</f>
        <v>0</v>
      </c>
      <c r="EL70" s="98">
        <f>'OA&amp;GRIDCO'!NF70</f>
        <v>0</v>
      </c>
      <c r="EM70" s="98">
        <f>RTM!IQ70</f>
        <v>0</v>
      </c>
      <c r="EN70" s="98">
        <f>RTM!IR70</f>
        <v>0</v>
      </c>
      <c r="EO70" s="98">
        <f>'Day Ahead IEX PXIL'!IU70+RTM!JC70</f>
        <v>0</v>
      </c>
      <c r="EP70" s="98">
        <f>'Day Ahead IEX PXIL'!IV70+RTM!JD70</f>
        <v>0</v>
      </c>
      <c r="EQ70" s="98">
        <f>'OA&amp;GRIDCO'!NI70</f>
        <v>0</v>
      </c>
      <c r="ER70" s="98">
        <f>'OA&amp;GRIDCO'!NJ70</f>
        <v>0</v>
      </c>
      <c r="ES70" s="98">
        <f>'OA&amp;GRIDCO'!NK70+RTM!HC70+'Day Ahead IEX PXIL'!JC70</f>
        <v>0</v>
      </c>
      <c r="ET70" s="98">
        <f>'OA&amp;GRIDCO'!NN70+RTM!HD70+'Day Ahead IEX PXIL'!JD70</f>
        <v>0</v>
      </c>
      <c r="EU70" s="98">
        <f>RTM!JG70</f>
        <v>0</v>
      </c>
      <c r="EV70" s="98">
        <f>RTM!JH70</f>
        <v>0</v>
      </c>
      <c r="EW70" s="98">
        <f>RTM!JK70</f>
        <v>0</v>
      </c>
      <c r="EX70" s="98">
        <f>RTM!JL70</f>
        <v>0</v>
      </c>
      <c r="EY70" s="98">
        <f>GDAM!S70+'OA&amp;GRIDCO'!OE70+RTM!JO70</f>
        <v>0</v>
      </c>
      <c r="EZ70" s="98">
        <f>GDAM!T70+'OA&amp;GRIDCO'!NV70+RTM!JP70</f>
        <v>0</v>
      </c>
      <c r="FA70" s="98">
        <f>GDAM!Y70+RTM!JS70</f>
        <v>0</v>
      </c>
      <c r="FB70" s="98">
        <f>GDAM!Z70+RTM!JT70</f>
        <v>0</v>
      </c>
      <c r="FC70" s="98">
        <f>RTM!JW70</f>
        <v>0</v>
      </c>
      <c r="FD70" s="98">
        <f>RTM!JX70</f>
        <v>0</v>
      </c>
      <c r="FE70" s="98">
        <f>GDAM!AE70+'OA&amp;GRIDCO'!OM70</f>
        <v>3.21</v>
      </c>
      <c r="FF70" s="98">
        <f>GDAM!AF70+'OA&amp;GRIDCO'!ON70</f>
        <v>0</v>
      </c>
      <c r="FG70" s="10">
        <f t="shared" si="0"/>
        <v>1511.0485995769702</v>
      </c>
      <c r="FH70" s="10">
        <f t="shared" si="1"/>
        <v>171.584</v>
      </c>
    </row>
    <row r="71" spans="1:164" ht="15" customHeight="1">
      <c r="A71" s="72" t="s">
        <v>93</v>
      </c>
      <c r="B71" s="62">
        <v>61</v>
      </c>
      <c r="C71" s="139"/>
      <c r="D71" s="99"/>
      <c r="E71" s="99"/>
      <c r="F71" s="99"/>
      <c r="G71" s="99">
        <v>20</v>
      </c>
      <c r="H71" s="99">
        <v>0.9</v>
      </c>
      <c r="I71" s="98"/>
      <c r="J71" s="98"/>
      <c r="K71" s="99"/>
      <c r="L71" s="99"/>
      <c r="M71" s="99">
        <v>18</v>
      </c>
      <c r="N71" s="99"/>
      <c r="O71" s="359">
        <v>0.8</v>
      </c>
      <c r="P71" s="99"/>
      <c r="Q71" s="119">
        <v>3.7</v>
      </c>
      <c r="R71" s="99">
        <v>0.45999999999999996</v>
      </c>
      <c r="S71" s="98">
        <v>25</v>
      </c>
      <c r="T71" s="99"/>
      <c r="U71" s="98">
        <v>37</v>
      </c>
      <c r="V71" s="99"/>
      <c r="W71" s="351">
        <v>3.28</v>
      </c>
      <c r="X71" s="99"/>
      <c r="Y71" s="351">
        <v>2.1</v>
      </c>
      <c r="Z71" s="99"/>
      <c r="AA71" s="361">
        <v>2.6</v>
      </c>
      <c r="AB71" s="99"/>
      <c r="AC71" s="363">
        <v>0.35381672726399999</v>
      </c>
      <c r="AD71" s="99"/>
      <c r="AE71" s="14">
        <f>'OA&amp;GRIDCO'!W71+'Day Ahead IEX PXIL'!M71+RTM!M71</f>
        <v>20.62</v>
      </c>
      <c r="AF71" s="14">
        <f>'OA&amp;GRIDCO'!X71+'Day Ahead IEX PXIL'!N71+RTM!N71</f>
        <v>20.62</v>
      </c>
      <c r="AG71" s="14">
        <f>'OA&amp;GRIDCO'!AC71+'Day Ahead IEX PXIL'!S71+RTM!S71</f>
        <v>5</v>
      </c>
      <c r="AH71" s="14">
        <f>'OA&amp;GRIDCO'!AD71+'Day Ahead IEX PXIL'!T71+RTM!T71</f>
        <v>2.2200000000000002</v>
      </c>
      <c r="AI71" s="14">
        <f>'OA&amp;GRIDCO'!AU71+'Day Ahead IEX PXIL'!Y71+RTM!Y71</f>
        <v>100</v>
      </c>
      <c r="AJ71" s="14">
        <f>'OA&amp;GRIDCO'!AV71+'Day Ahead IEX PXIL'!Z71+RTM!Z71</f>
        <v>30</v>
      </c>
      <c r="AK71" s="14">
        <f>'OA&amp;GRIDCO'!BS71+'Day Ahead IEX PXIL'!AK71+RTM!AK71</f>
        <v>60</v>
      </c>
      <c r="AL71" s="14">
        <f>'OA&amp;GRIDCO'!BT71+'Day Ahead IEX PXIL'!AL71+RTM!AL71</f>
        <v>8.5440000000000005</v>
      </c>
      <c r="AM71" s="14">
        <f>'OA&amp;GRIDCO'!BC71+'Day Ahead IEX PXIL'!AE71+RTM!AE71</f>
        <v>0</v>
      </c>
      <c r="AN71" s="14">
        <f>'OA&amp;GRIDCO'!BD71+'Day Ahead IEX PXIL'!AF71+RTM!AF71</f>
        <v>0</v>
      </c>
      <c r="AO71" s="14">
        <f>'OA&amp;GRIDCO'!CC71+'Day Ahead IEX PXIL'!AQ71+RTM!AQ71</f>
        <v>0</v>
      </c>
      <c r="AP71" s="14">
        <f>'OA&amp;GRIDCO'!CD71+'Day Ahead IEX PXIL'!AR71+RTM!AR71</f>
        <v>0</v>
      </c>
      <c r="AQ71" s="14">
        <f>'OA&amp;GRIDCO'!CO71+'Day Ahead IEX PXIL'!AW71+RTM!AW71</f>
        <v>25.75</v>
      </c>
      <c r="AR71" s="14">
        <f>'OA&amp;GRIDCO'!CP71+'Day Ahead IEX PXIL'!AX71+RTM!AX71</f>
        <v>8</v>
      </c>
      <c r="AS71" s="14">
        <f>'OA&amp;GRIDCO'!DA71+'Day Ahead IEX PXIL'!BC71+RTM!BC71</f>
        <v>329.77738402061857</v>
      </c>
      <c r="AT71" s="14">
        <f>'OA&amp;GRIDCO'!DB71+'Day Ahead IEX PXIL'!BD71+RTM!BD71</f>
        <v>0</v>
      </c>
      <c r="AU71" s="14">
        <f>'Day Ahead IEX PXIL'!BI71+RTM!BI71+'OA&amp;GRIDCO'!OQ71</f>
        <v>0</v>
      </c>
      <c r="AV71" s="14">
        <f>'Day Ahead IEX PXIL'!BJ71+RTM!BJ71+'OA&amp;GRIDCO'!OR71</f>
        <v>0</v>
      </c>
      <c r="AW71" s="91"/>
      <c r="AX71" s="91"/>
      <c r="AY71" s="14">
        <v>0</v>
      </c>
      <c r="AZ71" s="14">
        <f>'OA&amp;GRIDCO'!DL71+'Day Ahead IEX PXIL'!BP71+RTM!BP71</f>
        <v>14.12</v>
      </c>
      <c r="BA71" s="14">
        <f>'OA&amp;GRIDCO'!EC71+'Day Ahead IEX PXIL'!BU71+RTM!BU71</f>
        <v>0</v>
      </c>
      <c r="BB71" s="14">
        <f>'OA&amp;GRIDCO'!ED71+'Day Ahead IEX PXIL'!BV71+RTM!BV71</f>
        <v>0</v>
      </c>
      <c r="BC71" s="14">
        <f>'OA&amp;GRIDCO'!EQ71+'Day Ahead IEX PXIL'!CA71+RTM!CA71</f>
        <v>348.46000000000004</v>
      </c>
      <c r="BD71" s="14">
        <f>'OA&amp;GRIDCO'!ER71+'Day Ahead IEX PXIL'!CB71+RTM!CB71</f>
        <v>66.495000000000005</v>
      </c>
      <c r="BE71" s="99">
        <f>'OA&amp;GRIDCO'!NU71+GDAM!U71</f>
        <v>3.3</v>
      </c>
      <c r="BF71" s="99"/>
      <c r="BG71" s="77"/>
      <c r="BH71" s="77"/>
      <c r="BI71" s="14">
        <f>'OA&amp;GRIDCO'!EW71+'Day Ahead IEX PXIL'!CG71+RTM!CG71</f>
        <v>0</v>
      </c>
      <c r="BJ71" s="14">
        <f>'OA&amp;GRIDCO'!EX71+'Day Ahead IEX PXIL'!CH71+RTM!CH71</f>
        <v>0</v>
      </c>
      <c r="BK71" s="14">
        <f>'OA&amp;GRIDCO'!KW71+RTM!FG71+'Day Ahead IEX PXIL'!GW71</f>
        <v>0</v>
      </c>
      <c r="BL71" s="14">
        <f>'OA&amp;GRIDCO'!KX71+RTM!FH71+'Day Ahead IEX PXIL'!GX71</f>
        <v>0</v>
      </c>
      <c r="BM71" s="14">
        <f>'Day Ahead IEX PXIL'!CM71+RTM!CM71+'OA&amp;GRIDCO'!FC71</f>
        <v>0</v>
      </c>
      <c r="BN71" s="14">
        <f>'OA&amp;GRIDCO'!FD71+'Day Ahead IEX PXIL'!CN71+RTM!CN71</f>
        <v>0</v>
      </c>
      <c r="BO71" s="93"/>
      <c r="BP71" s="93"/>
      <c r="BQ71" s="14">
        <f>'OA&amp;GRIDCO'!FQ71+'Day Ahead IEX PXIL'!CS71+RTM!CS71</f>
        <v>26.8</v>
      </c>
      <c r="BR71" s="14">
        <f>'OA&amp;GRIDCO'!FR71+'Day Ahead IEX PXIL'!CT71+RTM!CT71</f>
        <v>6</v>
      </c>
      <c r="BS71" s="10">
        <f>'OA&amp;GRIDCO'!JU71+'Day Ahead IEX PXIL'!FA71+RTM!EU71</f>
        <v>70.11</v>
      </c>
      <c r="BT71" s="14">
        <f>'OA&amp;GRIDCO'!JV71+'Day Ahead IEX PXIL'!FB71+RTM!EV71</f>
        <v>11</v>
      </c>
      <c r="BU71" s="31">
        <f>'OA&amp;GRIDCO'!GG71+RTM!G71</f>
        <v>0</v>
      </c>
      <c r="BV71" s="31">
        <f>'OA&amp;GRIDCO'!GH71</f>
        <v>0</v>
      </c>
      <c r="BW71" s="14">
        <f>'OA&amp;GRIDCO'!HA71+'Day Ahead IEX PXIL'!DK71+RTM!DE71</f>
        <v>1.5</v>
      </c>
      <c r="BX71" s="14">
        <f>'OA&amp;GRIDCO'!HB71</f>
        <v>0</v>
      </c>
      <c r="BY71" s="14">
        <f>'Day Ahead IEX PXIL'!GK71+RTM!FA71+'OA&amp;GRIDCO'!LC71</f>
        <v>0</v>
      </c>
      <c r="BZ71" s="14">
        <f>'Day Ahead IEX PXIL'!GL71+RTM!FB71+'OA&amp;GRIDCO'!LD71</f>
        <v>0</v>
      </c>
      <c r="CA71" s="61"/>
      <c r="CB71" s="61"/>
      <c r="CC71" s="98">
        <f>RTM!GI71+'Day Ahead IEX PXIL'!II71+GDAM!M71</f>
        <v>0</v>
      </c>
      <c r="CD71" s="98">
        <f>RTM!GJ71</f>
        <v>0</v>
      </c>
      <c r="CE71" s="14">
        <f>'OA&amp;GRIDCO'!HI71+'Day Ahead IEX PXIL'!DQ71+RTM!DK71</f>
        <v>0</v>
      </c>
      <c r="CF71" s="14">
        <f>'OA&amp;GRIDCO'!HJ71+'Day Ahead IEX PXIL'!DR71+RTM!DL71</f>
        <v>0</v>
      </c>
      <c r="CG71" s="98">
        <f>'OA&amp;GRIDCO'!HO71+'Day Ahead IEX PXIL'!DW71+RTM!DQ71</f>
        <v>0</v>
      </c>
      <c r="CH71" s="98">
        <f>'OA&amp;GRIDCO'!HP71+'Day Ahead IEX PXIL'!DX71+RTM!DR71</f>
        <v>0</v>
      </c>
      <c r="CI71" s="99">
        <f>'Day Ahead IEX PXIL'!HE71+'OA&amp;GRIDCO'!DI71+RTM!GY71</f>
        <v>0</v>
      </c>
      <c r="CJ71" s="99">
        <f>'Day Ahead IEX PXIL'!HF71+'OA&amp;GRIDCO'!DJ71</f>
        <v>0</v>
      </c>
      <c r="CK71" s="78">
        <f>'OA&amp;GRIDCO'!KS71+'Day Ahead IEX PXIL'!DE71</f>
        <v>0</v>
      </c>
      <c r="CL71" s="78">
        <f>'OA&amp;GRIDCO'!KT71+'Day Ahead IEX PXIL'!DF71</f>
        <v>0</v>
      </c>
      <c r="CM71" s="78">
        <f>'Day Ahead IEX PXIL'!FS71+RTM!FS71</f>
        <v>0</v>
      </c>
      <c r="CN71" s="78">
        <f>'Day Ahead IEX PXIL'!FT71</f>
        <v>0</v>
      </c>
      <c r="CO71" s="78">
        <f>RTM!IY71+'Day Ahead IEX PXIL'!IY71</f>
        <v>0</v>
      </c>
      <c r="CP71" s="78">
        <f>RTM!IZ71+'Day Ahead IEX PXIL'!IZ71</f>
        <v>0</v>
      </c>
      <c r="CQ71" s="14">
        <f>'OA&amp;GRIDCO'!KG71+'Day Ahead IEX PXIL'!FM71+RTM!GE71</f>
        <v>8.25</v>
      </c>
      <c r="CR71" s="14">
        <f>'OA&amp;GRIDCO'!KH71+'Day Ahead IEX PXIL'!FN71</f>
        <v>0</v>
      </c>
      <c r="CS71" s="14">
        <f>'OA&amp;GRIDCO'!KM71+'Day Ahead IEX PXIL'!FY71+RTM!FY71</f>
        <v>3.61</v>
      </c>
      <c r="CT71" s="14">
        <f>'Day Ahead IEX PXIL'!FZ71</f>
        <v>0</v>
      </c>
      <c r="CU71" s="14">
        <v>0</v>
      </c>
      <c r="CV71" s="14">
        <f>'Day Ahead IEX PXIL'!GF71</f>
        <v>0</v>
      </c>
      <c r="CW71" s="14">
        <f>'OA&amp;GRIDCO'!HU71+'Day Ahead IEX PXIL'!EC71+RTM!DW71</f>
        <v>400</v>
      </c>
      <c r="CX71" s="14">
        <f>'OA&amp;GRIDCO'!HV71+'Day Ahead IEX PXIL'!ED71+RTM!DX71</f>
        <v>0</v>
      </c>
      <c r="CY71" s="14">
        <f>'OA&amp;GRIDCO'!IG71+'Day Ahead IEX PXIL'!EI71+RTM!EC71</f>
        <v>9.3000000000000007</v>
      </c>
      <c r="CZ71" s="14">
        <f>'OA&amp;GRIDCO'!IH71+'Day Ahead IEX PXIL'!EJ71+RTM!ED71</f>
        <v>2.3250000000000002</v>
      </c>
      <c r="DA71" s="14">
        <f>'OA&amp;GRIDCO'!IU71+'Day Ahead IEX PXIL'!EO71+RTM!EI71</f>
        <v>0</v>
      </c>
      <c r="DB71" s="14">
        <f>'OA&amp;GRIDCO'!IV71+'Day Ahead IEX PXIL'!EP71+RTM!EJ71</f>
        <v>0</v>
      </c>
      <c r="DC71" s="99"/>
      <c r="DD71" s="99"/>
      <c r="DE71" s="14">
        <f>'Day Ahead IEX PXIL'!FC71+'OA&amp;GRIDCO'!KA71+RTM!GM71</f>
        <v>0</v>
      </c>
      <c r="DF71" s="14">
        <f>'Day Ahead IEX PXIL'!FD71+'OA&amp;GRIDCO'!KB71</f>
        <v>0</v>
      </c>
      <c r="DG71" s="14">
        <f>'OA&amp;GRIDCO'!JE71+'Day Ahead IEX PXIL'!EU71+RTM!EO71</f>
        <v>10.31</v>
      </c>
      <c r="DH71" s="14">
        <f>'OA&amp;GRIDCO'!JF71+'Day Ahead IEX PXIL'!EV71+RTM!EP71</f>
        <v>0</v>
      </c>
      <c r="DI71" s="14">
        <v>0</v>
      </c>
      <c r="DJ71" s="14">
        <v>0</v>
      </c>
      <c r="DK71" s="98">
        <f>RTM!FM71</f>
        <v>0</v>
      </c>
      <c r="DL71" s="98">
        <f>RTM!FN71</f>
        <v>0</v>
      </c>
      <c r="DM71" s="98">
        <f>'OA&amp;GRIDCO'!LF71+'Day Ahead IEX PXIL'!HU71+'Day Ahead IEX PXIL'!HU71</f>
        <v>0</v>
      </c>
      <c r="DN71" s="98">
        <f>'OA&amp;GRIDCO'!LH71+'Day Ahead IEX PXIL'!HV71+RTM!GV71</f>
        <v>0</v>
      </c>
      <c r="DO71" s="98">
        <f>'OA&amp;GRIDCO'!LS71+'Day Ahead IEX PXIL'!HO71+RTM!IU71</f>
        <v>0</v>
      </c>
      <c r="DP71" s="98">
        <f>'OA&amp;GRIDCO'!LT71+'Day Ahead IEX PXIL'!HP71+RTM!IV71</f>
        <v>0</v>
      </c>
      <c r="DQ71" s="98">
        <f>RTM!HK71</f>
        <v>1.65</v>
      </c>
      <c r="DR71" s="98">
        <f>RTM!HL71</f>
        <v>0</v>
      </c>
      <c r="DS71" s="98">
        <f>RTM!HO71</f>
        <v>0</v>
      </c>
      <c r="DT71" s="98">
        <f>RTM!HP71</f>
        <v>0</v>
      </c>
      <c r="DU71" s="98">
        <f>RTM!HS71</f>
        <v>0</v>
      </c>
      <c r="DV71" s="98">
        <f>RTM!HT71</f>
        <v>0</v>
      </c>
      <c r="DW71" s="98">
        <f>RTM!HW71+'OA&amp;GRIDCO'!MI71</f>
        <v>22</v>
      </c>
      <c r="DX71" s="98">
        <f>RTM!HX71</f>
        <v>0</v>
      </c>
      <c r="DY71" s="98">
        <f>RTM!IA71</f>
        <v>0</v>
      </c>
      <c r="DZ71" s="98">
        <f>RTM!IB71</f>
        <v>0</v>
      </c>
      <c r="EA71" s="98">
        <f>RTM!IC71</f>
        <v>0</v>
      </c>
      <c r="EB71" s="98">
        <f>RTM!ID71</f>
        <v>0</v>
      </c>
      <c r="EC71" s="98">
        <f>'OA&amp;GRIDCO'!MO71</f>
        <v>6.63</v>
      </c>
      <c r="ED71" s="98">
        <f>'OA&amp;GRIDCO'!MP71</f>
        <v>0</v>
      </c>
      <c r="EE71" s="98">
        <f>'OA&amp;GRIDCO'!MS71</f>
        <v>0</v>
      </c>
      <c r="EF71" s="98">
        <f>'OA&amp;GRIDCO'!MT71</f>
        <v>0</v>
      </c>
      <c r="EG71" s="98">
        <f>'OA&amp;GRIDCO'!MW71+'Day Ahead IEX PXIL'!IM71+GDAM!G71+RTM!II71</f>
        <v>0</v>
      </c>
      <c r="EH71" s="98">
        <f>'OA&amp;GRIDCO'!MX71+'Day Ahead IEX PXIL'!IN71+RTM!IJ71+GDAM!H71</f>
        <v>0</v>
      </c>
      <c r="EI71" s="98">
        <f>'Day Ahead IEX PXIL'!IQ71+RTM!IM71+'OA&amp;GRIDCO'!NA71</f>
        <v>6.65</v>
      </c>
      <c r="EJ71" s="98">
        <f>'Day Ahead IEX PXIL'!IR71+RTM!IN71+'OA&amp;GRIDCO'!NB71</f>
        <v>0.9</v>
      </c>
      <c r="EK71" s="98">
        <f>'OA&amp;GRIDCO'!NE71</f>
        <v>0</v>
      </c>
      <c r="EL71" s="98">
        <f>'OA&amp;GRIDCO'!NF71</f>
        <v>0</v>
      </c>
      <c r="EM71" s="98">
        <f>RTM!IQ71</f>
        <v>0</v>
      </c>
      <c r="EN71" s="98">
        <f>RTM!IR71</f>
        <v>0</v>
      </c>
      <c r="EO71" s="98">
        <f>'Day Ahead IEX PXIL'!IU71+RTM!JC71</f>
        <v>0</v>
      </c>
      <c r="EP71" s="98">
        <f>'Day Ahead IEX PXIL'!IV71+RTM!JD71</f>
        <v>0</v>
      </c>
      <c r="EQ71" s="98">
        <f>'OA&amp;GRIDCO'!NI71</f>
        <v>0</v>
      </c>
      <c r="ER71" s="98">
        <f>'OA&amp;GRIDCO'!NJ71</f>
        <v>0</v>
      </c>
      <c r="ES71" s="98">
        <f>'OA&amp;GRIDCO'!NK71+RTM!HC71+'Day Ahead IEX PXIL'!JC71</f>
        <v>0</v>
      </c>
      <c r="ET71" s="98">
        <f>'OA&amp;GRIDCO'!NN71+RTM!HD71+'Day Ahead IEX PXIL'!JD71</f>
        <v>0</v>
      </c>
      <c r="EU71" s="98">
        <f>RTM!JG71</f>
        <v>0</v>
      </c>
      <c r="EV71" s="98">
        <f>RTM!JH71</f>
        <v>0</v>
      </c>
      <c r="EW71" s="98">
        <f>RTM!JK71</f>
        <v>0</v>
      </c>
      <c r="EX71" s="98">
        <f>RTM!JL71</f>
        <v>0</v>
      </c>
      <c r="EY71" s="98">
        <f>GDAM!S71+'OA&amp;GRIDCO'!OE71+RTM!JO71</f>
        <v>0</v>
      </c>
      <c r="EZ71" s="98">
        <f>GDAM!T71+'OA&amp;GRIDCO'!NV71+RTM!JP71</f>
        <v>0</v>
      </c>
      <c r="FA71" s="98">
        <f>GDAM!Y71+RTM!JS71</f>
        <v>0</v>
      </c>
      <c r="FB71" s="98">
        <f>GDAM!Z71+RTM!JT71</f>
        <v>0</v>
      </c>
      <c r="FC71" s="98">
        <f>RTM!JW71</f>
        <v>0</v>
      </c>
      <c r="FD71" s="98">
        <f>RTM!JX71</f>
        <v>0</v>
      </c>
      <c r="FE71" s="98">
        <f>GDAM!AE71+'OA&amp;GRIDCO'!OM71</f>
        <v>2.46</v>
      </c>
      <c r="FF71" s="98">
        <f>GDAM!AF71+'OA&amp;GRIDCO'!ON71</f>
        <v>0</v>
      </c>
      <c r="FG71" s="10">
        <f t="shared" si="0"/>
        <v>1513.0112007478826</v>
      </c>
      <c r="FH71" s="10">
        <f t="shared" si="1"/>
        <v>171.584</v>
      </c>
    </row>
    <row r="72" spans="1:164">
      <c r="A72" s="72" t="s">
        <v>94</v>
      </c>
      <c r="B72" s="62">
        <v>62</v>
      </c>
      <c r="C72" s="139"/>
      <c r="D72" s="99"/>
      <c r="E72" s="99"/>
      <c r="F72" s="99"/>
      <c r="G72" s="99">
        <v>20</v>
      </c>
      <c r="H72" s="99">
        <v>0.9</v>
      </c>
      <c r="I72" s="98"/>
      <c r="J72" s="98"/>
      <c r="K72" s="99"/>
      <c r="L72" s="99"/>
      <c r="M72" s="99">
        <v>18</v>
      </c>
      <c r="N72" s="99"/>
      <c r="O72" s="359">
        <v>0.72</v>
      </c>
      <c r="P72" s="99"/>
      <c r="Q72" s="119">
        <v>3.7</v>
      </c>
      <c r="R72" s="99">
        <v>0.45999999999999996</v>
      </c>
      <c r="S72" s="98">
        <v>25</v>
      </c>
      <c r="T72" s="99"/>
      <c r="U72" s="98">
        <v>37</v>
      </c>
      <c r="V72" s="99"/>
      <c r="W72" s="351">
        <v>2.21</v>
      </c>
      <c r="X72" s="99"/>
      <c r="Y72" s="351">
        <v>2</v>
      </c>
      <c r="Z72" s="99"/>
      <c r="AA72" s="361">
        <v>1.3</v>
      </c>
      <c r="AB72" s="99"/>
      <c r="AC72" s="363">
        <v>0.32573603462399997</v>
      </c>
      <c r="AD72" s="99"/>
      <c r="AE72" s="14">
        <f>'OA&amp;GRIDCO'!W72+'Day Ahead IEX PXIL'!M72+RTM!M72</f>
        <v>20.62</v>
      </c>
      <c r="AF72" s="14">
        <f>'OA&amp;GRIDCO'!X72+'Day Ahead IEX PXIL'!N72+RTM!N72</f>
        <v>20.62</v>
      </c>
      <c r="AG72" s="14">
        <f>'OA&amp;GRIDCO'!AC72+'Day Ahead IEX PXIL'!S72+RTM!S72</f>
        <v>5</v>
      </c>
      <c r="AH72" s="14">
        <f>'OA&amp;GRIDCO'!AD72+'Day Ahead IEX PXIL'!T72+RTM!T72</f>
        <v>2.2200000000000002</v>
      </c>
      <c r="AI72" s="14">
        <f>'OA&amp;GRIDCO'!AU72+'Day Ahead IEX PXIL'!Y72+RTM!Y72</f>
        <v>100</v>
      </c>
      <c r="AJ72" s="14">
        <f>'OA&amp;GRIDCO'!AV72+'Day Ahead IEX PXIL'!Z72+RTM!Z72</f>
        <v>30</v>
      </c>
      <c r="AK72" s="14">
        <f>'OA&amp;GRIDCO'!BS72+'Day Ahead IEX PXIL'!AK72+RTM!AK72</f>
        <v>60</v>
      </c>
      <c r="AL72" s="14">
        <f>'OA&amp;GRIDCO'!BT72+'Day Ahead IEX PXIL'!AL72+RTM!AL72</f>
        <v>8.5440000000000005</v>
      </c>
      <c r="AM72" s="14">
        <f>'OA&amp;GRIDCO'!BC72+'Day Ahead IEX PXIL'!AE72+RTM!AE72</f>
        <v>0</v>
      </c>
      <c r="AN72" s="14">
        <f>'OA&amp;GRIDCO'!BD72+'Day Ahead IEX PXIL'!AF72+RTM!AF72</f>
        <v>0</v>
      </c>
      <c r="AO72" s="14">
        <f>'OA&amp;GRIDCO'!CC72+'Day Ahead IEX PXIL'!AQ72+RTM!AQ72</f>
        <v>0</v>
      </c>
      <c r="AP72" s="14">
        <f>'OA&amp;GRIDCO'!CD72+'Day Ahead IEX PXIL'!AR72+RTM!AR72</f>
        <v>0</v>
      </c>
      <c r="AQ72" s="14">
        <f>'OA&amp;GRIDCO'!CO72+'Day Ahead IEX PXIL'!AW72+RTM!AW72</f>
        <v>25.75</v>
      </c>
      <c r="AR72" s="14">
        <f>'OA&amp;GRIDCO'!CP72+'Day Ahead IEX PXIL'!AX72+RTM!AX72</f>
        <v>8</v>
      </c>
      <c r="AS72" s="14">
        <f>'OA&amp;GRIDCO'!DA72+'Day Ahead IEX PXIL'!BC72+RTM!BC72</f>
        <v>329.77738402061857</v>
      </c>
      <c r="AT72" s="14">
        <f>'OA&amp;GRIDCO'!DB72+'Day Ahead IEX PXIL'!BD72+RTM!BD72</f>
        <v>0</v>
      </c>
      <c r="AU72" s="14">
        <f>'Day Ahead IEX PXIL'!BI72+RTM!BI72+'OA&amp;GRIDCO'!OQ72</f>
        <v>0</v>
      </c>
      <c r="AV72" s="14">
        <f>'Day Ahead IEX PXIL'!BJ72+RTM!BJ72+'OA&amp;GRIDCO'!OR72</f>
        <v>0</v>
      </c>
      <c r="AW72" s="91"/>
      <c r="AX72" s="91"/>
      <c r="AY72" s="14">
        <v>0</v>
      </c>
      <c r="AZ72" s="14">
        <f>'OA&amp;GRIDCO'!DL72+'Day Ahead IEX PXIL'!BP72+RTM!BP72</f>
        <v>14.12</v>
      </c>
      <c r="BA72" s="14">
        <f>'OA&amp;GRIDCO'!EC72+'Day Ahead IEX PXIL'!BU72+RTM!BU72</f>
        <v>0</v>
      </c>
      <c r="BB72" s="14">
        <f>'OA&amp;GRIDCO'!ED72+'Day Ahead IEX PXIL'!BV72+RTM!BV72</f>
        <v>0</v>
      </c>
      <c r="BC72" s="14">
        <f>'OA&amp;GRIDCO'!EQ72+'Day Ahead IEX PXIL'!CA72+RTM!CA72</f>
        <v>348.46000000000004</v>
      </c>
      <c r="BD72" s="14">
        <f>'OA&amp;GRIDCO'!ER72+'Day Ahead IEX PXIL'!CB72+RTM!CB72</f>
        <v>66.495000000000005</v>
      </c>
      <c r="BE72" s="99">
        <f>'OA&amp;GRIDCO'!NU72+GDAM!U72</f>
        <v>3.21</v>
      </c>
      <c r="BF72" s="99"/>
      <c r="BG72" s="77"/>
      <c r="BH72" s="77"/>
      <c r="BI72" s="14">
        <f>'OA&amp;GRIDCO'!EW72+'Day Ahead IEX PXIL'!CG72+RTM!CG72</f>
        <v>0</v>
      </c>
      <c r="BJ72" s="14">
        <f>'OA&amp;GRIDCO'!EX72+'Day Ahead IEX PXIL'!CH72+RTM!CH72</f>
        <v>0</v>
      </c>
      <c r="BK72" s="14">
        <f>'OA&amp;GRIDCO'!KW72+RTM!FG72+'Day Ahead IEX PXIL'!GW72</f>
        <v>0</v>
      </c>
      <c r="BL72" s="14">
        <f>'OA&amp;GRIDCO'!KX72+RTM!FH72+'Day Ahead IEX PXIL'!GX72</f>
        <v>0</v>
      </c>
      <c r="BM72" s="14">
        <f>'Day Ahead IEX PXIL'!CM72+RTM!CM72+'OA&amp;GRIDCO'!FC72</f>
        <v>0</v>
      </c>
      <c r="BN72" s="14">
        <f>'OA&amp;GRIDCO'!FD72+'Day Ahead IEX PXIL'!CN72+RTM!CN72</f>
        <v>0</v>
      </c>
      <c r="BO72" s="93"/>
      <c r="BP72" s="93"/>
      <c r="BQ72" s="14">
        <f>'OA&amp;GRIDCO'!FQ72+'Day Ahead IEX PXIL'!CS72+RTM!CS72</f>
        <v>26.8</v>
      </c>
      <c r="BR72" s="14">
        <f>'OA&amp;GRIDCO'!FR72+'Day Ahead IEX PXIL'!CT72+RTM!CT72</f>
        <v>6</v>
      </c>
      <c r="BS72" s="10">
        <f>'OA&amp;GRIDCO'!JU72+'Day Ahead IEX PXIL'!FA72+RTM!EU72</f>
        <v>70.11</v>
      </c>
      <c r="BT72" s="14">
        <f>'OA&amp;GRIDCO'!JV72+'Day Ahead IEX PXIL'!FB72+RTM!EV72</f>
        <v>11</v>
      </c>
      <c r="BU72" s="31">
        <f>'OA&amp;GRIDCO'!GG72+RTM!G72</f>
        <v>0</v>
      </c>
      <c r="BV72" s="31">
        <f>'OA&amp;GRIDCO'!GH72</f>
        <v>0</v>
      </c>
      <c r="BW72" s="14">
        <f>'OA&amp;GRIDCO'!HA72+'Day Ahead IEX PXIL'!DK72+RTM!DE72</f>
        <v>1.5</v>
      </c>
      <c r="BX72" s="14">
        <f>'OA&amp;GRIDCO'!HB72</f>
        <v>0</v>
      </c>
      <c r="BY72" s="14">
        <f>'Day Ahead IEX PXIL'!GK72+RTM!FA72+'OA&amp;GRIDCO'!LC72</f>
        <v>0</v>
      </c>
      <c r="BZ72" s="14">
        <f>'Day Ahead IEX PXIL'!GL72+RTM!FB72+'OA&amp;GRIDCO'!LD72</f>
        <v>0</v>
      </c>
      <c r="CA72" s="61"/>
      <c r="CB72" s="61"/>
      <c r="CC72" s="98">
        <f>RTM!GI72+'Day Ahead IEX PXIL'!II72+GDAM!M72</f>
        <v>0</v>
      </c>
      <c r="CD72" s="98">
        <f>RTM!GJ72</f>
        <v>0</v>
      </c>
      <c r="CE72" s="14">
        <f>'OA&amp;GRIDCO'!HI72+'Day Ahead IEX PXIL'!DQ72+RTM!DK72</f>
        <v>0</v>
      </c>
      <c r="CF72" s="14">
        <f>'OA&amp;GRIDCO'!HJ72+'Day Ahead IEX PXIL'!DR72+RTM!DL72</f>
        <v>0</v>
      </c>
      <c r="CG72" s="98">
        <f>'OA&amp;GRIDCO'!HO72+'Day Ahead IEX PXIL'!DW72+RTM!DQ72</f>
        <v>0</v>
      </c>
      <c r="CH72" s="98">
        <f>'OA&amp;GRIDCO'!HP72+'Day Ahead IEX PXIL'!DX72+RTM!DR72</f>
        <v>0</v>
      </c>
      <c r="CI72" s="99">
        <f>'Day Ahead IEX PXIL'!HE72+'OA&amp;GRIDCO'!DI72+RTM!GY72</f>
        <v>0</v>
      </c>
      <c r="CJ72" s="99">
        <f>'Day Ahead IEX PXIL'!HF72+'OA&amp;GRIDCO'!DJ72</f>
        <v>0</v>
      </c>
      <c r="CK72" s="78">
        <f>'OA&amp;GRIDCO'!KS72+'Day Ahead IEX PXIL'!DE72</f>
        <v>0</v>
      </c>
      <c r="CL72" s="78">
        <f>'OA&amp;GRIDCO'!KT72+'Day Ahead IEX PXIL'!DF72</f>
        <v>0</v>
      </c>
      <c r="CM72" s="78">
        <f>'Day Ahead IEX PXIL'!FS72+RTM!FS72</f>
        <v>0</v>
      </c>
      <c r="CN72" s="78">
        <f>'Day Ahead IEX PXIL'!FT72</f>
        <v>0</v>
      </c>
      <c r="CO72" s="78">
        <f>RTM!IY72+'Day Ahead IEX PXIL'!IY72</f>
        <v>0</v>
      </c>
      <c r="CP72" s="78">
        <f>RTM!IZ72+'Day Ahead IEX PXIL'!IZ72</f>
        <v>0</v>
      </c>
      <c r="CQ72" s="14">
        <f>'OA&amp;GRIDCO'!KG72+'Day Ahead IEX PXIL'!FM72+RTM!GE72</f>
        <v>8.25</v>
      </c>
      <c r="CR72" s="14">
        <f>'OA&amp;GRIDCO'!KH72+'Day Ahead IEX PXIL'!FN72</f>
        <v>0</v>
      </c>
      <c r="CS72" s="14">
        <f>'OA&amp;GRIDCO'!KM72+'Day Ahead IEX PXIL'!FY72+RTM!FY72</f>
        <v>3.61</v>
      </c>
      <c r="CT72" s="14">
        <f>'Day Ahead IEX PXIL'!FZ72</f>
        <v>0</v>
      </c>
      <c r="CU72" s="14">
        <v>0</v>
      </c>
      <c r="CV72" s="14">
        <f>'Day Ahead IEX PXIL'!GF72</f>
        <v>0</v>
      </c>
      <c r="CW72" s="14">
        <f>'OA&amp;GRIDCO'!HU72+'Day Ahead IEX PXIL'!EC72+RTM!DW72</f>
        <v>400</v>
      </c>
      <c r="CX72" s="14">
        <f>'OA&amp;GRIDCO'!HV72+'Day Ahead IEX PXIL'!ED72+RTM!DX72</f>
        <v>0</v>
      </c>
      <c r="CY72" s="14">
        <f>'OA&amp;GRIDCO'!IG72+'Day Ahead IEX PXIL'!EI72+RTM!EC72</f>
        <v>9.3000000000000007</v>
      </c>
      <c r="CZ72" s="14">
        <f>'OA&amp;GRIDCO'!IH72+'Day Ahead IEX PXIL'!EJ72+RTM!ED72</f>
        <v>2.3250000000000002</v>
      </c>
      <c r="DA72" s="14">
        <f>'OA&amp;GRIDCO'!IU72+'Day Ahead IEX PXIL'!EO72+RTM!EI72</f>
        <v>0</v>
      </c>
      <c r="DB72" s="14">
        <f>'OA&amp;GRIDCO'!IV72+'Day Ahead IEX PXIL'!EP72+RTM!EJ72</f>
        <v>0</v>
      </c>
      <c r="DC72" s="99"/>
      <c r="DD72" s="99"/>
      <c r="DE72" s="14">
        <f>'Day Ahead IEX PXIL'!FC72+'OA&amp;GRIDCO'!KA72+RTM!GM72</f>
        <v>0</v>
      </c>
      <c r="DF72" s="14">
        <f>'Day Ahead IEX PXIL'!FD72+'OA&amp;GRIDCO'!KB72</f>
        <v>0</v>
      </c>
      <c r="DG72" s="14">
        <f>'OA&amp;GRIDCO'!JE72+'Day Ahead IEX PXIL'!EU72+RTM!EO72</f>
        <v>10.31</v>
      </c>
      <c r="DH72" s="14">
        <f>'OA&amp;GRIDCO'!JF72+'Day Ahead IEX PXIL'!EV72+RTM!EP72</f>
        <v>0</v>
      </c>
      <c r="DI72" s="14">
        <v>0</v>
      </c>
      <c r="DJ72" s="14">
        <v>0</v>
      </c>
      <c r="DK72" s="98">
        <f>RTM!FM72</f>
        <v>0</v>
      </c>
      <c r="DL72" s="98">
        <f>RTM!FN72</f>
        <v>0</v>
      </c>
      <c r="DM72" s="98">
        <f>'OA&amp;GRIDCO'!LF72+'Day Ahead IEX PXIL'!HU72+'Day Ahead IEX PXIL'!HU72</f>
        <v>0</v>
      </c>
      <c r="DN72" s="98">
        <f>'OA&amp;GRIDCO'!LH72+'Day Ahead IEX PXIL'!HV72+RTM!GV72</f>
        <v>0</v>
      </c>
      <c r="DO72" s="98">
        <f>'OA&amp;GRIDCO'!LS72+'Day Ahead IEX PXIL'!HO72+RTM!IU72</f>
        <v>0</v>
      </c>
      <c r="DP72" s="98">
        <f>'OA&amp;GRIDCO'!LT72+'Day Ahead IEX PXIL'!HP72+RTM!IV72</f>
        <v>0</v>
      </c>
      <c r="DQ72" s="98">
        <f>RTM!HK72</f>
        <v>1.65</v>
      </c>
      <c r="DR72" s="98">
        <f>RTM!HL72</f>
        <v>0</v>
      </c>
      <c r="DS72" s="98">
        <f>RTM!HO72</f>
        <v>0</v>
      </c>
      <c r="DT72" s="98">
        <f>RTM!HP72</f>
        <v>0</v>
      </c>
      <c r="DU72" s="98">
        <f>RTM!HS72</f>
        <v>0</v>
      </c>
      <c r="DV72" s="98">
        <f>RTM!HT72</f>
        <v>0</v>
      </c>
      <c r="DW72" s="98">
        <f>RTM!HW72+'OA&amp;GRIDCO'!MI72</f>
        <v>22</v>
      </c>
      <c r="DX72" s="98">
        <f>RTM!HX72</f>
        <v>0</v>
      </c>
      <c r="DY72" s="98">
        <f>RTM!IA72</f>
        <v>0</v>
      </c>
      <c r="DZ72" s="98">
        <f>RTM!IB72</f>
        <v>0</v>
      </c>
      <c r="EA72" s="98">
        <f>RTM!IC72</f>
        <v>0</v>
      </c>
      <c r="EB72" s="98">
        <f>RTM!ID72</f>
        <v>0</v>
      </c>
      <c r="EC72" s="98">
        <f>'OA&amp;GRIDCO'!MO72</f>
        <v>6.06</v>
      </c>
      <c r="ED72" s="98">
        <f>'OA&amp;GRIDCO'!MP72</f>
        <v>0</v>
      </c>
      <c r="EE72" s="98">
        <f>'OA&amp;GRIDCO'!MS72</f>
        <v>0</v>
      </c>
      <c r="EF72" s="98">
        <f>'OA&amp;GRIDCO'!MT72</f>
        <v>0</v>
      </c>
      <c r="EG72" s="98">
        <f>'OA&amp;GRIDCO'!MW72+'Day Ahead IEX PXIL'!IM72+GDAM!G72+RTM!II72</f>
        <v>0</v>
      </c>
      <c r="EH72" s="98">
        <f>'OA&amp;GRIDCO'!MX72+'Day Ahead IEX PXIL'!IN72+RTM!IJ72+GDAM!H72</f>
        <v>0</v>
      </c>
      <c r="EI72" s="98">
        <f>'Day Ahead IEX PXIL'!IQ72+RTM!IM72+'OA&amp;GRIDCO'!NA72</f>
        <v>6.65</v>
      </c>
      <c r="EJ72" s="98">
        <f>'Day Ahead IEX PXIL'!IR72+RTM!IN72+'OA&amp;GRIDCO'!NB72</f>
        <v>0.9</v>
      </c>
      <c r="EK72" s="98">
        <f>'OA&amp;GRIDCO'!NE72</f>
        <v>0</v>
      </c>
      <c r="EL72" s="98">
        <f>'OA&amp;GRIDCO'!NF72</f>
        <v>0</v>
      </c>
      <c r="EM72" s="98">
        <f>RTM!IQ72</f>
        <v>0</v>
      </c>
      <c r="EN72" s="98">
        <f>RTM!IR72</f>
        <v>0</v>
      </c>
      <c r="EO72" s="98">
        <f>'Day Ahead IEX PXIL'!IU72+RTM!JC72</f>
        <v>0</v>
      </c>
      <c r="EP72" s="98">
        <f>'Day Ahead IEX PXIL'!IV72+RTM!JD72</f>
        <v>0</v>
      </c>
      <c r="EQ72" s="98">
        <f>'OA&amp;GRIDCO'!NI72</f>
        <v>0</v>
      </c>
      <c r="ER72" s="98">
        <f>'OA&amp;GRIDCO'!NJ72</f>
        <v>0</v>
      </c>
      <c r="ES72" s="98">
        <f>'OA&amp;GRIDCO'!NK72+RTM!HC72+'Day Ahead IEX PXIL'!JC72</f>
        <v>0</v>
      </c>
      <c r="ET72" s="98">
        <f>'OA&amp;GRIDCO'!NN72+RTM!HD72+'Day Ahead IEX PXIL'!JD72</f>
        <v>0</v>
      </c>
      <c r="EU72" s="98">
        <f>RTM!JG72</f>
        <v>0</v>
      </c>
      <c r="EV72" s="98">
        <f>RTM!JH72</f>
        <v>0</v>
      </c>
      <c r="EW72" s="98">
        <f>RTM!JK72</f>
        <v>0</v>
      </c>
      <c r="EX72" s="98">
        <f>RTM!JL72</f>
        <v>0</v>
      </c>
      <c r="EY72" s="98">
        <f>GDAM!S72+'OA&amp;GRIDCO'!OE72+RTM!JO72</f>
        <v>0</v>
      </c>
      <c r="EZ72" s="98">
        <f>GDAM!T72+'OA&amp;GRIDCO'!NV72+RTM!JP72</f>
        <v>0</v>
      </c>
      <c r="FA72" s="98">
        <f>GDAM!Y72+RTM!JS72</f>
        <v>0</v>
      </c>
      <c r="FB72" s="98">
        <f>GDAM!Z72+RTM!JT72</f>
        <v>0</v>
      </c>
      <c r="FC72" s="98">
        <f>RTM!JW72</f>
        <v>0</v>
      </c>
      <c r="FD72" s="98">
        <f>RTM!JX72</f>
        <v>0</v>
      </c>
      <c r="FE72" s="98">
        <f>GDAM!AE72+'OA&amp;GRIDCO'!OM72</f>
        <v>1.68</v>
      </c>
      <c r="FF72" s="98">
        <f>GDAM!AF72+'OA&amp;GRIDCO'!ON72</f>
        <v>0</v>
      </c>
      <c r="FG72" s="10">
        <f t="shared" si="0"/>
        <v>1508.9931200552426</v>
      </c>
      <c r="FH72" s="10">
        <f t="shared" si="1"/>
        <v>171.584</v>
      </c>
    </row>
    <row r="73" spans="1:164" ht="15" customHeight="1">
      <c r="A73" s="72" t="s">
        <v>95</v>
      </c>
      <c r="B73" s="62">
        <v>63</v>
      </c>
      <c r="C73" s="139"/>
      <c r="D73" s="99"/>
      <c r="E73" s="99"/>
      <c r="F73" s="99"/>
      <c r="G73" s="99">
        <v>20</v>
      </c>
      <c r="H73" s="99">
        <v>0.9</v>
      </c>
      <c r="I73" s="98"/>
      <c r="J73" s="98"/>
      <c r="K73" s="99"/>
      <c r="L73" s="99"/>
      <c r="M73" s="99">
        <v>18</v>
      </c>
      <c r="N73" s="99"/>
      <c r="O73" s="359">
        <v>0.45</v>
      </c>
      <c r="P73" s="99"/>
      <c r="Q73" s="119">
        <v>3.7</v>
      </c>
      <c r="R73" s="99">
        <v>0.45999999999999996</v>
      </c>
      <c r="S73" s="98">
        <v>25</v>
      </c>
      <c r="T73" s="99"/>
      <c r="U73" s="98">
        <v>37</v>
      </c>
      <c r="V73" s="99"/>
      <c r="W73" s="351">
        <v>1.76</v>
      </c>
      <c r="X73" s="99"/>
      <c r="Y73" s="351">
        <v>2</v>
      </c>
      <c r="Z73" s="99"/>
      <c r="AA73" s="361">
        <v>0.37</v>
      </c>
      <c r="AB73" s="99"/>
      <c r="AC73" s="363">
        <v>0.3060795497760001</v>
      </c>
      <c r="AD73" s="99"/>
      <c r="AE73" s="14">
        <f>'OA&amp;GRIDCO'!W73+'Day Ahead IEX PXIL'!M73+RTM!M73</f>
        <v>20.62</v>
      </c>
      <c r="AF73" s="14">
        <f>'OA&amp;GRIDCO'!X73+'Day Ahead IEX PXIL'!N73+RTM!N73</f>
        <v>20.62</v>
      </c>
      <c r="AG73" s="14">
        <f>'OA&amp;GRIDCO'!AC73+'Day Ahead IEX PXIL'!S73+RTM!S73</f>
        <v>5</v>
      </c>
      <c r="AH73" s="14">
        <f>'OA&amp;GRIDCO'!AD73+'Day Ahead IEX PXIL'!T73+RTM!T73</f>
        <v>2.2200000000000002</v>
      </c>
      <c r="AI73" s="14">
        <f>'OA&amp;GRIDCO'!AU73+'Day Ahead IEX PXIL'!Y73+RTM!Y73</f>
        <v>100</v>
      </c>
      <c r="AJ73" s="14">
        <f>'OA&amp;GRIDCO'!AV73+'Day Ahead IEX PXIL'!Z73+RTM!Z73</f>
        <v>30</v>
      </c>
      <c r="AK73" s="14">
        <f>'OA&amp;GRIDCO'!BS73+'Day Ahead IEX PXIL'!AK73+RTM!AK73</f>
        <v>70.31</v>
      </c>
      <c r="AL73" s="14">
        <f>'OA&amp;GRIDCO'!BT73+'Day Ahead IEX PXIL'!AL73+RTM!AL73</f>
        <v>8.5440000000000005</v>
      </c>
      <c r="AM73" s="14">
        <f>'OA&amp;GRIDCO'!BC73+'Day Ahead IEX PXIL'!AE73+RTM!AE73</f>
        <v>0</v>
      </c>
      <c r="AN73" s="14">
        <f>'OA&amp;GRIDCO'!BD73+'Day Ahead IEX PXIL'!AF73+RTM!AF73</f>
        <v>0</v>
      </c>
      <c r="AO73" s="14">
        <f>'OA&amp;GRIDCO'!CC73+'Day Ahead IEX PXIL'!AQ73+RTM!AQ73</f>
        <v>0</v>
      </c>
      <c r="AP73" s="14">
        <f>'OA&amp;GRIDCO'!CD73+'Day Ahead IEX PXIL'!AR73+RTM!AR73</f>
        <v>0</v>
      </c>
      <c r="AQ73" s="14">
        <f>'OA&amp;GRIDCO'!CO73+'Day Ahead IEX PXIL'!AW73+RTM!AW73</f>
        <v>25.75</v>
      </c>
      <c r="AR73" s="14">
        <f>'OA&amp;GRIDCO'!CP73+'Day Ahead IEX PXIL'!AX73+RTM!AX73</f>
        <v>8</v>
      </c>
      <c r="AS73" s="14">
        <f>'OA&amp;GRIDCO'!DA73+'Day Ahead IEX PXIL'!BC73+RTM!BC73</f>
        <v>329.77738402061857</v>
      </c>
      <c r="AT73" s="14">
        <f>'OA&amp;GRIDCO'!DB73+'Day Ahead IEX PXIL'!BD73+RTM!BD73</f>
        <v>0</v>
      </c>
      <c r="AU73" s="14">
        <f>'Day Ahead IEX PXIL'!BI73+RTM!BI73+'OA&amp;GRIDCO'!OQ73</f>
        <v>0</v>
      </c>
      <c r="AV73" s="14">
        <f>'Day Ahead IEX PXIL'!BJ73+RTM!BJ73+'OA&amp;GRIDCO'!OR73</f>
        <v>0</v>
      </c>
      <c r="AW73" s="91"/>
      <c r="AX73" s="91"/>
      <c r="AY73" s="14">
        <v>0</v>
      </c>
      <c r="AZ73" s="14">
        <f>'OA&amp;GRIDCO'!DL73+'Day Ahead IEX PXIL'!BP73+RTM!BP73</f>
        <v>14.12</v>
      </c>
      <c r="BA73" s="14">
        <f>'OA&amp;GRIDCO'!EC73+'Day Ahead IEX PXIL'!BU73+RTM!BU73</f>
        <v>0</v>
      </c>
      <c r="BB73" s="14">
        <f>'OA&amp;GRIDCO'!ED73+'Day Ahead IEX PXIL'!BV73+RTM!BV73</f>
        <v>0</v>
      </c>
      <c r="BC73" s="14">
        <f>'OA&amp;GRIDCO'!EQ73+'Day Ahead IEX PXIL'!CA73+RTM!CA73</f>
        <v>348.46000000000004</v>
      </c>
      <c r="BD73" s="14">
        <f>'OA&amp;GRIDCO'!ER73+'Day Ahead IEX PXIL'!CB73+RTM!CB73</f>
        <v>66.495000000000005</v>
      </c>
      <c r="BE73" s="99">
        <f>'OA&amp;GRIDCO'!NU73+GDAM!U73</f>
        <v>3.43</v>
      </c>
      <c r="BF73" s="99"/>
      <c r="BG73" s="77"/>
      <c r="BH73" s="77"/>
      <c r="BI73" s="14">
        <f>'OA&amp;GRIDCO'!EW73+'Day Ahead IEX PXIL'!CG73+RTM!CG73</f>
        <v>0</v>
      </c>
      <c r="BJ73" s="14">
        <f>'OA&amp;GRIDCO'!EX73+'Day Ahead IEX PXIL'!CH73+RTM!CH73</f>
        <v>0</v>
      </c>
      <c r="BK73" s="14">
        <f>'OA&amp;GRIDCO'!KW73+RTM!FG73+'Day Ahead IEX PXIL'!GW73</f>
        <v>0</v>
      </c>
      <c r="BL73" s="14">
        <f>'OA&amp;GRIDCO'!KX73+RTM!FH73+'Day Ahead IEX PXIL'!GX73</f>
        <v>0</v>
      </c>
      <c r="BM73" s="14">
        <f>'Day Ahead IEX PXIL'!CM73+RTM!CM73+'OA&amp;GRIDCO'!FC73</f>
        <v>0</v>
      </c>
      <c r="BN73" s="14">
        <f>'OA&amp;GRIDCO'!FD73+'Day Ahead IEX PXIL'!CN73+RTM!CN73</f>
        <v>0</v>
      </c>
      <c r="BO73" s="93"/>
      <c r="BP73" s="93"/>
      <c r="BQ73" s="14">
        <f>'OA&amp;GRIDCO'!FQ73+'Day Ahead IEX PXIL'!CS73+RTM!CS73</f>
        <v>26.8</v>
      </c>
      <c r="BR73" s="14">
        <f>'OA&amp;GRIDCO'!FR73+'Day Ahead IEX PXIL'!CT73+RTM!CT73</f>
        <v>6</v>
      </c>
      <c r="BS73" s="10">
        <f>'OA&amp;GRIDCO'!JU73+'Day Ahead IEX PXIL'!FA73+RTM!EU73</f>
        <v>70.11</v>
      </c>
      <c r="BT73" s="14">
        <f>'OA&amp;GRIDCO'!JV73+'Day Ahead IEX PXIL'!FB73+RTM!EV73</f>
        <v>11</v>
      </c>
      <c r="BU73" s="31">
        <f>'OA&amp;GRIDCO'!GG73+RTM!G73</f>
        <v>0</v>
      </c>
      <c r="BV73" s="31">
        <f>'OA&amp;GRIDCO'!GH73</f>
        <v>0</v>
      </c>
      <c r="BW73" s="14">
        <f>'OA&amp;GRIDCO'!HA73+'Day Ahead IEX PXIL'!DK73+RTM!DE73</f>
        <v>1.5</v>
      </c>
      <c r="BX73" s="14">
        <f>'OA&amp;GRIDCO'!HB73</f>
        <v>0</v>
      </c>
      <c r="BY73" s="14">
        <f>'Day Ahead IEX PXIL'!GK73+RTM!FA73+'OA&amp;GRIDCO'!LC73</f>
        <v>0</v>
      </c>
      <c r="BZ73" s="14">
        <f>'Day Ahead IEX PXIL'!GL73+RTM!FB73+'OA&amp;GRIDCO'!LD73</f>
        <v>0</v>
      </c>
      <c r="CA73" s="61"/>
      <c r="CB73" s="61"/>
      <c r="CC73" s="98">
        <f>RTM!GI73+'Day Ahead IEX PXIL'!II73+GDAM!M73</f>
        <v>0</v>
      </c>
      <c r="CD73" s="98">
        <f>RTM!GJ73</f>
        <v>0</v>
      </c>
      <c r="CE73" s="14">
        <f>'OA&amp;GRIDCO'!HI73+'Day Ahead IEX PXIL'!DQ73+RTM!DK73</f>
        <v>0</v>
      </c>
      <c r="CF73" s="14">
        <f>'OA&amp;GRIDCO'!HJ73+'Day Ahead IEX PXIL'!DR73+RTM!DL73</f>
        <v>0</v>
      </c>
      <c r="CG73" s="98">
        <f>'OA&amp;GRIDCO'!HO73+'Day Ahead IEX PXIL'!DW73+RTM!DQ73</f>
        <v>0</v>
      </c>
      <c r="CH73" s="98">
        <f>'OA&amp;GRIDCO'!HP73+'Day Ahead IEX PXIL'!DX73+RTM!DR73</f>
        <v>0</v>
      </c>
      <c r="CI73" s="99">
        <f>'Day Ahead IEX PXIL'!HE73+'OA&amp;GRIDCO'!DI73+RTM!GY73</f>
        <v>0</v>
      </c>
      <c r="CJ73" s="99">
        <f>'Day Ahead IEX PXIL'!HF73+'OA&amp;GRIDCO'!DJ73</f>
        <v>0</v>
      </c>
      <c r="CK73" s="78">
        <f>'OA&amp;GRIDCO'!KS73+'Day Ahead IEX PXIL'!DE73</f>
        <v>0</v>
      </c>
      <c r="CL73" s="78">
        <f>'OA&amp;GRIDCO'!KT73+'Day Ahead IEX PXIL'!DF73</f>
        <v>0</v>
      </c>
      <c r="CM73" s="78">
        <f>'Day Ahead IEX PXIL'!FS73+RTM!FS73</f>
        <v>0</v>
      </c>
      <c r="CN73" s="78">
        <f>'Day Ahead IEX PXIL'!FT73</f>
        <v>0</v>
      </c>
      <c r="CO73" s="78">
        <f>RTM!IY73+'Day Ahead IEX PXIL'!IY73</f>
        <v>0</v>
      </c>
      <c r="CP73" s="78">
        <f>RTM!IZ73+'Day Ahead IEX PXIL'!IZ73</f>
        <v>0</v>
      </c>
      <c r="CQ73" s="14">
        <f>'OA&amp;GRIDCO'!KG73+'Day Ahead IEX PXIL'!FM73+RTM!GE73</f>
        <v>8.25</v>
      </c>
      <c r="CR73" s="14">
        <f>'OA&amp;GRIDCO'!KH73+'Day Ahead IEX PXIL'!FN73</f>
        <v>0</v>
      </c>
      <c r="CS73" s="14">
        <f>'OA&amp;GRIDCO'!KM73+'Day Ahead IEX PXIL'!FY73+RTM!FY73</f>
        <v>3.61</v>
      </c>
      <c r="CT73" s="14">
        <f>'Day Ahead IEX PXIL'!FZ73</f>
        <v>0</v>
      </c>
      <c r="CU73" s="14">
        <v>0</v>
      </c>
      <c r="CV73" s="14">
        <f>'Day Ahead IEX PXIL'!GF73</f>
        <v>0</v>
      </c>
      <c r="CW73" s="14">
        <f>'OA&amp;GRIDCO'!HU73+'Day Ahead IEX PXIL'!EC73+RTM!DW73</f>
        <v>400</v>
      </c>
      <c r="CX73" s="14">
        <f>'OA&amp;GRIDCO'!HV73+'Day Ahead IEX PXIL'!ED73+RTM!DX73</f>
        <v>0</v>
      </c>
      <c r="CY73" s="14">
        <f>'OA&amp;GRIDCO'!IG73+'Day Ahead IEX PXIL'!EI73+RTM!EC73</f>
        <v>9.3000000000000007</v>
      </c>
      <c r="CZ73" s="14">
        <f>'OA&amp;GRIDCO'!IH73+'Day Ahead IEX PXIL'!EJ73+RTM!ED73</f>
        <v>2.3250000000000002</v>
      </c>
      <c r="DA73" s="14">
        <f>'OA&amp;GRIDCO'!IU73+'Day Ahead IEX PXIL'!EO73+RTM!EI73</f>
        <v>0</v>
      </c>
      <c r="DB73" s="14">
        <f>'OA&amp;GRIDCO'!IV73+'Day Ahead IEX PXIL'!EP73+RTM!EJ73</f>
        <v>0</v>
      </c>
      <c r="DC73" s="99"/>
      <c r="DD73" s="99"/>
      <c r="DE73" s="14">
        <f>'Day Ahead IEX PXIL'!FC73+'OA&amp;GRIDCO'!KA73+RTM!GM73</f>
        <v>0</v>
      </c>
      <c r="DF73" s="14">
        <f>'Day Ahead IEX PXIL'!FD73+'OA&amp;GRIDCO'!KB73</f>
        <v>0</v>
      </c>
      <c r="DG73" s="14">
        <f>'OA&amp;GRIDCO'!JE73+'Day Ahead IEX PXIL'!EU73+RTM!EO73</f>
        <v>10.31</v>
      </c>
      <c r="DH73" s="14">
        <f>'OA&amp;GRIDCO'!JF73+'Day Ahead IEX PXIL'!EV73+RTM!EP73</f>
        <v>0</v>
      </c>
      <c r="DI73" s="14">
        <v>0</v>
      </c>
      <c r="DJ73" s="14">
        <v>0</v>
      </c>
      <c r="DK73" s="98">
        <f>RTM!FM73</f>
        <v>0</v>
      </c>
      <c r="DL73" s="98">
        <f>RTM!FN73</f>
        <v>0</v>
      </c>
      <c r="DM73" s="98">
        <f>'OA&amp;GRIDCO'!LF73+'Day Ahead IEX PXIL'!HU73+'Day Ahead IEX PXIL'!HU73</f>
        <v>0</v>
      </c>
      <c r="DN73" s="98">
        <f>'OA&amp;GRIDCO'!LH73+'Day Ahead IEX PXIL'!HV73+RTM!GV73</f>
        <v>0</v>
      </c>
      <c r="DO73" s="98">
        <f>'OA&amp;GRIDCO'!LS73+'Day Ahead IEX PXIL'!HO73+RTM!IU73</f>
        <v>0</v>
      </c>
      <c r="DP73" s="98">
        <f>'OA&amp;GRIDCO'!LT73+'Day Ahead IEX PXIL'!HP73+RTM!IV73</f>
        <v>0</v>
      </c>
      <c r="DQ73" s="98">
        <f>RTM!HK73</f>
        <v>1.65</v>
      </c>
      <c r="DR73" s="98">
        <f>RTM!HL73</f>
        <v>0</v>
      </c>
      <c r="DS73" s="98">
        <f>RTM!HO73</f>
        <v>0</v>
      </c>
      <c r="DT73" s="98">
        <f>RTM!HP73</f>
        <v>0</v>
      </c>
      <c r="DU73" s="98">
        <f>RTM!HS73</f>
        <v>0</v>
      </c>
      <c r="DV73" s="98">
        <f>RTM!HT73</f>
        <v>0</v>
      </c>
      <c r="DW73" s="98">
        <f>RTM!HW73+'OA&amp;GRIDCO'!MI73</f>
        <v>22</v>
      </c>
      <c r="DX73" s="98">
        <f>RTM!HX73</f>
        <v>0</v>
      </c>
      <c r="DY73" s="98">
        <f>RTM!IA73</f>
        <v>0</v>
      </c>
      <c r="DZ73" s="98">
        <f>RTM!IB73</f>
        <v>0</v>
      </c>
      <c r="EA73" s="98">
        <f>RTM!IC73</f>
        <v>0</v>
      </c>
      <c r="EB73" s="98">
        <f>RTM!ID73</f>
        <v>0</v>
      </c>
      <c r="EC73" s="98">
        <f>'OA&amp;GRIDCO'!MO73</f>
        <v>5.24</v>
      </c>
      <c r="ED73" s="98">
        <f>'OA&amp;GRIDCO'!MP73</f>
        <v>0</v>
      </c>
      <c r="EE73" s="98">
        <f>'OA&amp;GRIDCO'!MS73</f>
        <v>0</v>
      </c>
      <c r="EF73" s="98">
        <f>'OA&amp;GRIDCO'!MT73</f>
        <v>0</v>
      </c>
      <c r="EG73" s="98">
        <f>'OA&amp;GRIDCO'!MW73+'Day Ahead IEX PXIL'!IM73+GDAM!G73+RTM!II73</f>
        <v>0</v>
      </c>
      <c r="EH73" s="98">
        <f>'OA&amp;GRIDCO'!MX73+'Day Ahead IEX PXIL'!IN73+RTM!IJ73+GDAM!H73</f>
        <v>0</v>
      </c>
      <c r="EI73" s="98">
        <f>'Day Ahead IEX PXIL'!IQ73+RTM!IM73+'OA&amp;GRIDCO'!NA73</f>
        <v>6.65</v>
      </c>
      <c r="EJ73" s="98">
        <f>'Day Ahead IEX PXIL'!IR73+RTM!IN73+'OA&amp;GRIDCO'!NB73</f>
        <v>0.9</v>
      </c>
      <c r="EK73" s="98">
        <f>'OA&amp;GRIDCO'!NE73</f>
        <v>0</v>
      </c>
      <c r="EL73" s="98">
        <f>'OA&amp;GRIDCO'!NF73</f>
        <v>0</v>
      </c>
      <c r="EM73" s="98">
        <f>RTM!IQ73</f>
        <v>0</v>
      </c>
      <c r="EN73" s="98">
        <f>RTM!IR73</f>
        <v>0</v>
      </c>
      <c r="EO73" s="98">
        <f>'Day Ahead IEX PXIL'!IU73+RTM!JC73</f>
        <v>0</v>
      </c>
      <c r="EP73" s="98">
        <f>'Day Ahead IEX PXIL'!IV73+RTM!JD73</f>
        <v>0</v>
      </c>
      <c r="EQ73" s="98">
        <f>'OA&amp;GRIDCO'!NI73</f>
        <v>0</v>
      </c>
      <c r="ER73" s="98">
        <f>'OA&amp;GRIDCO'!NJ73</f>
        <v>0</v>
      </c>
      <c r="ES73" s="98">
        <f>'OA&amp;GRIDCO'!NK73+RTM!HC73+'Day Ahead IEX PXIL'!JC73</f>
        <v>0</v>
      </c>
      <c r="ET73" s="98">
        <f>'OA&amp;GRIDCO'!NN73+RTM!HD73+'Day Ahead IEX PXIL'!JD73</f>
        <v>0</v>
      </c>
      <c r="EU73" s="98">
        <f>RTM!JG73</f>
        <v>0</v>
      </c>
      <c r="EV73" s="98">
        <f>RTM!JH73</f>
        <v>0</v>
      </c>
      <c r="EW73" s="98">
        <f>RTM!JK73</f>
        <v>0</v>
      </c>
      <c r="EX73" s="98">
        <f>RTM!JL73</f>
        <v>0</v>
      </c>
      <c r="EY73" s="98">
        <f>GDAM!S73+'OA&amp;GRIDCO'!OE73+RTM!JO73</f>
        <v>0</v>
      </c>
      <c r="EZ73" s="98">
        <f>GDAM!T73+'OA&amp;GRIDCO'!NV73+RTM!JP73</f>
        <v>0</v>
      </c>
      <c r="FA73" s="98">
        <f>GDAM!Y73+RTM!JS73</f>
        <v>0</v>
      </c>
      <c r="FB73" s="98">
        <f>GDAM!Z73+RTM!JT73</f>
        <v>0</v>
      </c>
      <c r="FC73" s="98">
        <f>RTM!JW73</f>
        <v>0</v>
      </c>
      <c r="FD73" s="98">
        <f>RTM!JX73</f>
        <v>0</v>
      </c>
      <c r="FE73" s="98">
        <f>GDAM!AE73+'OA&amp;GRIDCO'!OM73</f>
        <v>1.97</v>
      </c>
      <c r="FF73" s="98">
        <f>GDAM!AF73+'OA&amp;GRIDCO'!ON73</f>
        <v>0</v>
      </c>
      <c r="FG73" s="10">
        <f t="shared" si="0"/>
        <v>1517.3234635703946</v>
      </c>
      <c r="FH73" s="10">
        <f t="shared" si="1"/>
        <v>171.584</v>
      </c>
    </row>
    <row r="74" spans="1:164">
      <c r="A74" s="72" t="s">
        <v>96</v>
      </c>
      <c r="B74" s="62">
        <v>64</v>
      </c>
      <c r="C74" s="139"/>
      <c r="D74" s="99"/>
      <c r="E74" s="99"/>
      <c r="F74" s="99"/>
      <c r="G74" s="99">
        <v>20</v>
      </c>
      <c r="H74" s="99">
        <v>0.9</v>
      </c>
      <c r="I74" s="98"/>
      <c r="J74" s="98"/>
      <c r="K74" s="99"/>
      <c r="L74" s="99"/>
      <c r="M74" s="99">
        <v>18</v>
      </c>
      <c r="N74" s="99"/>
      <c r="O74" s="359">
        <v>0.5</v>
      </c>
      <c r="P74" s="99"/>
      <c r="Q74" s="119">
        <v>3.7</v>
      </c>
      <c r="R74" s="99">
        <v>0.45999999999999996</v>
      </c>
      <c r="S74" s="98">
        <v>25</v>
      </c>
      <c r="T74" s="99"/>
      <c r="U74" s="98">
        <v>37</v>
      </c>
      <c r="V74" s="99"/>
      <c r="W74" s="351">
        <v>1.7</v>
      </c>
      <c r="X74" s="99"/>
      <c r="Y74" s="351">
        <v>1.9</v>
      </c>
      <c r="Z74" s="99"/>
      <c r="AA74" s="361">
        <v>0.27</v>
      </c>
      <c r="AB74" s="99"/>
      <c r="AC74" s="363">
        <v>0.27247285130535598</v>
      </c>
      <c r="AD74" s="99"/>
      <c r="AE74" s="14">
        <f>'OA&amp;GRIDCO'!W74+'Day Ahead IEX PXIL'!M74+RTM!M74</f>
        <v>30.93</v>
      </c>
      <c r="AF74" s="14">
        <f>'OA&amp;GRIDCO'!X74+'Day Ahead IEX PXIL'!N74+RTM!N74</f>
        <v>20.62</v>
      </c>
      <c r="AG74" s="14">
        <f>'OA&amp;GRIDCO'!AC74+'Day Ahead IEX PXIL'!S74+RTM!S74</f>
        <v>5</v>
      </c>
      <c r="AH74" s="14">
        <f>'OA&amp;GRIDCO'!AD74+'Day Ahead IEX PXIL'!T74+RTM!T74</f>
        <v>2.2200000000000002</v>
      </c>
      <c r="AI74" s="14">
        <f>'OA&amp;GRIDCO'!AU74+'Day Ahead IEX PXIL'!Y74+RTM!Y74</f>
        <v>100</v>
      </c>
      <c r="AJ74" s="14">
        <f>'OA&amp;GRIDCO'!AV74+'Day Ahead IEX PXIL'!Z74+RTM!Z74</f>
        <v>30</v>
      </c>
      <c r="AK74" s="14">
        <f>'OA&amp;GRIDCO'!BS74+'Day Ahead IEX PXIL'!AK74+RTM!AK74</f>
        <v>70.31</v>
      </c>
      <c r="AL74" s="14">
        <f>'OA&amp;GRIDCO'!BT74+'Day Ahead IEX PXIL'!AL74+RTM!AL74</f>
        <v>8.5440000000000005</v>
      </c>
      <c r="AM74" s="14">
        <f>'OA&amp;GRIDCO'!BC74+'Day Ahead IEX PXIL'!AE74+RTM!AE74</f>
        <v>0</v>
      </c>
      <c r="AN74" s="14">
        <f>'OA&amp;GRIDCO'!BD74+'Day Ahead IEX PXIL'!AF74+RTM!AF74</f>
        <v>0</v>
      </c>
      <c r="AO74" s="14">
        <f>'OA&amp;GRIDCO'!CC74+'Day Ahead IEX PXIL'!AQ74+RTM!AQ74</f>
        <v>0</v>
      </c>
      <c r="AP74" s="14">
        <f>'OA&amp;GRIDCO'!CD74+'Day Ahead IEX PXIL'!AR74+RTM!AR74</f>
        <v>0</v>
      </c>
      <c r="AQ74" s="14">
        <f>'OA&amp;GRIDCO'!CO74+'Day Ahead IEX PXIL'!AW74+RTM!AW74</f>
        <v>25.75</v>
      </c>
      <c r="AR74" s="14">
        <f>'OA&amp;GRIDCO'!CP74+'Day Ahead IEX PXIL'!AX74+RTM!AX74</f>
        <v>8</v>
      </c>
      <c r="AS74" s="14">
        <f>'OA&amp;GRIDCO'!DA74+'Day Ahead IEX PXIL'!BC74+RTM!BC74</f>
        <v>329.77738402061857</v>
      </c>
      <c r="AT74" s="14">
        <f>'OA&amp;GRIDCO'!DB74+'Day Ahead IEX PXIL'!BD74+RTM!BD74</f>
        <v>0</v>
      </c>
      <c r="AU74" s="14">
        <f>'Day Ahead IEX PXIL'!BI74+RTM!BI74+'OA&amp;GRIDCO'!OQ74</f>
        <v>0</v>
      </c>
      <c r="AV74" s="14">
        <f>'Day Ahead IEX PXIL'!BJ74+RTM!BJ74+'OA&amp;GRIDCO'!OR74</f>
        <v>0</v>
      </c>
      <c r="AW74" s="91"/>
      <c r="AX74" s="91"/>
      <c r="AY74" s="14">
        <v>0</v>
      </c>
      <c r="AZ74" s="14">
        <f>'OA&amp;GRIDCO'!DL74+'Day Ahead IEX PXIL'!BP74+RTM!BP74</f>
        <v>14.12</v>
      </c>
      <c r="BA74" s="14">
        <f>'OA&amp;GRIDCO'!EC74+'Day Ahead IEX PXIL'!BU74+RTM!BU74</f>
        <v>0</v>
      </c>
      <c r="BB74" s="14">
        <f>'OA&amp;GRIDCO'!ED74+'Day Ahead IEX PXIL'!BV74+RTM!BV74</f>
        <v>0</v>
      </c>
      <c r="BC74" s="14">
        <f>'OA&amp;GRIDCO'!EQ74+'Day Ahead IEX PXIL'!CA74+RTM!CA74</f>
        <v>348.46000000000004</v>
      </c>
      <c r="BD74" s="14">
        <f>'OA&amp;GRIDCO'!ER74+'Day Ahead IEX PXIL'!CB74+RTM!CB74</f>
        <v>66.495000000000005</v>
      </c>
      <c r="BE74" s="99">
        <f>'OA&amp;GRIDCO'!NU74+GDAM!U74</f>
        <v>3.14</v>
      </c>
      <c r="BF74" s="99"/>
      <c r="BG74" s="77"/>
      <c r="BH74" s="77"/>
      <c r="BI74" s="14">
        <f>'OA&amp;GRIDCO'!EW74+'Day Ahead IEX PXIL'!CG74+RTM!CG74</f>
        <v>0</v>
      </c>
      <c r="BJ74" s="14">
        <f>'OA&amp;GRIDCO'!EX74+'Day Ahead IEX PXIL'!CH74+RTM!CH74</f>
        <v>0</v>
      </c>
      <c r="BK74" s="14">
        <f>'OA&amp;GRIDCO'!KW74+RTM!FG74+'Day Ahead IEX PXIL'!GW74</f>
        <v>0</v>
      </c>
      <c r="BL74" s="14">
        <f>'OA&amp;GRIDCO'!KX74+RTM!FH74+'Day Ahead IEX PXIL'!GX74</f>
        <v>0</v>
      </c>
      <c r="BM74" s="14">
        <f>'Day Ahead IEX PXIL'!CM74+RTM!CM74+'OA&amp;GRIDCO'!FC74</f>
        <v>0</v>
      </c>
      <c r="BN74" s="14">
        <f>'OA&amp;GRIDCO'!FD74+'Day Ahead IEX PXIL'!CN74+RTM!CN74</f>
        <v>0</v>
      </c>
      <c r="BO74" s="93"/>
      <c r="BP74" s="93"/>
      <c r="BQ74" s="14">
        <f>'OA&amp;GRIDCO'!FQ74+'Day Ahead IEX PXIL'!CS74+RTM!CS74</f>
        <v>26.8</v>
      </c>
      <c r="BR74" s="14">
        <f>'OA&amp;GRIDCO'!FR74+'Day Ahead IEX PXIL'!CT74+RTM!CT74</f>
        <v>6</v>
      </c>
      <c r="BS74" s="10">
        <f>'OA&amp;GRIDCO'!JU74+'Day Ahead IEX PXIL'!FA74+RTM!EU74</f>
        <v>85.57</v>
      </c>
      <c r="BT74" s="14">
        <f>'OA&amp;GRIDCO'!JV74+'Day Ahead IEX PXIL'!FB74+RTM!EV74</f>
        <v>11</v>
      </c>
      <c r="BU74" s="31">
        <f>'OA&amp;GRIDCO'!GG74+RTM!G74</f>
        <v>0</v>
      </c>
      <c r="BV74" s="31">
        <f>'OA&amp;GRIDCO'!GH74</f>
        <v>0</v>
      </c>
      <c r="BW74" s="14">
        <f>'OA&amp;GRIDCO'!HA74+'Day Ahead IEX PXIL'!DK74+RTM!DE74</f>
        <v>1.5</v>
      </c>
      <c r="BX74" s="14">
        <f>'OA&amp;GRIDCO'!HB74</f>
        <v>0</v>
      </c>
      <c r="BY74" s="14">
        <f>'Day Ahead IEX PXIL'!GK74+RTM!FA74+'OA&amp;GRIDCO'!LC74</f>
        <v>0</v>
      </c>
      <c r="BZ74" s="14">
        <f>'Day Ahead IEX PXIL'!GL74+RTM!FB74+'OA&amp;GRIDCO'!LD74</f>
        <v>0</v>
      </c>
      <c r="CA74" s="61"/>
      <c r="CB74" s="61"/>
      <c r="CC74" s="98">
        <f>RTM!GI74+'Day Ahead IEX PXIL'!II74+GDAM!M74</f>
        <v>0</v>
      </c>
      <c r="CD74" s="98">
        <f>RTM!GJ74</f>
        <v>0</v>
      </c>
      <c r="CE74" s="14">
        <f>'OA&amp;GRIDCO'!HI74+'Day Ahead IEX PXIL'!DQ74+RTM!DK74</f>
        <v>0</v>
      </c>
      <c r="CF74" s="14">
        <f>'OA&amp;GRIDCO'!HJ74+'Day Ahead IEX PXIL'!DR74+RTM!DL74</f>
        <v>0</v>
      </c>
      <c r="CG74" s="98">
        <f>'OA&amp;GRIDCO'!HO74+'Day Ahead IEX PXIL'!DW74+RTM!DQ74</f>
        <v>0</v>
      </c>
      <c r="CH74" s="98">
        <f>'OA&amp;GRIDCO'!HP74+'Day Ahead IEX PXIL'!DX74+RTM!DR74</f>
        <v>0</v>
      </c>
      <c r="CI74" s="99">
        <f>'Day Ahead IEX PXIL'!HE74+'OA&amp;GRIDCO'!DI74+RTM!GY74</f>
        <v>0</v>
      </c>
      <c r="CJ74" s="99">
        <f>'Day Ahead IEX PXIL'!HF74+'OA&amp;GRIDCO'!DJ74</f>
        <v>0</v>
      </c>
      <c r="CK74" s="78">
        <f>'OA&amp;GRIDCO'!KS74+'Day Ahead IEX PXIL'!DE74</f>
        <v>0</v>
      </c>
      <c r="CL74" s="78">
        <f>'OA&amp;GRIDCO'!KT74+'Day Ahead IEX PXIL'!DF74</f>
        <v>0</v>
      </c>
      <c r="CM74" s="78">
        <f>'Day Ahead IEX PXIL'!FS74+RTM!FS74</f>
        <v>0</v>
      </c>
      <c r="CN74" s="78">
        <f>'Day Ahead IEX PXIL'!FT74</f>
        <v>0</v>
      </c>
      <c r="CO74" s="78">
        <f>RTM!IY74+'Day Ahead IEX PXIL'!IY74</f>
        <v>0</v>
      </c>
      <c r="CP74" s="78">
        <f>RTM!IZ74+'Day Ahead IEX PXIL'!IZ74</f>
        <v>0</v>
      </c>
      <c r="CQ74" s="14">
        <f>'OA&amp;GRIDCO'!KG74+'Day Ahead IEX PXIL'!FM74+RTM!GE74</f>
        <v>8.25</v>
      </c>
      <c r="CR74" s="14">
        <f>'OA&amp;GRIDCO'!KH74+'Day Ahead IEX PXIL'!FN74</f>
        <v>0</v>
      </c>
      <c r="CS74" s="14">
        <f>'OA&amp;GRIDCO'!KM74+'Day Ahead IEX PXIL'!FY74+RTM!FY74</f>
        <v>3.61</v>
      </c>
      <c r="CT74" s="14">
        <f>'Day Ahead IEX PXIL'!FZ74</f>
        <v>0</v>
      </c>
      <c r="CU74" s="14">
        <v>0</v>
      </c>
      <c r="CV74" s="14">
        <f>'Day Ahead IEX PXIL'!GF74</f>
        <v>0</v>
      </c>
      <c r="CW74" s="14">
        <f>'OA&amp;GRIDCO'!HU74+'Day Ahead IEX PXIL'!EC74+RTM!DW74</f>
        <v>400</v>
      </c>
      <c r="CX74" s="14">
        <f>'OA&amp;GRIDCO'!HV74+'Day Ahead IEX PXIL'!ED74+RTM!DX74</f>
        <v>0</v>
      </c>
      <c r="CY74" s="14">
        <f>'OA&amp;GRIDCO'!IG74+'Day Ahead IEX PXIL'!EI74+RTM!EC74</f>
        <v>9.3000000000000007</v>
      </c>
      <c r="CZ74" s="14">
        <f>'OA&amp;GRIDCO'!IH74+'Day Ahead IEX PXIL'!EJ74+RTM!ED74</f>
        <v>2.3250000000000002</v>
      </c>
      <c r="DA74" s="14">
        <f>'OA&amp;GRIDCO'!IU74+'Day Ahead IEX PXIL'!EO74+RTM!EI74</f>
        <v>0</v>
      </c>
      <c r="DB74" s="14">
        <f>'OA&amp;GRIDCO'!IV74+'Day Ahead IEX PXIL'!EP74+RTM!EJ74</f>
        <v>0</v>
      </c>
      <c r="DC74" s="99"/>
      <c r="DD74" s="99"/>
      <c r="DE74" s="14">
        <f>'Day Ahead IEX PXIL'!FC74+'OA&amp;GRIDCO'!KA74+RTM!GM74</f>
        <v>0</v>
      </c>
      <c r="DF74" s="14">
        <f>'Day Ahead IEX PXIL'!FD74+'OA&amp;GRIDCO'!KB74</f>
        <v>0</v>
      </c>
      <c r="DG74" s="14">
        <f>'OA&amp;GRIDCO'!JE74+'Day Ahead IEX PXIL'!EU74+RTM!EO74</f>
        <v>10.31</v>
      </c>
      <c r="DH74" s="14">
        <f>'OA&amp;GRIDCO'!JF74+'Day Ahead IEX PXIL'!EV74+RTM!EP74</f>
        <v>0</v>
      </c>
      <c r="DI74" s="14">
        <v>0</v>
      </c>
      <c r="DJ74" s="14">
        <v>0</v>
      </c>
      <c r="DK74" s="98">
        <f>RTM!FM74</f>
        <v>0</v>
      </c>
      <c r="DL74" s="98">
        <f>RTM!FN74</f>
        <v>0</v>
      </c>
      <c r="DM74" s="98">
        <f>'OA&amp;GRIDCO'!LF74+'Day Ahead IEX PXIL'!HU74+'Day Ahead IEX PXIL'!HU74</f>
        <v>0</v>
      </c>
      <c r="DN74" s="98">
        <f>'OA&amp;GRIDCO'!LH74+'Day Ahead IEX PXIL'!HV74+RTM!GV74</f>
        <v>0</v>
      </c>
      <c r="DO74" s="98">
        <f>'OA&amp;GRIDCO'!LS74+'Day Ahead IEX PXIL'!HO74+RTM!IU74</f>
        <v>0</v>
      </c>
      <c r="DP74" s="98">
        <f>'OA&amp;GRIDCO'!LT74+'Day Ahead IEX PXIL'!HP74+RTM!IV74</f>
        <v>0</v>
      </c>
      <c r="DQ74" s="98">
        <f>RTM!HK74</f>
        <v>1.65</v>
      </c>
      <c r="DR74" s="98">
        <f>RTM!HL74</f>
        <v>0</v>
      </c>
      <c r="DS74" s="98">
        <f>RTM!HO74</f>
        <v>0</v>
      </c>
      <c r="DT74" s="98">
        <f>RTM!HP74</f>
        <v>0</v>
      </c>
      <c r="DU74" s="98">
        <f>RTM!HS74</f>
        <v>0</v>
      </c>
      <c r="DV74" s="98">
        <f>RTM!HT74</f>
        <v>0</v>
      </c>
      <c r="DW74" s="98">
        <f>RTM!HW74+'OA&amp;GRIDCO'!MI74</f>
        <v>22</v>
      </c>
      <c r="DX74" s="98">
        <f>RTM!HX74</f>
        <v>0</v>
      </c>
      <c r="DY74" s="98">
        <f>RTM!IA74</f>
        <v>0</v>
      </c>
      <c r="DZ74" s="98">
        <f>RTM!IB74</f>
        <v>0</v>
      </c>
      <c r="EA74" s="98">
        <f>RTM!IC74</f>
        <v>0</v>
      </c>
      <c r="EB74" s="98">
        <f>RTM!ID74</f>
        <v>0</v>
      </c>
      <c r="EC74" s="98">
        <f>'OA&amp;GRIDCO'!MO74</f>
        <v>4.5999999999999996</v>
      </c>
      <c r="ED74" s="98">
        <f>'OA&amp;GRIDCO'!MP74</f>
        <v>0</v>
      </c>
      <c r="EE74" s="98">
        <f>'OA&amp;GRIDCO'!MS74</f>
        <v>0</v>
      </c>
      <c r="EF74" s="98">
        <f>'OA&amp;GRIDCO'!MT74</f>
        <v>0</v>
      </c>
      <c r="EG74" s="98">
        <f>'OA&amp;GRIDCO'!MW74+'Day Ahead IEX PXIL'!IM74+GDAM!G74+RTM!II74</f>
        <v>0</v>
      </c>
      <c r="EH74" s="98">
        <f>'OA&amp;GRIDCO'!MX74+'Day Ahead IEX PXIL'!IN74+RTM!IJ74+GDAM!H74</f>
        <v>0</v>
      </c>
      <c r="EI74" s="98">
        <f>'Day Ahead IEX PXIL'!IQ74+RTM!IM74+'OA&amp;GRIDCO'!NA74</f>
        <v>6.65</v>
      </c>
      <c r="EJ74" s="98">
        <f>'Day Ahead IEX PXIL'!IR74+RTM!IN74+'OA&amp;GRIDCO'!NB74</f>
        <v>0.9</v>
      </c>
      <c r="EK74" s="98">
        <f>'OA&amp;GRIDCO'!NE74</f>
        <v>0</v>
      </c>
      <c r="EL74" s="98">
        <f>'OA&amp;GRIDCO'!NF74</f>
        <v>0</v>
      </c>
      <c r="EM74" s="98">
        <f>RTM!IQ74</f>
        <v>0</v>
      </c>
      <c r="EN74" s="98">
        <f>RTM!IR74</f>
        <v>0</v>
      </c>
      <c r="EO74" s="98">
        <f>'Day Ahead IEX PXIL'!IU74+RTM!JC74</f>
        <v>0</v>
      </c>
      <c r="EP74" s="98">
        <f>'Day Ahead IEX PXIL'!IV74+RTM!JD74</f>
        <v>0</v>
      </c>
      <c r="EQ74" s="98">
        <f>'OA&amp;GRIDCO'!NI74</f>
        <v>0</v>
      </c>
      <c r="ER74" s="98">
        <f>'OA&amp;GRIDCO'!NJ74</f>
        <v>0</v>
      </c>
      <c r="ES74" s="98">
        <f>'OA&amp;GRIDCO'!NK74+RTM!HC74+'Day Ahead IEX PXIL'!JC74</f>
        <v>0</v>
      </c>
      <c r="ET74" s="98">
        <f>'OA&amp;GRIDCO'!NN74+RTM!HD74+'Day Ahead IEX PXIL'!JD74</f>
        <v>0</v>
      </c>
      <c r="EU74" s="98">
        <f>RTM!JG74</f>
        <v>0</v>
      </c>
      <c r="EV74" s="98">
        <f>RTM!JH74</f>
        <v>0</v>
      </c>
      <c r="EW74" s="98">
        <f>RTM!JK74</f>
        <v>0</v>
      </c>
      <c r="EX74" s="98">
        <f>RTM!JL74</f>
        <v>0</v>
      </c>
      <c r="EY74" s="98">
        <f>GDAM!S74+'OA&amp;GRIDCO'!OE74+RTM!JO74</f>
        <v>0</v>
      </c>
      <c r="EZ74" s="98">
        <f>GDAM!T74+'OA&amp;GRIDCO'!NV74+RTM!JP74</f>
        <v>0</v>
      </c>
      <c r="FA74" s="98">
        <f>GDAM!Y74+RTM!JS74</f>
        <v>0</v>
      </c>
      <c r="FB74" s="98">
        <f>GDAM!Z74+RTM!JT74</f>
        <v>0</v>
      </c>
      <c r="FC74" s="98">
        <f>RTM!JW74</f>
        <v>0</v>
      </c>
      <c r="FD74" s="98">
        <f>RTM!JX74</f>
        <v>0</v>
      </c>
      <c r="FE74" s="98">
        <f>GDAM!AE74+'OA&amp;GRIDCO'!OM74</f>
        <v>2.2999999999999998</v>
      </c>
      <c r="FF74" s="98">
        <f>GDAM!AF74+'OA&amp;GRIDCO'!ON74</f>
        <v>0</v>
      </c>
      <c r="FG74" s="10">
        <f t="shared" si="0"/>
        <v>1542.2498568719238</v>
      </c>
      <c r="FH74" s="10">
        <f t="shared" si="1"/>
        <v>171.584</v>
      </c>
    </row>
    <row r="75" spans="1:164" ht="15" customHeight="1">
      <c r="A75" s="72" t="s">
        <v>97</v>
      </c>
      <c r="B75" s="62">
        <v>65</v>
      </c>
      <c r="C75" s="139"/>
      <c r="D75" s="99"/>
      <c r="E75" s="99"/>
      <c r="F75" s="99"/>
      <c r="G75" s="99">
        <v>20</v>
      </c>
      <c r="H75" s="99">
        <v>0.9</v>
      </c>
      <c r="I75" s="98"/>
      <c r="J75" s="98"/>
      <c r="K75" s="99"/>
      <c r="L75" s="99"/>
      <c r="M75" s="99">
        <v>18</v>
      </c>
      <c r="N75" s="99"/>
      <c r="O75" s="359">
        <v>0.3</v>
      </c>
      <c r="P75" s="99"/>
      <c r="Q75" s="119">
        <v>3.7</v>
      </c>
      <c r="R75" s="99">
        <v>0.45999999999999996</v>
      </c>
      <c r="S75" s="98">
        <v>25</v>
      </c>
      <c r="T75" s="99"/>
      <c r="U75" s="98">
        <v>37</v>
      </c>
      <c r="V75" s="99"/>
      <c r="W75" s="351">
        <v>1.41</v>
      </c>
      <c r="X75" s="99"/>
      <c r="Y75" s="351">
        <v>2</v>
      </c>
      <c r="Z75" s="99"/>
      <c r="AA75" s="361">
        <v>0.48</v>
      </c>
      <c r="AB75" s="99"/>
      <c r="AC75" s="363">
        <v>0.171292225104</v>
      </c>
      <c r="AD75" s="99"/>
      <c r="AE75" s="14">
        <f>'OA&amp;GRIDCO'!W75+'Day Ahead IEX PXIL'!M75+RTM!M75</f>
        <v>20.62</v>
      </c>
      <c r="AF75" s="14">
        <f>'OA&amp;GRIDCO'!X75+'Day Ahead IEX PXIL'!N75+RTM!N75</f>
        <v>20.62</v>
      </c>
      <c r="AG75" s="14">
        <f>'OA&amp;GRIDCO'!AC75+'Day Ahead IEX PXIL'!S75+RTM!S75</f>
        <v>5</v>
      </c>
      <c r="AH75" s="14">
        <f>'OA&amp;GRIDCO'!AD75+'Day Ahead IEX PXIL'!T75+RTM!T75</f>
        <v>2.2200000000000002</v>
      </c>
      <c r="AI75" s="14">
        <f>'OA&amp;GRIDCO'!AU75+'Day Ahead IEX PXIL'!Y75+RTM!Y75</f>
        <v>100</v>
      </c>
      <c r="AJ75" s="14">
        <f>'OA&amp;GRIDCO'!AV75+'Day Ahead IEX PXIL'!Z75+RTM!Z75</f>
        <v>30</v>
      </c>
      <c r="AK75" s="14">
        <f>'OA&amp;GRIDCO'!BS75+'Day Ahead IEX PXIL'!AK75+RTM!AK75</f>
        <v>60</v>
      </c>
      <c r="AL75" s="14">
        <f>'OA&amp;GRIDCO'!BT75+'Day Ahead IEX PXIL'!AL75+RTM!AL75</f>
        <v>8.5440000000000005</v>
      </c>
      <c r="AM75" s="14">
        <f>'OA&amp;GRIDCO'!BC75+'Day Ahead IEX PXIL'!AE75+RTM!AE75</f>
        <v>0</v>
      </c>
      <c r="AN75" s="14">
        <f>'OA&amp;GRIDCO'!BD75+'Day Ahead IEX PXIL'!AF75+RTM!AF75</f>
        <v>0</v>
      </c>
      <c r="AO75" s="14">
        <f>'OA&amp;GRIDCO'!CC75+'Day Ahead IEX PXIL'!AQ75+RTM!AQ75</f>
        <v>0</v>
      </c>
      <c r="AP75" s="14">
        <f>'OA&amp;GRIDCO'!CD75+'Day Ahead IEX PXIL'!AR75+RTM!AR75</f>
        <v>0</v>
      </c>
      <c r="AQ75" s="14">
        <f>'OA&amp;GRIDCO'!CO75+'Day Ahead IEX PXIL'!AW75+RTM!AW75</f>
        <v>25.75</v>
      </c>
      <c r="AR75" s="14">
        <f>'OA&amp;GRIDCO'!CP75+'Day Ahead IEX PXIL'!AX75+RTM!AX75</f>
        <v>8</v>
      </c>
      <c r="AS75" s="14">
        <f>'OA&amp;GRIDCO'!DA75+'Day Ahead IEX PXIL'!BC75+RTM!BC75</f>
        <v>329.77738402061857</v>
      </c>
      <c r="AT75" s="14">
        <f>'OA&amp;GRIDCO'!DB75+'Day Ahead IEX PXIL'!BD75+RTM!BD75</f>
        <v>0</v>
      </c>
      <c r="AU75" s="14">
        <f>'Day Ahead IEX PXIL'!BI75+RTM!BI75+'OA&amp;GRIDCO'!OQ75</f>
        <v>0</v>
      </c>
      <c r="AV75" s="14">
        <f>'Day Ahead IEX PXIL'!BJ75+RTM!BJ75+'OA&amp;GRIDCO'!OR75</f>
        <v>0</v>
      </c>
      <c r="AW75" s="91"/>
      <c r="AX75" s="91"/>
      <c r="AY75" s="14">
        <v>0</v>
      </c>
      <c r="AZ75" s="14">
        <f>'OA&amp;GRIDCO'!DL75+'Day Ahead IEX PXIL'!BP75+RTM!BP75</f>
        <v>14.12</v>
      </c>
      <c r="BA75" s="14">
        <f>'OA&amp;GRIDCO'!EC75+'Day Ahead IEX PXIL'!BU75+RTM!BU75</f>
        <v>0</v>
      </c>
      <c r="BB75" s="14">
        <f>'OA&amp;GRIDCO'!ED75+'Day Ahead IEX PXIL'!BV75+RTM!BV75</f>
        <v>0</v>
      </c>
      <c r="BC75" s="14">
        <f>'OA&amp;GRIDCO'!EQ75+'Day Ahead IEX PXIL'!CA75+RTM!CA75</f>
        <v>348.46000000000004</v>
      </c>
      <c r="BD75" s="14">
        <f>'OA&amp;GRIDCO'!ER75+'Day Ahead IEX PXIL'!CB75+RTM!CB75</f>
        <v>66.495000000000005</v>
      </c>
      <c r="BE75" s="99">
        <f>'OA&amp;GRIDCO'!NU75+GDAM!U75</f>
        <v>2.68</v>
      </c>
      <c r="BF75" s="99"/>
      <c r="BG75" s="77"/>
      <c r="BH75" s="77"/>
      <c r="BI75" s="14">
        <f>'OA&amp;GRIDCO'!EW75+'Day Ahead IEX PXIL'!CG75+RTM!CG75</f>
        <v>0</v>
      </c>
      <c r="BJ75" s="14">
        <f>'OA&amp;GRIDCO'!EX75+'Day Ahead IEX PXIL'!CH75+RTM!CH75</f>
        <v>0</v>
      </c>
      <c r="BK75" s="14">
        <f>'OA&amp;GRIDCO'!KW75+RTM!FG75+'Day Ahead IEX PXIL'!GW75</f>
        <v>0</v>
      </c>
      <c r="BL75" s="14">
        <f>'OA&amp;GRIDCO'!KX75+RTM!FH75+'Day Ahead IEX PXIL'!GX75</f>
        <v>0</v>
      </c>
      <c r="BM75" s="14">
        <f>'Day Ahead IEX PXIL'!CM75+RTM!CM75+'OA&amp;GRIDCO'!FC75</f>
        <v>25</v>
      </c>
      <c r="BN75" s="14">
        <f>'OA&amp;GRIDCO'!FD75+'Day Ahead IEX PXIL'!CN75+RTM!CN75</f>
        <v>0</v>
      </c>
      <c r="BO75" s="93"/>
      <c r="BP75" s="93"/>
      <c r="BQ75" s="14">
        <f>'OA&amp;GRIDCO'!FQ75+'Day Ahead IEX PXIL'!CS75+RTM!CS75</f>
        <v>26.8</v>
      </c>
      <c r="BR75" s="14">
        <f>'OA&amp;GRIDCO'!FR75+'Day Ahead IEX PXIL'!CT75+RTM!CT75</f>
        <v>6</v>
      </c>
      <c r="BS75" s="10">
        <f>'OA&amp;GRIDCO'!JU75+'Day Ahead IEX PXIL'!FA75+RTM!EU75</f>
        <v>95.88</v>
      </c>
      <c r="BT75" s="14">
        <f>'OA&amp;GRIDCO'!JV75+'Day Ahead IEX PXIL'!FB75+RTM!EV75</f>
        <v>11</v>
      </c>
      <c r="BU75" s="31">
        <f>'OA&amp;GRIDCO'!GG75+RTM!G75</f>
        <v>0</v>
      </c>
      <c r="BV75" s="31">
        <f>'OA&amp;GRIDCO'!GH75</f>
        <v>0</v>
      </c>
      <c r="BW75" s="14">
        <f>'OA&amp;GRIDCO'!HA75+'Day Ahead IEX PXIL'!DK75+RTM!DE75</f>
        <v>1.5</v>
      </c>
      <c r="BX75" s="14">
        <f>'OA&amp;GRIDCO'!HB75</f>
        <v>0</v>
      </c>
      <c r="BY75" s="14">
        <f>'Day Ahead IEX PXIL'!GK75+RTM!FA75+'OA&amp;GRIDCO'!LC75</f>
        <v>0</v>
      </c>
      <c r="BZ75" s="14">
        <f>'Day Ahead IEX PXIL'!GL75+RTM!FB75+'OA&amp;GRIDCO'!LD75</f>
        <v>0</v>
      </c>
      <c r="CA75" s="61"/>
      <c r="CB75" s="61"/>
      <c r="CC75" s="98">
        <f>RTM!GI75+'Day Ahead IEX PXIL'!II75+GDAM!M75</f>
        <v>0</v>
      </c>
      <c r="CD75" s="98">
        <f>RTM!GJ75</f>
        <v>0</v>
      </c>
      <c r="CE75" s="14">
        <f>'OA&amp;GRIDCO'!HI75+'Day Ahead IEX PXIL'!DQ75+RTM!DK75</f>
        <v>0</v>
      </c>
      <c r="CF75" s="14">
        <f>'OA&amp;GRIDCO'!HJ75+'Day Ahead IEX PXIL'!DR75+RTM!DL75</f>
        <v>0</v>
      </c>
      <c r="CG75" s="98">
        <f>'OA&amp;GRIDCO'!HO75+'Day Ahead IEX PXIL'!DW75+RTM!DQ75</f>
        <v>0</v>
      </c>
      <c r="CH75" s="98">
        <f>'OA&amp;GRIDCO'!HP75+'Day Ahead IEX PXIL'!DX75+RTM!DR75</f>
        <v>0</v>
      </c>
      <c r="CI75" s="99">
        <f>'Day Ahead IEX PXIL'!HE75+'OA&amp;GRIDCO'!DI75+RTM!GY75</f>
        <v>0</v>
      </c>
      <c r="CJ75" s="99">
        <f>'Day Ahead IEX PXIL'!HF75+'OA&amp;GRIDCO'!DJ75</f>
        <v>0</v>
      </c>
      <c r="CK75" s="78">
        <f>'OA&amp;GRIDCO'!KS75+'Day Ahead IEX PXIL'!DE75</f>
        <v>0</v>
      </c>
      <c r="CL75" s="78">
        <f>'OA&amp;GRIDCO'!KT75+'Day Ahead IEX PXIL'!DF75</f>
        <v>0</v>
      </c>
      <c r="CM75" s="78">
        <f>'Day Ahead IEX PXIL'!FS75+RTM!FS75</f>
        <v>1.03</v>
      </c>
      <c r="CN75" s="78">
        <f>'Day Ahead IEX PXIL'!FT75</f>
        <v>0</v>
      </c>
      <c r="CO75" s="78">
        <f>RTM!IY75+'Day Ahead IEX PXIL'!IY75</f>
        <v>0</v>
      </c>
      <c r="CP75" s="78">
        <f>RTM!IZ75+'Day Ahead IEX PXIL'!IZ75</f>
        <v>0</v>
      </c>
      <c r="CQ75" s="14">
        <f>'OA&amp;GRIDCO'!KG75+'Day Ahead IEX PXIL'!FM75+RTM!GE75</f>
        <v>8.25</v>
      </c>
      <c r="CR75" s="14">
        <f>'OA&amp;GRIDCO'!KH75+'Day Ahead IEX PXIL'!FN75</f>
        <v>0</v>
      </c>
      <c r="CS75" s="14">
        <f>'OA&amp;GRIDCO'!KM75+'Day Ahead IEX PXIL'!FY75+RTM!FY75</f>
        <v>3.61</v>
      </c>
      <c r="CT75" s="14">
        <f>'Day Ahead IEX PXIL'!FZ75</f>
        <v>0</v>
      </c>
      <c r="CU75" s="14">
        <v>0</v>
      </c>
      <c r="CV75" s="14">
        <f>'Day Ahead IEX PXIL'!GF75</f>
        <v>0</v>
      </c>
      <c r="CW75" s="14">
        <f>'OA&amp;GRIDCO'!HU75+'Day Ahead IEX PXIL'!EC75+RTM!DW75</f>
        <v>400</v>
      </c>
      <c r="CX75" s="14">
        <f>'OA&amp;GRIDCO'!HV75+'Day Ahead IEX PXIL'!ED75+RTM!DX75</f>
        <v>0</v>
      </c>
      <c r="CY75" s="14">
        <f>'OA&amp;GRIDCO'!IG75+'Day Ahead IEX PXIL'!EI75+RTM!EC75</f>
        <v>9.3000000000000007</v>
      </c>
      <c r="CZ75" s="14">
        <f>'OA&amp;GRIDCO'!IH75+'Day Ahead IEX PXIL'!EJ75+RTM!ED75</f>
        <v>2.3250000000000002</v>
      </c>
      <c r="DA75" s="14">
        <f>'OA&amp;GRIDCO'!IU75+'Day Ahead IEX PXIL'!EO75+RTM!EI75</f>
        <v>0</v>
      </c>
      <c r="DB75" s="14">
        <f>'OA&amp;GRIDCO'!IV75+'Day Ahead IEX PXIL'!EP75+RTM!EJ75</f>
        <v>0</v>
      </c>
      <c r="DC75" s="99"/>
      <c r="DD75" s="99"/>
      <c r="DE75" s="14">
        <f>'Day Ahead IEX PXIL'!FC75+'OA&amp;GRIDCO'!KA75+RTM!GM75</f>
        <v>0</v>
      </c>
      <c r="DF75" s="14">
        <f>'Day Ahead IEX PXIL'!FD75+'OA&amp;GRIDCO'!KB75</f>
        <v>0</v>
      </c>
      <c r="DG75" s="14">
        <f>'OA&amp;GRIDCO'!JE75+'Day Ahead IEX PXIL'!EU75+RTM!EO75</f>
        <v>10.31</v>
      </c>
      <c r="DH75" s="14">
        <f>'OA&amp;GRIDCO'!JF75+'Day Ahead IEX PXIL'!EV75+RTM!EP75</f>
        <v>0</v>
      </c>
      <c r="DI75" s="14">
        <v>0</v>
      </c>
      <c r="DJ75" s="14">
        <v>0</v>
      </c>
      <c r="DK75" s="98">
        <f>RTM!FM75</f>
        <v>0</v>
      </c>
      <c r="DL75" s="98">
        <f>RTM!FN75</f>
        <v>0</v>
      </c>
      <c r="DM75" s="98">
        <f>'OA&amp;GRIDCO'!LF75+'Day Ahead IEX PXIL'!HU75+'Day Ahead IEX PXIL'!HU75</f>
        <v>0</v>
      </c>
      <c r="DN75" s="98">
        <f>'OA&amp;GRIDCO'!LH75+'Day Ahead IEX PXIL'!HV75+RTM!GV75</f>
        <v>0</v>
      </c>
      <c r="DO75" s="98">
        <f>'OA&amp;GRIDCO'!LS75+'Day Ahead IEX PXIL'!HO75+RTM!IU75</f>
        <v>0</v>
      </c>
      <c r="DP75" s="98">
        <f>'OA&amp;GRIDCO'!LT75+'Day Ahead IEX PXIL'!HP75+RTM!IV75</f>
        <v>0</v>
      </c>
      <c r="DQ75" s="98">
        <f>RTM!HK75</f>
        <v>1.65</v>
      </c>
      <c r="DR75" s="98">
        <f>RTM!HL75</f>
        <v>0</v>
      </c>
      <c r="DS75" s="98">
        <f>RTM!HO75</f>
        <v>0</v>
      </c>
      <c r="DT75" s="98">
        <f>RTM!HP75</f>
        <v>0</v>
      </c>
      <c r="DU75" s="98">
        <f>RTM!HS75</f>
        <v>0</v>
      </c>
      <c r="DV75" s="98">
        <f>RTM!HT75</f>
        <v>0</v>
      </c>
      <c r="DW75" s="98">
        <f>RTM!HW75+'OA&amp;GRIDCO'!MI75</f>
        <v>28.19</v>
      </c>
      <c r="DX75" s="98">
        <f>RTM!HX75</f>
        <v>0</v>
      </c>
      <c r="DY75" s="98">
        <f>RTM!IA75</f>
        <v>0</v>
      </c>
      <c r="DZ75" s="98">
        <f>RTM!IB75</f>
        <v>0</v>
      </c>
      <c r="EA75" s="98">
        <f>RTM!IC75</f>
        <v>0</v>
      </c>
      <c r="EB75" s="98">
        <f>RTM!ID75</f>
        <v>0</v>
      </c>
      <c r="EC75" s="98">
        <f>'OA&amp;GRIDCO'!MO75</f>
        <v>3.78</v>
      </c>
      <c r="ED75" s="98">
        <f>'OA&amp;GRIDCO'!MP75</f>
        <v>0</v>
      </c>
      <c r="EE75" s="98">
        <f>'OA&amp;GRIDCO'!MS75</f>
        <v>0</v>
      </c>
      <c r="EF75" s="98">
        <f>'OA&amp;GRIDCO'!MT75</f>
        <v>0</v>
      </c>
      <c r="EG75" s="98">
        <f>'OA&amp;GRIDCO'!MW75+'Day Ahead IEX PXIL'!IM75+GDAM!G75+RTM!II75</f>
        <v>0</v>
      </c>
      <c r="EH75" s="98">
        <f>'OA&amp;GRIDCO'!MX75+'Day Ahead IEX PXIL'!IN75+RTM!IJ75+GDAM!H75</f>
        <v>0</v>
      </c>
      <c r="EI75" s="98">
        <f>'Day Ahead IEX PXIL'!IQ75+RTM!IM75+'OA&amp;GRIDCO'!NA75</f>
        <v>6.65</v>
      </c>
      <c r="EJ75" s="98">
        <f>'Day Ahead IEX PXIL'!IR75+RTM!IN75+'OA&amp;GRIDCO'!NB75</f>
        <v>0.9</v>
      </c>
      <c r="EK75" s="98">
        <f>'OA&amp;GRIDCO'!NE75</f>
        <v>0</v>
      </c>
      <c r="EL75" s="98">
        <f>'OA&amp;GRIDCO'!NF75</f>
        <v>0</v>
      </c>
      <c r="EM75" s="98">
        <f>RTM!IQ75</f>
        <v>0</v>
      </c>
      <c r="EN75" s="98">
        <f>RTM!IR75</f>
        <v>0</v>
      </c>
      <c r="EO75" s="98">
        <f>'Day Ahead IEX PXIL'!IU75+RTM!JC75</f>
        <v>0</v>
      </c>
      <c r="EP75" s="98">
        <f>'Day Ahead IEX PXIL'!IV75+RTM!JD75</f>
        <v>0</v>
      </c>
      <c r="EQ75" s="98">
        <f>'OA&amp;GRIDCO'!NI75</f>
        <v>0</v>
      </c>
      <c r="ER75" s="98">
        <f>'OA&amp;GRIDCO'!NJ75</f>
        <v>0</v>
      </c>
      <c r="ES75" s="98">
        <f>'OA&amp;GRIDCO'!NK75+RTM!HC75+'Day Ahead IEX PXIL'!JC75</f>
        <v>0</v>
      </c>
      <c r="ET75" s="98">
        <f>'OA&amp;GRIDCO'!NN75+RTM!HD75+'Day Ahead IEX PXIL'!JD75</f>
        <v>0</v>
      </c>
      <c r="EU75" s="98">
        <f>RTM!JG75</f>
        <v>0</v>
      </c>
      <c r="EV75" s="98">
        <f>RTM!JH75</f>
        <v>0</v>
      </c>
      <c r="EW75" s="98">
        <f>RTM!JK75</f>
        <v>0</v>
      </c>
      <c r="EX75" s="98">
        <f>RTM!JL75</f>
        <v>0</v>
      </c>
      <c r="EY75" s="98">
        <f>GDAM!S75+'OA&amp;GRIDCO'!OE75+RTM!JO75</f>
        <v>0</v>
      </c>
      <c r="EZ75" s="98">
        <f>GDAM!T75+'OA&amp;GRIDCO'!NV75+RTM!JP75</f>
        <v>0</v>
      </c>
      <c r="FA75" s="98">
        <f>GDAM!Y75+RTM!JS75</f>
        <v>0</v>
      </c>
      <c r="FB75" s="98">
        <f>GDAM!Z75+RTM!JT75</f>
        <v>0</v>
      </c>
      <c r="FC75" s="98">
        <f>RTM!JW75</f>
        <v>0</v>
      </c>
      <c r="FD75" s="98">
        <f>RTM!JX75</f>
        <v>0</v>
      </c>
      <c r="FE75" s="98">
        <f>GDAM!AE75+'OA&amp;GRIDCO'!OM75</f>
        <v>2.4700000000000002</v>
      </c>
      <c r="FF75" s="98">
        <f>GDAM!AF75+'OA&amp;GRIDCO'!ON75</f>
        <v>0</v>
      </c>
      <c r="FG75" s="10">
        <f t="shared" si="0"/>
        <v>1562.7686762457226</v>
      </c>
      <c r="FH75" s="10">
        <f t="shared" si="1"/>
        <v>171.584</v>
      </c>
    </row>
    <row r="76" spans="1:164">
      <c r="A76" s="72" t="s">
        <v>98</v>
      </c>
      <c r="B76" s="62">
        <v>66</v>
      </c>
      <c r="C76" s="139"/>
      <c r="D76" s="99"/>
      <c r="E76" s="99"/>
      <c r="F76" s="99"/>
      <c r="G76" s="99">
        <v>20</v>
      </c>
      <c r="H76" s="99">
        <v>0.9</v>
      </c>
      <c r="I76" s="98"/>
      <c r="J76" s="98"/>
      <c r="K76" s="99"/>
      <c r="L76" s="99"/>
      <c r="M76" s="99">
        <v>18</v>
      </c>
      <c r="N76" s="99"/>
      <c r="O76" s="359">
        <v>0.3</v>
      </c>
      <c r="P76" s="99"/>
      <c r="Q76" s="119">
        <v>3.7</v>
      </c>
      <c r="R76" s="99">
        <v>0.45999999999999996</v>
      </c>
      <c r="S76" s="98">
        <v>25</v>
      </c>
      <c r="T76" s="99"/>
      <c r="U76" s="98">
        <v>37</v>
      </c>
      <c r="V76" s="99"/>
      <c r="W76" s="351">
        <v>1.1100000000000001</v>
      </c>
      <c r="X76" s="99"/>
      <c r="Y76" s="351">
        <v>2.2000000000000002</v>
      </c>
      <c r="Z76" s="99"/>
      <c r="AA76" s="361">
        <v>0.56000000000000005</v>
      </c>
      <c r="AB76" s="99"/>
      <c r="AC76" s="363">
        <v>0.11513083982399999</v>
      </c>
      <c r="AD76" s="99"/>
      <c r="AE76" s="14">
        <f>'OA&amp;GRIDCO'!W76+'Day Ahead IEX PXIL'!M76+RTM!M76</f>
        <v>20.62</v>
      </c>
      <c r="AF76" s="14">
        <f>'OA&amp;GRIDCO'!X76+'Day Ahead IEX PXIL'!N76+RTM!N76</f>
        <v>20.62</v>
      </c>
      <c r="AG76" s="14">
        <f>'OA&amp;GRIDCO'!AC76+'Day Ahead IEX PXIL'!S76+RTM!S76</f>
        <v>5</v>
      </c>
      <c r="AH76" s="14">
        <f>'OA&amp;GRIDCO'!AD76+'Day Ahead IEX PXIL'!T76+RTM!T76</f>
        <v>2.2200000000000002</v>
      </c>
      <c r="AI76" s="14">
        <f>'OA&amp;GRIDCO'!AU76+'Day Ahead IEX PXIL'!Y76+RTM!Y76</f>
        <v>100</v>
      </c>
      <c r="AJ76" s="14">
        <f>'OA&amp;GRIDCO'!AV76+'Day Ahead IEX PXIL'!Z76+RTM!Z76</f>
        <v>30</v>
      </c>
      <c r="AK76" s="14">
        <f>'OA&amp;GRIDCO'!BS76+'Day Ahead IEX PXIL'!AK76+RTM!AK76</f>
        <v>60</v>
      </c>
      <c r="AL76" s="14">
        <f>'OA&amp;GRIDCO'!BT76+'Day Ahead IEX PXIL'!AL76+RTM!AL76</f>
        <v>8.5440000000000005</v>
      </c>
      <c r="AM76" s="14">
        <f>'OA&amp;GRIDCO'!BC76+'Day Ahead IEX PXIL'!AE76+RTM!AE76</f>
        <v>0</v>
      </c>
      <c r="AN76" s="14">
        <f>'OA&amp;GRIDCO'!BD76+'Day Ahead IEX PXIL'!AF76+RTM!AF76</f>
        <v>0</v>
      </c>
      <c r="AO76" s="14">
        <f>'OA&amp;GRIDCO'!CC76+'Day Ahead IEX PXIL'!AQ76+RTM!AQ76</f>
        <v>0</v>
      </c>
      <c r="AP76" s="14">
        <f>'OA&amp;GRIDCO'!CD76+'Day Ahead IEX PXIL'!AR76+RTM!AR76</f>
        <v>0</v>
      </c>
      <c r="AQ76" s="14">
        <f>'OA&amp;GRIDCO'!CO76+'Day Ahead IEX PXIL'!AW76+RTM!AW76</f>
        <v>25.75</v>
      </c>
      <c r="AR76" s="14">
        <f>'OA&amp;GRIDCO'!CP76+'Day Ahead IEX PXIL'!AX76+RTM!AX76</f>
        <v>8</v>
      </c>
      <c r="AS76" s="14">
        <f>'OA&amp;GRIDCO'!DA76+'Day Ahead IEX PXIL'!BC76+RTM!BC76</f>
        <v>329.77738402061857</v>
      </c>
      <c r="AT76" s="14">
        <f>'OA&amp;GRIDCO'!DB76+'Day Ahead IEX PXIL'!BD76+RTM!BD76</f>
        <v>0</v>
      </c>
      <c r="AU76" s="14">
        <f>'Day Ahead IEX PXIL'!BI76+RTM!BI76+'OA&amp;GRIDCO'!OQ76</f>
        <v>0</v>
      </c>
      <c r="AV76" s="14">
        <f>'Day Ahead IEX PXIL'!BJ76+RTM!BJ76+'OA&amp;GRIDCO'!OR76</f>
        <v>0</v>
      </c>
      <c r="AW76" s="91"/>
      <c r="AX76" s="91"/>
      <c r="AY76" s="14">
        <v>0</v>
      </c>
      <c r="AZ76" s="14">
        <f>'OA&amp;GRIDCO'!DL76+'Day Ahead IEX PXIL'!BP76+RTM!BP76</f>
        <v>14.12</v>
      </c>
      <c r="BA76" s="14">
        <f>'OA&amp;GRIDCO'!EC76+'Day Ahead IEX PXIL'!BU76+RTM!BU76</f>
        <v>0</v>
      </c>
      <c r="BB76" s="14">
        <f>'OA&amp;GRIDCO'!ED76+'Day Ahead IEX PXIL'!BV76+RTM!BV76</f>
        <v>0</v>
      </c>
      <c r="BC76" s="14">
        <f>'OA&amp;GRIDCO'!EQ76+'Day Ahead IEX PXIL'!CA76+RTM!CA76</f>
        <v>348.46000000000004</v>
      </c>
      <c r="BD76" s="14">
        <f>'OA&amp;GRIDCO'!ER76+'Day Ahead IEX PXIL'!CB76+RTM!CB76</f>
        <v>66.495000000000005</v>
      </c>
      <c r="BE76" s="99">
        <f>'OA&amp;GRIDCO'!NU76+GDAM!U76</f>
        <v>1.99</v>
      </c>
      <c r="BF76" s="99"/>
      <c r="BG76" s="77"/>
      <c r="BH76" s="77"/>
      <c r="BI76" s="14">
        <f>'OA&amp;GRIDCO'!EW76+'Day Ahead IEX PXIL'!CG76+RTM!CG76</f>
        <v>0</v>
      </c>
      <c r="BJ76" s="14">
        <f>'OA&amp;GRIDCO'!EX76+'Day Ahead IEX PXIL'!CH76+RTM!CH76</f>
        <v>0</v>
      </c>
      <c r="BK76" s="14">
        <f>'OA&amp;GRIDCO'!KW76+RTM!FG76+'Day Ahead IEX PXIL'!GW76</f>
        <v>0</v>
      </c>
      <c r="BL76" s="14">
        <f>'OA&amp;GRIDCO'!KX76+RTM!FH76+'Day Ahead IEX PXIL'!GX76</f>
        <v>0</v>
      </c>
      <c r="BM76" s="14">
        <f>'Day Ahead IEX PXIL'!CM76+RTM!CM76+'OA&amp;GRIDCO'!FC76</f>
        <v>25</v>
      </c>
      <c r="BN76" s="14">
        <f>'OA&amp;GRIDCO'!FD76+'Day Ahead IEX PXIL'!CN76+RTM!CN76</f>
        <v>0</v>
      </c>
      <c r="BO76" s="93"/>
      <c r="BP76" s="93"/>
      <c r="BQ76" s="14">
        <f>'OA&amp;GRIDCO'!FQ76+'Day Ahead IEX PXIL'!CS76+RTM!CS76</f>
        <v>26.8</v>
      </c>
      <c r="BR76" s="14">
        <f>'OA&amp;GRIDCO'!FR76+'Day Ahead IEX PXIL'!CT76+RTM!CT76</f>
        <v>6</v>
      </c>
      <c r="BS76" s="10">
        <f>'OA&amp;GRIDCO'!JU76+'Day Ahead IEX PXIL'!FA76+RTM!EU76</f>
        <v>95.88</v>
      </c>
      <c r="BT76" s="14">
        <f>'OA&amp;GRIDCO'!JV76+'Day Ahead IEX PXIL'!FB76+RTM!EV76</f>
        <v>11</v>
      </c>
      <c r="BU76" s="31">
        <f>'OA&amp;GRIDCO'!GG76+RTM!G76</f>
        <v>0</v>
      </c>
      <c r="BV76" s="31">
        <f>'OA&amp;GRIDCO'!GH76</f>
        <v>0</v>
      </c>
      <c r="BW76" s="14">
        <f>'OA&amp;GRIDCO'!HA76+'Day Ahead IEX PXIL'!DK76+RTM!DE76</f>
        <v>1.5</v>
      </c>
      <c r="BX76" s="14">
        <f>'OA&amp;GRIDCO'!HB76</f>
        <v>0</v>
      </c>
      <c r="BY76" s="14">
        <f>'Day Ahead IEX PXIL'!GK76+RTM!FA76+'OA&amp;GRIDCO'!LC76</f>
        <v>0</v>
      </c>
      <c r="BZ76" s="14">
        <f>'Day Ahead IEX PXIL'!GL76+RTM!FB76+'OA&amp;GRIDCO'!LD76</f>
        <v>0</v>
      </c>
      <c r="CA76" s="61"/>
      <c r="CB76" s="61"/>
      <c r="CC76" s="98">
        <f>RTM!GI76+'Day Ahead IEX PXIL'!II76+GDAM!M76</f>
        <v>0</v>
      </c>
      <c r="CD76" s="98">
        <f>RTM!GJ76</f>
        <v>0</v>
      </c>
      <c r="CE76" s="14">
        <f>'OA&amp;GRIDCO'!HI76+'Day Ahead IEX PXIL'!DQ76+RTM!DK76</f>
        <v>0</v>
      </c>
      <c r="CF76" s="14">
        <f>'OA&amp;GRIDCO'!HJ76+'Day Ahead IEX PXIL'!DR76+RTM!DL76</f>
        <v>0</v>
      </c>
      <c r="CG76" s="98">
        <f>'OA&amp;GRIDCO'!HO76+'Day Ahead IEX PXIL'!DW76+RTM!DQ76</f>
        <v>0</v>
      </c>
      <c r="CH76" s="98">
        <f>'OA&amp;GRIDCO'!HP76+'Day Ahead IEX PXIL'!DX76+RTM!DR76</f>
        <v>0</v>
      </c>
      <c r="CI76" s="99">
        <f>'Day Ahead IEX PXIL'!HE76+'OA&amp;GRIDCO'!DI76+RTM!GY76</f>
        <v>0</v>
      </c>
      <c r="CJ76" s="99">
        <f>'Day Ahead IEX PXIL'!HF76+'OA&amp;GRIDCO'!DJ76</f>
        <v>0</v>
      </c>
      <c r="CK76" s="78">
        <f>'OA&amp;GRIDCO'!KS76+'Day Ahead IEX PXIL'!DE76</f>
        <v>0</v>
      </c>
      <c r="CL76" s="78">
        <f>'OA&amp;GRIDCO'!KT76+'Day Ahead IEX PXIL'!DF76</f>
        <v>0</v>
      </c>
      <c r="CM76" s="78">
        <f>'Day Ahead IEX PXIL'!FS76+RTM!FS76</f>
        <v>1.03</v>
      </c>
      <c r="CN76" s="78">
        <f>'Day Ahead IEX PXIL'!FT76</f>
        <v>0</v>
      </c>
      <c r="CO76" s="78">
        <f>RTM!IY76+'Day Ahead IEX PXIL'!IY76</f>
        <v>0</v>
      </c>
      <c r="CP76" s="78">
        <f>RTM!IZ76+'Day Ahead IEX PXIL'!IZ76</f>
        <v>0</v>
      </c>
      <c r="CQ76" s="14">
        <f>'OA&amp;GRIDCO'!KG76+'Day Ahead IEX PXIL'!FM76+RTM!GE76</f>
        <v>8.25</v>
      </c>
      <c r="CR76" s="14">
        <f>'OA&amp;GRIDCO'!KH76+'Day Ahead IEX PXIL'!FN76</f>
        <v>0</v>
      </c>
      <c r="CS76" s="14">
        <f>'OA&amp;GRIDCO'!KM76+'Day Ahead IEX PXIL'!FY76+RTM!FY76</f>
        <v>3.61</v>
      </c>
      <c r="CT76" s="14">
        <f>'Day Ahead IEX PXIL'!FZ76</f>
        <v>0</v>
      </c>
      <c r="CU76" s="14">
        <v>0</v>
      </c>
      <c r="CV76" s="14">
        <f>'Day Ahead IEX PXIL'!GF76</f>
        <v>0</v>
      </c>
      <c r="CW76" s="14">
        <f>'OA&amp;GRIDCO'!HU76+'Day Ahead IEX PXIL'!EC76+RTM!DW76</f>
        <v>400</v>
      </c>
      <c r="CX76" s="14">
        <f>'OA&amp;GRIDCO'!HV76+'Day Ahead IEX PXIL'!ED76+RTM!DX76</f>
        <v>0</v>
      </c>
      <c r="CY76" s="14">
        <f>'OA&amp;GRIDCO'!IG76+'Day Ahead IEX PXIL'!EI76+RTM!EC76</f>
        <v>9.3000000000000007</v>
      </c>
      <c r="CZ76" s="14">
        <f>'OA&amp;GRIDCO'!IH76+'Day Ahead IEX PXIL'!EJ76+RTM!ED76</f>
        <v>2.3250000000000002</v>
      </c>
      <c r="DA76" s="14">
        <f>'OA&amp;GRIDCO'!IU76+'Day Ahead IEX PXIL'!EO76+RTM!EI76</f>
        <v>0</v>
      </c>
      <c r="DB76" s="14">
        <f>'OA&amp;GRIDCO'!IV76+'Day Ahead IEX PXIL'!EP76+RTM!EJ76</f>
        <v>0</v>
      </c>
      <c r="DC76" s="99"/>
      <c r="DD76" s="99"/>
      <c r="DE76" s="14">
        <f>'Day Ahead IEX PXIL'!FC76+'OA&amp;GRIDCO'!KA76+RTM!GM76</f>
        <v>0</v>
      </c>
      <c r="DF76" s="14">
        <f>'Day Ahead IEX PXIL'!FD76+'OA&amp;GRIDCO'!KB76</f>
        <v>0</v>
      </c>
      <c r="DG76" s="14">
        <f>'OA&amp;GRIDCO'!JE76+'Day Ahead IEX PXIL'!EU76+RTM!EO76</f>
        <v>10.31</v>
      </c>
      <c r="DH76" s="14">
        <f>'OA&amp;GRIDCO'!JF76+'Day Ahead IEX PXIL'!EV76+RTM!EP76</f>
        <v>0</v>
      </c>
      <c r="DI76" s="14">
        <v>0</v>
      </c>
      <c r="DJ76" s="14">
        <v>0</v>
      </c>
      <c r="DK76" s="98">
        <f>RTM!FM76</f>
        <v>0</v>
      </c>
      <c r="DL76" s="98">
        <f>RTM!FN76</f>
        <v>0</v>
      </c>
      <c r="DM76" s="98">
        <f>'OA&amp;GRIDCO'!LF76+'Day Ahead IEX PXIL'!HU76+'Day Ahead IEX PXIL'!HU76</f>
        <v>0</v>
      </c>
      <c r="DN76" s="98">
        <f>'OA&amp;GRIDCO'!LH76+'Day Ahead IEX PXIL'!HV76+RTM!GV76</f>
        <v>0</v>
      </c>
      <c r="DO76" s="98">
        <f>'OA&amp;GRIDCO'!LS76+'Day Ahead IEX PXIL'!HO76+RTM!IU76</f>
        <v>0</v>
      </c>
      <c r="DP76" s="98">
        <f>'OA&amp;GRIDCO'!LT76+'Day Ahead IEX PXIL'!HP76+RTM!IV76</f>
        <v>0</v>
      </c>
      <c r="DQ76" s="98">
        <f>RTM!HK76</f>
        <v>1.65</v>
      </c>
      <c r="DR76" s="98">
        <f>RTM!HL76</f>
        <v>0</v>
      </c>
      <c r="DS76" s="98">
        <f>RTM!HO76</f>
        <v>0</v>
      </c>
      <c r="DT76" s="98">
        <f>RTM!HP76</f>
        <v>0</v>
      </c>
      <c r="DU76" s="98">
        <f>RTM!HS76</f>
        <v>0</v>
      </c>
      <c r="DV76" s="98">
        <f>RTM!HT76</f>
        <v>0</v>
      </c>
      <c r="DW76" s="98">
        <f>RTM!HW76+'OA&amp;GRIDCO'!MI76</f>
        <v>28.19</v>
      </c>
      <c r="DX76" s="98">
        <f>RTM!HX76</f>
        <v>0</v>
      </c>
      <c r="DY76" s="98">
        <f>RTM!IA76</f>
        <v>0</v>
      </c>
      <c r="DZ76" s="98">
        <f>RTM!IB76</f>
        <v>0</v>
      </c>
      <c r="EA76" s="98">
        <f>RTM!IC76</f>
        <v>0</v>
      </c>
      <c r="EB76" s="98">
        <f>RTM!ID76</f>
        <v>0</v>
      </c>
      <c r="EC76" s="98">
        <f>'OA&amp;GRIDCO'!MO76</f>
        <v>3.14</v>
      </c>
      <c r="ED76" s="98">
        <f>'OA&amp;GRIDCO'!MP76</f>
        <v>0</v>
      </c>
      <c r="EE76" s="98">
        <f>'OA&amp;GRIDCO'!MS76</f>
        <v>0</v>
      </c>
      <c r="EF76" s="98">
        <f>'OA&amp;GRIDCO'!MT76</f>
        <v>0</v>
      </c>
      <c r="EG76" s="98">
        <f>'OA&amp;GRIDCO'!MW76+'Day Ahead IEX PXIL'!IM76+GDAM!G76+RTM!II76</f>
        <v>0</v>
      </c>
      <c r="EH76" s="98">
        <f>'OA&amp;GRIDCO'!MX76+'Day Ahead IEX PXIL'!IN76+RTM!IJ76+GDAM!H76</f>
        <v>0</v>
      </c>
      <c r="EI76" s="98">
        <f>'Day Ahead IEX PXIL'!IQ76+RTM!IM76+'OA&amp;GRIDCO'!NA76</f>
        <v>6.65</v>
      </c>
      <c r="EJ76" s="98">
        <f>'Day Ahead IEX PXIL'!IR76+RTM!IN76+'OA&amp;GRIDCO'!NB76</f>
        <v>0.9</v>
      </c>
      <c r="EK76" s="98">
        <f>'OA&amp;GRIDCO'!NE76</f>
        <v>0</v>
      </c>
      <c r="EL76" s="98">
        <f>'OA&amp;GRIDCO'!NF76</f>
        <v>0</v>
      </c>
      <c r="EM76" s="98">
        <f>RTM!IQ76</f>
        <v>0</v>
      </c>
      <c r="EN76" s="98">
        <f>RTM!IR76</f>
        <v>0</v>
      </c>
      <c r="EO76" s="98">
        <f>'Day Ahead IEX PXIL'!IU76+RTM!JC76</f>
        <v>0</v>
      </c>
      <c r="EP76" s="98">
        <f>'Day Ahead IEX PXIL'!IV76+RTM!JD76</f>
        <v>0</v>
      </c>
      <c r="EQ76" s="98">
        <f>'OA&amp;GRIDCO'!NI76</f>
        <v>0</v>
      </c>
      <c r="ER76" s="98">
        <f>'OA&amp;GRIDCO'!NJ76</f>
        <v>0</v>
      </c>
      <c r="ES76" s="98">
        <f>'OA&amp;GRIDCO'!NK76+RTM!HC76+'Day Ahead IEX PXIL'!JC76</f>
        <v>0</v>
      </c>
      <c r="ET76" s="98">
        <f>'OA&amp;GRIDCO'!NN76+RTM!HD76+'Day Ahead IEX PXIL'!JD76</f>
        <v>0</v>
      </c>
      <c r="EU76" s="98">
        <f>RTM!JG76</f>
        <v>0</v>
      </c>
      <c r="EV76" s="98">
        <f>RTM!JH76</f>
        <v>0</v>
      </c>
      <c r="EW76" s="98">
        <f>RTM!JK76</f>
        <v>0</v>
      </c>
      <c r="EX76" s="98">
        <f>RTM!JL76</f>
        <v>0</v>
      </c>
      <c r="EY76" s="98">
        <f>GDAM!S76+'OA&amp;GRIDCO'!OE76+RTM!JO76</f>
        <v>0</v>
      </c>
      <c r="EZ76" s="98">
        <f>GDAM!T76+'OA&amp;GRIDCO'!NV76+RTM!JP76</f>
        <v>0</v>
      </c>
      <c r="FA76" s="98">
        <f>GDAM!Y76+RTM!JS76</f>
        <v>0</v>
      </c>
      <c r="FB76" s="98">
        <f>GDAM!Z76+RTM!JT76</f>
        <v>0</v>
      </c>
      <c r="FC76" s="98">
        <f>RTM!JW76</f>
        <v>0</v>
      </c>
      <c r="FD76" s="98">
        <f>RTM!JX76</f>
        <v>0</v>
      </c>
      <c r="FE76" s="98">
        <f>GDAM!AE76+'OA&amp;GRIDCO'!OM76</f>
        <v>2.66</v>
      </c>
      <c r="FF76" s="98">
        <f>GDAM!AF76+'OA&amp;GRIDCO'!ON76</f>
        <v>0</v>
      </c>
      <c r="FG76" s="10">
        <f t="shared" ref="FG76:FG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</f>
        <v>1561.5525148604427</v>
      </c>
      <c r="FH76" s="10">
        <f t="shared" ref="FH76:FH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</f>
        <v>171.584</v>
      </c>
    </row>
    <row r="77" spans="1:164" ht="15" customHeight="1">
      <c r="A77" s="72" t="s">
        <v>99</v>
      </c>
      <c r="B77" s="62">
        <v>67</v>
      </c>
      <c r="C77" s="139"/>
      <c r="D77" s="99"/>
      <c r="E77" s="99"/>
      <c r="F77" s="99"/>
      <c r="G77" s="99">
        <v>20</v>
      </c>
      <c r="H77" s="99">
        <v>0.9</v>
      </c>
      <c r="I77" s="98"/>
      <c r="J77" s="98"/>
      <c r="K77" s="99"/>
      <c r="L77" s="99"/>
      <c r="M77" s="99">
        <v>18</v>
      </c>
      <c r="N77" s="99"/>
      <c r="O77" s="359">
        <v>0.28999999999999998</v>
      </c>
      <c r="P77" s="99"/>
      <c r="Q77" s="119">
        <v>3.7</v>
      </c>
      <c r="R77" s="99">
        <v>0.45999999999999996</v>
      </c>
      <c r="S77" s="98">
        <v>25</v>
      </c>
      <c r="T77" s="99"/>
      <c r="U77" s="98">
        <v>37</v>
      </c>
      <c r="V77" s="99"/>
      <c r="W77" s="351">
        <v>0.99</v>
      </c>
      <c r="X77" s="99"/>
      <c r="Y77" s="351">
        <v>2</v>
      </c>
      <c r="Z77" s="99"/>
      <c r="AA77" s="361">
        <v>1.46</v>
      </c>
      <c r="AB77" s="99"/>
      <c r="AC77" s="363">
        <v>9.8282424239999985E-2</v>
      </c>
      <c r="AD77" s="99"/>
      <c r="AE77" s="14">
        <f>'OA&amp;GRIDCO'!W77+'Day Ahead IEX PXIL'!M77+RTM!M77</f>
        <v>20.62</v>
      </c>
      <c r="AF77" s="14">
        <f>'OA&amp;GRIDCO'!X77+'Day Ahead IEX PXIL'!N77+RTM!N77</f>
        <v>20.62</v>
      </c>
      <c r="AG77" s="14">
        <f>'OA&amp;GRIDCO'!AC77+'Day Ahead IEX PXIL'!S77+RTM!S77</f>
        <v>5</v>
      </c>
      <c r="AH77" s="14">
        <f>'OA&amp;GRIDCO'!AD77+'Day Ahead IEX PXIL'!T77+RTM!T77</f>
        <v>2.2200000000000002</v>
      </c>
      <c r="AI77" s="14">
        <f>'OA&amp;GRIDCO'!AU77+'Day Ahead IEX PXIL'!Y77+RTM!Y77</f>
        <v>100</v>
      </c>
      <c r="AJ77" s="14">
        <f>'OA&amp;GRIDCO'!AV77+'Day Ahead IEX PXIL'!Z77+RTM!Z77</f>
        <v>30</v>
      </c>
      <c r="AK77" s="14">
        <f>'OA&amp;GRIDCO'!BS77+'Day Ahead IEX PXIL'!AK77+RTM!AK77</f>
        <v>60</v>
      </c>
      <c r="AL77" s="14">
        <f>'OA&amp;GRIDCO'!BT77+'Day Ahead IEX PXIL'!AL77+RTM!AL77</f>
        <v>8.5440000000000005</v>
      </c>
      <c r="AM77" s="14">
        <f>'OA&amp;GRIDCO'!BC77+'Day Ahead IEX PXIL'!AE77+RTM!AE77</f>
        <v>0</v>
      </c>
      <c r="AN77" s="14">
        <f>'OA&amp;GRIDCO'!BD77+'Day Ahead IEX PXIL'!AF77+RTM!AF77</f>
        <v>0</v>
      </c>
      <c r="AO77" s="14">
        <f>'OA&amp;GRIDCO'!CC77+'Day Ahead IEX PXIL'!AQ77+RTM!AQ77</f>
        <v>0</v>
      </c>
      <c r="AP77" s="14">
        <f>'OA&amp;GRIDCO'!CD77+'Day Ahead IEX PXIL'!AR77+RTM!AR77</f>
        <v>0</v>
      </c>
      <c r="AQ77" s="14">
        <f>'OA&amp;GRIDCO'!CO77+'Day Ahead IEX PXIL'!AW77+RTM!AW77</f>
        <v>25.75</v>
      </c>
      <c r="AR77" s="14">
        <f>'OA&amp;GRIDCO'!CP77+'Day Ahead IEX PXIL'!AX77+RTM!AX77</f>
        <v>8</v>
      </c>
      <c r="AS77" s="14">
        <f>'OA&amp;GRIDCO'!DA77+'Day Ahead IEX PXIL'!BC77+RTM!BC77</f>
        <v>329.77738402061857</v>
      </c>
      <c r="AT77" s="14">
        <f>'OA&amp;GRIDCO'!DB77+'Day Ahead IEX PXIL'!BD77+RTM!BD77</f>
        <v>0</v>
      </c>
      <c r="AU77" s="14">
        <f>'Day Ahead IEX PXIL'!BI77+RTM!BI77+'OA&amp;GRIDCO'!OQ77</f>
        <v>0</v>
      </c>
      <c r="AV77" s="14">
        <f>'Day Ahead IEX PXIL'!BJ77+RTM!BJ77+'OA&amp;GRIDCO'!OR77</f>
        <v>0</v>
      </c>
      <c r="AW77" s="91"/>
      <c r="AX77" s="91"/>
      <c r="AY77" s="14">
        <v>0</v>
      </c>
      <c r="AZ77" s="14">
        <f>'OA&amp;GRIDCO'!DL77+'Day Ahead IEX PXIL'!BP77+RTM!BP77</f>
        <v>14.12</v>
      </c>
      <c r="BA77" s="14">
        <f>'OA&amp;GRIDCO'!EC77+'Day Ahead IEX PXIL'!BU77+RTM!BU77</f>
        <v>0</v>
      </c>
      <c r="BB77" s="14">
        <f>'OA&amp;GRIDCO'!ED77+'Day Ahead IEX PXIL'!BV77+RTM!BV77</f>
        <v>0</v>
      </c>
      <c r="BC77" s="14">
        <f>'OA&amp;GRIDCO'!EQ77+'Day Ahead IEX PXIL'!CA77+RTM!CA77</f>
        <v>348.46000000000004</v>
      </c>
      <c r="BD77" s="14">
        <f>'OA&amp;GRIDCO'!ER77+'Day Ahead IEX PXIL'!CB77+RTM!CB77</f>
        <v>66.495000000000005</v>
      </c>
      <c r="BE77" s="99">
        <f>'OA&amp;GRIDCO'!NU77+GDAM!U77</f>
        <v>1.8</v>
      </c>
      <c r="BF77" s="99"/>
      <c r="BG77" s="77"/>
      <c r="BH77" s="77"/>
      <c r="BI77" s="14">
        <f>'OA&amp;GRIDCO'!EW77+'Day Ahead IEX PXIL'!CG77+RTM!CG77</f>
        <v>0</v>
      </c>
      <c r="BJ77" s="14">
        <f>'OA&amp;GRIDCO'!EX77+'Day Ahead IEX PXIL'!CH77+RTM!CH77</f>
        <v>0</v>
      </c>
      <c r="BK77" s="14">
        <f>'OA&amp;GRIDCO'!KW77+RTM!FG77+'Day Ahead IEX PXIL'!GW77</f>
        <v>0</v>
      </c>
      <c r="BL77" s="14">
        <f>'OA&amp;GRIDCO'!KX77+RTM!FH77+'Day Ahead IEX PXIL'!GX77</f>
        <v>0</v>
      </c>
      <c r="BM77" s="14">
        <f>'Day Ahead IEX PXIL'!CM77+RTM!CM77+'OA&amp;GRIDCO'!FC77</f>
        <v>25</v>
      </c>
      <c r="BN77" s="14">
        <f>'OA&amp;GRIDCO'!FD77+'Day Ahead IEX PXIL'!CN77+RTM!CN77</f>
        <v>0</v>
      </c>
      <c r="BO77" s="93"/>
      <c r="BP77" s="93"/>
      <c r="BQ77" s="14">
        <f>'OA&amp;GRIDCO'!FQ77+'Day Ahead IEX PXIL'!CS77+RTM!CS77</f>
        <v>26.8</v>
      </c>
      <c r="BR77" s="14">
        <f>'OA&amp;GRIDCO'!FR77+'Day Ahead IEX PXIL'!CT77+RTM!CT77</f>
        <v>6</v>
      </c>
      <c r="BS77" s="10">
        <f>'OA&amp;GRIDCO'!JU77+'Day Ahead IEX PXIL'!FA77+RTM!EU77</f>
        <v>95.88</v>
      </c>
      <c r="BT77" s="14">
        <f>'OA&amp;GRIDCO'!JV77+'Day Ahead IEX PXIL'!FB77+RTM!EV77</f>
        <v>11</v>
      </c>
      <c r="BU77" s="31">
        <f>'OA&amp;GRIDCO'!GG77+RTM!G77</f>
        <v>0</v>
      </c>
      <c r="BV77" s="31">
        <f>'OA&amp;GRIDCO'!GH77</f>
        <v>0</v>
      </c>
      <c r="BW77" s="14">
        <f>'OA&amp;GRIDCO'!HA77+'Day Ahead IEX PXIL'!DK77+RTM!DE77</f>
        <v>1.5</v>
      </c>
      <c r="BX77" s="14">
        <f>'OA&amp;GRIDCO'!HB77</f>
        <v>0</v>
      </c>
      <c r="BY77" s="14">
        <f>'Day Ahead IEX PXIL'!GK77+RTM!FA77+'OA&amp;GRIDCO'!LC77</f>
        <v>0</v>
      </c>
      <c r="BZ77" s="14">
        <f>'Day Ahead IEX PXIL'!GL77+RTM!FB77+'OA&amp;GRIDCO'!LD77</f>
        <v>0</v>
      </c>
      <c r="CA77" s="61"/>
      <c r="CB77" s="61"/>
      <c r="CC77" s="98">
        <f>RTM!GI77+'Day Ahead IEX PXIL'!II77+GDAM!M77</f>
        <v>0</v>
      </c>
      <c r="CD77" s="98">
        <f>RTM!GJ77</f>
        <v>0</v>
      </c>
      <c r="CE77" s="14">
        <f>'OA&amp;GRIDCO'!HI77+'Day Ahead IEX PXIL'!DQ77+RTM!DK77</f>
        <v>0</v>
      </c>
      <c r="CF77" s="14">
        <f>'OA&amp;GRIDCO'!HJ77+'Day Ahead IEX PXIL'!DR77+RTM!DL77</f>
        <v>0</v>
      </c>
      <c r="CG77" s="98">
        <f>'OA&amp;GRIDCO'!HO77+'Day Ahead IEX PXIL'!DW77+RTM!DQ77</f>
        <v>0</v>
      </c>
      <c r="CH77" s="98">
        <f>'OA&amp;GRIDCO'!HP77+'Day Ahead IEX PXIL'!DX77+RTM!DR77</f>
        <v>0</v>
      </c>
      <c r="CI77" s="99">
        <f>'Day Ahead IEX PXIL'!HE77+'OA&amp;GRIDCO'!DI77+RTM!GY77</f>
        <v>0</v>
      </c>
      <c r="CJ77" s="99">
        <f>'Day Ahead IEX PXIL'!HF77+'OA&amp;GRIDCO'!DJ77</f>
        <v>0</v>
      </c>
      <c r="CK77" s="78">
        <f>'OA&amp;GRIDCO'!KS77+'Day Ahead IEX PXIL'!DE77</f>
        <v>0</v>
      </c>
      <c r="CL77" s="78">
        <f>'OA&amp;GRIDCO'!KT77+'Day Ahead IEX PXIL'!DF77</f>
        <v>0</v>
      </c>
      <c r="CM77" s="78">
        <f>'Day Ahead IEX PXIL'!FS77+RTM!FS77</f>
        <v>1.03</v>
      </c>
      <c r="CN77" s="78">
        <f>'Day Ahead IEX PXIL'!FT77</f>
        <v>0</v>
      </c>
      <c r="CO77" s="78">
        <f>RTM!IY77+'Day Ahead IEX PXIL'!IY77</f>
        <v>0</v>
      </c>
      <c r="CP77" s="78">
        <f>RTM!IZ77+'Day Ahead IEX PXIL'!IZ77</f>
        <v>0</v>
      </c>
      <c r="CQ77" s="14">
        <f>'OA&amp;GRIDCO'!KG77+'Day Ahead IEX PXIL'!FM77+RTM!GE77</f>
        <v>8.25</v>
      </c>
      <c r="CR77" s="14">
        <f>'OA&amp;GRIDCO'!KH77+'Day Ahead IEX PXIL'!FN77</f>
        <v>0</v>
      </c>
      <c r="CS77" s="14">
        <f>'OA&amp;GRIDCO'!KM77+'Day Ahead IEX PXIL'!FY77+RTM!FY77</f>
        <v>3.61</v>
      </c>
      <c r="CT77" s="14">
        <f>'Day Ahead IEX PXIL'!FZ77</f>
        <v>0</v>
      </c>
      <c r="CU77" s="14">
        <v>0</v>
      </c>
      <c r="CV77" s="14">
        <f>'Day Ahead IEX PXIL'!GF77</f>
        <v>0</v>
      </c>
      <c r="CW77" s="14">
        <f>'OA&amp;GRIDCO'!HU77+'Day Ahead IEX PXIL'!EC77+RTM!DW77</f>
        <v>400</v>
      </c>
      <c r="CX77" s="14">
        <f>'OA&amp;GRIDCO'!HV77+'Day Ahead IEX PXIL'!ED77+RTM!DX77</f>
        <v>0</v>
      </c>
      <c r="CY77" s="14">
        <f>'OA&amp;GRIDCO'!IG77+'Day Ahead IEX PXIL'!EI77+RTM!EC77</f>
        <v>9.3000000000000007</v>
      </c>
      <c r="CZ77" s="14">
        <f>'OA&amp;GRIDCO'!IH77+'Day Ahead IEX PXIL'!EJ77+RTM!ED77</f>
        <v>2.3250000000000002</v>
      </c>
      <c r="DA77" s="14">
        <f>'OA&amp;GRIDCO'!IU77+'Day Ahead IEX PXIL'!EO77+RTM!EI77</f>
        <v>0</v>
      </c>
      <c r="DB77" s="14">
        <f>'OA&amp;GRIDCO'!IV77+'Day Ahead IEX PXIL'!EP77+RTM!EJ77</f>
        <v>0</v>
      </c>
      <c r="DC77" s="99"/>
      <c r="DD77" s="99"/>
      <c r="DE77" s="14">
        <f>'Day Ahead IEX PXIL'!FC77+'OA&amp;GRIDCO'!KA77+RTM!GM77</f>
        <v>0</v>
      </c>
      <c r="DF77" s="14">
        <f>'Day Ahead IEX PXIL'!FD77+'OA&amp;GRIDCO'!KB77</f>
        <v>0</v>
      </c>
      <c r="DG77" s="14">
        <f>'OA&amp;GRIDCO'!JE77+'Day Ahead IEX PXIL'!EU77+RTM!EO77</f>
        <v>10.31</v>
      </c>
      <c r="DH77" s="14">
        <f>'OA&amp;GRIDCO'!JF77+'Day Ahead IEX PXIL'!EV77+RTM!EP77</f>
        <v>0</v>
      </c>
      <c r="DI77" s="14">
        <v>0</v>
      </c>
      <c r="DJ77" s="14">
        <v>0</v>
      </c>
      <c r="DK77" s="98">
        <f>RTM!FM77</f>
        <v>0</v>
      </c>
      <c r="DL77" s="98">
        <f>RTM!FN77</f>
        <v>0</v>
      </c>
      <c r="DM77" s="98">
        <f>'OA&amp;GRIDCO'!LF77+'Day Ahead IEX PXIL'!HU77+'Day Ahead IEX PXIL'!HU77</f>
        <v>0</v>
      </c>
      <c r="DN77" s="98">
        <f>'OA&amp;GRIDCO'!LH77+'Day Ahead IEX PXIL'!HV77+RTM!GV77</f>
        <v>0</v>
      </c>
      <c r="DO77" s="98">
        <f>'OA&amp;GRIDCO'!LS77+'Day Ahead IEX PXIL'!HO77+RTM!IU77</f>
        <v>0</v>
      </c>
      <c r="DP77" s="98">
        <f>'OA&amp;GRIDCO'!LT77+'Day Ahead IEX PXIL'!HP77+RTM!IV77</f>
        <v>0</v>
      </c>
      <c r="DQ77" s="98">
        <f>RTM!HK77</f>
        <v>1.65</v>
      </c>
      <c r="DR77" s="98">
        <f>RTM!HL77</f>
        <v>0</v>
      </c>
      <c r="DS77" s="98">
        <f>RTM!HO77</f>
        <v>0</v>
      </c>
      <c r="DT77" s="98">
        <f>RTM!HP77</f>
        <v>0</v>
      </c>
      <c r="DU77" s="98">
        <f>RTM!HS77</f>
        <v>0</v>
      </c>
      <c r="DV77" s="98">
        <f>RTM!HT77</f>
        <v>0</v>
      </c>
      <c r="DW77" s="98">
        <f>RTM!HW77+'OA&amp;GRIDCO'!MI77</f>
        <v>28.19</v>
      </c>
      <c r="DX77" s="98">
        <f>RTM!HX77</f>
        <v>0</v>
      </c>
      <c r="DY77" s="98">
        <f>RTM!IA77</f>
        <v>0</v>
      </c>
      <c r="DZ77" s="98">
        <f>RTM!IB77</f>
        <v>0</v>
      </c>
      <c r="EA77" s="98">
        <f>RTM!IC77</f>
        <v>0</v>
      </c>
      <c r="EB77" s="98">
        <f>RTM!ID77</f>
        <v>0</v>
      </c>
      <c r="EC77" s="98">
        <f>'OA&amp;GRIDCO'!MO77</f>
        <v>2.58</v>
      </c>
      <c r="ED77" s="98">
        <f>'OA&amp;GRIDCO'!MP77</f>
        <v>0</v>
      </c>
      <c r="EE77" s="98">
        <f>'OA&amp;GRIDCO'!MS77</f>
        <v>0</v>
      </c>
      <c r="EF77" s="98">
        <f>'OA&amp;GRIDCO'!MT77</f>
        <v>0</v>
      </c>
      <c r="EG77" s="98">
        <f>'OA&amp;GRIDCO'!MW77+'Day Ahead IEX PXIL'!IM77+GDAM!G77+RTM!II77</f>
        <v>0</v>
      </c>
      <c r="EH77" s="98">
        <f>'OA&amp;GRIDCO'!MX77+'Day Ahead IEX PXIL'!IN77+RTM!IJ77+GDAM!H77</f>
        <v>0</v>
      </c>
      <c r="EI77" s="98">
        <f>'Day Ahead IEX PXIL'!IQ77+RTM!IM77+'OA&amp;GRIDCO'!NA77</f>
        <v>6.65</v>
      </c>
      <c r="EJ77" s="98">
        <f>'Day Ahead IEX PXIL'!IR77+RTM!IN77+'OA&amp;GRIDCO'!NB77</f>
        <v>0.9</v>
      </c>
      <c r="EK77" s="98">
        <f>'OA&amp;GRIDCO'!NE77</f>
        <v>0</v>
      </c>
      <c r="EL77" s="98">
        <f>'OA&amp;GRIDCO'!NF77</f>
        <v>0</v>
      </c>
      <c r="EM77" s="98">
        <f>RTM!IQ77</f>
        <v>0</v>
      </c>
      <c r="EN77" s="98">
        <f>RTM!IR77</f>
        <v>0</v>
      </c>
      <c r="EO77" s="98">
        <f>'Day Ahead IEX PXIL'!IU77+RTM!JC77</f>
        <v>0</v>
      </c>
      <c r="EP77" s="98">
        <f>'Day Ahead IEX PXIL'!IV77+RTM!JD77</f>
        <v>0</v>
      </c>
      <c r="EQ77" s="98">
        <f>'OA&amp;GRIDCO'!NI77</f>
        <v>0</v>
      </c>
      <c r="ER77" s="98">
        <f>'OA&amp;GRIDCO'!NJ77</f>
        <v>0</v>
      </c>
      <c r="ES77" s="98">
        <f>'OA&amp;GRIDCO'!NK77+RTM!HC77+'Day Ahead IEX PXIL'!JC77</f>
        <v>0</v>
      </c>
      <c r="ET77" s="98">
        <f>'OA&amp;GRIDCO'!NN77+RTM!HD77+'Day Ahead IEX PXIL'!JD77</f>
        <v>0</v>
      </c>
      <c r="EU77" s="98">
        <f>RTM!JG77</f>
        <v>0</v>
      </c>
      <c r="EV77" s="98">
        <f>RTM!JH77</f>
        <v>0</v>
      </c>
      <c r="EW77" s="98">
        <f>RTM!JK77</f>
        <v>0</v>
      </c>
      <c r="EX77" s="98">
        <f>RTM!JL77</f>
        <v>0</v>
      </c>
      <c r="EY77" s="98">
        <f>GDAM!S77+'OA&amp;GRIDCO'!OE77+RTM!JO77</f>
        <v>0</v>
      </c>
      <c r="EZ77" s="98">
        <f>GDAM!T77+'OA&amp;GRIDCO'!NV77+RTM!JP77</f>
        <v>0</v>
      </c>
      <c r="FA77" s="98">
        <f>GDAM!Y77+RTM!JS77</f>
        <v>0</v>
      </c>
      <c r="FB77" s="98">
        <f>GDAM!Z77+RTM!JT77</f>
        <v>0</v>
      </c>
      <c r="FC77" s="98">
        <f>RTM!JW77</f>
        <v>0</v>
      </c>
      <c r="FD77" s="98">
        <f>RTM!JX77</f>
        <v>0</v>
      </c>
      <c r="FE77" s="98">
        <f>GDAM!AE77+'OA&amp;GRIDCO'!OM77</f>
        <v>2.23</v>
      </c>
      <c r="FF77" s="98">
        <f>GDAM!AF77+'OA&amp;GRIDCO'!ON77</f>
        <v>0</v>
      </c>
      <c r="FG77" s="10">
        <f t="shared" si="2"/>
        <v>1560.9256664448583</v>
      </c>
      <c r="FH77" s="10">
        <f t="shared" si="3"/>
        <v>171.584</v>
      </c>
    </row>
    <row r="78" spans="1:164">
      <c r="A78" s="72" t="s">
        <v>100</v>
      </c>
      <c r="B78" s="62">
        <v>68</v>
      </c>
      <c r="C78" s="139"/>
      <c r="D78" s="99"/>
      <c r="E78" s="99"/>
      <c r="F78" s="99"/>
      <c r="G78" s="99">
        <v>20</v>
      </c>
      <c r="H78" s="99">
        <v>0.9</v>
      </c>
      <c r="I78" s="98"/>
      <c r="J78" s="98"/>
      <c r="K78" s="99"/>
      <c r="L78" s="99"/>
      <c r="M78" s="99">
        <v>18</v>
      </c>
      <c r="N78" s="99"/>
      <c r="O78" s="359">
        <v>0.25</v>
      </c>
      <c r="P78" s="99"/>
      <c r="Q78" s="119">
        <v>3.7</v>
      </c>
      <c r="R78" s="99">
        <v>0.45999999999999996</v>
      </c>
      <c r="S78" s="98">
        <v>25</v>
      </c>
      <c r="T78" s="99"/>
      <c r="U78" s="98">
        <v>37</v>
      </c>
      <c r="V78" s="99"/>
      <c r="W78" s="351">
        <v>0.68</v>
      </c>
      <c r="X78" s="99"/>
      <c r="Y78" s="351">
        <v>1.5</v>
      </c>
      <c r="Z78" s="99"/>
      <c r="AA78" s="361">
        <v>1.21</v>
      </c>
      <c r="AB78" s="99"/>
      <c r="AC78" s="363">
        <v>4.2121038960000003E-2</v>
      </c>
      <c r="AD78" s="99"/>
      <c r="AE78" s="14">
        <f>'OA&amp;GRIDCO'!W78+'Day Ahead IEX PXIL'!M78+RTM!M78</f>
        <v>20.62</v>
      </c>
      <c r="AF78" s="14">
        <f>'OA&amp;GRIDCO'!X78+'Day Ahead IEX PXIL'!N78+RTM!N78</f>
        <v>20.62</v>
      </c>
      <c r="AG78" s="14">
        <f>'OA&amp;GRIDCO'!AC78+'Day Ahead IEX PXIL'!S78+RTM!S78</f>
        <v>5</v>
      </c>
      <c r="AH78" s="14">
        <f>'OA&amp;GRIDCO'!AD78+'Day Ahead IEX PXIL'!T78+RTM!T78</f>
        <v>2.2200000000000002</v>
      </c>
      <c r="AI78" s="14">
        <f>'OA&amp;GRIDCO'!AU78+'Day Ahead IEX PXIL'!Y78+RTM!Y78</f>
        <v>100</v>
      </c>
      <c r="AJ78" s="14">
        <f>'OA&amp;GRIDCO'!AV78+'Day Ahead IEX PXIL'!Z78+RTM!Z78</f>
        <v>30</v>
      </c>
      <c r="AK78" s="14">
        <f>'OA&amp;GRIDCO'!BS78+'Day Ahead IEX PXIL'!AK78+RTM!AK78</f>
        <v>60</v>
      </c>
      <c r="AL78" s="14">
        <f>'OA&amp;GRIDCO'!BT78+'Day Ahead IEX PXIL'!AL78+RTM!AL78</f>
        <v>8.5440000000000005</v>
      </c>
      <c r="AM78" s="14">
        <f>'OA&amp;GRIDCO'!BC78+'Day Ahead IEX PXIL'!AE78+RTM!AE78</f>
        <v>0</v>
      </c>
      <c r="AN78" s="14">
        <f>'OA&amp;GRIDCO'!BD78+'Day Ahead IEX PXIL'!AF78+RTM!AF78</f>
        <v>0</v>
      </c>
      <c r="AO78" s="14">
        <f>'OA&amp;GRIDCO'!CC78+'Day Ahead IEX PXIL'!AQ78+RTM!AQ78</f>
        <v>0</v>
      </c>
      <c r="AP78" s="14">
        <f>'OA&amp;GRIDCO'!CD78+'Day Ahead IEX PXIL'!AR78+RTM!AR78</f>
        <v>0</v>
      </c>
      <c r="AQ78" s="14">
        <f>'OA&amp;GRIDCO'!CO78+'Day Ahead IEX PXIL'!AW78+RTM!AW78</f>
        <v>25.75</v>
      </c>
      <c r="AR78" s="14">
        <f>'OA&amp;GRIDCO'!CP78+'Day Ahead IEX PXIL'!AX78+RTM!AX78</f>
        <v>8</v>
      </c>
      <c r="AS78" s="14">
        <f>'OA&amp;GRIDCO'!DA78+'Day Ahead IEX PXIL'!BC78+RTM!BC78</f>
        <v>329.77738402061857</v>
      </c>
      <c r="AT78" s="14">
        <f>'OA&amp;GRIDCO'!DB78+'Day Ahead IEX PXIL'!BD78+RTM!BD78</f>
        <v>0</v>
      </c>
      <c r="AU78" s="14">
        <f>'Day Ahead IEX PXIL'!BI78+RTM!BI78+'OA&amp;GRIDCO'!OQ78</f>
        <v>0</v>
      </c>
      <c r="AV78" s="14">
        <f>'Day Ahead IEX PXIL'!BJ78+RTM!BJ78+'OA&amp;GRIDCO'!OR78</f>
        <v>0</v>
      </c>
      <c r="AW78" s="91"/>
      <c r="AX78" s="91"/>
      <c r="AY78" s="14">
        <v>0</v>
      </c>
      <c r="AZ78" s="14">
        <f>'OA&amp;GRIDCO'!DL78+'Day Ahead IEX PXIL'!BP78+RTM!BP78</f>
        <v>14.12</v>
      </c>
      <c r="BA78" s="14">
        <f>'OA&amp;GRIDCO'!EC78+'Day Ahead IEX PXIL'!BU78+RTM!BU78</f>
        <v>0</v>
      </c>
      <c r="BB78" s="14">
        <f>'OA&amp;GRIDCO'!ED78+'Day Ahead IEX PXIL'!BV78+RTM!BV78</f>
        <v>0</v>
      </c>
      <c r="BC78" s="14">
        <f>'OA&amp;GRIDCO'!EQ78+'Day Ahead IEX PXIL'!CA78+RTM!CA78</f>
        <v>348.46000000000004</v>
      </c>
      <c r="BD78" s="14">
        <f>'OA&amp;GRIDCO'!ER78+'Day Ahead IEX PXIL'!CB78+RTM!CB78</f>
        <v>66.495000000000005</v>
      </c>
      <c r="BE78" s="99">
        <f>'OA&amp;GRIDCO'!NU78+GDAM!U78</f>
        <v>1.05</v>
      </c>
      <c r="BF78" s="99"/>
      <c r="BG78" s="77"/>
      <c r="BH78" s="77"/>
      <c r="BI78" s="14">
        <f>'OA&amp;GRIDCO'!EW78+'Day Ahead IEX PXIL'!CG78+RTM!CG78</f>
        <v>0</v>
      </c>
      <c r="BJ78" s="14">
        <f>'OA&amp;GRIDCO'!EX78+'Day Ahead IEX PXIL'!CH78+RTM!CH78</f>
        <v>0</v>
      </c>
      <c r="BK78" s="14">
        <f>'OA&amp;GRIDCO'!KW78+RTM!FG78+'Day Ahead IEX PXIL'!GW78</f>
        <v>0</v>
      </c>
      <c r="BL78" s="14">
        <f>'OA&amp;GRIDCO'!KX78+RTM!FH78+'Day Ahead IEX PXIL'!GX78</f>
        <v>0</v>
      </c>
      <c r="BM78" s="14">
        <f>'Day Ahead IEX PXIL'!CM78+RTM!CM78+'OA&amp;GRIDCO'!FC78</f>
        <v>25</v>
      </c>
      <c r="BN78" s="14">
        <f>'OA&amp;GRIDCO'!FD78+'Day Ahead IEX PXIL'!CN78+RTM!CN78</f>
        <v>0</v>
      </c>
      <c r="BO78" s="93"/>
      <c r="BP78" s="93"/>
      <c r="BQ78" s="14">
        <f>'OA&amp;GRIDCO'!FQ78+'Day Ahead IEX PXIL'!CS78+RTM!CS78</f>
        <v>26.8</v>
      </c>
      <c r="BR78" s="14">
        <f>'OA&amp;GRIDCO'!FR78+'Day Ahead IEX PXIL'!CT78+RTM!CT78</f>
        <v>6</v>
      </c>
      <c r="BS78" s="10">
        <f>'OA&amp;GRIDCO'!JU78+'Day Ahead IEX PXIL'!FA78+RTM!EU78</f>
        <v>95.88</v>
      </c>
      <c r="BT78" s="14">
        <f>'OA&amp;GRIDCO'!JV78+'Day Ahead IEX PXIL'!FB78+RTM!EV78</f>
        <v>11</v>
      </c>
      <c r="BU78" s="31">
        <f>'OA&amp;GRIDCO'!GG78+RTM!G78</f>
        <v>0</v>
      </c>
      <c r="BV78" s="31">
        <f>'OA&amp;GRIDCO'!GH78</f>
        <v>0</v>
      </c>
      <c r="BW78" s="14">
        <f>'OA&amp;GRIDCO'!HA78+'Day Ahead IEX PXIL'!DK78+RTM!DE78</f>
        <v>1.5</v>
      </c>
      <c r="BX78" s="14">
        <f>'OA&amp;GRIDCO'!HB78</f>
        <v>0</v>
      </c>
      <c r="BY78" s="14">
        <f>'Day Ahead IEX PXIL'!GK78+RTM!FA78+'OA&amp;GRIDCO'!LC78</f>
        <v>0</v>
      </c>
      <c r="BZ78" s="14">
        <f>'Day Ahead IEX PXIL'!GL78+RTM!FB78+'OA&amp;GRIDCO'!LD78</f>
        <v>0</v>
      </c>
      <c r="CA78" s="61"/>
      <c r="CB78" s="61"/>
      <c r="CC78" s="98">
        <f>RTM!GI78+'Day Ahead IEX PXIL'!II78+GDAM!M78</f>
        <v>0</v>
      </c>
      <c r="CD78" s="98">
        <f>RTM!GJ78</f>
        <v>0</v>
      </c>
      <c r="CE78" s="14">
        <f>'OA&amp;GRIDCO'!HI78+'Day Ahead IEX PXIL'!DQ78+RTM!DK78</f>
        <v>0</v>
      </c>
      <c r="CF78" s="14">
        <f>'OA&amp;GRIDCO'!HJ78+'Day Ahead IEX PXIL'!DR78+RTM!DL78</f>
        <v>0</v>
      </c>
      <c r="CG78" s="98">
        <f>'OA&amp;GRIDCO'!HO78+'Day Ahead IEX PXIL'!DW78+RTM!DQ78</f>
        <v>0</v>
      </c>
      <c r="CH78" s="98">
        <f>'OA&amp;GRIDCO'!HP78+'Day Ahead IEX PXIL'!DX78+RTM!DR78</f>
        <v>0</v>
      </c>
      <c r="CI78" s="99">
        <f>'Day Ahead IEX PXIL'!HE78+'OA&amp;GRIDCO'!DI78+RTM!GY78</f>
        <v>0</v>
      </c>
      <c r="CJ78" s="99">
        <f>'Day Ahead IEX PXIL'!HF78+'OA&amp;GRIDCO'!DJ78</f>
        <v>0</v>
      </c>
      <c r="CK78" s="78">
        <f>'OA&amp;GRIDCO'!KS78+'Day Ahead IEX PXIL'!DE78</f>
        <v>0</v>
      </c>
      <c r="CL78" s="78">
        <f>'OA&amp;GRIDCO'!KT78+'Day Ahead IEX PXIL'!DF78</f>
        <v>0</v>
      </c>
      <c r="CM78" s="78">
        <f>'Day Ahead IEX PXIL'!FS78+RTM!FS78</f>
        <v>1.03</v>
      </c>
      <c r="CN78" s="78">
        <f>'Day Ahead IEX PXIL'!FT78</f>
        <v>0</v>
      </c>
      <c r="CO78" s="78">
        <f>RTM!IY78+'Day Ahead IEX PXIL'!IY78</f>
        <v>0</v>
      </c>
      <c r="CP78" s="78">
        <f>RTM!IZ78+'Day Ahead IEX PXIL'!IZ78</f>
        <v>0</v>
      </c>
      <c r="CQ78" s="14">
        <f>'OA&amp;GRIDCO'!KG78+'Day Ahead IEX PXIL'!FM78+RTM!GE78</f>
        <v>8.25</v>
      </c>
      <c r="CR78" s="14">
        <f>'OA&amp;GRIDCO'!KH78+'Day Ahead IEX PXIL'!FN78</f>
        <v>0</v>
      </c>
      <c r="CS78" s="14">
        <f>'OA&amp;GRIDCO'!KM78+'Day Ahead IEX PXIL'!FY78+RTM!FY78</f>
        <v>3.61</v>
      </c>
      <c r="CT78" s="14">
        <f>'Day Ahead IEX PXIL'!FZ78</f>
        <v>0</v>
      </c>
      <c r="CU78" s="14">
        <v>0</v>
      </c>
      <c r="CV78" s="14">
        <f>'Day Ahead IEX PXIL'!GF78</f>
        <v>0</v>
      </c>
      <c r="CW78" s="14">
        <f>'OA&amp;GRIDCO'!HU78+'Day Ahead IEX PXIL'!EC78+RTM!DW78</f>
        <v>400</v>
      </c>
      <c r="CX78" s="14">
        <f>'OA&amp;GRIDCO'!HV78+'Day Ahead IEX PXIL'!ED78+RTM!DX78</f>
        <v>0</v>
      </c>
      <c r="CY78" s="14">
        <f>'OA&amp;GRIDCO'!IG78+'Day Ahead IEX PXIL'!EI78+RTM!EC78</f>
        <v>9.3000000000000007</v>
      </c>
      <c r="CZ78" s="14">
        <f>'OA&amp;GRIDCO'!IH78+'Day Ahead IEX PXIL'!EJ78+RTM!ED78</f>
        <v>2.3250000000000002</v>
      </c>
      <c r="DA78" s="14">
        <f>'OA&amp;GRIDCO'!IU78+'Day Ahead IEX PXIL'!EO78+RTM!EI78</f>
        <v>0</v>
      </c>
      <c r="DB78" s="14">
        <f>'OA&amp;GRIDCO'!IV78+'Day Ahead IEX PXIL'!EP78+RTM!EJ78</f>
        <v>0</v>
      </c>
      <c r="DC78" s="99"/>
      <c r="DD78" s="99"/>
      <c r="DE78" s="14">
        <f>'Day Ahead IEX PXIL'!FC78+'OA&amp;GRIDCO'!KA78+RTM!GM78</f>
        <v>0</v>
      </c>
      <c r="DF78" s="14">
        <f>'Day Ahead IEX PXIL'!FD78+'OA&amp;GRIDCO'!KB78</f>
        <v>0</v>
      </c>
      <c r="DG78" s="14">
        <f>'OA&amp;GRIDCO'!JE78+'Day Ahead IEX PXIL'!EU78+RTM!EO78</f>
        <v>10.31</v>
      </c>
      <c r="DH78" s="14">
        <f>'OA&amp;GRIDCO'!JF78+'Day Ahead IEX PXIL'!EV78+RTM!EP78</f>
        <v>0</v>
      </c>
      <c r="DI78" s="14">
        <v>0</v>
      </c>
      <c r="DJ78" s="14">
        <v>0</v>
      </c>
      <c r="DK78" s="98">
        <f>RTM!FM78</f>
        <v>0</v>
      </c>
      <c r="DL78" s="98">
        <f>RTM!FN78</f>
        <v>0</v>
      </c>
      <c r="DM78" s="98">
        <f>'OA&amp;GRIDCO'!LF78+'Day Ahead IEX PXIL'!HU78+'Day Ahead IEX PXIL'!HU78</f>
        <v>0</v>
      </c>
      <c r="DN78" s="98">
        <f>'OA&amp;GRIDCO'!LH78+'Day Ahead IEX PXIL'!HV78+RTM!GV78</f>
        <v>0</v>
      </c>
      <c r="DO78" s="98">
        <f>'OA&amp;GRIDCO'!LS78+'Day Ahead IEX PXIL'!HO78+RTM!IU78</f>
        <v>0</v>
      </c>
      <c r="DP78" s="98">
        <f>'OA&amp;GRIDCO'!LT78+'Day Ahead IEX PXIL'!HP78+RTM!IV78</f>
        <v>0</v>
      </c>
      <c r="DQ78" s="98">
        <f>RTM!HK78</f>
        <v>1.65</v>
      </c>
      <c r="DR78" s="98">
        <f>RTM!HL78</f>
        <v>0</v>
      </c>
      <c r="DS78" s="98">
        <f>RTM!HO78</f>
        <v>0</v>
      </c>
      <c r="DT78" s="98">
        <f>RTM!HP78</f>
        <v>0</v>
      </c>
      <c r="DU78" s="98">
        <f>RTM!HS78</f>
        <v>0</v>
      </c>
      <c r="DV78" s="98">
        <f>RTM!HT78</f>
        <v>0</v>
      </c>
      <c r="DW78" s="98">
        <f>RTM!HW78+'OA&amp;GRIDCO'!MI78</f>
        <v>28.19</v>
      </c>
      <c r="DX78" s="98">
        <f>RTM!HX78</f>
        <v>0</v>
      </c>
      <c r="DY78" s="98">
        <f>RTM!IA78</f>
        <v>0</v>
      </c>
      <c r="DZ78" s="98">
        <f>RTM!IB78</f>
        <v>0</v>
      </c>
      <c r="EA78" s="98">
        <f>RTM!IC78</f>
        <v>0</v>
      </c>
      <c r="EB78" s="98">
        <f>RTM!ID78</f>
        <v>0</v>
      </c>
      <c r="EC78" s="98">
        <f>'OA&amp;GRIDCO'!MO78</f>
        <v>2</v>
      </c>
      <c r="ED78" s="98">
        <f>'OA&amp;GRIDCO'!MP78</f>
        <v>0</v>
      </c>
      <c r="EE78" s="98">
        <f>'OA&amp;GRIDCO'!MS78</f>
        <v>0</v>
      </c>
      <c r="EF78" s="98">
        <f>'OA&amp;GRIDCO'!MT78</f>
        <v>0</v>
      </c>
      <c r="EG78" s="98">
        <f>'OA&amp;GRIDCO'!MW78+'Day Ahead IEX PXIL'!IM78+GDAM!G78+RTM!II78</f>
        <v>0</v>
      </c>
      <c r="EH78" s="98">
        <f>'OA&amp;GRIDCO'!MX78+'Day Ahead IEX PXIL'!IN78+RTM!IJ78+GDAM!H78</f>
        <v>0</v>
      </c>
      <c r="EI78" s="98">
        <f>'Day Ahead IEX PXIL'!IQ78+RTM!IM78+'OA&amp;GRIDCO'!NA78</f>
        <v>6.65</v>
      </c>
      <c r="EJ78" s="98">
        <f>'Day Ahead IEX PXIL'!IR78+RTM!IN78+'OA&amp;GRIDCO'!NB78</f>
        <v>0.9</v>
      </c>
      <c r="EK78" s="98">
        <f>'OA&amp;GRIDCO'!NE78</f>
        <v>0</v>
      </c>
      <c r="EL78" s="98">
        <f>'OA&amp;GRIDCO'!NF78</f>
        <v>0</v>
      </c>
      <c r="EM78" s="98">
        <f>RTM!IQ78</f>
        <v>0</v>
      </c>
      <c r="EN78" s="98">
        <f>RTM!IR78</f>
        <v>0</v>
      </c>
      <c r="EO78" s="98">
        <f>'Day Ahead IEX PXIL'!IU78+RTM!JC78</f>
        <v>0</v>
      </c>
      <c r="EP78" s="98">
        <f>'Day Ahead IEX PXIL'!IV78+RTM!JD78</f>
        <v>0</v>
      </c>
      <c r="EQ78" s="98">
        <f>'OA&amp;GRIDCO'!NI78</f>
        <v>0</v>
      </c>
      <c r="ER78" s="98">
        <f>'OA&amp;GRIDCO'!NJ78</f>
        <v>0</v>
      </c>
      <c r="ES78" s="98">
        <f>'OA&amp;GRIDCO'!NK78+RTM!HC78+'Day Ahead IEX PXIL'!JC78</f>
        <v>0</v>
      </c>
      <c r="ET78" s="98">
        <f>'OA&amp;GRIDCO'!NN78+RTM!HD78+'Day Ahead IEX PXIL'!JD78</f>
        <v>0</v>
      </c>
      <c r="EU78" s="98">
        <f>RTM!JG78</f>
        <v>0</v>
      </c>
      <c r="EV78" s="98">
        <f>RTM!JH78</f>
        <v>0</v>
      </c>
      <c r="EW78" s="98">
        <f>RTM!JK78</f>
        <v>0</v>
      </c>
      <c r="EX78" s="98">
        <f>RTM!JL78</f>
        <v>0</v>
      </c>
      <c r="EY78" s="98">
        <f>GDAM!S78+'OA&amp;GRIDCO'!OE78+RTM!JO78</f>
        <v>0</v>
      </c>
      <c r="EZ78" s="98">
        <f>GDAM!T78+'OA&amp;GRIDCO'!NV78+RTM!JP78</f>
        <v>0</v>
      </c>
      <c r="FA78" s="98">
        <f>GDAM!Y78+RTM!JS78</f>
        <v>0</v>
      </c>
      <c r="FB78" s="98">
        <f>GDAM!Z78+RTM!JT78</f>
        <v>0</v>
      </c>
      <c r="FC78" s="98">
        <f>RTM!JW78</f>
        <v>0</v>
      </c>
      <c r="FD78" s="98">
        <f>RTM!JX78</f>
        <v>0</v>
      </c>
      <c r="FE78" s="98">
        <f>GDAM!AE78+'OA&amp;GRIDCO'!OM78</f>
        <v>1.8699999999999999</v>
      </c>
      <c r="FF78" s="98">
        <f>GDAM!AF78+'OA&amp;GRIDCO'!ON78</f>
        <v>0</v>
      </c>
      <c r="FG78" s="10">
        <f t="shared" si="2"/>
        <v>1558.0795050595784</v>
      </c>
      <c r="FH78" s="10">
        <f t="shared" si="3"/>
        <v>171.584</v>
      </c>
    </row>
    <row r="79" spans="1:164" ht="15" customHeight="1">
      <c r="A79" s="72" t="s">
        <v>101</v>
      </c>
      <c r="B79" s="62">
        <v>69</v>
      </c>
      <c r="C79" s="139"/>
      <c r="D79" s="99"/>
      <c r="E79" s="99"/>
      <c r="F79" s="99"/>
      <c r="G79" s="99">
        <v>20</v>
      </c>
      <c r="H79" s="99">
        <v>0.9</v>
      </c>
      <c r="I79" s="98"/>
      <c r="J79" s="98"/>
      <c r="K79" s="99"/>
      <c r="L79" s="99"/>
      <c r="M79" s="99">
        <v>18</v>
      </c>
      <c r="N79" s="99"/>
      <c r="O79" s="359">
        <v>0.22</v>
      </c>
      <c r="P79" s="99"/>
      <c r="Q79" s="119">
        <v>3.7</v>
      </c>
      <c r="R79" s="99">
        <v>0.45999999999999996</v>
      </c>
      <c r="S79" s="98">
        <v>25</v>
      </c>
      <c r="T79" s="99"/>
      <c r="U79" s="98">
        <v>37</v>
      </c>
      <c r="V79" s="99"/>
      <c r="W79" s="351">
        <v>0.38</v>
      </c>
      <c r="X79" s="99"/>
      <c r="Y79" s="351">
        <v>1</v>
      </c>
      <c r="Z79" s="99"/>
      <c r="AA79" s="361">
        <v>0.74</v>
      </c>
      <c r="AB79" s="99"/>
      <c r="AC79" s="363">
        <v>2.5272623375999996E-2</v>
      </c>
      <c r="AD79" s="99"/>
      <c r="AE79" s="14">
        <f>'OA&amp;GRIDCO'!W79+'Day Ahead IEX PXIL'!M79+RTM!M79</f>
        <v>30.93</v>
      </c>
      <c r="AF79" s="14">
        <f>'OA&amp;GRIDCO'!X79+'Day Ahead IEX PXIL'!N79+RTM!N79</f>
        <v>20.62</v>
      </c>
      <c r="AG79" s="14">
        <f>'OA&amp;GRIDCO'!AC79+'Day Ahead IEX PXIL'!S79+RTM!S79</f>
        <v>5</v>
      </c>
      <c r="AH79" s="14">
        <f>'OA&amp;GRIDCO'!AD79+'Day Ahead IEX PXIL'!T79+RTM!T79</f>
        <v>2.2200000000000002</v>
      </c>
      <c r="AI79" s="14">
        <f>'OA&amp;GRIDCO'!AU79+'Day Ahead IEX PXIL'!Y79+RTM!Y79</f>
        <v>100</v>
      </c>
      <c r="AJ79" s="14">
        <f>'OA&amp;GRIDCO'!AV79+'Day Ahead IEX PXIL'!Z79+RTM!Z79</f>
        <v>30</v>
      </c>
      <c r="AK79" s="14">
        <f>'OA&amp;GRIDCO'!BS79+'Day Ahead IEX PXIL'!AK79+RTM!AK79</f>
        <v>60</v>
      </c>
      <c r="AL79" s="14">
        <f>'OA&amp;GRIDCO'!BT79+'Day Ahead IEX PXIL'!AL79+RTM!AL79</f>
        <v>8.5440000000000005</v>
      </c>
      <c r="AM79" s="14">
        <f>'OA&amp;GRIDCO'!BC79+'Day Ahead IEX PXIL'!AE79+RTM!AE79</f>
        <v>0</v>
      </c>
      <c r="AN79" s="14">
        <f>'OA&amp;GRIDCO'!BD79+'Day Ahead IEX PXIL'!AF79+RTM!AF79</f>
        <v>0</v>
      </c>
      <c r="AO79" s="14">
        <f>'OA&amp;GRIDCO'!CC79+'Day Ahead IEX PXIL'!AQ79+RTM!AQ79</f>
        <v>0</v>
      </c>
      <c r="AP79" s="14">
        <f>'OA&amp;GRIDCO'!CD79+'Day Ahead IEX PXIL'!AR79+RTM!AR79</f>
        <v>0</v>
      </c>
      <c r="AQ79" s="14">
        <f>'OA&amp;GRIDCO'!CO79+'Day Ahead IEX PXIL'!AW79+RTM!AW79</f>
        <v>25.75</v>
      </c>
      <c r="AR79" s="14">
        <f>'OA&amp;GRIDCO'!CP79+'Day Ahead IEX PXIL'!AX79+RTM!AX79</f>
        <v>8</v>
      </c>
      <c r="AS79" s="14">
        <f>'OA&amp;GRIDCO'!DA79+'Day Ahead IEX PXIL'!BC79+RTM!BC79</f>
        <v>329.77738402061857</v>
      </c>
      <c r="AT79" s="14">
        <f>'OA&amp;GRIDCO'!DB79+'Day Ahead IEX PXIL'!BD79+RTM!BD79</f>
        <v>0</v>
      </c>
      <c r="AU79" s="14">
        <f>'Day Ahead IEX PXIL'!BI79+RTM!BI79+'OA&amp;GRIDCO'!OQ79</f>
        <v>0</v>
      </c>
      <c r="AV79" s="14">
        <f>'Day Ahead IEX PXIL'!BJ79+RTM!BJ79+'OA&amp;GRIDCO'!OR79</f>
        <v>0</v>
      </c>
      <c r="AW79" s="91"/>
      <c r="AX79" s="91"/>
      <c r="AY79" s="14">
        <v>0</v>
      </c>
      <c r="AZ79" s="14">
        <f>'OA&amp;GRIDCO'!DL79+'Day Ahead IEX PXIL'!BP79+RTM!BP79</f>
        <v>14.12</v>
      </c>
      <c r="BA79" s="14">
        <f>'OA&amp;GRIDCO'!EC79+'Day Ahead IEX PXIL'!BU79+RTM!BU79</f>
        <v>0</v>
      </c>
      <c r="BB79" s="14">
        <f>'OA&amp;GRIDCO'!ED79+'Day Ahead IEX PXIL'!BV79+RTM!BV79</f>
        <v>0</v>
      </c>
      <c r="BC79" s="14">
        <f>'OA&amp;GRIDCO'!EQ79+'Day Ahead IEX PXIL'!CA79+RTM!CA79</f>
        <v>348.46000000000004</v>
      </c>
      <c r="BD79" s="14">
        <f>'OA&amp;GRIDCO'!ER79+'Day Ahead IEX PXIL'!CB79+RTM!CB79</f>
        <v>66.495000000000005</v>
      </c>
      <c r="BE79" s="99">
        <f>'OA&amp;GRIDCO'!NU79+GDAM!U79</f>
        <v>0.65</v>
      </c>
      <c r="BF79" s="99"/>
      <c r="BG79" s="77"/>
      <c r="BH79" s="77"/>
      <c r="BI79" s="14">
        <f>'OA&amp;GRIDCO'!EW79+'Day Ahead IEX PXIL'!CG79+RTM!CG79</f>
        <v>0</v>
      </c>
      <c r="BJ79" s="14">
        <f>'OA&amp;GRIDCO'!EX79+'Day Ahead IEX PXIL'!CH79+RTM!CH79</f>
        <v>0</v>
      </c>
      <c r="BK79" s="14">
        <f>'OA&amp;GRIDCO'!KW79+RTM!FG79+'Day Ahead IEX PXIL'!GW79</f>
        <v>0</v>
      </c>
      <c r="BL79" s="14">
        <f>'OA&amp;GRIDCO'!KX79+RTM!FH79+'Day Ahead IEX PXIL'!GX79</f>
        <v>0</v>
      </c>
      <c r="BM79" s="14">
        <f>'Day Ahead IEX PXIL'!CM79+RTM!CM79+'OA&amp;GRIDCO'!FC79</f>
        <v>25</v>
      </c>
      <c r="BN79" s="14">
        <f>'OA&amp;GRIDCO'!FD79+'Day Ahead IEX PXIL'!CN79+RTM!CN79</f>
        <v>0</v>
      </c>
      <c r="BO79" s="93"/>
      <c r="BP79" s="93"/>
      <c r="BQ79" s="14">
        <f>'OA&amp;GRIDCO'!FQ79+'Day Ahead IEX PXIL'!CS79+RTM!CS79</f>
        <v>26.8</v>
      </c>
      <c r="BR79" s="14">
        <f>'OA&amp;GRIDCO'!FR79+'Day Ahead IEX PXIL'!CT79+RTM!CT79</f>
        <v>6</v>
      </c>
      <c r="BS79" s="10">
        <f>'OA&amp;GRIDCO'!JU79+'Day Ahead IEX PXIL'!FA79+RTM!EU79</f>
        <v>108.9545</v>
      </c>
      <c r="BT79" s="14">
        <f>'OA&amp;GRIDCO'!JV79+'Day Ahead IEX PXIL'!FB79+RTM!EV79</f>
        <v>13</v>
      </c>
      <c r="BU79" s="31">
        <f>'OA&amp;GRIDCO'!GG79+RTM!G79</f>
        <v>0</v>
      </c>
      <c r="BV79" s="31">
        <f>'OA&amp;GRIDCO'!GH79</f>
        <v>0</v>
      </c>
      <c r="BW79" s="14">
        <f>'OA&amp;GRIDCO'!HA79+'Day Ahead IEX PXIL'!DK79+RTM!DE79</f>
        <v>1.5</v>
      </c>
      <c r="BX79" s="14">
        <f>'OA&amp;GRIDCO'!HB79</f>
        <v>0</v>
      </c>
      <c r="BY79" s="14">
        <f>'Day Ahead IEX PXIL'!GK79+RTM!FA79+'OA&amp;GRIDCO'!LC79</f>
        <v>0</v>
      </c>
      <c r="BZ79" s="14">
        <f>'Day Ahead IEX PXIL'!GL79+RTM!FB79+'OA&amp;GRIDCO'!LD79</f>
        <v>0</v>
      </c>
      <c r="CA79" s="61"/>
      <c r="CB79" s="61"/>
      <c r="CC79" s="98">
        <f>RTM!GI79+'Day Ahead IEX PXIL'!II79+GDAM!M79</f>
        <v>0</v>
      </c>
      <c r="CD79" s="98">
        <f>RTM!GJ79</f>
        <v>0</v>
      </c>
      <c r="CE79" s="14">
        <f>'OA&amp;GRIDCO'!HI79+'Day Ahead IEX PXIL'!DQ79+RTM!DK79</f>
        <v>0</v>
      </c>
      <c r="CF79" s="14">
        <f>'OA&amp;GRIDCO'!HJ79+'Day Ahead IEX PXIL'!DR79+RTM!DL79</f>
        <v>0</v>
      </c>
      <c r="CG79" s="98">
        <f>'OA&amp;GRIDCO'!HO79+'Day Ahead IEX PXIL'!DW79+RTM!DQ79</f>
        <v>0</v>
      </c>
      <c r="CH79" s="98">
        <f>'OA&amp;GRIDCO'!HP79+'Day Ahead IEX PXIL'!DX79+RTM!DR79</f>
        <v>0</v>
      </c>
      <c r="CI79" s="99">
        <f>'Day Ahead IEX PXIL'!HE79+'OA&amp;GRIDCO'!DI79+RTM!GY79</f>
        <v>0</v>
      </c>
      <c r="CJ79" s="99">
        <f>'Day Ahead IEX PXIL'!HF79+'OA&amp;GRIDCO'!DJ79</f>
        <v>0</v>
      </c>
      <c r="CK79" s="78">
        <f>'OA&amp;GRIDCO'!KS79+'Day Ahead IEX PXIL'!DE79</f>
        <v>0</v>
      </c>
      <c r="CL79" s="78">
        <f>'OA&amp;GRIDCO'!KT79+'Day Ahead IEX PXIL'!DF79</f>
        <v>0</v>
      </c>
      <c r="CM79" s="78">
        <f>'Day Ahead IEX PXIL'!FS79+RTM!FS79</f>
        <v>1.03</v>
      </c>
      <c r="CN79" s="78">
        <f>'Day Ahead IEX PXIL'!FT79</f>
        <v>0</v>
      </c>
      <c r="CO79" s="78">
        <f>RTM!IY79+'Day Ahead IEX PXIL'!IY79</f>
        <v>0</v>
      </c>
      <c r="CP79" s="78">
        <f>RTM!IZ79+'Day Ahead IEX PXIL'!IZ79</f>
        <v>0</v>
      </c>
      <c r="CQ79" s="14">
        <f>'OA&amp;GRIDCO'!KG79+'Day Ahead IEX PXIL'!FM79+RTM!GE79</f>
        <v>8.25</v>
      </c>
      <c r="CR79" s="14">
        <f>'OA&amp;GRIDCO'!KH79+'Day Ahead IEX PXIL'!FN79</f>
        <v>0</v>
      </c>
      <c r="CS79" s="14">
        <f>'OA&amp;GRIDCO'!KM79+'Day Ahead IEX PXIL'!FY79+RTM!FY79</f>
        <v>3.61</v>
      </c>
      <c r="CT79" s="14">
        <f>'Day Ahead IEX PXIL'!FZ79</f>
        <v>0</v>
      </c>
      <c r="CU79" s="14">
        <v>0</v>
      </c>
      <c r="CV79" s="14">
        <f>'Day Ahead IEX PXIL'!GF79</f>
        <v>0</v>
      </c>
      <c r="CW79" s="14">
        <f>'OA&amp;GRIDCO'!HU79+'Day Ahead IEX PXIL'!EC79+RTM!DW79</f>
        <v>400</v>
      </c>
      <c r="CX79" s="14">
        <f>'OA&amp;GRIDCO'!HV79+'Day Ahead IEX PXIL'!ED79+RTM!DX79</f>
        <v>0</v>
      </c>
      <c r="CY79" s="14">
        <f>'OA&amp;GRIDCO'!IG79+'Day Ahead IEX PXIL'!EI79+RTM!EC79</f>
        <v>9.3000000000000007</v>
      </c>
      <c r="CZ79" s="14">
        <f>'OA&amp;GRIDCO'!IH79+'Day Ahead IEX PXIL'!EJ79+RTM!ED79</f>
        <v>2.3250000000000002</v>
      </c>
      <c r="DA79" s="14">
        <f>'OA&amp;GRIDCO'!IU79+'Day Ahead IEX PXIL'!EO79+RTM!EI79</f>
        <v>0</v>
      </c>
      <c r="DB79" s="14">
        <f>'OA&amp;GRIDCO'!IV79+'Day Ahead IEX PXIL'!EP79+RTM!EJ79</f>
        <v>0</v>
      </c>
      <c r="DC79" s="99"/>
      <c r="DD79" s="99"/>
      <c r="DE79" s="14">
        <f>'Day Ahead IEX PXIL'!FC79+'OA&amp;GRIDCO'!KA79+RTM!GM79</f>
        <v>0</v>
      </c>
      <c r="DF79" s="14">
        <f>'Day Ahead IEX PXIL'!FD79+'OA&amp;GRIDCO'!KB79</f>
        <v>0</v>
      </c>
      <c r="DG79" s="14">
        <f>'OA&amp;GRIDCO'!JE79+'Day Ahead IEX PXIL'!EU79+RTM!EO79</f>
        <v>10.31</v>
      </c>
      <c r="DH79" s="14">
        <f>'OA&amp;GRIDCO'!JF79+'Day Ahead IEX PXIL'!EV79+RTM!EP79</f>
        <v>0</v>
      </c>
      <c r="DI79" s="14">
        <v>0</v>
      </c>
      <c r="DJ79" s="14">
        <v>0</v>
      </c>
      <c r="DK79" s="98">
        <f>RTM!FM79</f>
        <v>0</v>
      </c>
      <c r="DL79" s="98">
        <f>RTM!FN79</f>
        <v>0</v>
      </c>
      <c r="DM79" s="98">
        <f>'OA&amp;GRIDCO'!LF79+'Day Ahead IEX PXIL'!HU79+'Day Ahead IEX PXIL'!HU79</f>
        <v>0</v>
      </c>
      <c r="DN79" s="98">
        <f>'OA&amp;GRIDCO'!LH79+'Day Ahead IEX PXIL'!HV79+RTM!GV79</f>
        <v>0</v>
      </c>
      <c r="DO79" s="98">
        <f>'OA&amp;GRIDCO'!LS79+'Day Ahead IEX PXIL'!HO79+RTM!IU79</f>
        <v>0</v>
      </c>
      <c r="DP79" s="98">
        <f>'OA&amp;GRIDCO'!LT79+'Day Ahead IEX PXIL'!HP79+RTM!IV79</f>
        <v>0</v>
      </c>
      <c r="DQ79" s="98">
        <f>RTM!HK79</f>
        <v>1.65</v>
      </c>
      <c r="DR79" s="98">
        <f>RTM!HL79</f>
        <v>0</v>
      </c>
      <c r="DS79" s="98">
        <f>RTM!HO79</f>
        <v>0</v>
      </c>
      <c r="DT79" s="98">
        <f>RTM!HP79</f>
        <v>0</v>
      </c>
      <c r="DU79" s="98">
        <f>RTM!HS79</f>
        <v>0</v>
      </c>
      <c r="DV79" s="98">
        <f>RTM!HT79</f>
        <v>0</v>
      </c>
      <c r="DW79" s="98">
        <f>RTM!HW79+'OA&amp;GRIDCO'!MI79</f>
        <v>28.19</v>
      </c>
      <c r="DX79" s="98">
        <f>RTM!HX79</f>
        <v>0</v>
      </c>
      <c r="DY79" s="98">
        <f>RTM!IA79</f>
        <v>0</v>
      </c>
      <c r="DZ79" s="98">
        <f>RTM!IB79</f>
        <v>0</v>
      </c>
      <c r="EA79" s="98">
        <f>RTM!IC79</f>
        <v>0</v>
      </c>
      <c r="EB79" s="98">
        <f>RTM!ID79</f>
        <v>0</v>
      </c>
      <c r="EC79" s="98">
        <f>'OA&amp;GRIDCO'!MO79</f>
        <v>1.6</v>
      </c>
      <c r="ED79" s="98">
        <f>'OA&amp;GRIDCO'!MP79</f>
        <v>0</v>
      </c>
      <c r="EE79" s="98">
        <f>'OA&amp;GRIDCO'!MS79</f>
        <v>0</v>
      </c>
      <c r="EF79" s="98">
        <f>'OA&amp;GRIDCO'!MT79</f>
        <v>0</v>
      </c>
      <c r="EG79" s="98">
        <f>'OA&amp;GRIDCO'!MW79+'Day Ahead IEX PXIL'!IM79+GDAM!G79+RTM!II79</f>
        <v>0</v>
      </c>
      <c r="EH79" s="98">
        <f>'OA&amp;GRIDCO'!MX79+'Day Ahead IEX PXIL'!IN79+RTM!IJ79+GDAM!H79</f>
        <v>0</v>
      </c>
      <c r="EI79" s="98">
        <f>'Day Ahead IEX PXIL'!IQ79+RTM!IM79+'OA&amp;GRIDCO'!NA79</f>
        <v>6.65</v>
      </c>
      <c r="EJ79" s="98">
        <f>'Day Ahead IEX PXIL'!IR79+RTM!IN79+'OA&amp;GRIDCO'!NB79</f>
        <v>0.9</v>
      </c>
      <c r="EK79" s="98">
        <f>'OA&amp;GRIDCO'!NE79</f>
        <v>0</v>
      </c>
      <c r="EL79" s="98">
        <f>'OA&amp;GRIDCO'!NF79</f>
        <v>0</v>
      </c>
      <c r="EM79" s="98">
        <f>RTM!IQ79</f>
        <v>0</v>
      </c>
      <c r="EN79" s="98">
        <f>RTM!IR79</f>
        <v>0</v>
      </c>
      <c r="EO79" s="98">
        <f>'Day Ahead IEX PXIL'!IU79+RTM!JC79</f>
        <v>0</v>
      </c>
      <c r="EP79" s="98">
        <f>'Day Ahead IEX PXIL'!IV79+RTM!JD79</f>
        <v>0</v>
      </c>
      <c r="EQ79" s="98">
        <f>'OA&amp;GRIDCO'!NI79</f>
        <v>0</v>
      </c>
      <c r="ER79" s="98">
        <f>'OA&amp;GRIDCO'!NJ79</f>
        <v>0</v>
      </c>
      <c r="ES79" s="98">
        <f>'OA&amp;GRIDCO'!NK79+RTM!HC79+'Day Ahead IEX PXIL'!JC79</f>
        <v>0</v>
      </c>
      <c r="ET79" s="98">
        <f>'OA&amp;GRIDCO'!NN79+RTM!HD79+'Day Ahead IEX PXIL'!JD79</f>
        <v>0</v>
      </c>
      <c r="EU79" s="98">
        <f>RTM!JG79</f>
        <v>0</v>
      </c>
      <c r="EV79" s="98">
        <f>RTM!JH79</f>
        <v>0</v>
      </c>
      <c r="EW79" s="98">
        <f>RTM!JK79</f>
        <v>0</v>
      </c>
      <c r="EX79" s="98">
        <f>RTM!JL79</f>
        <v>0</v>
      </c>
      <c r="EY79" s="98">
        <f>GDAM!S79+'OA&amp;GRIDCO'!OE79+RTM!JO79</f>
        <v>0</v>
      </c>
      <c r="EZ79" s="98">
        <f>GDAM!T79+'OA&amp;GRIDCO'!NV79+RTM!JP79</f>
        <v>0</v>
      </c>
      <c r="FA79" s="98">
        <f>GDAM!Y79+RTM!JS79</f>
        <v>0</v>
      </c>
      <c r="FB79" s="98">
        <f>GDAM!Z79+RTM!JT79</f>
        <v>0</v>
      </c>
      <c r="FC79" s="98">
        <f>RTM!JW79</f>
        <v>0</v>
      </c>
      <c r="FD79" s="98">
        <f>RTM!JX79</f>
        <v>0</v>
      </c>
      <c r="FE79" s="98">
        <f>GDAM!AE79+'OA&amp;GRIDCO'!OM79</f>
        <v>1.56</v>
      </c>
      <c r="FF79" s="98">
        <f>GDAM!AF79+'OA&amp;GRIDCO'!ON79</f>
        <v>0</v>
      </c>
      <c r="FG79" s="10">
        <f t="shared" si="2"/>
        <v>1579.0371566439944</v>
      </c>
      <c r="FH79" s="10">
        <f t="shared" si="3"/>
        <v>173.584</v>
      </c>
    </row>
    <row r="80" spans="1:164">
      <c r="A80" s="72" t="s">
        <v>102</v>
      </c>
      <c r="B80" s="62">
        <v>70</v>
      </c>
      <c r="C80" s="139"/>
      <c r="D80" s="99"/>
      <c r="E80" s="99"/>
      <c r="F80" s="99"/>
      <c r="G80" s="99">
        <v>20</v>
      </c>
      <c r="H80" s="99">
        <v>0.9</v>
      </c>
      <c r="I80" s="98"/>
      <c r="J80" s="98"/>
      <c r="K80" s="99"/>
      <c r="L80" s="99"/>
      <c r="M80" s="99">
        <v>18</v>
      </c>
      <c r="N80" s="99"/>
      <c r="O80" s="359">
        <v>0.21</v>
      </c>
      <c r="P80" s="99"/>
      <c r="Q80" s="119">
        <v>3.7</v>
      </c>
      <c r="R80" s="99">
        <v>0.45999999999999996</v>
      </c>
      <c r="S80" s="98">
        <v>25</v>
      </c>
      <c r="T80" s="99"/>
      <c r="U80" s="98">
        <v>37</v>
      </c>
      <c r="V80" s="99"/>
      <c r="W80" s="351">
        <v>0.12</v>
      </c>
      <c r="X80" s="99"/>
      <c r="Y80" s="351">
        <v>1</v>
      </c>
      <c r="Z80" s="99"/>
      <c r="AA80" s="361">
        <v>0.18</v>
      </c>
      <c r="AB80" s="99"/>
      <c r="AC80" s="363">
        <v>1.4040346320000003E-2</v>
      </c>
      <c r="AD80" s="99"/>
      <c r="AE80" s="14">
        <f>'OA&amp;GRIDCO'!W80+'Day Ahead IEX PXIL'!M80+RTM!M80</f>
        <v>20.62</v>
      </c>
      <c r="AF80" s="14">
        <f>'OA&amp;GRIDCO'!X80+'Day Ahead IEX PXIL'!N80+RTM!N80</f>
        <v>20.62</v>
      </c>
      <c r="AG80" s="14">
        <f>'OA&amp;GRIDCO'!AC80+'Day Ahead IEX PXIL'!S80+RTM!S80</f>
        <v>5</v>
      </c>
      <c r="AH80" s="14">
        <f>'OA&amp;GRIDCO'!AD80+'Day Ahead IEX PXIL'!T80+RTM!T80</f>
        <v>2.2200000000000002</v>
      </c>
      <c r="AI80" s="14">
        <f>'OA&amp;GRIDCO'!AU80+'Day Ahead IEX PXIL'!Y80+RTM!Y80</f>
        <v>100</v>
      </c>
      <c r="AJ80" s="14">
        <f>'OA&amp;GRIDCO'!AV80+'Day Ahead IEX PXIL'!Z80+RTM!Z80</f>
        <v>30</v>
      </c>
      <c r="AK80" s="14">
        <f>'OA&amp;GRIDCO'!BS80+'Day Ahead IEX PXIL'!AK80+RTM!AK80</f>
        <v>75.460000000000008</v>
      </c>
      <c r="AL80" s="14">
        <f>'OA&amp;GRIDCO'!BT80+'Day Ahead IEX PXIL'!AL80+RTM!AL80</f>
        <v>8.5440000000000005</v>
      </c>
      <c r="AM80" s="14">
        <f>'OA&amp;GRIDCO'!BC80+'Day Ahead IEX PXIL'!AE80+RTM!AE80</f>
        <v>0</v>
      </c>
      <c r="AN80" s="14">
        <f>'OA&amp;GRIDCO'!BD80+'Day Ahead IEX PXIL'!AF80+RTM!AF80</f>
        <v>0</v>
      </c>
      <c r="AO80" s="14">
        <f>'OA&amp;GRIDCO'!CC80+'Day Ahead IEX PXIL'!AQ80+RTM!AQ80</f>
        <v>0</v>
      </c>
      <c r="AP80" s="14">
        <f>'OA&amp;GRIDCO'!CD80+'Day Ahead IEX PXIL'!AR80+RTM!AR80</f>
        <v>0</v>
      </c>
      <c r="AQ80" s="14">
        <f>'OA&amp;GRIDCO'!CO80+'Day Ahead IEX PXIL'!AW80+RTM!AW80</f>
        <v>25.75</v>
      </c>
      <c r="AR80" s="14">
        <f>'OA&amp;GRIDCO'!CP80+'Day Ahead IEX PXIL'!AX80+RTM!AX80</f>
        <v>8</v>
      </c>
      <c r="AS80" s="14">
        <f>'OA&amp;GRIDCO'!DA80+'Day Ahead IEX PXIL'!BC80+RTM!BC80</f>
        <v>329.77738402061857</v>
      </c>
      <c r="AT80" s="14">
        <f>'OA&amp;GRIDCO'!DB80+'Day Ahead IEX PXIL'!BD80+RTM!BD80</f>
        <v>0</v>
      </c>
      <c r="AU80" s="14">
        <f>'Day Ahead IEX PXIL'!BI80+RTM!BI80+'OA&amp;GRIDCO'!OQ80</f>
        <v>0</v>
      </c>
      <c r="AV80" s="14">
        <f>'Day Ahead IEX PXIL'!BJ80+RTM!BJ80+'OA&amp;GRIDCO'!OR80</f>
        <v>0</v>
      </c>
      <c r="AW80" s="91"/>
      <c r="AX80" s="91"/>
      <c r="AY80" s="14">
        <v>0</v>
      </c>
      <c r="AZ80" s="14">
        <f>'OA&amp;GRIDCO'!DL80+'Day Ahead IEX PXIL'!BP80+RTM!BP80</f>
        <v>14.12</v>
      </c>
      <c r="BA80" s="14">
        <f>'OA&amp;GRIDCO'!EC80+'Day Ahead IEX PXIL'!BU80+RTM!BU80</f>
        <v>0</v>
      </c>
      <c r="BB80" s="14">
        <f>'OA&amp;GRIDCO'!ED80+'Day Ahead IEX PXIL'!BV80+RTM!BV80</f>
        <v>0</v>
      </c>
      <c r="BC80" s="14">
        <f>'OA&amp;GRIDCO'!EQ80+'Day Ahead IEX PXIL'!CA80+RTM!CA80</f>
        <v>348.46000000000004</v>
      </c>
      <c r="BD80" s="14">
        <f>'OA&amp;GRIDCO'!ER80+'Day Ahead IEX PXIL'!CB80+RTM!CB80</f>
        <v>66.495000000000005</v>
      </c>
      <c r="BE80" s="99">
        <f>'OA&amp;GRIDCO'!NU80+GDAM!U80</f>
        <v>0.49</v>
      </c>
      <c r="BF80" s="99"/>
      <c r="BG80" s="77"/>
      <c r="BH80" s="77"/>
      <c r="BI80" s="14">
        <f>'OA&amp;GRIDCO'!EW80+'Day Ahead IEX PXIL'!CG80+RTM!CG80</f>
        <v>0</v>
      </c>
      <c r="BJ80" s="14">
        <f>'OA&amp;GRIDCO'!EX80+'Day Ahead IEX PXIL'!CH80+RTM!CH80</f>
        <v>0</v>
      </c>
      <c r="BK80" s="14">
        <f>'OA&amp;GRIDCO'!KW80+RTM!FG80+'Day Ahead IEX PXIL'!GW80</f>
        <v>0</v>
      </c>
      <c r="BL80" s="14">
        <f>'OA&amp;GRIDCO'!KX80+RTM!FH80+'Day Ahead IEX PXIL'!GX80</f>
        <v>0</v>
      </c>
      <c r="BM80" s="14">
        <f>'Day Ahead IEX PXIL'!CM80+RTM!CM80+'OA&amp;GRIDCO'!FC80</f>
        <v>25</v>
      </c>
      <c r="BN80" s="14">
        <f>'OA&amp;GRIDCO'!FD80+'Day Ahead IEX PXIL'!CN80+RTM!CN80</f>
        <v>0</v>
      </c>
      <c r="BO80" s="93"/>
      <c r="BP80" s="93"/>
      <c r="BQ80" s="14">
        <f>'OA&amp;GRIDCO'!FQ80+'Day Ahead IEX PXIL'!CS80+RTM!CS80</f>
        <v>26.8</v>
      </c>
      <c r="BR80" s="14">
        <f>'OA&amp;GRIDCO'!FR80+'Day Ahead IEX PXIL'!CT80+RTM!CT80</f>
        <v>6</v>
      </c>
      <c r="BS80" s="10">
        <f>'OA&amp;GRIDCO'!JU80+'Day Ahead IEX PXIL'!FA80+RTM!EU80</f>
        <v>108.9545</v>
      </c>
      <c r="BT80" s="14">
        <f>'OA&amp;GRIDCO'!JV80+'Day Ahead IEX PXIL'!FB80+RTM!EV80</f>
        <v>13</v>
      </c>
      <c r="BU80" s="31">
        <f>'OA&amp;GRIDCO'!GG80+RTM!G80</f>
        <v>0</v>
      </c>
      <c r="BV80" s="31">
        <f>'OA&amp;GRIDCO'!GH80</f>
        <v>0</v>
      </c>
      <c r="BW80" s="14">
        <f>'OA&amp;GRIDCO'!HA80+'Day Ahead IEX PXIL'!DK80+RTM!DE80</f>
        <v>1.5</v>
      </c>
      <c r="BX80" s="14">
        <f>'OA&amp;GRIDCO'!HB80</f>
        <v>0</v>
      </c>
      <c r="BY80" s="14">
        <f>'Day Ahead IEX PXIL'!GK80+RTM!FA80+'OA&amp;GRIDCO'!LC80</f>
        <v>0</v>
      </c>
      <c r="BZ80" s="14">
        <f>'Day Ahead IEX PXIL'!GL80+RTM!FB80+'OA&amp;GRIDCO'!LD80</f>
        <v>0</v>
      </c>
      <c r="CA80" s="61"/>
      <c r="CB80" s="61"/>
      <c r="CC80" s="98">
        <f>RTM!GI80+'Day Ahead IEX PXIL'!II80+GDAM!M80</f>
        <v>0</v>
      </c>
      <c r="CD80" s="98">
        <f>RTM!GJ80</f>
        <v>0</v>
      </c>
      <c r="CE80" s="14">
        <f>'OA&amp;GRIDCO'!HI80+'Day Ahead IEX PXIL'!DQ80+RTM!DK80</f>
        <v>0</v>
      </c>
      <c r="CF80" s="14">
        <f>'OA&amp;GRIDCO'!HJ80+'Day Ahead IEX PXIL'!DR80+RTM!DL80</f>
        <v>0</v>
      </c>
      <c r="CG80" s="98">
        <f>'OA&amp;GRIDCO'!HO80+'Day Ahead IEX PXIL'!DW80+RTM!DQ80</f>
        <v>0</v>
      </c>
      <c r="CH80" s="98">
        <f>'OA&amp;GRIDCO'!HP80+'Day Ahead IEX PXIL'!DX80+RTM!DR80</f>
        <v>0</v>
      </c>
      <c r="CI80" s="99">
        <f>'Day Ahead IEX PXIL'!HE80+'OA&amp;GRIDCO'!DI80+RTM!GY80</f>
        <v>0</v>
      </c>
      <c r="CJ80" s="99">
        <f>'Day Ahead IEX PXIL'!HF80+'OA&amp;GRIDCO'!DJ80</f>
        <v>0</v>
      </c>
      <c r="CK80" s="78">
        <f>'OA&amp;GRIDCO'!KS80+'Day Ahead IEX PXIL'!DE80</f>
        <v>0</v>
      </c>
      <c r="CL80" s="78">
        <f>'OA&amp;GRIDCO'!KT80+'Day Ahead IEX PXIL'!DF80</f>
        <v>0</v>
      </c>
      <c r="CM80" s="78">
        <f>'Day Ahead IEX PXIL'!FS80+RTM!FS80</f>
        <v>1.03</v>
      </c>
      <c r="CN80" s="78">
        <f>'Day Ahead IEX PXIL'!FT80</f>
        <v>0</v>
      </c>
      <c r="CO80" s="78">
        <f>RTM!IY80+'Day Ahead IEX PXIL'!IY80</f>
        <v>0</v>
      </c>
      <c r="CP80" s="78">
        <f>RTM!IZ80+'Day Ahead IEX PXIL'!IZ80</f>
        <v>0</v>
      </c>
      <c r="CQ80" s="14">
        <f>'OA&amp;GRIDCO'!KG80+'Day Ahead IEX PXIL'!FM80+RTM!GE80</f>
        <v>8.25</v>
      </c>
      <c r="CR80" s="14">
        <f>'OA&amp;GRIDCO'!KH80+'Day Ahead IEX PXIL'!FN80</f>
        <v>0</v>
      </c>
      <c r="CS80" s="14">
        <f>'OA&amp;GRIDCO'!KM80+'Day Ahead IEX PXIL'!FY80+RTM!FY80</f>
        <v>3.61</v>
      </c>
      <c r="CT80" s="14">
        <f>'Day Ahead IEX PXIL'!FZ80</f>
        <v>0</v>
      </c>
      <c r="CU80" s="14">
        <v>0</v>
      </c>
      <c r="CV80" s="14">
        <f>'Day Ahead IEX PXIL'!GF80</f>
        <v>0</v>
      </c>
      <c r="CW80" s="14">
        <f>'OA&amp;GRIDCO'!HU80+'Day Ahead IEX PXIL'!EC80+RTM!DW80</f>
        <v>400</v>
      </c>
      <c r="CX80" s="14">
        <f>'OA&amp;GRIDCO'!HV80+'Day Ahead IEX PXIL'!ED80+RTM!DX80</f>
        <v>0</v>
      </c>
      <c r="CY80" s="14">
        <f>'OA&amp;GRIDCO'!IG80+'Day Ahead IEX PXIL'!EI80+RTM!EC80</f>
        <v>9.3000000000000007</v>
      </c>
      <c r="CZ80" s="14">
        <f>'OA&amp;GRIDCO'!IH80+'Day Ahead IEX PXIL'!EJ80+RTM!ED80</f>
        <v>2.3250000000000002</v>
      </c>
      <c r="DA80" s="14">
        <f>'OA&amp;GRIDCO'!IU80+'Day Ahead IEX PXIL'!EO80+RTM!EI80</f>
        <v>0</v>
      </c>
      <c r="DB80" s="14">
        <f>'OA&amp;GRIDCO'!IV80+'Day Ahead IEX PXIL'!EP80+RTM!EJ80</f>
        <v>0</v>
      </c>
      <c r="DC80" s="99"/>
      <c r="DD80" s="99"/>
      <c r="DE80" s="14">
        <f>'Day Ahead IEX PXIL'!FC80+'OA&amp;GRIDCO'!KA80+RTM!GM80</f>
        <v>0</v>
      </c>
      <c r="DF80" s="14">
        <f>'Day Ahead IEX PXIL'!FD80+'OA&amp;GRIDCO'!KB80</f>
        <v>0</v>
      </c>
      <c r="DG80" s="14">
        <f>'OA&amp;GRIDCO'!JE80+'Day Ahead IEX PXIL'!EU80+RTM!EO80</f>
        <v>10.31</v>
      </c>
      <c r="DH80" s="14">
        <f>'OA&amp;GRIDCO'!JF80+'Day Ahead IEX PXIL'!EV80+RTM!EP80</f>
        <v>0</v>
      </c>
      <c r="DI80" s="14">
        <v>0</v>
      </c>
      <c r="DJ80" s="14">
        <v>0</v>
      </c>
      <c r="DK80" s="98">
        <f>RTM!FM80</f>
        <v>0</v>
      </c>
      <c r="DL80" s="98">
        <f>RTM!FN80</f>
        <v>0</v>
      </c>
      <c r="DM80" s="98">
        <f>'OA&amp;GRIDCO'!LF80+'Day Ahead IEX PXIL'!HU80+'Day Ahead IEX PXIL'!HU80</f>
        <v>0</v>
      </c>
      <c r="DN80" s="98">
        <f>'OA&amp;GRIDCO'!LH80+'Day Ahead IEX PXIL'!HV80+RTM!GV80</f>
        <v>0</v>
      </c>
      <c r="DO80" s="98">
        <f>'OA&amp;GRIDCO'!LS80+'Day Ahead IEX PXIL'!HO80+RTM!IU80</f>
        <v>0</v>
      </c>
      <c r="DP80" s="98">
        <f>'OA&amp;GRIDCO'!LT80+'Day Ahead IEX PXIL'!HP80+RTM!IV80</f>
        <v>0</v>
      </c>
      <c r="DQ80" s="98">
        <f>RTM!HK80</f>
        <v>1.65</v>
      </c>
      <c r="DR80" s="98">
        <f>RTM!HL80</f>
        <v>0</v>
      </c>
      <c r="DS80" s="98">
        <f>RTM!HO80</f>
        <v>0</v>
      </c>
      <c r="DT80" s="98">
        <f>RTM!HP80</f>
        <v>0</v>
      </c>
      <c r="DU80" s="98">
        <f>RTM!HS80</f>
        <v>0</v>
      </c>
      <c r="DV80" s="98">
        <f>RTM!HT80</f>
        <v>0</v>
      </c>
      <c r="DW80" s="98">
        <f>RTM!HW80+'OA&amp;GRIDCO'!MI80</f>
        <v>28.19</v>
      </c>
      <c r="DX80" s="98">
        <f>RTM!HX80</f>
        <v>0</v>
      </c>
      <c r="DY80" s="98">
        <f>RTM!IA80</f>
        <v>0</v>
      </c>
      <c r="DZ80" s="98">
        <f>RTM!IB80</f>
        <v>0</v>
      </c>
      <c r="EA80" s="98">
        <f>RTM!IC80</f>
        <v>0</v>
      </c>
      <c r="EB80" s="98">
        <f>RTM!ID80</f>
        <v>0</v>
      </c>
      <c r="EC80" s="98">
        <f>'OA&amp;GRIDCO'!MO80</f>
        <v>1.1399999999999999</v>
      </c>
      <c r="ED80" s="98">
        <f>'OA&amp;GRIDCO'!MP80</f>
        <v>0</v>
      </c>
      <c r="EE80" s="98">
        <f>'OA&amp;GRIDCO'!MS80</f>
        <v>0</v>
      </c>
      <c r="EF80" s="98">
        <f>'OA&amp;GRIDCO'!MT80</f>
        <v>0</v>
      </c>
      <c r="EG80" s="98">
        <f>'OA&amp;GRIDCO'!MW80+'Day Ahead IEX PXIL'!IM80+GDAM!G80+RTM!II80</f>
        <v>0</v>
      </c>
      <c r="EH80" s="98">
        <f>'OA&amp;GRIDCO'!MX80+'Day Ahead IEX PXIL'!IN80+RTM!IJ80+GDAM!H80</f>
        <v>0</v>
      </c>
      <c r="EI80" s="98">
        <f>'Day Ahead IEX PXIL'!IQ80+RTM!IM80+'OA&amp;GRIDCO'!NA80</f>
        <v>6.65</v>
      </c>
      <c r="EJ80" s="98">
        <f>'Day Ahead IEX PXIL'!IR80+RTM!IN80+'OA&amp;GRIDCO'!NB80</f>
        <v>0.9</v>
      </c>
      <c r="EK80" s="98">
        <f>'OA&amp;GRIDCO'!NE80</f>
        <v>0</v>
      </c>
      <c r="EL80" s="98">
        <f>'OA&amp;GRIDCO'!NF80</f>
        <v>0</v>
      </c>
      <c r="EM80" s="98">
        <f>RTM!IQ80</f>
        <v>0</v>
      </c>
      <c r="EN80" s="98">
        <f>RTM!IR80</f>
        <v>0</v>
      </c>
      <c r="EO80" s="98">
        <f>'Day Ahead IEX PXIL'!IU80+RTM!JC80</f>
        <v>0</v>
      </c>
      <c r="EP80" s="98">
        <f>'Day Ahead IEX PXIL'!IV80+RTM!JD80</f>
        <v>0</v>
      </c>
      <c r="EQ80" s="98">
        <f>'OA&amp;GRIDCO'!NI80</f>
        <v>0</v>
      </c>
      <c r="ER80" s="98">
        <f>'OA&amp;GRIDCO'!NJ80</f>
        <v>0</v>
      </c>
      <c r="ES80" s="98">
        <f>'OA&amp;GRIDCO'!NK80+RTM!HC80+'Day Ahead IEX PXIL'!JC80</f>
        <v>0</v>
      </c>
      <c r="ET80" s="98">
        <f>'OA&amp;GRIDCO'!NN80+RTM!HD80+'Day Ahead IEX PXIL'!JD80</f>
        <v>0</v>
      </c>
      <c r="EU80" s="98">
        <f>RTM!JG80</f>
        <v>0</v>
      </c>
      <c r="EV80" s="98">
        <f>RTM!JH80</f>
        <v>0</v>
      </c>
      <c r="EW80" s="98">
        <f>RTM!JK80</f>
        <v>0</v>
      </c>
      <c r="EX80" s="98">
        <f>RTM!JL80</f>
        <v>0</v>
      </c>
      <c r="EY80" s="98">
        <f>GDAM!S80+'OA&amp;GRIDCO'!OE80+RTM!JO80</f>
        <v>0</v>
      </c>
      <c r="EZ80" s="98">
        <f>GDAM!T80+'OA&amp;GRIDCO'!NV80+RTM!JP80</f>
        <v>0</v>
      </c>
      <c r="FA80" s="98">
        <f>GDAM!Y80+RTM!JS80</f>
        <v>0</v>
      </c>
      <c r="FB80" s="98">
        <f>GDAM!Z80+RTM!JT80</f>
        <v>0</v>
      </c>
      <c r="FC80" s="98">
        <f>RTM!JW80</f>
        <v>0</v>
      </c>
      <c r="FD80" s="98">
        <f>RTM!JX80</f>
        <v>0</v>
      </c>
      <c r="FE80" s="98">
        <f>GDAM!AE80+'OA&amp;GRIDCO'!OM80</f>
        <v>1.21</v>
      </c>
      <c r="FF80" s="98">
        <f>GDAM!AF80+'OA&amp;GRIDCO'!ON80</f>
        <v>0</v>
      </c>
      <c r="FG80" s="10">
        <f t="shared" si="2"/>
        <v>1582.3759243669388</v>
      </c>
      <c r="FH80" s="10">
        <f t="shared" si="3"/>
        <v>173.584</v>
      </c>
    </row>
    <row r="81" spans="1:164" ht="15" customHeight="1">
      <c r="A81" s="72" t="s">
        <v>103</v>
      </c>
      <c r="B81" s="62">
        <v>71</v>
      </c>
      <c r="C81" s="139"/>
      <c r="D81" s="99"/>
      <c r="E81" s="99"/>
      <c r="F81" s="99"/>
      <c r="G81" s="99">
        <v>20</v>
      </c>
      <c r="H81" s="99">
        <v>0.9</v>
      </c>
      <c r="I81" s="98"/>
      <c r="J81" s="98"/>
      <c r="K81" s="99"/>
      <c r="L81" s="99"/>
      <c r="M81" s="99">
        <v>18</v>
      </c>
      <c r="N81" s="99"/>
      <c r="O81" s="359">
        <v>0.12</v>
      </c>
      <c r="P81" s="99"/>
      <c r="Q81" s="119">
        <v>3.7</v>
      </c>
      <c r="R81" s="99">
        <v>0.45999999999999996</v>
      </c>
      <c r="S81" s="98">
        <v>25</v>
      </c>
      <c r="T81" s="99"/>
      <c r="U81" s="98">
        <v>37</v>
      </c>
      <c r="V81" s="99"/>
      <c r="W81" s="351">
        <v>0</v>
      </c>
      <c r="X81" s="99"/>
      <c r="Y81" s="351">
        <v>0.04</v>
      </c>
      <c r="Z81" s="99"/>
      <c r="AA81" s="361">
        <v>0.06</v>
      </c>
      <c r="AB81" s="99"/>
      <c r="AC81" s="363">
        <v>5.6161385279999993E-3</v>
      </c>
      <c r="AD81" s="99"/>
      <c r="AE81" s="14">
        <f>'OA&amp;GRIDCO'!W81+'Day Ahead IEX PXIL'!M81+RTM!M81</f>
        <v>20.62</v>
      </c>
      <c r="AF81" s="14">
        <f>'OA&amp;GRIDCO'!X81+'Day Ahead IEX PXIL'!N81+RTM!N81</f>
        <v>20.62</v>
      </c>
      <c r="AG81" s="14">
        <f>'OA&amp;GRIDCO'!AC81+'Day Ahead IEX PXIL'!S81+RTM!S81</f>
        <v>5</v>
      </c>
      <c r="AH81" s="14">
        <f>'OA&amp;GRIDCO'!AD81+'Day Ahead IEX PXIL'!T81+RTM!T81</f>
        <v>2.2200000000000002</v>
      </c>
      <c r="AI81" s="14">
        <f>'OA&amp;GRIDCO'!AU81+'Day Ahead IEX PXIL'!Y81+RTM!Y81</f>
        <v>100</v>
      </c>
      <c r="AJ81" s="14">
        <f>'OA&amp;GRIDCO'!AV81+'Day Ahead IEX PXIL'!Z81+RTM!Z81</f>
        <v>30</v>
      </c>
      <c r="AK81" s="14">
        <f>'OA&amp;GRIDCO'!BS81+'Day Ahead IEX PXIL'!AK81+RTM!AK81</f>
        <v>85.77</v>
      </c>
      <c r="AL81" s="14">
        <f>'OA&amp;GRIDCO'!BT81+'Day Ahead IEX PXIL'!AL81+RTM!AL81</f>
        <v>8.5440000000000005</v>
      </c>
      <c r="AM81" s="14">
        <f>'OA&amp;GRIDCO'!BC81+'Day Ahead IEX PXIL'!AE81+RTM!AE81</f>
        <v>0</v>
      </c>
      <c r="AN81" s="14">
        <f>'OA&amp;GRIDCO'!BD81+'Day Ahead IEX PXIL'!AF81+RTM!AF81</f>
        <v>0</v>
      </c>
      <c r="AO81" s="14">
        <f>'OA&amp;GRIDCO'!CC81+'Day Ahead IEX PXIL'!AQ81+RTM!AQ81</f>
        <v>0</v>
      </c>
      <c r="AP81" s="14">
        <f>'OA&amp;GRIDCO'!CD81+'Day Ahead IEX PXIL'!AR81+RTM!AR81</f>
        <v>0</v>
      </c>
      <c r="AQ81" s="14">
        <f>'OA&amp;GRIDCO'!CO81+'Day Ahead IEX PXIL'!AW81+RTM!AW81</f>
        <v>25.75</v>
      </c>
      <c r="AR81" s="14">
        <f>'OA&amp;GRIDCO'!CP81+'Day Ahead IEX PXIL'!AX81+RTM!AX81</f>
        <v>8</v>
      </c>
      <c r="AS81" s="14">
        <f>'OA&amp;GRIDCO'!DA81+'Day Ahead IEX PXIL'!BC81+RTM!BC81</f>
        <v>329.77738402061857</v>
      </c>
      <c r="AT81" s="14">
        <f>'OA&amp;GRIDCO'!DB81+'Day Ahead IEX PXIL'!BD81+RTM!BD81</f>
        <v>0</v>
      </c>
      <c r="AU81" s="14">
        <f>'Day Ahead IEX PXIL'!BI81+RTM!BI81+'OA&amp;GRIDCO'!OQ81</f>
        <v>0</v>
      </c>
      <c r="AV81" s="14">
        <f>'Day Ahead IEX PXIL'!BJ81+RTM!BJ81+'OA&amp;GRIDCO'!OR81</f>
        <v>0</v>
      </c>
      <c r="AW81" s="91"/>
      <c r="AX81" s="91"/>
      <c r="AY81" s="14">
        <v>0</v>
      </c>
      <c r="AZ81" s="14">
        <f>'OA&amp;GRIDCO'!DL81+'Day Ahead IEX PXIL'!BP81+RTM!BP81</f>
        <v>14.12</v>
      </c>
      <c r="BA81" s="14">
        <f>'OA&amp;GRIDCO'!EC81+'Day Ahead IEX PXIL'!BU81+RTM!BU81</f>
        <v>0</v>
      </c>
      <c r="BB81" s="14">
        <f>'OA&amp;GRIDCO'!ED81+'Day Ahead IEX PXIL'!BV81+RTM!BV81</f>
        <v>0</v>
      </c>
      <c r="BC81" s="14">
        <f>'OA&amp;GRIDCO'!EQ81+'Day Ahead IEX PXIL'!CA81+RTM!CA81</f>
        <v>348.46000000000004</v>
      </c>
      <c r="BD81" s="14">
        <f>'OA&amp;GRIDCO'!ER81+'Day Ahead IEX PXIL'!CB81+RTM!CB81</f>
        <v>66.495000000000005</v>
      </c>
      <c r="BE81" s="99">
        <f>'OA&amp;GRIDCO'!NU81+GDAM!U81</f>
        <v>1.03</v>
      </c>
      <c r="BF81" s="99"/>
      <c r="BG81" s="77"/>
      <c r="BH81" s="77"/>
      <c r="BI81" s="14">
        <f>'OA&amp;GRIDCO'!EW81+'Day Ahead IEX PXIL'!CG81+RTM!CG81</f>
        <v>0</v>
      </c>
      <c r="BJ81" s="14">
        <f>'OA&amp;GRIDCO'!EX81+'Day Ahead IEX PXIL'!CH81+RTM!CH81</f>
        <v>0</v>
      </c>
      <c r="BK81" s="14">
        <f>'OA&amp;GRIDCO'!KW81+RTM!FG81+'Day Ahead IEX PXIL'!GW81</f>
        <v>0</v>
      </c>
      <c r="BL81" s="14">
        <f>'OA&amp;GRIDCO'!KX81+RTM!FH81+'Day Ahead IEX PXIL'!GX81</f>
        <v>0</v>
      </c>
      <c r="BM81" s="14">
        <f>'Day Ahead IEX PXIL'!CM81+RTM!CM81+'OA&amp;GRIDCO'!FC81</f>
        <v>25</v>
      </c>
      <c r="BN81" s="14">
        <f>'OA&amp;GRIDCO'!FD81+'Day Ahead IEX PXIL'!CN81+RTM!CN81</f>
        <v>0</v>
      </c>
      <c r="BO81" s="93"/>
      <c r="BP81" s="93"/>
      <c r="BQ81" s="14">
        <f>'OA&amp;GRIDCO'!FQ81+'Day Ahead IEX PXIL'!CS81+RTM!CS81</f>
        <v>26.8</v>
      </c>
      <c r="BR81" s="14">
        <f>'OA&amp;GRIDCO'!FR81+'Day Ahead IEX PXIL'!CT81+RTM!CT81</f>
        <v>6</v>
      </c>
      <c r="BS81" s="10">
        <f>'OA&amp;GRIDCO'!JU81+'Day Ahead IEX PXIL'!FA81+RTM!EU81</f>
        <v>108.9545</v>
      </c>
      <c r="BT81" s="14">
        <f>'OA&amp;GRIDCO'!JV81+'Day Ahead IEX PXIL'!FB81+RTM!EV81</f>
        <v>13</v>
      </c>
      <c r="BU81" s="31">
        <f>'OA&amp;GRIDCO'!GG81+RTM!G81</f>
        <v>0</v>
      </c>
      <c r="BV81" s="31">
        <f>'OA&amp;GRIDCO'!GH81</f>
        <v>0</v>
      </c>
      <c r="BW81" s="14">
        <f>'OA&amp;GRIDCO'!HA81+'Day Ahead IEX PXIL'!DK81+RTM!DE81</f>
        <v>1.5</v>
      </c>
      <c r="BX81" s="14">
        <f>'OA&amp;GRIDCO'!HB81</f>
        <v>0</v>
      </c>
      <c r="BY81" s="14">
        <f>'Day Ahead IEX PXIL'!GK81+RTM!FA81+'OA&amp;GRIDCO'!LC81</f>
        <v>0</v>
      </c>
      <c r="BZ81" s="14">
        <f>'Day Ahead IEX PXIL'!GL81+RTM!FB81+'OA&amp;GRIDCO'!LD81</f>
        <v>0</v>
      </c>
      <c r="CA81" s="61"/>
      <c r="CB81" s="61"/>
      <c r="CC81" s="98">
        <f>RTM!GI81+'Day Ahead IEX PXIL'!II81+GDAM!M81</f>
        <v>0</v>
      </c>
      <c r="CD81" s="98">
        <f>RTM!GJ81</f>
        <v>0</v>
      </c>
      <c r="CE81" s="14">
        <f>'OA&amp;GRIDCO'!HI81+'Day Ahead IEX PXIL'!DQ81+RTM!DK81</f>
        <v>0</v>
      </c>
      <c r="CF81" s="14">
        <f>'OA&amp;GRIDCO'!HJ81+'Day Ahead IEX PXIL'!DR81+RTM!DL81</f>
        <v>0</v>
      </c>
      <c r="CG81" s="98">
        <f>'OA&amp;GRIDCO'!HO81+'Day Ahead IEX PXIL'!DW81+RTM!DQ81</f>
        <v>0</v>
      </c>
      <c r="CH81" s="98">
        <f>'OA&amp;GRIDCO'!HP81+'Day Ahead IEX PXIL'!DX81+RTM!DR81</f>
        <v>0</v>
      </c>
      <c r="CI81" s="99">
        <f>'Day Ahead IEX PXIL'!HE81+'OA&amp;GRIDCO'!DI81+RTM!GY81</f>
        <v>0</v>
      </c>
      <c r="CJ81" s="99">
        <f>'Day Ahead IEX PXIL'!HF81+'OA&amp;GRIDCO'!DJ81</f>
        <v>0</v>
      </c>
      <c r="CK81" s="78">
        <f>'OA&amp;GRIDCO'!KS81+'Day Ahead IEX PXIL'!DE81</f>
        <v>0</v>
      </c>
      <c r="CL81" s="78">
        <f>'OA&amp;GRIDCO'!KT81+'Day Ahead IEX PXIL'!DF81</f>
        <v>0</v>
      </c>
      <c r="CM81" s="78">
        <f>'Day Ahead IEX PXIL'!FS81+RTM!FS81</f>
        <v>1.03</v>
      </c>
      <c r="CN81" s="78">
        <f>'Day Ahead IEX PXIL'!FT81</f>
        <v>0</v>
      </c>
      <c r="CO81" s="78">
        <f>RTM!IY81+'Day Ahead IEX PXIL'!IY81</f>
        <v>0</v>
      </c>
      <c r="CP81" s="78">
        <f>RTM!IZ81+'Day Ahead IEX PXIL'!IZ81</f>
        <v>0</v>
      </c>
      <c r="CQ81" s="14">
        <f>'OA&amp;GRIDCO'!KG81+'Day Ahead IEX PXIL'!FM81+RTM!GE81</f>
        <v>8.25</v>
      </c>
      <c r="CR81" s="14">
        <f>'OA&amp;GRIDCO'!KH81+'Day Ahead IEX PXIL'!FN81</f>
        <v>0</v>
      </c>
      <c r="CS81" s="14">
        <f>'OA&amp;GRIDCO'!KM81+'Day Ahead IEX PXIL'!FY81+RTM!FY81</f>
        <v>3.61</v>
      </c>
      <c r="CT81" s="14">
        <f>'Day Ahead IEX PXIL'!FZ81</f>
        <v>0</v>
      </c>
      <c r="CU81" s="14">
        <v>0</v>
      </c>
      <c r="CV81" s="14">
        <f>'Day Ahead IEX PXIL'!GF81</f>
        <v>0</v>
      </c>
      <c r="CW81" s="14">
        <f>'OA&amp;GRIDCO'!HU81+'Day Ahead IEX PXIL'!EC81+RTM!DW81</f>
        <v>400</v>
      </c>
      <c r="CX81" s="14">
        <f>'OA&amp;GRIDCO'!HV81+'Day Ahead IEX PXIL'!ED81+RTM!DX81</f>
        <v>0</v>
      </c>
      <c r="CY81" s="14">
        <f>'OA&amp;GRIDCO'!IG81+'Day Ahead IEX PXIL'!EI81+RTM!EC81</f>
        <v>9.3000000000000007</v>
      </c>
      <c r="CZ81" s="14">
        <f>'OA&amp;GRIDCO'!IH81+'Day Ahead IEX PXIL'!EJ81+RTM!ED81</f>
        <v>2.3250000000000002</v>
      </c>
      <c r="DA81" s="14">
        <f>'OA&amp;GRIDCO'!IU81+'Day Ahead IEX PXIL'!EO81+RTM!EI81</f>
        <v>0</v>
      </c>
      <c r="DB81" s="14">
        <f>'OA&amp;GRIDCO'!IV81+'Day Ahead IEX PXIL'!EP81+RTM!EJ81</f>
        <v>0</v>
      </c>
      <c r="DC81" s="99"/>
      <c r="DD81" s="99"/>
      <c r="DE81" s="14">
        <f>'Day Ahead IEX PXIL'!FC81+'OA&amp;GRIDCO'!KA81+RTM!GM81</f>
        <v>0</v>
      </c>
      <c r="DF81" s="14">
        <f>'Day Ahead IEX PXIL'!FD81+'OA&amp;GRIDCO'!KB81</f>
        <v>0</v>
      </c>
      <c r="DG81" s="14">
        <f>'OA&amp;GRIDCO'!JE81+'Day Ahead IEX PXIL'!EU81+RTM!EO81</f>
        <v>10.31</v>
      </c>
      <c r="DH81" s="14">
        <f>'OA&amp;GRIDCO'!JF81+'Day Ahead IEX PXIL'!EV81+RTM!EP81</f>
        <v>0</v>
      </c>
      <c r="DI81" s="14">
        <v>0</v>
      </c>
      <c r="DJ81" s="14">
        <v>0</v>
      </c>
      <c r="DK81" s="98">
        <f>RTM!FM81</f>
        <v>0</v>
      </c>
      <c r="DL81" s="98">
        <f>RTM!FN81</f>
        <v>0</v>
      </c>
      <c r="DM81" s="98">
        <f>'OA&amp;GRIDCO'!LF81+'Day Ahead IEX PXIL'!HU81+'Day Ahead IEX PXIL'!HU81</f>
        <v>0</v>
      </c>
      <c r="DN81" s="98">
        <f>'OA&amp;GRIDCO'!LH81+'Day Ahead IEX PXIL'!HV81+RTM!GV81</f>
        <v>0</v>
      </c>
      <c r="DO81" s="98">
        <f>'OA&amp;GRIDCO'!LS81+'Day Ahead IEX PXIL'!HO81+RTM!IU81</f>
        <v>0</v>
      </c>
      <c r="DP81" s="98">
        <f>'OA&amp;GRIDCO'!LT81+'Day Ahead IEX PXIL'!HP81+RTM!IV81</f>
        <v>0</v>
      </c>
      <c r="DQ81" s="98">
        <f>RTM!HK81</f>
        <v>1.65</v>
      </c>
      <c r="DR81" s="98">
        <f>RTM!HL81</f>
        <v>0</v>
      </c>
      <c r="DS81" s="98">
        <f>RTM!HO81</f>
        <v>0</v>
      </c>
      <c r="DT81" s="98">
        <f>RTM!HP81</f>
        <v>0</v>
      </c>
      <c r="DU81" s="98">
        <f>RTM!HS81</f>
        <v>0</v>
      </c>
      <c r="DV81" s="98">
        <f>RTM!HT81</f>
        <v>0</v>
      </c>
      <c r="DW81" s="98">
        <f>RTM!HW81+'OA&amp;GRIDCO'!MI81</f>
        <v>28.19</v>
      </c>
      <c r="DX81" s="98">
        <f>RTM!HX81</f>
        <v>0</v>
      </c>
      <c r="DY81" s="98">
        <f>RTM!IA81</f>
        <v>0</v>
      </c>
      <c r="DZ81" s="98">
        <f>RTM!IB81</f>
        <v>0</v>
      </c>
      <c r="EA81" s="98">
        <f>RTM!IC81</f>
        <v>0</v>
      </c>
      <c r="EB81" s="98">
        <f>RTM!ID81</f>
        <v>0</v>
      </c>
      <c r="EC81" s="98">
        <f>'OA&amp;GRIDCO'!MO81</f>
        <v>1</v>
      </c>
      <c r="ED81" s="98">
        <f>'OA&amp;GRIDCO'!MP81</f>
        <v>0</v>
      </c>
      <c r="EE81" s="98">
        <f>'OA&amp;GRIDCO'!MS81</f>
        <v>0</v>
      </c>
      <c r="EF81" s="98">
        <f>'OA&amp;GRIDCO'!MT81</f>
        <v>0</v>
      </c>
      <c r="EG81" s="98">
        <f>'OA&amp;GRIDCO'!MW81+'Day Ahead IEX PXIL'!IM81+GDAM!G81+RTM!II81</f>
        <v>0</v>
      </c>
      <c r="EH81" s="98">
        <f>'OA&amp;GRIDCO'!MX81+'Day Ahead IEX PXIL'!IN81+RTM!IJ81+GDAM!H81</f>
        <v>0</v>
      </c>
      <c r="EI81" s="98">
        <f>'Day Ahead IEX PXIL'!IQ81+RTM!IM81+'OA&amp;GRIDCO'!NA81</f>
        <v>6.65</v>
      </c>
      <c r="EJ81" s="98">
        <f>'Day Ahead IEX PXIL'!IR81+RTM!IN81+'OA&amp;GRIDCO'!NB81</f>
        <v>0.9</v>
      </c>
      <c r="EK81" s="98">
        <f>'OA&amp;GRIDCO'!NE81</f>
        <v>0</v>
      </c>
      <c r="EL81" s="98">
        <f>'OA&amp;GRIDCO'!NF81</f>
        <v>0</v>
      </c>
      <c r="EM81" s="98">
        <f>RTM!IQ81</f>
        <v>0</v>
      </c>
      <c r="EN81" s="98">
        <f>RTM!IR81</f>
        <v>0</v>
      </c>
      <c r="EO81" s="98">
        <f>'Day Ahead IEX PXIL'!IU81+RTM!JC81</f>
        <v>0</v>
      </c>
      <c r="EP81" s="98">
        <f>'Day Ahead IEX PXIL'!IV81+RTM!JD81</f>
        <v>0</v>
      </c>
      <c r="EQ81" s="98">
        <f>'OA&amp;GRIDCO'!NI81</f>
        <v>0</v>
      </c>
      <c r="ER81" s="98">
        <f>'OA&amp;GRIDCO'!NJ81</f>
        <v>0</v>
      </c>
      <c r="ES81" s="98">
        <f>'OA&amp;GRIDCO'!NK81+RTM!HC81+'Day Ahead IEX PXIL'!JC81</f>
        <v>0</v>
      </c>
      <c r="ET81" s="98">
        <f>'OA&amp;GRIDCO'!NN81+RTM!HD81+'Day Ahead IEX PXIL'!JD81</f>
        <v>0</v>
      </c>
      <c r="EU81" s="98">
        <f>RTM!JG81</f>
        <v>1.22</v>
      </c>
      <c r="EV81" s="98">
        <f>RTM!JH81</f>
        <v>0</v>
      </c>
      <c r="EW81" s="98">
        <f>RTM!JK81</f>
        <v>0</v>
      </c>
      <c r="EX81" s="98">
        <f>RTM!JL81</f>
        <v>0</v>
      </c>
      <c r="EY81" s="98">
        <f>GDAM!S81+'OA&amp;GRIDCO'!OE81+RTM!JO81</f>
        <v>0</v>
      </c>
      <c r="EZ81" s="98">
        <f>GDAM!T81+'OA&amp;GRIDCO'!NV81+RTM!JP81</f>
        <v>0</v>
      </c>
      <c r="FA81" s="98">
        <f>GDAM!Y81+RTM!JS81</f>
        <v>0.62</v>
      </c>
      <c r="FB81" s="98">
        <f>GDAM!Z81+RTM!JT81</f>
        <v>0</v>
      </c>
      <c r="FC81" s="98">
        <f>RTM!JW81</f>
        <v>0</v>
      </c>
      <c r="FD81" s="98">
        <f>RTM!JX81</f>
        <v>0</v>
      </c>
      <c r="FE81" s="98">
        <f>GDAM!AE81+'OA&amp;GRIDCO'!OM81</f>
        <v>0.87</v>
      </c>
      <c r="FF81" s="98">
        <f>GDAM!AF81+'OA&amp;GRIDCO'!ON81</f>
        <v>0</v>
      </c>
      <c r="FG81" s="10">
        <f t="shared" si="2"/>
        <v>1593.2875001591465</v>
      </c>
      <c r="FH81" s="10">
        <f t="shared" si="3"/>
        <v>173.584</v>
      </c>
    </row>
    <row r="82" spans="1:164">
      <c r="A82" s="72" t="s">
        <v>104</v>
      </c>
      <c r="B82" s="62">
        <v>72</v>
      </c>
      <c r="C82" s="139"/>
      <c r="D82" s="99"/>
      <c r="E82" s="99"/>
      <c r="F82" s="99"/>
      <c r="G82" s="99">
        <v>20</v>
      </c>
      <c r="H82" s="99">
        <v>0.9</v>
      </c>
      <c r="I82" s="98"/>
      <c r="J82" s="98"/>
      <c r="K82" s="99"/>
      <c r="L82" s="99"/>
      <c r="M82" s="99">
        <v>18</v>
      </c>
      <c r="N82" s="99"/>
      <c r="O82" s="364">
        <v>0.05</v>
      </c>
      <c r="P82" s="99"/>
      <c r="Q82" s="119">
        <v>3.7</v>
      </c>
      <c r="R82" s="99">
        <v>0.45999999999999996</v>
      </c>
      <c r="S82" s="98">
        <v>25</v>
      </c>
      <c r="T82" s="99"/>
      <c r="U82" s="98">
        <v>37</v>
      </c>
      <c r="V82" s="99"/>
      <c r="W82" s="351">
        <v>0</v>
      </c>
      <c r="X82" s="99"/>
      <c r="Y82" s="351">
        <v>0.02</v>
      </c>
      <c r="Z82" s="99"/>
      <c r="AA82" s="361">
        <v>0.4</v>
      </c>
      <c r="AB82" s="99"/>
      <c r="AC82" s="363">
        <v>0</v>
      </c>
      <c r="AD82" s="99"/>
      <c r="AE82" s="14">
        <f>'OA&amp;GRIDCO'!W82+'Day Ahead IEX PXIL'!M82+RTM!M82</f>
        <v>20.62</v>
      </c>
      <c r="AF82" s="14">
        <f>'OA&amp;GRIDCO'!X82+'Day Ahead IEX PXIL'!N82+RTM!N82</f>
        <v>20.62</v>
      </c>
      <c r="AG82" s="14">
        <f>'OA&amp;GRIDCO'!AC82+'Day Ahead IEX PXIL'!S82+RTM!S82</f>
        <v>5</v>
      </c>
      <c r="AH82" s="14">
        <f>'OA&amp;GRIDCO'!AD82+'Day Ahead IEX PXIL'!T82+RTM!T82</f>
        <v>2.2200000000000002</v>
      </c>
      <c r="AI82" s="14">
        <f>'OA&amp;GRIDCO'!AU82+'Day Ahead IEX PXIL'!Y82+RTM!Y82</f>
        <v>100</v>
      </c>
      <c r="AJ82" s="14">
        <f>'OA&amp;GRIDCO'!AV82+'Day Ahead IEX PXIL'!Z82+RTM!Z82</f>
        <v>30</v>
      </c>
      <c r="AK82" s="14">
        <f>'OA&amp;GRIDCO'!BS82+'Day Ahead IEX PXIL'!AK82+RTM!AK82</f>
        <v>60</v>
      </c>
      <c r="AL82" s="14">
        <f>'OA&amp;GRIDCO'!BT82+'Day Ahead IEX PXIL'!AL82+RTM!AL82</f>
        <v>8.5440000000000005</v>
      </c>
      <c r="AM82" s="14">
        <f>'OA&amp;GRIDCO'!BC82+'Day Ahead IEX PXIL'!AE82+RTM!AE82</f>
        <v>0</v>
      </c>
      <c r="AN82" s="14">
        <f>'OA&amp;GRIDCO'!BD82+'Day Ahead IEX PXIL'!AF82+RTM!AF82</f>
        <v>0</v>
      </c>
      <c r="AO82" s="14">
        <f>'OA&amp;GRIDCO'!CC82+'Day Ahead IEX PXIL'!AQ82+RTM!AQ82</f>
        <v>0</v>
      </c>
      <c r="AP82" s="14">
        <f>'OA&amp;GRIDCO'!CD82+'Day Ahead IEX PXIL'!AR82+RTM!AR82</f>
        <v>0</v>
      </c>
      <c r="AQ82" s="14">
        <f>'OA&amp;GRIDCO'!CO82+'Day Ahead IEX PXIL'!AW82+RTM!AW82</f>
        <v>25.75</v>
      </c>
      <c r="AR82" s="14">
        <f>'OA&amp;GRIDCO'!CP82+'Day Ahead IEX PXIL'!AX82+RTM!AX82</f>
        <v>8</v>
      </c>
      <c r="AS82" s="14">
        <f>'OA&amp;GRIDCO'!DA82+'Day Ahead IEX PXIL'!BC82+RTM!BC82</f>
        <v>329.77738402061857</v>
      </c>
      <c r="AT82" s="14">
        <f>'OA&amp;GRIDCO'!DB82+'Day Ahead IEX PXIL'!BD82+RTM!BD82</f>
        <v>0</v>
      </c>
      <c r="AU82" s="14">
        <f>'Day Ahead IEX PXIL'!BI82+RTM!BI82+'OA&amp;GRIDCO'!OQ82</f>
        <v>0</v>
      </c>
      <c r="AV82" s="14">
        <f>'Day Ahead IEX PXIL'!BJ82+RTM!BJ82+'OA&amp;GRIDCO'!OR82</f>
        <v>0</v>
      </c>
      <c r="AW82" s="91"/>
      <c r="AX82" s="91"/>
      <c r="AY82" s="14">
        <v>0</v>
      </c>
      <c r="AZ82" s="14">
        <f>'OA&amp;GRIDCO'!DL82+'Day Ahead IEX PXIL'!BP82+RTM!BP82</f>
        <v>14.12</v>
      </c>
      <c r="BA82" s="14">
        <f>'OA&amp;GRIDCO'!EC82+'Day Ahead IEX PXIL'!BU82+RTM!BU82</f>
        <v>0</v>
      </c>
      <c r="BB82" s="14">
        <f>'OA&amp;GRIDCO'!ED82+'Day Ahead IEX PXIL'!BV82+RTM!BV82</f>
        <v>0</v>
      </c>
      <c r="BC82" s="14">
        <f>'OA&amp;GRIDCO'!EQ82+'Day Ahead IEX PXIL'!CA82+RTM!CA82</f>
        <v>348.46000000000004</v>
      </c>
      <c r="BD82" s="14">
        <f>'OA&amp;GRIDCO'!ER82+'Day Ahead IEX PXIL'!CB82+RTM!CB82</f>
        <v>66.495000000000005</v>
      </c>
      <c r="BE82" s="99">
        <f>'OA&amp;GRIDCO'!NU82+GDAM!U82</f>
        <v>0.65999999999999992</v>
      </c>
      <c r="BF82" s="99"/>
      <c r="BG82" s="77"/>
      <c r="BH82" s="77"/>
      <c r="BI82" s="14">
        <f>'OA&amp;GRIDCO'!EW82+'Day Ahead IEX PXIL'!CG82+RTM!CG82</f>
        <v>0</v>
      </c>
      <c r="BJ82" s="14">
        <f>'OA&amp;GRIDCO'!EX82+'Day Ahead IEX PXIL'!CH82+RTM!CH82</f>
        <v>0</v>
      </c>
      <c r="BK82" s="14">
        <f>'OA&amp;GRIDCO'!KW82+RTM!FG82+'Day Ahead IEX PXIL'!GW82</f>
        <v>0</v>
      </c>
      <c r="BL82" s="14">
        <f>'OA&amp;GRIDCO'!KX82+RTM!FH82+'Day Ahead IEX PXIL'!GX82</f>
        <v>0</v>
      </c>
      <c r="BM82" s="14">
        <f>'Day Ahead IEX PXIL'!CM82+RTM!CM82+'OA&amp;GRIDCO'!FC82</f>
        <v>25</v>
      </c>
      <c r="BN82" s="14">
        <f>'OA&amp;GRIDCO'!FD82+'Day Ahead IEX PXIL'!CN82+RTM!CN82</f>
        <v>0</v>
      </c>
      <c r="BO82" s="93"/>
      <c r="BP82" s="93"/>
      <c r="BQ82" s="14">
        <f>'OA&amp;GRIDCO'!FQ82+'Day Ahead IEX PXIL'!CS82+RTM!CS82</f>
        <v>26.8</v>
      </c>
      <c r="BR82" s="14">
        <f>'OA&amp;GRIDCO'!FR82+'Day Ahead IEX PXIL'!CT82+RTM!CT82</f>
        <v>6</v>
      </c>
      <c r="BS82" s="10">
        <f>'OA&amp;GRIDCO'!JU82+'Day Ahead IEX PXIL'!FA82+RTM!EU82</f>
        <v>108.9545</v>
      </c>
      <c r="BT82" s="14">
        <f>'OA&amp;GRIDCO'!JV82+'Day Ahead IEX PXIL'!FB82+RTM!EV82</f>
        <v>13</v>
      </c>
      <c r="BU82" s="31">
        <f>'OA&amp;GRIDCO'!GG82+RTM!G82</f>
        <v>0</v>
      </c>
      <c r="BV82" s="31">
        <f>'OA&amp;GRIDCO'!GH82</f>
        <v>0</v>
      </c>
      <c r="BW82" s="14">
        <f>'OA&amp;GRIDCO'!HA82+'Day Ahead IEX PXIL'!DK82+RTM!DE82</f>
        <v>1.5</v>
      </c>
      <c r="BX82" s="14">
        <f>'OA&amp;GRIDCO'!HB82</f>
        <v>0</v>
      </c>
      <c r="BY82" s="14">
        <f>'Day Ahead IEX PXIL'!GK82+RTM!FA82+'OA&amp;GRIDCO'!LC82</f>
        <v>0</v>
      </c>
      <c r="BZ82" s="14">
        <f>'Day Ahead IEX PXIL'!GL82+RTM!FB82+'OA&amp;GRIDCO'!LD82</f>
        <v>0</v>
      </c>
      <c r="CA82" s="61"/>
      <c r="CB82" s="61"/>
      <c r="CC82" s="98">
        <f>RTM!GI82+'Day Ahead IEX PXIL'!II82+GDAM!M82</f>
        <v>0</v>
      </c>
      <c r="CD82" s="98">
        <f>RTM!GJ82</f>
        <v>0</v>
      </c>
      <c r="CE82" s="14">
        <f>'OA&amp;GRIDCO'!HI82+'Day Ahead IEX PXIL'!DQ82+RTM!DK82</f>
        <v>0</v>
      </c>
      <c r="CF82" s="14">
        <f>'OA&amp;GRIDCO'!HJ82+'Day Ahead IEX PXIL'!DR82+RTM!DL82</f>
        <v>0</v>
      </c>
      <c r="CG82" s="98">
        <f>'OA&amp;GRIDCO'!HO82+'Day Ahead IEX PXIL'!DW82+RTM!DQ82</f>
        <v>0</v>
      </c>
      <c r="CH82" s="98">
        <f>'OA&amp;GRIDCO'!HP82+'Day Ahead IEX PXIL'!DX82+RTM!DR82</f>
        <v>0</v>
      </c>
      <c r="CI82" s="99">
        <f>'Day Ahead IEX PXIL'!HE82+'OA&amp;GRIDCO'!DI82+RTM!GY82</f>
        <v>0</v>
      </c>
      <c r="CJ82" s="99">
        <f>'Day Ahead IEX PXIL'!HF82+'OA&amp;GRIDCO'!DJ82</f>
        <v>0</v>
      </c>
      <c r="CK82" s="78">
        <f>'OA&amp;GRIDCO'!KS82+'Day Ahead IEX PXIL'!DE82</f>
        <v>0</v>
      </c>
      <c r="CL82" s="78">
        <f>'OA&amp;GRIDCO'!KT82+'Day Ahead IEX PXIL'!DF82</f>
        <v>0</v>
      </c>
      <c r="CM82" s="78">
        <f>'Day Ahead IEX PXIL'!FS82+RTM!FS82</f>
        <v>1.03</v>
      </c>
      <c r="CN82" s="78">
        <f>'Day Ahead IEX PXIL'!FT82</f>
        <v>0</v>
      </c>
      <c r="CO82" s="78">
        <f>RTM!IY82+'Day Ahead IEX PXIL'!IY82</f>
        <v>0</v>
      </c>
      <c r="CP82" s="78">
        <f>RTM!IZ82+'Day Ahead IEX PXIL'!IZ82</f>
        <v>0</v>
      </c>
      <c r="CQ82" s="14">
        <f>'OA&amp;GRIDCO'!KG82+'Day Ahead IEX PXIL'!FM82+RTM!GE82</f>
        <v>8.25</v>
      </c>
      <c r="CR82" s="14">
        <f>'OA&amp;GRIDCO'!KH82+'Day Ahead IEX PXIL'!FN82</f>
        <v>0</v>
      </c>
      <c r="CS82" s="14">
        <f>'OA&amp;GRIDCO'!KM82+'Day Ahead IEX PXIL'!FY82+RTM!FY82</f>
        <v>3.61</v>
      </c>
      <c r="CT82" s="14">
        <f>'Day Ahead IEX PXIL'!FZ82</f>
        <v>0</v>
      </c>
      <c r="CU82" s="14">
        <v>0</v>
      </c>
      <c r="CV82" s="14">
        <f>'Day Ahead IEX PXIL'!GF82</f>
        <v>0</v>
      </c>
      <c r="CW82" s="14">
        <f>'OA&amp;GRIDCO'!HU82+'Day Ahead IEX PXIL'!EC82+RTM!DW82</f>
        <v>400</v>
      </c>
      <c r="CX82" s="14">
        <f>'OA&amp;GRIDCO'!HV82+'Day Ahead IEX PXIL'!ED82+RTM!DX82</f>
        <v>0</v>
      </c>
      <c r="CY82" s="14">
        <f>'OA&amp;GRIDCO'!IG82+'Day Ahead IEX PXIL'!EI82+RTM!EC82</f>
        <v>9.3000000000000007</v>
      </c>
      <c r="CZ82" s="14">
        <f>'OA&amp;GRIDCO'!IH82+'Day Ahead IEX PXIL'!EJ82+RTM!ED82</f>
        <v>2.3250000000000002</v>
      </c>
      <c r="DA82" s="14">
        <f>'OA&amp;GRIDCO'!IU82+'Day Ahead IEX PXIL'!EO82+RTM!EI82</f>
        <v>0</v>
      </c>
      <c r="DB82" s="14">
        <f>'OA&amp;GRIDCO'!IV82+'Day Ahead IEX PXIL'!EP82+RTM!EJ82</f>
        <v>0</v>
      </c>
      <c r="DC82" s="99"/>
      <c r="DD82" s="99"/>
      <c r="DE82" s="14">
        <f>'Day Ahead IEX PXIL'!FC82+'OA&amp;GRIDCO'!KA82+RTM!GM82</f>
        <v>0</v>
      </c>
      <c r="DF82" s="14">
        <f>'Day Ahead IEX PXIL'!FD82+'OA&amp;GRIDCO'!KB82</f>
        <v>0</v>
      </c>
      <c r="DG82" s="14">
        <f>'OA&amp;GRIDCO'!JE82+'Day Ahead IEX PXIL'!EU82+RTM!EO82</f>
        <v>10.31</v>
      </c>
      <c r="DH82" s="14">
        <f>'OA&amp;GRIDCO'!JF82+'Day Ahead IEX PXIL'!EV82+RTM!EP82</f>
        <v>0</v>
      </c>
      <c r="DI82" s="14">
        <v>0</v>
      </c>
      <c r="DJ82" s="14">
        <v>0</v>
      </c>
      <c r="DK82" s="98">
        <f>RTM!FM82</f>
        <v>0</v>
      </c>
      <c r="DL82" s="98">
        <f>RTM!FN82</f>
        <v>0</v>
      </c>
      <c r="DM82" s="98">
        <f>'OA&amp;GRIDCO'!LF82+'Day Ahead IEX PXIL'!HU82+'Day Ahead IEX PXIL'!HU82</f>
        <v>0</v>
      </c>
      <c r="DN82" s="98">
        <f>'OA&amp;GRIDCO'!LH82+'Day Ahead IEX PXIL'!HV82+RTM!GV82</f>
        <v>0</v>
      </c>
      <c r="DO82" s="98">
        <f>'OA&amp;GRIDCO'!LS82+'Day Ahead IEX PXIL'!HO82+RTM!IU82</f>
        <v>0</v>
      </c>
      <c r="DP82" s="98">
        <f>'OA&amp;GRIDCO'!LT82+'Day Ahead IEX PXIL'!HP82+RTM!IV82</f>
        <v>0</v>
      </c>
      <c r="DQ82" s="98">
        <f>RTM!HK82</f>
        <v>1.65</v>
      </c>
      <c r="DR82" s="98">
        <f>RTM!HL82</f>
        <v>0</v>
      </c>
      <c r="DS82" s="98">
        <f>RTM!HO82</f>
        <v>0</v>
      </c>
      <c r="DT82" s="98">
        <f>RTM!HP82</f>
        <v>0</v>
      </c>
      <c r="DU82" s="98">
        <f>RTM!HS82</f>
        <v>0</v>
      </c>
      <c r="DV82" s="98">
        <f>RTM!HT82</f>
        <v>0</v>
      </c>
      <c r="DW82" s="98">
        <f>RTM!HW82+'OA&amp;GRIDCO'!MI82</f>
        <v>28.19</v>
      </c>
      <c r="DX82" s="98">
        <f>RTM!HX82</f>
        <v>0</v>
      </c>
      <c r="DY82" s="98">
        <f>RTM!IA82</f>
        <v>0</v>
      </c>
      <c r="DZ82" s="98">
        <f>RTM!IB82</f>
        <v>0</v>
      </c>
      <c r="EA82" s="98">
        <f>RTM!IC82</f>
        <v>0</v>
      </c>
      <c r="EB82" s="98">
        <f>RTM!ID82</f>
        <v>0</v>
      </c>
      <c r="EC82" s="98">
        <f>'OA&amp;GRIDCO'!MO82</f>
        <v>0.71</v>
      </c>
      <c r="ED82" s="98">
        <f>'OA&amp;GRIDCO'!MP82</f>
        <v>0</v>
      </c>
      <c r="EE82" s="98">
        <f>'OA&amp;GRIDCO'!MS82</f>
        <v>0</v>
      </c>
      <c r="EF82" s="98">
        <f>'OA&amp;GRIDCO'!MT82</f>
        <v>0</v>
      </c>
      <c r="EG82" s="98">
        <f>'OA&amp;GRIDCO'!MW82+'Day Ahead IEX PXIL'!IM82+GDAM!G82+RTM!II82</f>
        <v>0</v>
      </c>
      <c r="EH82" s="98">
        <f>'OA&amp;GRIDCO'!MX82+'Day Ahead IEX PXIL'!IN82+RTM!IJ82+GDAM!H82</f>
        <v>0</v>
      </c>
      <c r="EI82" s="98">
        <f>'Day Ahead IEX PXIL'!IQ82+RTM!IM82+'OA&amp;GRIDCO'!NA82</f>
        <v>6.65</v>
      </c>
      <c r="EJ82" s="98">
        <f>'Day Ahead IEX PXIL'!IR82+RTM!IN82+'OA&amp;GRIDCO'!NB82</f>
        <v>0.9</v>
      </c>
      <c r="EK82" s="98">
        <f>'OA&amp;GRIDCO'!NE82</f>
        <v>0</v>
      </c>
      <c r="EL82" s="98">
        <f>'OA&amp;GRIDCO'!NF82</f>
        <v>0</v>
      </c>
      <c r="EM82" s="98">
        <f>RTM!IQ82</f>
        <v>0</v>
      </c>
      <c r="EN82" s="98">
        <f>RTM!IR82</f>
        <v>0</v>
      </c>
      <c r="EO82" s="98">
        <f>'Day Ahead IEX PXIL'!IU82+RTM!JC82</f>
        <v>0</v>
      </c>
      <c r="EP82" s="98">
        <f>'Day Ahead IEX PXIL'!IV82+RTM!JD82</f>
        <v>0</v>
      </c>
      <c r="EQ82" s="98">
        <f>'OA&amp;GRIDCO'!NI82</f>
        <v>0</v>
      </c>
      <c r="ER82" s="98">
        <f>'OA&amp;GRIDCO'!NJ82</f>
        <v>0</v>
      </c>
      <c r="ES82" s="98">
        <f>'OA&amp;GRIDCO'!NK82+RTM!HC82+'Day Ahead IEX PXIL'!JC82</f>
        <v>0</v>
      </c>
      <c r="ET82" s="98">
        <f>'OA&amp;GRIDCO'!NN82+RTM!HD82+'Day Ahead IEX PXIL'!JD82</f>
        <v>0</v>
      </c>
      <c r="EU82" s="98">
        <f>RTM!JG82</f>
        <v>1.22</v>
      </c>
      <c r="EV82" s="98">
        <f>RTM!JH82</f>
        <v>0</v>
      </c>
      <c r="EW82" s="98">
        <f>RTM!JK82</f>
        <v>0</v>
      </c>
      <c r="EX82" s="98">
        <f>RTM!JL82</f>
        <v>0</v>
      </c>
      <c r="EY82" s="98">
        <f>GDAM!S82+'OA&amp;GRIDCO'!OE82+RTM!JO82</f>
        <v>0</v>
      </c>
      <c r="EZ82" s="98">
        <f>GDAM!T82+'OA&amp;GRIDCO'!NV82+RTM!JP82</f>
        <v>0</v>
      </c>
      <c r="FA82" s="98">
        <f>GDAM!Y82+RTM!JS82</f>
        <v>0.41</v>
      </c>
      <c r="FB82" s="98">
        <f>GDAM!Z82+RTM!JT82</f>
        <v>0</v>
      </c>
      <c r="FC82" s="98">
        <f>RTM!JW82</f>
        <v>0</v>
      </c>
      <c r="FD82" s="98">
        <f>RTM!JX82</f>
        <v>0</v>
      </c>
      <c r="FE82" s="98">
        <f>GDAM!AE82+'OA&amp;GRIDCO'!OM82</f>
        <v>0.56999999999999995</v>
      </c>
      <c r="FF82" s="98">
        <f>GDAM!AF82+'OA&amp;GRIDCO'!ON82</f>
        <v>0</v>
      </c>
      <c r="FG82" s="10">
        <f t="shared" si="2"/>
        <v>1566.5918840206186</v>
      </c>
      <c r="FH82" s="10">
        <f t="shared" si="3"/>
        <v>173.584</v>
      </c>
    </row>
    <row r="83" spans="1:164" ht="15" customHeight="1">
      <c r="A83" s="72" t="s">
        <v>105</v>
      </c>
      <c r="B83" s="62">
        <v>73</v>
      </c>
      <c r="C83" s="139"/>
      <c r="D83" s="99"/>
      <c r="E83" s="99"/>
      <c r="F83" s="99"/>
      <c r="G83" s="99">
        <v>20</v>
      </c>
      <c r="H83" s="99">
        <v>0.9</v>
      </c>
      <c r="I83" s="98"/>
      <c r="J83" s="98"/>
      <c r="K83" s="99"/>
      <c r="L83" s="99"/>
      <c r="M83" s="99">
        <v>18</v>
      </c>
      <c r="N83" s="99"/>
      <c r="O83" s="364">
        <v>0</v>
      </c>
      <c r="P83" s="99"/>
      <c r="Q83" s="119">
        <v>3.7</v>
      </c>
      <c r="R83" s="99">
        <v>0.45999999999999996</v>
      </c>
      <c r="S83" s="98">
        <v>25</v>
      </c>
      <c r="T83" s="99"/>
      <c r="U83" s="98">
        <v>37</v>
      </c>
      <c r="V83" s="99"/>
      <c r="W83" s="351">
        <v>0</v>
      </c>
      <c r="X83" s="99"/>
      <c r="Y83" s="351">
        <v>0</v>
      </c>
      <c r="Z83" s="99"/>
      <c r="AA83" s="361">
        <v>0.2</v>
      </c>
      <c r="AB83" s="99"/>
      <c r="AC83" s="363">
        <v>0</v>
      </c>
      <c r="AD83" s="99"/>
      <c r="AE83" s="14">
        <f>'OA&amp;GRIDCO'!W83+'Day Ahead IEX PXIL'!M83+RTM!M83</f>
        <v>41.24</v>
      </c>
      <c r="AF83" s="14">
        <f>'OA&amp;GRIDCO'!X83+'Day Ahead IEX PXIL'!N83+RTM!N83</f>
        <v>41.24</v>
      </c>
      <c r="AG83" s="14">
        <f>'OA&amp;GRIDCO'!AC83+'Day Ahead IEX PXIL'!S83+RTM!S83</f>
        <v>5</v>
      </c>
      <c r="AH83" s="14">
        <f>'OA&amp;GRIDCO'!AD83+'Day Ahead IEX PXIL'!T83+RTM!T83</f>
        <v>2.2200000000000002</v>
      </c>
      <c r="AI83" s="14">
        <f>'OA&amp;GRIDCO'!AU83+'Day Ahead IEX PXIL'!Y83+RTM!Y83</f>
        <v>100</v>
      </c>
      <c r="AJ83" s="14">
        <f>'OA&amp;GRIDCO'!AV83+'Day Ahead IEX PXIL'!Z83+RTM!Z83</f>
        <v>30</v>
      </c>
      <c r="AK83" s="14">
        <f>'OA&amp;GRIDCO'!BS83+'Day Ahead IEX PXIL'!AK83+RTM!AK83</f>
        <v>60</v>
      </c>
      <c r="AL83" s="14">
        <f>'OA&amp;GRIDCO'!BT83+'Day Ahead IEX PXIL'!AL83+RTM!AL83</f>
        <v>8.5440000000000005</v>
      </c>
      <c r="AM83" s="14">
        <f>'OA&amp;GRIDCO'!BC83+'Day Ahead IEX PXIL'!AE83+RTM!AE83</f>
        <v>0</v>
      </c>
      <c r="AN83" s="14">
        <f>'OA&amp;GRIDCO'!BD83+'Day Ahead IEX PXIL'!AF83+RTM!AF83</f>
        <v>0</v>
      </c>
      <c r="AO83" s="14">
        <f>'OA&amp;GRIDCO'!CC83+'Day Ahead IEX PXIL'!AQ83+RTM!AQ83</f>
        <v>0</v>
      </c>
      <c r="AP83" s="14">
        <f>'OA&amp;GRIDCO'!CD83+'Day Ahead IEX PXIL'!AR83+RTM!AR83</f>
        <v>0</v>
      </c>
      <c r="AQ83" s="14">
        <f>'OA&amp;GRIDCO'!CO83+'Day Ahead IEX PXIL'!AW83+RTM!AW83</f>
        <v>25.75</v>
      </c>
      <c r="AR83" s="14">
        <f>'OA&amp;GRIDCO'!CP83+'Day Ahead IEX PXIL'!AX83+RTM!AX83</f>
        <v>8</v>
      </c>
      <c r="AS83" s="14">
        <f>'OA&amp;GRIDCO'!DA83+'Day Ahead IEX PXIL'!BC83+RTM!BC83</f>
        <v>329.77738402061857</v>
      </c>
      <c r="AT83" s="14">
        <f>'OA&amp;GRIDCO'!DB83+'Day Ahead IEX PXIL'!BD83+RTM!BD83</f>
        <v>0</v>
      </c>
      <c r="AU83" s="14">
        <f>'Day Ahead IEX PXIL'!BI83+RTM!BI83+'OA&amp;GRIDCO'!OQ83</f>
        <v>0</v>
      </c>
      <c r="AV83" s="14">
        <f>'Day Ahead IEX PXIL'!BJ83+RTM!BJ83+'OA&amp;GRIDCO'!OR83</f>
        <v>0</v>
      </c>
      <c r="AW83" s="91"/>
      <c r="AX83" s="91"/>
      <c r="AY83" s="14">
        <v>0</v>
      </c>
      <c r="AZ83" s="14">
        <f>'OA&amp;GRIDCO'!DL83+'Day Ahead IEX PXIL'!BP83+RTM!BP83</f>
        <v>14.12</v>
      </c>
      <c r="BA83" s="14">
        <f>'OA&amp;GRIDCO'!EC83+'Day Ahead IEX PXIL'!BU83+RTM!BU83</f>
        <v>0</v>
      </c>
      <c r="BB83" s="14">
        <f>'OA&amp;GRIDCO'!ED83+'Day Ahead IEX PXIL'!BV83+RTM!BV83</f>
        <v>0</v>
      </c>
      <c r="BC83" s="14">
        <f>'OA&amp;GRIDCO'!EQ83+'Day Ahead IEX PXIL'!CA83+RTM!CA83</f>
        <v>348.46000000000004</v>
      </c>
      <c r="BD83" s="14">
        <f>'OA&amp;GRIDCO'!ER83+'Day Ahead IEX PXIL'!CB83+RTM!CB83</f>
        <v>66.495000000000005</v>
      </c>
      <c r="BE83" s="99">
        <f>'OA&amp;GRIDCO'!NU83+GDAM!U83</f>
        <v>0.66999999999999993</v>
      </c>
      <c r="BF83" s="99"/>
      <c r="BG83" s="77"/>
      <c r="BH83" s="77"/>
      <c r="BI83" s="14">
        <f>'OA&amp;GRIDCO'!EW83+'Day Ahead IEX PXIL'!CG83+RTM!CG83</f>
        <v>0</v>
      </c>
      <c r="BJ83" s="14">
        <f>'OA&amp;GRIDCO'!EX83+'Day Ahead IEX PXIL'!CH83+RTM!CH83</f>
        <v>0</v>
      </c>
      <c r="BK83" s="14">
        <f>'OA&amp;GRIDCO'!KW83+RTM!FG83+'Day Ahead IEX PXIL'!GW83</f>
        <v>0</v>
      </c>
      <c r="BL83" s="14">
        <f>'OA&amp;GRIDCO'!KX83+RTM!FH83+'Day Ahead IEX PXIL'!GX83</f>
        <v>0</v>
      </c>
      <c r="BM83" s="14">
        <f>'Day Ahead IEX PXIL'!CM83+RTM!CM83+'OA&amp;GRIDCO'!FC83</f>
        <v>27</v>
      </c>
      <c r="BN83" s="14">
        <f>'OA&amp;GRIDCO'!FD83+'Day Ahead IEX PXIL'!CN83+RTM!CN83</f>
        <v>0</v>
      </c>
      <c r="BO83" s="93"/>
      <c r="BP83" s="93"/>
      <c r="BQ83" s="14">
        <f>'OA&amp;GRIDCO'!FQ83+'Day Ahead IEX PXIL'!CS83+RTM!CS83</f>
        <v>26.8</v>
      </c>
      <c r="BR83" s="14">
        <f>'OA&amp;GRIDCO'!FR83+'Day Ahead IEX PXIL'!CT83+RTM!CT83</f>
        <v>6</v>
      </c>
      <c r="BS83" s="10">
        <f>'OA&amp;GRIDCO'!JU83+'Day Ahead IEX PXIL'!FA83+RTM!EU83</f>
        <v>108.9545</v>
      </c>
      <c r="BT83" s="14">
        <f>'OA&amp;GRIDCO'!JV83+'Day Ahead IEX PXIL'!FB83+RTM!EV83</f>
        <v>13</v>
      </c>
      <c r="BU83" s="31">
        <f>'OA&amp;GRIDCO'!GG83+RTM!G83</f>
        <v>0</v>
      </c>
      <c r="BV83" s="31">
        <f>'OA&amp;GRIDCO'!GH83</f>
        <v>0</v>
      </c>
      <c r="BW83" s="14">
        <f>'OA&amp;GRIDCO'!HA83+'Day Ahead IEX PXIL'!DK83+RTM!DE83</f>
        <v>1.5</v>
      </c>
      <c r="BX83" s="14">
        <f>'OA&amp;GRIDCO'!HB83</f>
        <v>0</v>
      </c>
      <c r="BY83" s="14">
        <f>'Day Ahead IEX PXIL'!GK83+RTM!FA83+'OA&amp;GRIDCO'!LC83</f>
        <v>0</v>
      </c>
      <c r="BZ83" s="14">
        <f>'Day Ahead IEX PXIL'!GL83+RTM!FB83+'OA&amp;GRIDCO'!LD83</f>
        <v>0</v>
      </c>
      <c r="CA83" s="61"/>
      <c r="CB83" s="61"/>
      <c r="CC83" s="98">
        <f>RTM!GI83+'Day Ahead IEX PXIL'!II83+GDAM!M83</f>
        <v>0</v>
      </c>
      <c r="CD83" s="98">
        <f>RTM!GJ83</f>
        <v>0</v>
      </c>
      <c r="CE83" s="14">
        <f>'OA&amp;GRIDCO'!HI83+'Day Ahead IEX PXIL'!DQ83+RTM!DK83</f>
        <v>0</v>
      </c>
      <c r="CF83" s="14">
        <f>'OA&amp;GRIDCO'!HJ83+'Day Ahead IEX PXIL'!DR83+RTM!DL83</f>
        <v>0</v>
      </c>
      <c r="CG83" s="98">
        <f>'OA&amp;GRIDCO'!HO83+'Day Ahead IEX PXIL'!DW83+RTM!DQ83</f>
        <v>0</v>
      </c>
      <c r="CH83" s="98">
        <f>'OA&amp;GRIDCO'!HP83+'Day Ahead IEX PXIL'!DX83+RTM!DR83</f>
        <v>0</v>
      </c>
      <c r="CI83" s="99">
        <f>'Day Ahead IEX PXIL'!HE83+'OA&amp;GRIDCO'!DI83+RTM!GY83</f>
        <v>0</v>
      </c>
      <c r="CJ83" s="99">
        <f>'Day Ahead IEX PXIL'!HF83+'OA&amp;GRIDCO'!DJ83</f>
        <v>0</v>
      </c>
      <c r="CK83" s="78">
        <f>'OA&amp;GRIDCO'!KS83+'Day Ahead IEX PXIL'!DE83</f>
        <v>10.31</v>
      </c>
      <c r="CL83" s="78">
        <f>'OA&amp;GRIDCO'!KT83+'Day Ahead IEX PXIL'!DF83</f>
        <v>0</v>
      </c>
      <c r="CM83" s="78">
        <f>'Day Ahead IEX PXIL'!FS83+RTM!FS83</f>
        <v>0</v>
      </c>
      <c r="CN83" s="78">
        <f>'Day Ahead IEX PXIL'!FT83</f>
        <v>0</v>
      </c>
      <c r="CO83" s="78">
        <f>RTM!IY83+'Day Ahead IEX PXIL'!IY83</f>
        <v>0</v>
      </c>
      <c r="CP83" s="78">
        <f>RTM!IZ83+'Day Ahead IEX PXIL'!IZ83</f>
        <v>0</v>
      </c>
      <c r="CQ83" s="14">
        <f>'OA&amp;GRIDCO'!KG83+'Day Ahead IEX PXIL'!FM83+RTM!GE83</f>
        <v>0</v>
      </c>
      <c r="CR83" s="14">
        <f>'OA&amp;GRIDCO'!KH83+'Day Ahead IEX PXIL'!FN83</f>
        <v>0</v>
      </c>
      <c r="CS83" s="14">
        <f>'OA&amp;GRIDCO'!KM83+'Day Ahead IEX PXIL'!FY83+RTM!FY83</f>
        <v>0</v>
      </c>
      <c r="CT83" s="14">
        <f>'Day Ahead IEX PXIL'!FZ83</f>
        <v>0</v>
      </c>
      <c r="CU83" s="14">
        <v>0</v>
      </c>
      <c r="CV83" s="14">
        <f>'Day Ahead IEX PXIL'!GF83</f>
        <v>0</v>
      </c>
      <c r="CW83" s="14">
        <f>'OA&amp;GRIDCO'!HU83+'Day Ahead IEX PXIL'!EC83+RTM!DW83</f>
        <v>400</v>
      </c>
      <c r="CX83" s="14">
        <f>'OA&amp;GRIDCO'!HV83+'Day Ahead IEX PXIL'!ED83+RTM!DX83</f>
        <v>0</v>
      </c>
      <c r="CY83" s="14">
        <f>'OA&amp;GRIDCO'!IG83+'Day Ahead IEX PXIL'!EI83+RTM!EC83</f>
        <v>9.3000000000000007</v>
      </c>
      <c r="CZ83" s="14">
        <f>'OA&amp;GRIDCO'!IH83+'Day Ahead IEX PXIL'!EJ83+RTM!ED83</f>
        <v>2.3250000000000002</v>
      </c>
      <c r="DA83" s="14">
        <f>'OA&amp;GRIDCO'!IU83+'Day Ahead IEX PXIL'!EO83+RTM!EI83</f>
        <v>0</v>
      </c>
      <c r="DB83" s="14">
        <f>'OA&amp;GRIDCO'!IV83+'Day Ahead IEX PXIL'!EP83+RTM!EJ83</f>
        <v>0</v>
      </c>
      <c r="DC83" s="99"/>
      <c r="DD83" s="99"/>
      <c r="DE83" s="14">
        <f>'Day Ahead IEX PXIL'!FC83+'OA&amp;GRIDCO'!KA83+RTM!GM83</f>
        <v>0</v>
      </c>
      <c r="DF83" s="14">
        <f>'Day Ahead IEX PXIL'!FD83+'OA&amp;GRIDCO'!KB83</f>
        <v>0</v>
      </c>
      <c r="DG83" s="14">
        <f>'OA&amp;GRIDCO'!JE83+'Day Ahead IEX PXIL'!EU83+RTM!EO83</f>
        <v>20.62</v>
      </c>
      <c r="DH83" s="14">
        <f>'OA&amp;GRIDCO'!JF83+'Day Ahead IEX PXIL'!EV83+RTM!EP83</f>
        <v>0</v>
      </c>
      <c r="DI83" s="14">
        <v>0</v>
      </c>
      <c r="DJ83" s="14">
        <v>0</v>
      </c>
      <c r="DK83" s="98">
        <f>RTM!FM83</f>
        <v>0</v>
      </c>
      <c r="DL83" s="98">
        <f>RTM!FN83</f>
        <v>0</v>
      </c>
      <c r="DM83" s="98">
        <f>'OA&amp;GRIDCO'!LF83+'Day Ahead IEX PXIL'!HU83+'Day Ahead IEX PXIL'!HU83</f>
        <v>0</v>
      </c>
      <c r="DN83" s="98">
        <f>'OA&amp;GRIDCO'!LH83+'Day Ahead IEX PXIL'!HV83+RTM!GV83</f>
        <v>0</v>
      </c>
      <c r="DO83" s="98">
        <f>'OA&amp;GRIDCO'!LS83+'Day Ahead IEX PXIL'!HO83+RTM!IU83</f>
        <v>0</v>
      </c>
      <c r="DP83" s="98">
        <f>'OA&amp;GRIDCO'!LT83+'Day Ahead IEX PXIL'!HP83+RTM!IV83</f>
        <v>0</v>
      </c>
      <c r="DQ83" s="98">
        <f>RTM!HK83</f>
        <v>0</v>
      </c>
      <c r="DR83" s="98">
        <f>RTM!HL83</f>
        <v>0</v>
      </c>
      <c r="DS83" s="98">
        <f>RTM!HO83</f>
        <v>0</v>
      </c>
      <c r="DT83" s="98">
        <f>RTM!HP83</f>
        <v>0</v>
      </c>
      <c r="DU83" s="98">
        <f>RTM!HS83</f>
        <v>0</v>
      </c>
      <c r="DV83" s="98">
        <f>RTM!HT83</f>
        <v>0</v>
      </c>
      <c r="DW83" s="98">
        <f>RTM!HW83+'OA&amp;GRIDCO'!MI83</f>
        <v>25</v>
      </c>
      <c r="DX83" s="98">
        <f>RTM!HX83</f>
        <v>0</v>
      </c>
      <c r="DY83" s="98">
        <f>RTM!IA83</f>
        <v>0</v>
      </c>
      <c r="DZ83" s="98">
        <f>RTM!IB83</f>
        <v>0</v>
      </c>
      <c r="EA83" s="98">
        <f>RTM!IC83</f>
        <v>0</v>
      </c>
      <c r="EB83" s="98">
        <f>RTM!ID83</f>
        <v>0</v>
      </c>
      <c r="EC83" s="98">
        <f>'OA&amp;GRIDCO'!MO83</f>
        <v>0.4</v>
      </c>
      <c r="ED83" s="98">
        <f>'OA&amp;GRIDCO'!MP83</f>
        <v>0</v>
      </c>
      <c r="EE83" s="98">
        <f>'OA&amp;GRIDCO'!MS83</f>
        <v>0</v>
      </c>
      <c r="EF83" s="98">
        <f>'OA&amp;GRIDCO'!MT83</f>
        <v>0</v>
      </c>
      <c r="EG83" s="98">
        <f>'OA&amp;GRIDCO'!MW83+'Day Ahead IEX PXIL'!IM83+GDAM!G83+RTM!II83</f>
        <v>0</v>
      </c>
      <c r="EH83" s="98">
        <f>'OA&amp;GRIDCO'!MX83+'Day Ahead IEX PXIL'!IN83+RTM!IJ83+GDAM!H83</f>
        <v>0</v>
      </c>
      <c r="EI83" s="98">
        <f>'Day Ahead IEX PXIL'!IQ83+RTM!IM83+'OA&amp;GRIDCO'!NA83</f>
        <v>6.65</v>
      </c>
      <c r="EJ83" s="98">
        <f>'Day Ahead IEX PXIL'!IR83+RTM!IN83+'OA&amp;GRIDCO'!NB83</f>
        <v>0.9</v>
      </c>
      <c r="EK83" s="98">
        <f>'OA&amp;GRIDCO'!NE83</f>
        <v>0</v>
      </c>
      <c r="EL83" s="98">
        <f>'OA&amp;GRIDCO'!NF83</f>
        <v>0</v>
      </c>
      <c r="EM83" s="98">
        <f>RTM!IQ83</f>
        <v>0</v>
      </c>
      <c r="EN83" s="98">
        <f>RTM!IR83</f>
        <v>0</v>
      </c>
      <c r="EO83" s="98">
        <f>'Day Ahead IEX PXIL'!IU83+RTM!JC83</f>
        <v>0</v>
      </c>
      <c r="EP83" s="98">
        <f>'Day Ahead IEX PXIL'!IV83+RTM!JD83</f>
        <v>0</v>
      </c>
      <c r="EQ83" s="98">
        <f>'OA&amp;GRIDCO'!NI83</f>
        <v>0</v>
      </c>
      <c r="ER83" s="98">
        <f>'OA&amp;GRIDCO'!NJ83</f>
        <v>0</v>
      </c>
      <c r="ES83" s="98">
        <f>'OA&amp;GRIDCO'!NK83+RTM!HC83+'Day Ahead IEX PXIL'!JC83</f>
        <v>0</v>
      </c>
      <c r="ET83" s="98">
        <f>'OA&amp;GRIDCO'!NN83+RTM!HD83+'Day Ahead IEX PXIL'!JD83</f>
        <v>0</v>
      </c>
      <c r="EU83" s="98">
        <f>RTM!JG83</f>
        <v>0</v>
      </c>
      <c r="EV83" s="98">
        <f>RTM!JH83</f>
        <v>0</v>
      </c>
      <c r="EW83" s="98">
        <f>RTM!JK83</f>
        <v>0</v>
      </c>
      <c r="EX83" s="98">
        <f>RTM!JL83</f>
        <v>0</v>
      </c>
      <c r="EY83" s="98">
        <f>GDAM!S83+'OA&amp;GRIDCO'!OE83+RTM!JO83</f>
        <v>0</v>
      </c>
      <c r="EZ83" s="98">
        <f>GDAM!T83+'OA&amp;GRIDCO'!NV83+RTM!JP83</f>
        <v>0</v>
      </c>
      <c r="FA83" s="98">
        <f>GDAM!Y83+RTM!JS83</f>
        <v>0.41</v>
      </c>
      <c r="FB83" s="98">
        <f>GDAM!Z83+RTM!JT83</f>
        <v>0</v>
      </c>
      <c r="FC83" s="98">
        <f>RTM!JW83</f>
        <v>0</v>
      </c>
      <c r="FD83" s="98">
        <f>RTM!JX83</f>
        <v>0</v>
      </c>
      <c r="FE83" s="98">
        <f>GDAM!AE83+'OA&amp;GRIDCO'!OM83</f>
        <v>0.28000000000000003</v>
      </c>
      <c r="FF83" s="98">
        <f>GDAM!AF83+'OA&amp;GRIDCO'!ON83</f>
        <v>0</v>
      </c>
      <c r="FG83" s="10">
        <f t="shared" si="2"/>
        <v>1590.0218840206185</v>
      </c>
      <c r="FH83" s="10">
        <f t="shared" si="3"/>
        <v>194.20399999999998</v>
      </c>
    </row>
    <row r="84" spans="1:164">
      <c r="A84" s="72" t="s">
        <v>106</v>
      </c>
      <c r="B84" s="62">
        <v>74</v>
      </c>
      <c r="C84" s="139"/>
      <c r="D84" s="99"/>
      <c r="E84" s="99"/>
      <c r="F84" s="99"/>
      <c r="G84" s="99">
        <v>20</v>
      </c>
      <c r="H84" s="99">
        <v>0.9</v>
      </c>
      <c r="I84" s="98"/>
      <c r="J84" s="98"/>
      <c r="K84" s="99"/>
      <c r="L84" s="99"/>
      <c r="M84" s="99">
        <v>18</v>
      </c>
      <c r="N84" s="99"/>
      <c r="O84" s="364">
        <v>0</v>
      </c>
      <c r="P84" s="99"/>
      <c r="Q84" s="119">
        <v>3.7</v>
      </c>
      <c r="R84" s="99">
        <v>0.45999999999999996</v>
      </c>
      <c r="S84" s="98">
        <v>25</v>
      </c>
      <c r="T84" s="99"/>
      <c r="U84" s="98">
        <v>37</v>
      </c>
      <c r="V84" s="99"/>
      <c r="W84" s="351">
        <v>0</v>
      </c>
      <c r="X84" s="99"/>
      <c r="Y84" s="351">
        <v>0</v>
      </c>
      <c r="Z84" s="99"/>
      <c r="AA84" s="351">
        <v>0</v>
      </c>
      <c r="AB84" s="99"/>
      <c r="AC84" s="363">
        <v>0</v>
      </c>
      <c r="AD84" s="99"/>
      <c r="AE84" s="14">
        <f>'OA&amp;GRIDCO'!W84+'Day Ahead IEX PXIL'!M84+RTM!M84</f>
        <v>41.24</v>
      </c>
      <c r="AF84" s="14">
        <f>'OA&amp;GRIDCO'!X84+'Day Ahead IEX PXIL'!N84+RTM!N84</f>
        <v>41.24</v>
      </c>
      <c r="AG84" s="14">
        <f>'OA&amp;GRIDCO'!AC84+'Day Ahead IEX PXIL'!S84+RTM!S84</f>
        <v>5</v>
      </c>
      <c r="AH84" s="14">
        <f>'OA&amp;GRIDCO'!AD84+'Day Ahead IEX PXIL'!T84+RTM!T84</f>
        <v>2.2200000000000002</v>
      </c>
      <c r="AI84" s="14">
        <f>'OA&amp;GRIDCO'!AU84+'Day Ahead IEX PXIL'!Y84+RTM!Y84</f>
        <v>100</v>
      </c>
      <c r="AJ84" s="14">
        <f>'OA&amp;GRIDCO'!AV84+'Day Ahead IEX PXIL'!Z84+RTM!Z84</f>
        <v>30</v>
      </c>
      <c r="AK84" s="14">
        <f>'OA&amp;GRIDCO'!BS84+'Day Ahead IEX PXIL'!AK84+RTM!AK84</f>
        <v>60</v>
      </c>
      <c r="AL84" s="14">
        <f>'OA&amp;GRIDCO'!BT84+'Day Ahead IEX PXIL'!AL84+RTM!AL84</f>
        <v>8.5440000000000005</v>
      </c>
      <c r="AM84" s="14">
        <f>'OA&amp;GRIDCO'!BC84+'Day Ahead IEX PXIL'!AE84+RTM!AE84</f>
        <v>0</v>
      </c>
      <c r="AN84" s="14">
        <f>'OA&amp;GRIDCO'!BD84+'Day Ahead IEX PXIL'!AF84+RTM!AF84</f>
        <v>0</v>
      </c>
      <c r="AO84" s="14">
        <f>'OA&amp;GRIDCO'!CC84+'Day Ahead IEX PXIL'!AQ84+RTM!AQ84</f>
        <v>0</v>
      </c>
      <c r="AP84" s="14">
        <f>'OA&amp;GRIDCO'!CD84+'Day Ahead IEX PXIL'!AR84+RTM!AR84</f>
        <v>0</v>
      </c>
      <c r="AQ84" s="14">
        <f>'OA&amp;GRIDCO'!CO84+'Day Ahead IEX PXIL'!AW84+RTM!AW84</f>
        <v>25.75</v>
      </c>
      <c r="AR84" s="14">
        <f>'OA&amp;GRIDCO'!CP84+'Day Ahead IEX PXIL'!AX84+RTM!AX84</f>
        <v>8</v>
      </c>
      <c r="AS84" s="14">
        <f>'OA&amp;GRIDCO'!DA84+'Day Ahead IEX PXIL'!BC84+RTM!BC84</f>
        <v>329.77738402061857</v>
      </c>
      <c r="AT84" s="14">
        <f>'OA&amp;GRIDCO'!DB84+'Day Ahead IEX PXIL'!BD84+RTM!BD84</f>
        <v>0</v>
      </c>
      <c r="AU84" s="14">
        <f>'Day Ahead IEX PXIL'!BI84+RTM!BI84+'OA&amp;GRIDCO'!OQ84</f>
        <v>0</v>
      </c>
      <c r="AV84" s="14">
        <f>'Day Ahead IEX PXIL'!BJ84+RTM!BJ84+'OA&amp;GRIDCO'!OR84</f>
        <v>0</v>
      </c>
      <c r="AW84" s="91"/>
      <c r="AX84" s="91"/>
      <c r="AY84" s="14">
        <v>0</v>
      </c>
      <c r="AZ84" s="14">
        <f>'OA&amp;GRIDCO'!DL84+'Day Ahead IEX PXIL'!BP84+RTM!BP84</f>
        <v>14.12</v>
      </c>
      <c r="BA84" s="14">
        <f>'OA&amp;GRIDCO'!EC84+'Day Ahead IEX PXIL'!BU84+RTM!BU84</f>
        <v>0</v>
      </c>
      <c r="BB84" s="14">
        <f>'OA&amp;GRIDCO'!ED84+'Day Ahead IEX PXIL'!BV84+RTM!BV84</f>
        <v>0</v>
      </c>
      <c r="BC84" s="14">
        <f>'OA&amp;GRIDCO'!EQ84+'Day Ahead IEX PXIL'!CA84+RTM!CA84</f>
        <v>348.46000000000004</v>
      </c>
      <c r="BD84" s="14">
        <f>'OA&amp;GRIDCO'!ER84+'Day Ahead IEX PXIL'!CB84+RTM!CB84</f>
        <v>66.495000000000005</v>
      </c>
      <c r="BE84" s="99">
        <f>'OA&amp;GRIDCO'!NU84+GDAM!U84</f>
        <v>0.01</v>
      </c>
      <c r="BF84" s="99"/>
      <c r="BG84" s="77"/>
      <c r="BH84" s="77"/>
      <c r="BI84" s="14">
        <f>'OA&amp;GRIDCO'!EW84+'Day Ahead IEX PXIL'!CG84+RTM!CG84</f>
        <v>0</v>
      </c>
      <c r="BJ84" s="14">
        <f>'OA&amp;GRIDCO'!EX84+'Day Ahead IEX PXIL'!CH84+RTM!CH84</f>
        <v>0</v>
      </c>
      <c r="BK84" s="14">
        <f>'OA&amp;GRIDCO'!KW84+RTM!FG84+'Day Ahead IEX PXIL'!GW84</f>
        <v>0</v>
      </c>
      <c r="BL84" s="14">
        <f>'OA&amp;GRIDCO'!KX84+RTM!FH84+'Day Ahead IEX PXIL'!GX84</f>
        <v>0</v>
      </c>
      <c r="BM84" s="14">
        <f>'Day Ahead IEX PXIL'!CM84+RTM!CM84+'OA&amp;GRIDCO'!FC84</f>
        <v>27</v>
      </c>
      <c r="BN84" s="14">
        <f>'OA&amp;GRIDCO'!FD84+'Day Ahead IEX PXIL'!CN84+RTM!CN84</f>
        <v>0</v>
      </c>
      <c r="BO84" s="93"/>
      <c r="BP84" s="93"/>
      <c r="BQ84" s="14">
        <f>'OA&amp;GRIDCO'!FQ84+'Day Ahead IEX PXIL'!CS84+RTM!CS84</f>
        <v>26.8</v>
      </c>
      <c r="BR84" s="14">
        <f>'OA&amp;GRIDCO'!FR84+'Day Ahead IEX PXIL'!CT84+RTM!CT84</f>
        <v>6</v>
      </c>
      <c r="BS84" s="10">
        <f>'OA&amp;GRIDCO'!JU84+'Day Ahead IEX PXIL'!FA84+RTM!EU84</f>
        <v>108.9545</v>
      </c>
      <c r="BT84" s="14">
        <f>'OA&amp;GRIDCO'!JV84+'Day Ahead IEX PXIL'!FB84+RTM!EV84</f>
        <v>13</v>
      </c>
      <c r="BU84" s="31">
        <f>'OA&amp;GRIDCO'!GG84+RTM!G84</f>
        <v>0</v>
      </c>
      <c r="BV84" s="31">
        <f>'OA&amp;GRIDCO'!GH84</f>
        <v>0</v>
      </c>
      <c r="BW84" s="14">
        <f>'OA&amp;GRIDCO'!HA84+'Day Ahead IEX PXIL'!DK84+RTM!DE84</f>
        <v>1.5</v>
      </c>
      <c r="BX84" s="14">
        <f>'OA&amp;GRIDCO'!HB84</f>
        <v>0</v>
      </c>
      <c r="BY84" s="14">
        <f>'Day Ahead IEX PXIL'!GK84+RTM!FA84+'OA&amp;GRIDCO'!LC84</f>
        <v>0</v>
      </c>
      <c r="BZ84" s="14">
        <f>'Day Ahead IEX PXIL'!GL84+RTM!FB84+'OA&amp;GRIDCO'!LD84</f>
        <v>0</v>
      </c>
      <c r="CA84" s="61"/>
      <c r="CB84" s="61"/>
      <c r="CC84" s="98">
        <f>RTM!GI84+'Day Ahead IEX PXIL'!II84+GDAM!M84</f>
        <v>0</v>
      </c>
      <c r="CD84" s="98">
        <f>RTM!GJ84</f>
        <v>0</v>
      </c>
      <c r="CE84" s="14">
        <f>'OA&amp;GRIDCO'!HI84+'Day Ahead IEX PXIL'!DQ84+RTM!DK84</f>
        <v>0</v>
      </c>
      <c r="CF84" s="14">
        <f>'OA&amp;GRIDCO'!HJ84+'Day Ahead IEX PXIL'!DR84+RTM!DL84</f>
        <v>0</v>
      </c>
      <c r="CG84" s="98">
        <f>'OA&amp;GRIDCO'!HO84+'Day Ahead IEX PXIL'!DW84+RTM!DQ84</f>
        <v>0</v>
      </c>
      <c r="CH84" s="98">
        <f>'OA&amp;GRIDCO'!HP84+'Day Ahead IEX PXIL'!DX84+RTM!DR84</f>
        <v>0</v>
      </c>
      <c r="CI84" s="99">
        <f>'Day Ahead IEX PXIL'!HE84+'OA&amp;GRIDCO'!DI84+RTM!GY84</f>
        <v>0</v>
      </c>
      <c r="CJ84" s="99">
        <f>'Day Ahead IEX PXIL'!HF84+'OA&amp;GRIDCO'!DJ84</f>
        <v>0</v>
      </c>
      <c r="CK84" s="78">
        <f>'OA&amp;GRIDCO'!KS84+'Day Ahead IEX PXIL'!DE84</f>
        <v>10.31</v>
      </c>
      <c r="CL84" s="78">
        <f>'OA&amp;GRIDCO'!KT84+'Day Ahead IEX PXIL'!DF84</f>
        <v>0</v>
      </c>
      <c r="CM84" s="78">
        <f>'Day Ahead IEX PXIL'!FS84+RTM!FS84</f>
        <v>0</v>
      </c>
      <c r="CN84" s="78">
        <f>'Day Ahead IEX PXIL'!FT84</f>
        <v>0</v>
      </c>
      <c r="CO84" s="78">
        <f>RTM!IY84+'Day Ahead IEX PXIL'!IY84</f>
        <v>0</v>
      </c>
      <c r="CP84" s="78">
        <f>RTM!IZ84+'Day Ahead IEX PXIL'!IZ84</f>
        <v>0</v>
      </c>
      <c r="CQ84" s="14">
        <f>'OA&amp;GRIDCO'!KG84+'Day Ahead IEX PXIL'!FM84+RTM!GE84</f>
        <v>0</v>
      </c>
      <c r="CR84" s="14">
        <f>'OA&amp;GRIDCO'!KH84+'Day Ahead IEX PXIL'!FN84</f>
        <v>0</v>
      </c>
      <c r="CS84" s="14">
        <f>'OA&amp;GRIDCO'!KM84+'Day Ahead IEX PXIL'!FY84+RTM!FY84</f>
        <v>0</v>
      </c>
      <c r="CT84" s="14">
        <f>'Day Ahead IEX PXIL'!FZ84</f>
        <v>0</v>
      </c>
      <c r="CU84" s="14">
        <v>0</v>
      </c>
      <c r="CV84" s="14">
        <f>'Day Ahead IEX PXIL'!GF84</f>
        <v>0</v>
      </c>
      <c r="CW84" s="14">
        <f>'OA&amp;GRIDCO'!HU84+'Day Ahead IEX PXIL'!EC84+RTM!DW84</f>
        <v>400</v>
      </c>
      <c r="CX84" s="14">
        <f>'OA&amp;GRIDCO'!HV84+'Day Ahead IEX PXIL'!ED84+RTM!DX84</f>
        <v>0</v>
      </c>
      <c r="CY84" s="14">
        <f>'OA&amp;GRIDCO'!IG84+'Day Ahead IEX PXIL'!EI84+RTM!EC84</f>
        <v>9.3000000000000007</v>
      </c>
      <c r="CZ84" s="14">
        <f>'OA&amp;GRIDCO'!IH84+'Day Ahead IEX PXIL'!EJ84+RTM!ED84</f>
        <v>2.3250000000000002</v>
      </c>
      <c r="DA84" s="14">
        <f>'OA&amp;GRIDCO'!IU84+'Day Ahead IEX PXIL'!EO84+RTM!EI84</f>
        <v>0</v>
      </c>
      <c r="DB84" s="14">
        <f>'OA&amp;GRIDCO'!IV84+'Day Ahead IEX PXIL'!EP84+RTM!EJ84</f>
        <v>0</v>
      </c>
      <c r="DC84" s="99"/>
      <c r="DD84" s="99"/>
      <c r="DE84" s="14">
        <f>'Day Ahead IEX PXIL'!FC84+'OA&amp;GRIDCO'!KA84+RTM!GM84</f>
        <v>0</v>
      </c>
      <c r="DF84" s="14">
        <f>'Day Ahead IEX PXIL'!FD84+'OA&amp;GRIDCO'!KB84</f>
        <v>0</v>
      </c>
      <c r="DG84" s="14">
        <f>'OA&amp;GRIDCO'!JE84+'Day Ahead IEX PXIL'!EU84+RTM!EO84</f>
        <v>20.62</v>
      </c>
      <c r="DH84" s="14">
        <f>'OA&amp;GRIDCO'!JF84+'Day Ahead IEX PXIL'!EV84+RTM!EP84</f>
        <v>0</v>
      </c>
      <c r="DI84" s="14">
        <v>0</v>
      </c>
      <c r="DJ84" s="14">
        <v>0</v>
      </c>
      <c r="DK84" s="98">
        <f>RTM!FM84</f>
        <v>0</v>
      </c>
      <c r="DL84" s="98">
        <f>RTM!FN84</f>
        <v>0</v>
      </c>
      <c r="DM84" s="98">
        <f>'OA&amp;GRIDCO'!LF84+'Day Ahead IEX PXIL'!HU84+'Day Ahead IEX PXIL'!HU84</f>
        <v>0</v>
      </c>
      <c r="DN84" s="98">
        <f>'OA&amp;GRIDCO'!LH84+'Day Ahead IEX PXIL'!HV84+RTM!GV84</f>
        <v>0</v>
      </c>
      <c r="DO84" s="98">
        <f>'OA&amp;GRIDCO'!LS84+'Day Ahead IEX PXIL'!HO84+RTM!IU84</f>
        <v>0</v>
      </c>
      <c r="DP84" s="98">
        <f>'OA&amp;GRIDCO'!LT84+'Day Ahead IEX PXIL'!HP84+RTM!IV84</f>
        <v>0</v>
      </c>
      <c r="DQ84" s="98">
        <f>RTM!HK84</f>
        <v>1.65</v>
      </c>
      <c r="DR84" s="98">
        <f>RTM!HL84</f>
        <v>0</v>
      </c>
      <c r="DS84" s="98">
        <f>RTM!HO84</f>
        <v>0</v>
      </c>
      <c r="DT84" s="98">
        <f>RTM!HP84</f>
        <v>0</v>
      </c>
      <c r="DU84" s="98">
        <f>RTM!HS84</f>
        <v>0</v>
      </c>
      <c r="DV84" s="98">
        <f>RTM!HT84</f>
        <v>0</v>
      </c>
      <c r="DW84" s="98">
        <f>RTM!HW84+'OA&amp;GRIDCO'!MI84</f>
        <v>25</v>
      </c>
      <c r="DX84" s="98">
        <f>RTM!HX84</f>
        <v>0</v>
      </c>
      <c r="DY84" s="98">
        <f>RTM!IA84</f>
        <v>0</v>
      </c>
      <c r="DZ84" s="98">
        <f>RTM!IB84</f>
        <v>0</v>
      </c>
      <c r="EA84" s="98">
        <f>RTM!IC84</f>
        <v>0</v>
      </c>
      <c r="EB84" s="98">
        <f>RTM!ID84</f>
        <v>0</v>
      </c>
      <c r="EC84" s="98">
        <f>'OA&amp;GRIDCO'!MO84</f>
        <v>0.23000000000000004</v>
      </c>
      <c r="ED84" s="98">
        <f>'OA&amp;GRIDCO'!MP84</f>
        <v>0</v>
      </c>
      <c r="EE84" s="98">
        <f>'OA&amp;GRIDCO'!MS84</f>
        <v>0</v>
      </c>
      <c r="EF84" s="98">
        <f>'OA&amp;GRIDCO'!MT84</f>
        <v>0</v>
      </c>
      <c r="EG84" s="98">
        <f>'OA&amp;GRIDCO'!MW84+'Day Ahead IEX PXIL'!IM84+GDAM!G84+RTM!II84</f>
        <v>0</v>
      </c>
      <c r="EH84" s="98">
        <f>'OA&amp;GRIDCO'!MX84+'Day Ahead IEX PXIL'!IN84+RTM!IJ84+GDAM!H84</f>
        <v>0</v>
      </c>
      <c r="EI84" s="98">
        <f>'Day Ahead IEX PXIL'!IQ84+RTM!IM84+'OA&amp;GRIDCO'!NA84</f>
        <v>6.65</v>
      </c>
      <c r="EJ84" s="98">
        <f>'Day Ahead IEX PXIL'!IR84+RTM!IN84+'OA&amp;GRIDCO'!NB84</f>
        <v>0.9</v>
      </c>
      <c r="EK84" s="98">
        <f>'OA&amp;GRIDCO'!NE84</f>
        <v>0</v>
      </c>
      <c r="EL84" s="98">
        <f>'OA&amp;GRIDCO'!NF84</f>
        <v>0</v>
      </c>
      <c r="EM84" s="98">
        <f>RTM!IQ84</f>
        <v>0</v>
      </c>
      <c r="EN84" s="98">
        <f>RTM!IR84</f>
        <v>0</v>
      </c>
      <c r="EO84" s="98">
        <f>'Day Ahead IEX PXIL'!IU84+RTM!JC84</f>
        <v>0</v>
      </c>
      <c r="EP84" s="98">
        <f>'Day Ahead IEX PXIL'!IV84+RTM!JD84</f>
        <v>0</v>
      </c>
      <c r="EQ84" s="98">
        <f>'OA&amp;GRIDCO'!NI84</f>
        <v>0</v>
      </c>
      <c r="ER84" s="98">
        <f>'OA&amp;GRIDCO'!NJ84</f>
        <v>0</v>
      </c>
      <c r="ES84" s="98">
        <f>'OA&amp;GRIDCO'!NK84+RTM!HC84+'Day Ahead IEX PXIL'!JC84</f>
        <v>0</v>
      </c>
      <c r="ET84" s="98">
        <f>'OA&amp;GRIDCO'!NN84+RTM!HD84+'Day Ahead IEX PXIL'!JD84</f>
        <v>0</v>
      </c>
      <c r="EU84" s="98">
        <f>RTM!JG84</f>
        <v>0</v>
      </c>
      <c r="EV84" s="98">
        <f>RTM!JH84</f>
        <v>0</v>
      </c>
      <c r="EW84" s="98">
        <f>RTM!JK84</f>
        <v>0</v>
      </c>
      <c r="EX84" s="98">
        <f>RTM!JL84</f>
        <v>0</v>
      </c>
      <c r="EY84" s="98">
        <f>GDAM!S84+'OA&amp;GRIDCO'!OE84+RTM!JO84</f>
        <v>0</v>
      </c>
      <c r="EZ84" s="98">
        <f>GDAM!T84+'OA&amp;GRIDCO'!NV84+RTM!JP84</f>
        <v>0</v>
      </c>
      <c r="FA84" s="98">
        <f>GDAM!Y84+RTM!JS84</f>
        <v>0</v>
      </c>
      <c r="FB84" s="98">
        <f>GDAM!Z84+RTM!JT84</f>
        <v>0</v>
      </c>
      <c r="FC84" s="98">
        <f>RTM!JW84</f>
        <v>0</v>
      </c>
      <c r="FD84" s="98">
        <f>RTM!JX84</f>
        <v>0</v>
      </c>
      <c r="FE84" s="98">
        <f>GDAM!AE84+'OA&amp;GRIDCO'!OM84</f>
        <v>0.03</v>
      </c>
      <c r="FF84" s="98">
        <f>GDAM!AF84+'OA&amp;GRIDCO'!ON84</f>
        <v>0</v>
      </c>
      <c r="FG84" s="10">
        <f t="shared" si="2"/>
        <v>1589.9818840206185</v>
      </c>
      <c r="FH84" s="10">
        <f t="shared" si="3"/>
        <v>194.20399999999998</v>
      </c>
    </row>
    <row r="85" spans="1:164" s="106" customFormat="1" ht="15" customHeight="1">
      <c r="A85" s="104" t="s">
        <v>107</v>
      </c>
      <c r="B85" s="105">
        <v>75</v>
      </c>
      <c r="C85" s="139"/>
      <c r="D85" s="99"/>
      <c r="E85" s="99"/>
      <c r="F85" s="99"/>
      <c r="G85" s="99">
        <v>20</v>
      </c>
      <c r="H85" s="99">
        <v>0.9</v>
      </c>
      <c r="I85" s="98"/>
      <c r="J85" s="98"/>
      <c r="K85" s="99"/>
      <c r="L85" s="99"/>
      <c r="M85" s="99">
        <v>18</v>
      </c>
      <c r="N85" s="99"/>
      <c r="O85" s="364">
        <v>0</v>
      </c>
      <c r="P85" s="99"/>
      <c r="Q85" s="119">
        <v>3.7</v>
      </c>
      <c r="R85" s="99">
        <v>0.45999999999999996</v>
      </c>
      <c r="S85" s="98">
        <v>25</v>
      </c>
      <c r="T85" s="99"/>
      <c r="U85" s="98">
        <v>37</v>
      </c>
      <c r="V85" s="99"/>
      <c r="W85" s="351">
        <v>0</v>
      </c>
      <c r="X85" s="99"/>
      <c r="Y85" s="351">
        <v>0</v>
      </c>
      <c r="Z85" s="99"/>
      <c r="AA85" s="351">
        <v>0</v>
      </c>
      <c r="AB85" s="99"/>
      <c r="AC85" s="365">
        <v>0</v>
      </c>
      <c r="AD85" s="99"/>
      <c r="AE85" s="14">
        <f>'OA&amp;GRIDCO'!W85+'Day Ahead IEX PXIL'!M85+RTM!M85</f>
        <v>41.24</v>
      </c>
      <c r="AF85" s="14">
        <f>'OA&amp;GRIDCO'!X85+'Day Ahead IEX PXIL'!N85+RTM!N85</f>
        <v>41.24</v>
      </c>
      <c r="AG85" s="98">
        <f>'OA&amp;GRIDCO'!AC85+'Day Ahead IEX PXIL'!S85+RTM!S85</f>
        <v>5</v>
      </c>
      <c r="AH85" s="98">
        <f>'OA&amp;GRIDCO'!AD85+'Day Ahead IEX PXIL'!T85+RTM!T85</f>
        <v>2.2200000000000002</v>
      </c>
      <c r="AI85" s="14">
        <f>'OA&amp;GRIDCO'!AU85+'Day Ahead IEX PXIL'!Y85+RTM!Y85</f>
        <v>114.95</v>
      </c>
      <c r="AJ85" s="14">
        <f>'OA&amp;GRIDCO'!AV85+'Day Ahead IEX PXIL'!Z85+RTM!Z85</f>
        <v>24</v>
      </c>
      <c r="AK85" s="98">
        <f>'OA&amp;GRIDCO'!BS85+'Day Ahead IEX PXIL'!AK85+RTM!AK85</f>
        <v>60</v>
      </c>
      <c r="AL85" s="98">
        <f>'OA&amp;GRIDCO'!BT85+'Day Ahead IEX PXIL'!AL85+RTM!AL85</f>
        <v>8.5440000000000005</v>
      </c>
      <c r="AM85" s="98">
        <f>'OA&amp;GRIDCO'!BC85+'Day Ahead IEX PXIL'!AE85+RTM!AE85</f>
        <v>0</v>
      </c>
      <c r="AN85" s="98">
        <f>'OA&amp;GRIDCO'!BD85+'Day Ahead IEX PXIL'!AF85+RTM!AF85</f>
        <v>0</v>
      </c>
      <c r="AO85" s="98">
        <f>'OA&amp;GRIDCO'!CC85+'Day Ahead IEX PXIL'!AQ85+RTM!AQ85</f>
        <v>0</v>
      </c>
      <c r="AP85" s="98">
        <f>'OA&amp;GRIDCO'!CD85+'Day Ahead IEX PXIL'!AR85+RTM!AR85</f>
        <v>0</v>
      </c>
      <c r="AQ85" s="98">
        <f>'OA&amp;GRIDCO'!CO85+'Day Ahead IEX PXIL'!AW85+RTM!AW85</f>
        <v>39.15</v>
      </c>
      <c r="AR85" s="98">
        <f>'OA&amp;GRIDCO'!CP85+'Day Ahead IEX PXIL'!AX85+RTM!AX85</f>
        <v>8</v>
      </c>
      <c r="AS85" s="98">
        <f>'OA&amp;GRIDCO'!DA85+'Day Ahead IEX PXIL'!BC85+RTM!BC85</f>
        <v>329.77738402061857</v>
      </c>
      <c r="AT85" s="98">
        <f>'OA&amp;GRIDCO'!DB85+'Day Ahead IEX PXIL'!BD85+RTM!BD85</f>
        <v>0</v>
      </c>
      <c r="AU85" s="14">
        <f>'Day Ahead IEX PXIL'!BI85+RTM!BI85+'OA&amp;GRIDCO'!OQ85</f>
        <v>0</v>
      </c>
      <c r="AV85" s="14">
        <f>'Day Ahead IEX PXIL'!BJ85+RTM!BJ85+'OA&amp;GRIDCO'!OR85</f>
        <v>0</v>
      </c>
      <c r="AW85" s="91"/>
      <c r="AX85" s="91"/>
      <c r="AY85" s="98">
        <v>0</v>
      </c>
      <c r="AZ85" s="98">
        <f>'OA&amp;GRIDCO'!DL85+'Day Ahead IEX PXIL'!BP85+RTM!BP85</f>
        <v>14.12</v>
      </c>
      <c r="BA85" s="98">
        <f>'OA&amp;GRIDCO'!EC85+'Day Ahead IEX PXIL'!BU85+RTM!BU85</f>
        <v>0</v>
      </c>
      <c r="BB85" s="98">
        <f>'OA&amp;GRIDCO'!ED85+'Day Ahead IEX PXIL'!BV85+RTM!BV85</f>
        <v>0</v>
      </c>
      <c r="BC85" s="98">
        <f>'OA&amp;GRIDCO'!EQ85+'Day Ahead IEX PXIL'!CA85+RTM!CA85</f>
        <v>348.46000000000004</v>
      </c>
      <c r="BD85" s="98">
        <f>'OA&amp;GRIDCO'!ER85+'Day Ahead IEX PXIL'!CB85+RTM!CB85</f>
        <v>66.495000000000005</v>
      </c>
      <c r="BE85" s="99">
        <f>'OA&amp;GRIDCO'!NU85+GDAM!U85</f>
        <v>0</v>
      </c>
      <c r="BF85" s="99"/>
      <c r="BG85" s="77"/>
      <c r="BH85" s="77"/>
      <c r="BI85" s="14">
        <f>'OA&amp;GRIDCO'!EW85+'Day Ahead IEX PXIL'!CG85+RTM!CG85</f>
        <v>0</v>
      </c>
      <c r="BJ85" s="14">
        <f>'OA&amp;GRIDCO'!EX85+'Day Ahead IEX PXIL'!CH85+RTM!CH85</f>
        <v>0</v>
      </c>
      <c r="BK85" s="98">
        <f>'OA&amp;GRIDCO'!KW85+RTM!FG85+'Day Ahead IEX PXIL'!GW85</f>
        <v>0</v>
      </c>
      <c r="BL85" s="98">
        <f>'OA&amp;GRIDCO'!KX85+RTM!FH85+'Day Ahead IEX PXIL'!GX85</f>
        <v>0</v>
      </c>
      <c r="BM85" s="14">
        <f>'Day Ahead IEX PXIL'!CM85+RTM!CM85+'OA&amp;GRIDCO'!FC85</f>
        <v>27</v>
      </c>
      <c r="BN85" s="14">
        <f>'OA&amp;GRIDCO'!FD85+'Day Ahead IEX PXIL'!CN85+RTM!CN85</f>
        <v>0</v>
      </c>
      <c r="BO85" s="93"/>
      <c r="BP85" s="93"/>
      <c r="BQ85" s="14">
        <f>'OA&amp;GRIDCO'!FQ85+'Day Ahead IEX PXIL'!CS85+RTM!CS85</f>
        <v>26.8</v>
      </c>
      <c r="BR85" s="14">
        <f>'OA&amp;GRIDCO'!FR85+'Day Ahead IEX PXIL'!CT85+RTM!CT85</f>
        <v>6</v>
      </c>
      <c r="BS85" s="147">
        <f>'OA&amp;GRIDCO'!JU85+'Day Ahead IEX PXIL'!FA85+RTM!EU85</f>
        <v>108.9545</v>
      </c>
      <c r="BT85" s="98">
        <f>'OA&amp;GRIDCO'!JV85+'Day Ahead IEX PXIL'!FB85+RTM!EV85</f>
        <v>13</v>
      </c>
      <c r="BU85" s="31">
        <f>'OA&amp;GRIDCO'!GG85+RTM!G85</f>
        <v>0</v>
      </c>
      <c r="BV85" s="31">
        <f>'OA&amp;GRIDCO'!GH85</f>
        <v>0</v>
      </c>
      <c r="BW85" s="98">
        <f>'OA&amp;GRIDCO'!HA85+'Day Ahead IEX PXIL'!DK85+RTM!DE85</f>
        <v>1.5</v>
      </c>
      <c r="BX85" s="98">
        <f>'OA&amp;GRIDCO'!HB85</f>
        <v>0</v>
      </c>
      <c r="BY85" s="14">
        <f>'Day Ahead IEX PXIL'!GK85+RTM!FA85+'OA&amp;GRIDCO'!LC85</f>
        <v>0</v>
      </c>
      <c r="BZ85" s="14">
        <f>'Day Ahead IEX PXIL'!GL85+RTM!FB85+'OA&amp;GRIDCO'!LD85</f>
        <v>0</v>
      </c>
      <c r="CA85" s="61"/>
      <c r="CB85" s="61"/>
      <c r="CC85" s="98">
        <f>RTM!GI85+'Day Ahead IEX PXIL'!II85+GDAM!M85</f>
        <v>0</v>
      </c>
      <c r="CD85" s="98">
        <f>RTM!GJ85</f>
        <v>0</v>
      </c>
      <c r="CE85" s="98">
        <f>'OA&amp;GRIDCO'!HI85+'Day Ahead IEX PXIL'!DQ85+RTM!DK85</f>
        <v>0</v>
      </c>
      <c r="CF85" s="98">
        <f>'OA&amp;GRIDCO'!HJ85+'Day Ahead IEX PXIL'!DR85+RTM!DL85</f>
        <v>0</v>
      </c>
      <c r="CG85" s="98">
        <f>'OA&amp;GRIDCO'!HO85+'Day Ahead IEX PXIL'!DW85+RTM!DQ85</f>
        <v>0</v>
      </c>
      <c r="CH85" s="98">
        <f>'OA&amp;GRIDCO'!HP85+'Day Ahead IEX PXIL'!DX85+RTM!DR85</f>
        <v>0</v>
      </c>
      <c r="CI85" s="99">
        <f>'Day Ahead IEX PXIL'!HE85+'OA&amp;GRIDCO'!DI85+RTM!GY85</f>
        <v>0</v>
      </c>
      <c r="CJ85" s="99">
        <f>'Day Ahead IEX PXIL'!HF85+'OA&amp;GRIDCO'!DJ85</f>
        <v>0</v>
      </c>
      <c r="CK85" s="103">
        <f>'OA&amp;GRIDCO'!KS85+'Day Ahead IEX PXIL'!DE85</f>
        <v>10.31</v>
      </c>
      <c r="CL85" s="103">
        <f>'OA&amp;GRIDCO'!KT85+'Day Ahead IEX PXIL'!DF85</f>
        <v>0</v>
      </c>
      <c r="CM85" s="103">
        <f>'Day Ahead IEX PXIL'!FS85+RTM!FS85</f>
        <v>1.03</v>
      </c>
      <c r="CN85" s="103">
        <f>'Day Ahead IEX PXIL'!FT85</f>
        <v>0</v>
      </c>
      <c r="CO85" s="78">
        <f>RTM!IY85+'Day Ahead IEX PXIL'!IY85</f>
        <v>0</v>
      </c>
      <c r="CP85" s="78">
        <f>RTM!IZ85+'Day Ahead IEX PXIL'!IZ85</f>
        <v>0</v>
      </c>
      <c r="CQ85" s="98">
        <f>'OA&amp;GRIDCO'!KG85+'Day Ahead IEX PXIL'!FM85+RTM!GE85</f>
        <v>0</v>
      </c>
      <c r="CR85" s="98">
        <f>'OA&amp;GRIDCO'!KH85+'Day Ahead IEX PXIL'!FN85</f>
        <v>0</v>
      </c>
      <c r="CS85" s="98">
        <f>'OA&amp;GRIDCO'!KM85+'Day Ahead IEX PXIL'!FY85+RTM!FY85</f>
        <v>3.61</v>
      </c>
      <c r="CT85" s="98">
        <f>'Day Ahead IEX PXIL'!FZ85</f>
        <v>0</v>
      </c>
      <c r="CU85" s="14">
        <v>0</v>
      </c>
      <c r="CV85" s="98">
        <f>'Day Ahead IEX PXIL'!GF85</f>
        <v>0</v>
      </c>
      <c r="CW85" s="98">
        <f>'OA&amp;GRIDCO'!HU85+'Day Ahead IEX PXIL'!EC85+RTM!DW85</f>
        <v>400</v>
      </c>
      <c r="CX85" s="98">
        <f>'OA&amp;GRIDCO'!HV85+'Day Ahead IEX PXIL'!ED85+RTM!DX85</f>
        <v>0</v>
      </c>
      <c r="CY85" s="98">
        <f>'OA&amp;GRIDCO'!IG85+'Day Ahead IEX PXIL'!EI85+RTM!EC85</f>
        <v>9.3000000000000007</v>
      </c>
      <c r="CZ85" s="98">
        <f>'OA&amp;GRIDCO'!IH85+'Day Ahead IEX PXIL'!EJ85+RTM!ED85</f>
        <v>2.3250000000000002</v>
      </c>
      <c r="DA85" s="98">
        <f>'OA&amp;GRIDCO'!IU85+'Day Ahead IEX PXIL'!EO85+RTM!EI85</f>
        <v>0</v>
      </c>
      <c r="DB85" s="98">
        <f>'OA&amp;GRIDCO'!IV85+'Day Ahead IEX PXIL'!EP85+RTM!EJ85</f>
        <v>0</v>
      </c>
      <c r="DC85" s="99"/>
      <c r="DD85" s="99"/>
      <c r="DE85" s="14">
        <f>'Day Ahead IEX PXIL'!FC85+'OA&amp;GRIDCO'!KA85+RTM!GM85</f>
        <v>0</v>
      </c>
      <c r="DF85" s="98">
        <f>'Day Ahead IEX PXIL'!FD85+'OA&amp;GRIDCO'!KB85</f>
        <v>0</v>
      </c>
      <c r="DG85" s="98">
        <f>'OA&amp;GRIDCO'!JE85+'Day Ahead IEX PXIL'!EU85+RTM!EO85</f>
        <v>20.62</v>
      </c>
      <c r="DH85" s="98">
        <f>'OA&amp;GRIDCO'!JF85+'Day Ahead IEX PXIL'!EV85+RTM!EP85</f>
        <v>0</v>
      </c>
      <c r="DI85" s="14">
        <v>0</v>
      </c>
      <c r="DJ85" s="14">
        <v>0</v>
      </c>
      <c r="DK85" s="98">
        <f>RTM!FM85</f>
        <v>0</v>
      </c>
      <c r="DL85" s="98">
        <f>RTM!FN85</f>
        <v>0</v>
      </c>
      <c r="DM85" s="98">
        <f>'OA&amp;GRIDCO'!LF85+'Day Ahead IEX PXIL'!HU85+'Day Ahead IEX PXIL'!HU85</f>
        <v>0</v>
      </c>
      <c r="DN85" s="98">
        <f>'OA&amp;GRIDCO'!LH85+'Day Ahead IEX PXIL'!HV85+RTM!GV85</f>
        <v>0</v>
      </c>
      <c r="DO85" s="98">
        <f>'OA&amp;GRIDCO'!LS85+'Day Ahead IEX PXIL'!HO85+RTM!IU85</f>
        <v>0</v>
      </c>
      <c r="DP85" s="98">
        <f>'OA&amp;GRIDCO'!LT85+'Day Ahead IEX PXIL'!HP85+RTM!IV85</f>
        <v>0</v>
      </c>
      <c r="DQ85" s="98">
        <f>RTM!HK85</f>
        <v>1.65</v>
      </c>
      <c r="DR85" s="98">
        <f>RTM!HL85</f>
        <v>0</v>
      </c>
      <c r="DS85" s="98">
        <f>RTM!HO85</f>
        <v>0</v>
      </c>
      <c r="DT85" s="98">
        <f>RTM!HP85</f>
        <v>0</v>
      </c>
      <c r="DU85" s="98">
        <f>RTM!HS85</f>
        <v>0</v>
      </c>
      <c r="DV85" s="98">
        <f>RTM!HT85</f>
        <v>0</v>
      </c>
      <c r="DW85" s="98">
        <f>RTM!HW85+'OA&amp;GRIDCO'!MI85</f>
        <v>25</v>
      </c>
      <c r="DX85" s="98">
        <f>RTM!HX85</f>
        <v>0</v>
      </c>
      <c r="DY85" s="98">
        <f>RTM!IA85</f>
        <v>0</v>
      </c>
      <c r="DZ85" s="98">
        <f>RTM!IB85</f>
        <v>0</v>
      </c>
      <c r="EA85" s="98">
        <f>RTM!IC85</f>
        <v>0</v>
      </c>
      <c r="EB85" s="98">
        <f>RTM!ID85</f>
        <v>0</v>
      </c>
      <c r="EC85" s="98">
        <f>'OA&amp;GRIDCO'!MO85</f>
        <v>0.03</v>
      </c>
      <c r="ED85" s="98">
        <f>'OA&amp;GRIDCO'!MP85</f>
        <v>0</v>
      </c>
      <c r="EE85" s="98">
        <f>'OA&amp;GRIDCO'!MS85</f>
        <v>0</v>
      </c>
      <c r="EF85" s="98">
        <f>'OA&amp;GRIDCO'!MT85</f>
        <v>0</v>
      </c>
      <c r="EG85" s="98">
        <f>'OA&amp;GRIDCO'!MW85+'Day Ahead IEX PXIL'!IM85+GDAM!G85+RTM!II85</f>
        <v>0</v>
      </c>
      <c r="EH85" s="98">
        <f>'OA&amp;GRIDCO'!MX85+'Day Ahead IEX PXIL'!IN85+RTM!IJ85+GDAM!H85</f>
        <v>0</v>
      </c>
      <c r="EI85" s="98">
        <f>'Day Ahead IEX PXIL'!IQ85+RTM!IM85+'OA&amp;GRIDCO'!NA85</f>
        <v>6.65</v>
      </c>
      <c r="EJ85" s="98">
        <f>'Day Ahead IEX PXIL'!IR85+RTM!IN85+'OA&amp;GRIDCO'!NB85</f>
        <v>0.9</v>
      </c>
      <c r="EK85" s="98">
        <f>'OA&amp;GRIDCO'!NE85</f>
        <v>0</v>
      </c>
      <c r="EL85" s="98">
        <f>'OA&amp;GRIDCO'!NF85</f>
        <v>0</v>
      </c>
      <c r="EM85" s="98">
        <f>RTM!IQ85</f>
        <v>0</v>
      </c>
      <c r="EN85" s="98">
        <f>RTM!IR85</f>
        <v>0</v>
      </c>
      <c r="EO85" s="98">
        <f>'Day Ahead IEX PXIL'!IU85+RTM!JC85</f>
        <v>0</v>
      </c>
      <c r="EP85" s="98">
        <f>'Day Ahead IEX PXIL'!IV85+RTM!JD85</f>
        <v>0</v>
      </c>
      <c r="EQ85" s="98">
        <f>'OA&amp;GRIDCO'!NI85</f>
        <v>0</v>
      </c>
      <c r="ER85" s="98">
        <f>'OA&amp;GRIDCO'!NJ85</f>
        <v>0</v>
      </c>
      <c r="ES85" s="98">
        <f>'OA&amp;GRIDCO'!NK85+RTM!HC85+'Day Ahead IEX PXIL'!JC85</f>
        <v>0</v>
      </c>
      <c r="ET85" s="98">
        <f>'OA&amp;GRIDCO'!NN85+RTM!HD85+'Day Ahead IEX PXIL'!JD85</f>
        <v>0</v>
      </c>
      <c r="EU85" s="98">
        <f>RTM!JG85</f>
        <v>1.22</v>
      </c>
      <c r="EV85" s="98">
        <f>RTM!JH85</f>
        <v>0</v>
      </c>
      <c r="EW85" s="98">
        <f>RTM!JK85</f>
        <v>0</v>
      </c>
      <c r="EX85" s="98">
        <f>RTM!JL85</f>
        <v>0</v>
      </c>
      <c r="EY85" s="98">
        <f>GDAM!S85+'OA&amp;GRIDCO'!OE85+RTM!JO85</f>
        <v>0</v>
      </c>
      <c r="EZ85" s="98">
        <f>GDAM!T85+'OA&amp;GRIDCO'!NV85+RTM!JP85</f>
        <v>0</v>
      </c>
      <c r="FA85" s="98">
        <f>GDAM!Y85+RTM!JS85</f>
        <v>0</v>
      </c>
      <c r="FB85" s="98">
        <f>GDAM!Z85+RTM!JT85</f>
        <v>0</v>
      </c>
      <c r="FC85" s="98">
        <f>RTM!JW85</f>
        <v>0</v>
      </c>
      <c r="FD85" s="98">
        <f>RTM!JX85</f>
        <v>0</v>
      </c>
      <c r="FE85" s="98">
        <f>GDAM!AE85+'OA&amp;GRIDCO'!OM85</f>
        <v>0</v>
      </c>
      <c r="FF85" s="98">
        <f>GDAM!AF85+'OA&amp;GRIDCO'!ON85</f>
        <v>0</v>
      </c>
      <c r="FG85" s="10">
        <f t="shared" si="2"/>
        <v>1623.9518840206185</v>
      </c>
      <c r="FH85" s="10">
        <f t="shared" si="3"/>
        <v>188.20399999999998</v>
      </c>
    </row>
    <row r="86" spans="1:164">
      <c r="A86" s="72" t="s">
        <v>108</v>
      </c>
      <c r="B86" s="62">
        <v>76</v>
      </c>
      <c r="C86" s="139"/>
      <c r="D86" s="99"/>
      <c r="E86" s="99"/>
      <c r="F86" s="99"/>
      <c r="G86" s="99">
        <v>20</v>
      </c>
      <c r="H86" s="99">
        <v>0.9</v>
      </c>
      <c r="I86" s="98"/>
      <c r="J86" s="98"/>
      <c r="K86" s="99"/>
      <c r="L86" s="99"/>
      <c r="M86" s="99">
        <v>18</v>
      </c>
      <c r="N86" s="99"/>
      <c r="O86" s="364">
        <v>0</v>
      </c>
      <c r="P86" s="99"/>
      <c r="Q86" s="119">
        <v>3.7</v>
      </c>
      <c r="R86" s="99">
        <v>0.45999999999999996</v>
      </c>
      <c r="S86" s="98">
        <v>25</v>
      </c>
      <c r="T86" s="99"/>
      <c r="U86" s="98">
        <v>37</v>
      </c>
      <c r="V86" s="99"/>
      <c r="W86" s="351">
        <v>0</v>
      </c>
      <c r="X86" s="99"/>
      <c r="Y86" s="351">
        <v>0</v>
      </c>
      <c r="Z86" s="99"/>
      <c r="AA86" s="351">
        <v>0</v>
      </c>
      <c r="AB86" s="99"/>
      <c r="AC86" s="365">
        <v>0</v>
      </c>
      <c r="AD86" s="99"/>
      <c r="AE86" s="14">
        <f>'OA&amp;GRIDCO'!W86+'Day Ahead IEX PXIL'!M86+RTM!M86</f>
        <v>41.24</v>
      </c>
      <c r="AF86" s="14">
        <f>'OA&amp;GRIDCO'!X86+'Day Ahead IEX PXIL'!N86+RTM!N86</f>
        <v>41.24</v>
      </c>
      <c r="AG86" s="14">
        <f>'OA&amp;GRIDCO'!AC86+'Day Ahead IEX PXIL'!S86+RTM!S86</f>
        <v>5</v>
      </c>
      <c r="AH86" s="14">
        <f>'OA&amp;GRIDCO'!AD86+'Day Ahead IEX PXIL'!T86+RTM!T86</f>
        <v>2.2200000000000002</v>
      </c>
      <c r="AI86" s="14">
        <f>'OA&amp;GRIDCO'!AU86+'Day Ahead IEX PXIL'!Y86+RTM!Y86</f>
        <v>114.95</v>
      </c>
      <c r="AJ86" s="14">
        <f>'OA&amp;GRIDCO'!AV86+'Day Ahead IEX PXIL'!Z86+RTM!Z86</f>
        <v>24</v>
      </c>
      <c r="AK86" s="14">
        <f>'OA&amp;GRIDCO'!BS86+'Day Ahead IEX PXIL'!AK86+RTM!AK86</f>
        <v>60</v>
      </c>
      <c r="AL86" s="14">
        <f>'OA&amp;GRIDCO'!BT86+'Day Ahead IEX PXIL'!AL86+RTM!AL86</f>
        <v>8.5440000000000005</v>
      </c>
      <c r="AM86" s="14">
        <f>'OA&amp;GRIDCO'!BC86+'Day Ahead IEX PXIL'!AE86+RTM!AE86</f>
        <v>0</v>
      </c>
      <c r="AN86" s="14">
        <f>'OA&amp;GRIDCO'!BD86+'Day Ahead IEX PXIL'!AF86+RTM!AF86</f>
        <v>0</v>
      </c>
      <c r="AO86" s="14">
        <f>'OA&amp;GRIDCO'!CC86+'Day Ahead IEX PXIL'!AQ86+RTM!AQ86</f>
        <v>0</v>
      </c>
      <c r="AP86" s="14">
        <f>'OA&amp;GRIDCO'!CD86+'Day Ahead IEX PXIL'!AR86+RTM!AR86</f>
        <v>0</v>
      </c>
      <c r="AQ86" s="14">
        <f>'OA&amp;GRIDCO'!CO86+'Day Ahead IEX PXIL'!AW86+RTM!AW86</f>
        <v>39.15</v>
      </c>
      <c r="AR86" s="14">
        <f>'OA&amp;GRIDCO'!CP86+'Day Ahead IEX PXIL'!AX86+RTM!AX86</f>
        <v>8</v>
      </c>
      <c r="AS86" s="14">
        <f>'OA&amp;GRIDCO'!DA86+'Day Ahead IEX PXIL'!BC86+RTM!BC86</f>
        <v>329.77738402061857</v>
      </c>
      <c r="AT86" s="14">
        <f>'OA&amp;GRIDCO'!DB86+'Day Ahead IEX PXIL'!BD86+RTM!BD86</f>
        <v>0</v>
      </c>
      <c r="AU86" s="14">
        <f>'Day Ahead IEX PXIL'!BI86+RTM!BI86+'OA&amp;GRIDCO'!OQ86</f>
        <v>0</v>
      </c>
      <c r="AV86" s="14">
        <f>'Day Ahead IEX PXIL'!BJ86+RTM!BJ86+'OA&amp;GRIDCO'!OR86</f>
        <v>0</v>
      </c>
      <c r="AW86" s="91"/>
      <c r="AX86" s="91"/>
      <c r="AY86" s="14">
        <v>0</v>
      </c>
      <c r="AZ86" s="14">
        <f>'OA&amp;GRIDCO'!DL86+'Day Ahead IEX PXIL'!BP86+RTM!BP86</f>
        <v>14.12</v>
      </c>
      <c r="BA86" s="14">
        <f>'OA&amp;GRIDCO'!EC86+'Day Ahead IEX PXIL'!BU86+RTM!BU86</f>
        <v>0</v>
      </c>
      <c r="BB86" s="14">
        <f>'OA&amp;GRIDCO'!ED86+'Day Ahead IEX PXIL'!BV86+RTM!BV86</f>
        <v>0</v>
      </c>
      <c r="BC86" s="14">
        <f>'OA&amp;GRIDCO'!EQ86+'Day Ahead IEX PXIL'!CA86+RTM!CA86</f>
        <v>348.46000000000004</v>
      </c>
      <c r="BD86" s="14">
        <f>'OA&amp;GRIDCO'!ER86+'Day Ahead IEX PXIL'!CB86+RTM!CB86</f>
        <v>66.495000000000005</v>
      </c>
      <c r="BE86" s="99">
        <f>'OA&amp;GRIDCO'!NU86+GDAM!U86</f>
        <v>0</v>
      </c>
      <c r="BF86" s="99"/>
      <c r="BG86" s="77"/>
      <c r="BH86" s="77"/>
      <c r="BI86" s="14">
        <f>'OA&amp;GRIDCO'!EW86+'Day Ahead IEX PXIL'!CG86+RTM!CG86</f>
        <v>0</v>
      </c>
      <c r="BJ86" s="14">
        <f>'OA&amp;GRIDCO'!EX86+'Day Ahead IEX PXIL'!CH86+RTM!CH86</f>
        <v>0</v>
      </c>
      <c r="BK86" s="14">
        <f>'OA&amp;GRIDCO'!KW86+RTM!FG86+'Day Ahead IEX PXIL'!GW86</f>
        <v>0</v>
      </c>
      <c r="BL86" s="14">
        <f>'OA&amp;GRIDCO'!KX86+RTM!FH86+'Day Ahead IEX PXIL'!GX86</f>
        <v>0</v>
      </c>
      <c r="BM86" s="14">
        <f>'Day Ahead IEX PXIL'!CM86+RTM!CM86+'OA&amp;GRIDCO'!FC86</f>
        <v>27</v>
      </c>
      <c r="BN86" s="14">
        <f>'OA&amp;GRIDCO'!FD86+'Day Ahead IEX PXIL'!CN86+RTM!CN86</f>
        <v>0</v>
      </c>
      <c r="BO86" s="93"/>
      <c r="BP86" s="93"/>
      <c r="BQ86" s="14">
        <f>'OA&amp;GRIDCO'!FQ86+'Day Ahead IEX PXIL'!CS86+RTM!CS86</f>
        <v>26.8</v>
      </c>
      <c r="BR86" s="14">
        <f>'OA&amp;GRIDCO'!FR86+'Day Ahead IEX PXIL'!CT86+RTM!CT86</f>
        <v>6</v>
      </c>
      <c r="BS86" s="10">
        <f>'OA&amp;GRIDCO'!JU86+'Day Ahead IEX PXIL'!FA86+RTM!EU86</f>
        <v>108.9545</v>
      </c>
      <c r="BT86" s="14">
        <f>'OA&amp;GRIDCO'!JV86+'Day Ahead IEX PXIL'!FB86+RTM!EV86</f>
        <v>13</v>
      </c>
      <c r="BU86" s="31">
        <f>'OA&amp;GRIDCO'!GG86+RTM!G86</f>
        <v>0</v>
      </c>
      <c r="BV86" s="31">
        <f>'OA&amp;GRIDCO'!GH86</f>
        <v>0</v>
      </c>
      <c r="BW86" s="14">
        <f>'OA&amp;GRIDCO'!HA86+'Day Ahead IEX PXIL'!DK86+RTM!DE86</f>
        <v>1.5</v>
      </c>
      <c r="BX86" s="14">
        <f>'OA&amp;GRIDCO'!HB86</f>
        <v>0</v>
      </c>
      <c r="BY86" s="14">
        <f>'Day Ahead IEX PXIL'!GK86+RTM!FA86+'OA&amp;GRIDCO'!LC86</f>
        <v>0</v>
      </c>
      <c r="BZ86" s="14">
        <f>'Day Ahead IEX PXIL'!GL86+RTM!FB86+'OA&amp;GRIDCO'!LD86</f>
        <v>0</v>
      </c>
      <c r="CA86" s="61"/>
      <c r="CB86" s="61"/>
      <c r="CC86" s="98">
        <f>RTM!GI86+'Day Ahead IEX PXIL'!II86+GDAM!M86</f>
        <v>0</v>
      </c>
      <c r="CD86" s="98">
        <f>RTM!GJ86</f>
        <v>0</v>
      </c>
      <c r="CE86" s="14">
        <f>'OA&amp;GRIDCO'!HI86+'Day Ahead IEX PXIL'!DQ86+RTM!DK86</f>
        <v>0</v>
      </c>
      <c r="CF86" s="14">
        <f>'OA&amp;GRIDCO'!HJ86+'Day Ahead IEX PXIL'!DR86+RTM!DL86</f>
        <v>0</v>
      </c>
      <c r="CG86" s="98">
        <f>'OA&amp;GRIDCO'!HO86+'Day Ahead IEX PXIL'!DW86+RTM!DQ86</f>
        <v>0</v>
      </c>
      <c r="CH86" s="98">
        <f>'OA&amp;GRIDCO'!HP86+'Day Ahead IEX PXIL'!DX86+RTM!DR86</f>
        <v>0</v>
      </c>
      <c r="CI86" s="99">
        <f>'Day Ahead IEX PXIL'!HE86+'OA&amp;GRIDCO'!DI86+RTM!GY86</f>
        <v>0</v>
      </c>
      <c r="CJ86" s="99">
        <f>'Day Ahead IEX PXIL'!HF86+'OA&amp;GRIDCO'!DJ86</f>
        <v>0</v>
      </c>
      <c r="CK86" s="78">
        <f>'OA&amp;GRIDCO'!KS86+'Day Ahead IEX PXIL'!DE86</f>
        <v>10.31</v>
      </c>
      <c r="CL86" s="78">
        <f>'OA&amp;GRIDCO'!KT86+'Day Ahead IEX PXIL'!DF86</f>
        <v>0</v>
      </c>
      <c r="CM86" s="78">
        <f>'Day Ahead IEX PXIL'!FS86+RTM!FS86</f>
        <v>1.03</v>
      </c>
      <c r="CN86" s="78">
        <f>'Day Ahead IEX PXIL'!FT86</f>
        <v>0</v>
      </c>
      <c r="CO86" s="78">
        <f>RTM!IY86+'Day Ahead IEX PXIL'!IY86</f>
        <v>0</v>
      </c>
      <c r="CP86" s="78">
        <f>RTM!IZ86+'Day Ahead IEX PXIL'!IZ86</f>
        <v>0</v>
      </c>
      <c r="CQ86" s="14">
        <f>'OA&amp;GRIDCO'!KG86+'Day Ahead IEX PXIL'!FM86+RTM!GE86</f>
        <v>0</v>
      </c>
      <c r="CR86" s="14">
        <f>'OA&amp;GRIDCO'!KH86+'Day Ahead IEX PXIL'!FN86</f>
        <v>0</v>
      </c>
      <c r="CS86" s="14">
        <f>'OA&amp;GRIDCO'!KM86+'Day Ahead IEX PXIL'!FY86+RTM!FY86</f>
        <v>3.61</v>
      </c>
      <c r="CT86" s="14">
        <f>'Day Ahead IEX PXIL'!FZ86</f>
        <v>0</v>
      </c>
      <c r="CU86" s="14">
        <v>0</v>
      </c>
      <c r="CV86" s="14">
        <f>'Day Ahead IEX PXIL'!GF86</f>
        <v>0</v>
      </c>
      <c r="CW86" s="14">
        <f>'OA&amp;GRIDCO'!HU86+'Day Ahead IEX PXIL'!EC86+RTM!DW86</f>
        <v>400</v>
      </c>
      <c r="CX86" s="14">
        <f>'OA&amp;GRIDCO'!HV86+'Day Ahead IEX PXIL'!ED86+RTM!DX86</f>
        <v>0</v>
      </c>
      <c r="CY86" s="14">
        <f>'OA&amp;GRIDCO'!IG86+'Day Ahead IEX PXIL'!EI86+RTM!EC86</f>
        <v>9.3000000000000007</v>
      </c>
      <c r="CZ86" s="14">
        <f>'OA&amp;GRIDCO'!IH86+'Day Ahead IEX PXIL'!EJ86+RTM!ED86</f>
        <v>2.3250000000000002</v>
      </c>
      <c r="DA86" s="14">
        <f>'OA&amp;GRIDCO'!IU86+'Day Ahead IEX PXIL'!EO86+RTM!EI86</f>
        <v>0</v>
      </c>
      <c r="DB86" s="14">
        <f>'OA&amp;GRIDCO'!IV86+'Day Ahead IEX PXIL'!EP86+RTM!EJ86</f>
        <v>0</v>
      </c>
      <c r="DC86" s="99"/>
      <c r="DD86" s="99"/>
      <c r="DE86" s="14">
        <f>'Day Ahead IEX PXIL'!FC86+'OA&amp;GRIDCO'!KA86+RTM!GM86</f>
        <v>0</v>
      </c>
      <c r="DF86" s="14">
        <f>'Day Ahead IEX PXIL'!FD86+'OA&amp;GRIDCO'!KB86</f>
        <v>0</v>
      </c>
      <c r="DG86" s="14">
        <f>'OA&amp;GRIDCO'!JE86+'Day Ahead IEX PXIL'!EU86+RTM!EO86</f>
        <v>20.62</v>
      </c>
      <c r="DH86" s="14">
        <f>'OA&amp;GRIDCO'!JF86+'Day Ahead IEX PXIL'!EV86+RTM!EP86</f>
        <v>0</v>
      </c>
      <c r="DI86" s="14">
        <v>0</v>
      </c>
      <c r="DJ86" s="14">
        <v>0</v>
      </c>
      <c r="DK86" s="98">
        <f>RTM!FM86</f>
        <v>0</v>
      </c>
      <c r="DL86" s="98">
        <f>RTM!FN86</f>
        <v>0</v>
      </c>
      <c r="DM86" s="98">
        <f>'OA&amp;GRIDCO'!LF86+'Day Ahead IEX PXIL'!HU86+'Day Ahead IEX PXIL'!HU86</f>
        <v>0</v>
      </c>
      <c r="DN86" s="98">
        <f>'OA&amp;GRIDCO'!LH86+'Day Ahead IEX PXIL'!HV86+RTM!GV86</f>
        <v>0</v>
      </c>
      <c r="DO86" s="98">
        <f>'OA&amp;GRIDCO'!LS86+'Day Ahead IEX PXIL'!HO86+RTM!IU86</f>
        <v>0</v>
      </c>
      <c r="DP86" s="98">
        <f>'OA&amp;GRIDCO'!LT86+'Day Ahead IEX PXIL'!HP86+RTM!IV86</f>
        <v>0</v>
      </c>
      <c r="DQ86" s="98">
        <f>RTM!HK86</f>
        <v>1.65</v>
      </c>
      <c r="DR86" s="98">
        <f>RTM!HL86</f>
        <v>0</v>
      </c>
      <c r="DS86" s="98">
        <f>RTM!HO86</f>
        <v>0</v>
      </c>
      <c r="DT86" s="98">
        <f>RTM!HP86</f>
        <v>0</v>
      </c>
      <c r="DU86" s="98">
        <f>RTM!HS86</f>
        <v>0</v>
      </c>
      <c r="DV86" s="98">
        <f>RTM!HT86</f>
        <v>0</v>
      </c>
      <c r="DW86" s="98">
        <f>RTM!HW86+'OA&amp;GRIDCO'!MI86</f>
        <v>25</v>
      </c>
      <c r="DX86" s="98">
        <f>RTM!HX86</f>
        <v>0</v>
      </c>
      <c r="DY86" s="98">
        <f>RTM!IA86</f>
        <v>0</v>
      </c>
      <c r="DZ86" s="98">
        <f>RTM!IB86</f>
        <v>0</v>
      </c>
      <c r="EA86" s="98">
        <f>RTM!IC86</f>
        <v>0</v>
      </c>
      <c r="EB86" s="98">
        <f>RTM!ID86</f>
        <v>0</v>
      </c>
      <c r="EC86" s="98">
        <f>'OA&amp;GRIDCO'!MO86</f>
        <v>0</v>
      </c>
      <c r="ED86" s="98">
        <f>'OA&amp;GRIDCO'!MP86</f>
        <v>0</v>
      </c>
      <c r="EE86" s="98">
        <f>'OA&amp;GRIDCO'!MS86</f>
        <v>0</v>
      </c>
      <c r="EF86" s="98">
        <f>'OA&amp;GRIDCO'!MT86</f>
        <v>0</v>
      </c>
      <c r="EG86" s="98">
        <f>'OA&amp;GRIDCO'!MW86+'Day Ahead IEX PXIL'!IM86+GDAM!G86+RTM!II86</f>
        <v>0</v>
      </c>
      <c r="EH86" s="98">
        <f>'OA&amp;GRIDCO'!MX86+'Day Ahead IEX PXIL'!IN86+RTM!IJ86+GDAM!H86</f>
        <v>0</v>
      </c>
      <c r="EI86" s="98">
        <f>'Day Ahead IEX PXIL'!IQ86+RTM!IM86+'OA&amp;GRIDCO'!NA86</f>
        <v>6.65</v>
      </c>
      <c r="EJ86" s="98">
        <f>'Day Ahead IEX PXIL'!IR86+RTM!IN86+'OA&amp;GRIDCO'!NB86</f>
        <v>0.9</v>
      </c>
      <c r="EK86" s="98">
        <f>'OA&amp;GRIDCO'!NE86</f>
        <v>0</v>
      </c>
      <c r="EL86" s="98">
        <f>'OA&amp;GRIDCO'!NF86</f>
        <v>0</v>
      </c>
      <c r="EM86" s="98">
        <f>RTM!IQ86</f>
        <v>0</v>
      </c>
      <c r="EN86" s="98">
        <f>RTM!IR86</f>
        <v>0</v>
      </c>
      <c r="EO86" s="98">
        <f>'Day Ahead IEX PXIL'!IU86+RTM!JC86</f>
        <v>0</v>
      </c>
      <c r="EP86" s="98">
        <f>'Day Ahead IEX PXIL'!IV86+RTM!JD86</f>
        <v>0</v>
      </c>
      <c r="EQ86" s="98">
        <f>'OA&amp;GRIDCO'!NI86</f>
        <v>0</v>
      </c>
      <c r="ER86" s="98">
        <f>'OA&amp;GRIDCO'!NJ86</f>
        <v>0</v>
      </c>
      <c r="ES86" s="98">
        <f>'OA&amp;GRIDCO'!NK86+RTM!HC86+'Day Ahead IEX PXIL'!JC86</f>
        <v>0</v>
      </c>
      <c r="ET86" s="98">
        <f>'OA&amp;GRIDCO'!NN86+RTM!HD86+'Day Ahead IEX PXIL'!JD86</f>
        <v>0</v>
      </c>
      <c r="EU86" s="98">
        <f>RTM!JG86</f>
        <v>1.22</v>
      </c>
      <c r="EV86" s="98">
        <f>RTM!JH86</f>
        <v>0</v>
      </c>
      <c r="EW86" s="98">
        <f>RTM!JK86</f>
        <v>0</v>
      </c>
      <c r="EX86" s="98">
        <f>RTM!JL86</f>
        <v>0</v>
      </c>
      <c r="EY86" s="98">
        <f>GDAM!S86+'OA&amp;GRIDCO'!OE86+RTM!JO86</f>
        <v>0</v>
      </c>
      <c r="EZ86" s="98">
        <f>GDAM!T86+'OA&amp;GRIDCO'!NV86+RTM!JP86</f>
        <v>0</v>
      </c>
      <c r="FA86" s="98">
        <f>GDAM!Y86+RTM!JS86</f>
        <v>0</v>
      </c>
      <c r="FB86" s="98">
        <f>GDAM!Z86+RTM!JT86</f>
        <v>0</v>
      </c>
      <c r="FC86" s="98">
        <f>RTM!JW86</f>
        <v>0</v>
      </c>
      <c r="FD86" s="98">
        <f>RTM!JX86</f>
        <v>0</v>
      </c>
      <c r="FE86" s="98">
        <f>GDAM!AE86+'OA&amp;GRIDCO'!OM86</f>
        <v>0</v>
      </c>
      <c r="FF86" s="98">
        <f>GDAM!AF86+'OA&amp;GRIDCO'!ON86</f>
        <v>0</v>
      </c>
      <c r="FG86" s="10">
        <f t="shared" si="2"/>
        <v>1623.9218840206186</v>
      </c>
      <c r="FH86" s="10">
        <f t="shared" si="3"/>
        <v>188.20399999999998</v>
      </c>
    </row>
    <row r="87" spans="1:164" ht="15" customHeight="1">
      <c r="A87" s="72" t="s">
        <v>109</v>
      </c>
      <c r="B87" s="62">
        <v>77</v>
      </c>
      <c r="C87" s="139"/>
      <c r="D87" s="99"/>
      <c r="E87" s="99"/>
      <c r="F87" s="99"/>
      <c r="G87" s="99">
        <v>20</v>
      </c>
      <c r="H87" s="99">
        <v>0.9</v>
      </c>
      <c r="I87" s="98"/>
      <c r="J87" s="98"/>
      <c r="K87" s="99"/>
      <c r="L87" s="99"/>
      <c r="M87" s="99">
        <v>18</v>
      </c>
      <c r="N87" s="99"/>
      <c r="O87" s="364">
        <v>0</v>
      </c>
      <c r="P87" s="99"/>
      <c r="Q87" s="119">
        <v>3.7</v>
      </c>
      <c r="R87" s="99">
        <v>0.45999999999999996</v>
      </c>
      <c r="S87" s="98">
        <v>25</v>
      </c>
      <c r="T87" s="99"/>
      <c r="U87" s="98">
        <v>37</v>
      </c>
      <c r="V87" s="99"/>
      <c r="W87" s="351">
        <v>0</v>
      </c>
      <c r="X87" s="99"/>
      <c r="Y87" s="351">
        <v>0</v>
      </c>
      <c r="Z87" s="99"/>
      <c r="AA87" s="351">
        <v>0</v>
      </c>
      <c r="AB87" s="99"/>
      <c r="AC87" s="365">
        <v>0</v>
      </c>
      <c r="AD87" s="99"/>
      <c r="AE87" s="14">
        <f>'OA&amp;GRIDCO'!W87+'Day Ahead IEX PXIL'!M87+RTM!M87</f>
        <v>41.24</v>
      </c>
      <c r="AF87" s="14">
        <f>'OA&amp;GRIDCO'!X87+'Day Ahead IEX PXIL'!N87+RTM!N87</f>
        <v>41.24</v>
      </c>
      <c r="AG87" s="14">
        <f>'OA&amp;GRIDCO'!AC87+'Day Ahead IEX PXIL'!S87+RTM!S87</f>
        <v>5</v>
      </c>
      <c r="AH87" s="14">
        <f>'OA&amp;GRIDCO'!AD87+'Day Ahead IEX PXIL'!T87+RTM!T87</f>
        <v>2.2200000000000002</v>
      </c>
      <c r="AI87" s="14">
        <f>'OA&amp;GRIDCO'!AU87+'Day Ahead IEX PXIL'!Y87+RTM!Y87</f>
        <v>114.95</v>
      </c>
      <c r="AJ87" s="14">
        <f>'OA&amp;GRIDCO'!AV87+'Day Ahead IEX PXIL'!Z87+RTM!Z87</f>
        <v>24</v>
      </c>
      <c r="AK87" s="14">
        <f>'OA&amp;GRIDCO'!BS87+'Day Ahead IEX PXIL'!AK87+RTM!AK87</f>
        <v>60</v>
      </c>
      <c r="AL87" s="14">
        <f>'OA&amp;GRIDCO'!BT87+'Day Ahead IEX PXIL'!AL87+RTM!AL87</f>
        <v>8.5440000000000005</v>
      </c>
      <c r="AM87" s="14">
        <f>'OA&amp;GRIDCO'!BC87+'Day Ahead IEX PXIL'!AE87+RTM!AE87</f>
        <v>0</v>
      </c>
      <c r="AN87" s="14">
        <f>'OA&amp;GRIDCO'!BD87+'Day Ahead IEX PXIL'!AF87+RTM!AF87</f>
        <v>0</v>
      </c>
      <c r="AO87" s="14">
        <f>'OA&amp;GRIDCO'!CC87+'Day Ahead IEX PXIL'!AQ87+RTM!AQ87</f>
        <v>0</v>
      </c>
      <c r="AP87" s="14">
        <f>'OA&amp;GRIDCO'!CD87+'Day Ahead IEX PXIL'!AR87+RTM!AR87</f>
        <v>0</v>
      </c>
      <c r="AQ87" s="14">
        <f>'OA&amp;GRIDCO'!CO87+'Day Ahead IEX PXIL'!AW87+RTM!AW87</f>
        <v>39.15</v>
      </c>
      <c r="AR87" s="14">
        <f>'OA&amp;GRIDCO'!CP87+'Day Ahead IEX PXIL'!AX87+RTM!AX87</f>
        <v>8</v>
      </c>
      <c r="AS87" s="14">
        <f>'OA&amp;GRIDCO'!DA87+'Day Ahead IEX PXIL'!BC87+RTM!BC87</f>
        <v>329.77738402061857</v>
      </c>
      <c r="AT87" s="14">
        <f>'OA&amp;GRIDCO'!DB87+'Day Ahead IEX PXIL'!BD87+RTM!BD87</f>
        <v>0</v>
      </c>
      <c r="AU87" s="14">
        <f>'Day Ahead IEX PXIL'!BI87+RTM!BI87+'OA&amp;GRIDCO'!OQ87</f>
        <v>0</v>
      </c>
      <c r="AV87" s="14">
        <f>'Day Ahead IEX PXIL'!BJ87+RTM!BJ87+'OA&amp;GRIDCO'!OR87</f>
        <v>0</v>
      </c>
      <c r="AW87" s="91"/>
      <c r="AX87" s="91"/>
      <c r="AY87" s="14">
        <v>0</v>
      </c>
      <c r="AZ87" s="14">
        <f>'OA&amp;GRIDCO'!DL87+'Day Ahead IEX PXIL'!BP87+RTM!BP87</f>
        <v>14.12</v>
      </c>
      <c r="BA87" s="14">
        <f>'OA&amp;GRIDCO'!EC87+'Day Ahead IEX PXIL'!BU87+RTM!BU87</f>
        <v>0</v>
      </c>
      <c r="BB87" s="14">
        <f>'OA&amp;GRIDCO'!ED87+'Day Ahead IEX PXIL'!BV87+RTM!BV87</f>
        <v>0</v>
      </c>
      <c r="BC87" s="14">
        <f>'OA&amp;GRIDCO'!EQ87+'Day Ahead IEX PXIL'!CA87+RTM!CA87</f>
        <v>348.46000000000004</v>
      </c>
      <c r="BD87" s="14">
        <f>'OA&amp;GRIDCO'!ER87+'Day Ahead IEX PXIL'!CB87+RTM!CB87</f>
        <v>66.495000000000005</v>
      </c>
      <c r="BE87" s="99">
        <f>'OA&amp;GRIDCO'!NU87+GDAM!U87</f>
        <v>0</v>
      </c>
      <c r="BF87" s="99"/>
      <c r="BG87" s="77"/>
      <c r="BH87" s="77"/>
      <c r="BI87" s="14">
        <f>'OA&amp;GRIDCO'!EW87+'Day Ahead IEX PXIL'!CG87+RTM!CG87</f>
        <v>0</v>
      </c>
      <c r="BJ87" s="14">
        <f>'OA&amp;GRIDCO'!EX87+'Day Ahead IEX PXIL'!CH87+RTM!CH87</f>
        <v>0</v>
      </c>
      <c r="BK87" s="14">
        <f>'OA&amp;GRIDCO'!KW87+RTM!FG87+'Day Ahead IEX PXIL'!GW87</f>
        <v>0</v>
      </c>
      <c r="BL87" s="14">
        <f>'OA&amp;GRIDCO'!KX87+RTM!FH87+'Day Ahead IEX PXIL'!GX87</f>
        <v>0</v>
      </c>
      <c r="BM87" s="14">
        <f>'Day Ahead IEX PXIL'!CM87+RTM!CM87+'OA&amp;GRIDCO'!FC87</f>
        <v>27</v>
      </c>
      <c r="BN87" s="14">
        <f>'OA&amp;GRIDCO'!FD87+'Day Ahead IEX PXIL'!CN87+RTM!CN87</f>
        <v>0</v>
      </c>
      <c r="BO87" s="93"/>
      <c r="BP87" s="93"/>
      <c r="BQ87" s="14">
        <f>'OA&amp;GRIDCO'!FQ87+'Day Ahead IEX PXIL'!CS87+RTM!CS87</f>
        <v>26.8</v>
      </c>
      <c r="BR87" s="14">
        <f>'OA&amp;GRIDCO'!FR87+'Day Ahead IEX PXIL'!CT87+RTM!CT87</f>
        <v>6</v>
      </c>
      <c r="BS87" s="10">
        <f>'OA&amp;GRIDCO'!JU87+'Day Ahead IEX PXIL'!FA87+RTM!EU87</f>
        <v>108.9545</v>
      </c>
      <c r="BT87" s="14">
        <f>'OA&amp;GRIDCO'!JV87+'Day Ahead IEX PXIL'!FB87+RTM!EV87</f>
        <v>22</v>
      </c>
      <c r="BU87" s="31">
        <f>'OA&amp;GRIDCO'!GG87+RTM!G87</f>
        <v>0</v>
      </c>
      <c r="BV87" s="31">
        <f>'OA&amp;GRIDCO'!GH87</f>
        <v>0</v>
      </c>
      <c r="BW87" s="14">
        <f>'OA&amp;GRIDCO'!HA87+'Day Ahead IEX PXIL'!DK87+RTM!DE87</f>
        <v>1.5</v>
      </c>
      <c r="BX87" s="14">
        <f>'OA&amp;GRIDCO'!HB87</f>
        <v>0</v>
      </c>
      <c r="BY87" s="14">
        <f>'Day Ahead IEX PXIL'!GK87+RTM!FA87+'OA&amp;GRIDCO'!LC87</f>
        <v>0</v>
      </c>
      <c r="BZ87" s="14">
        <f>'Day Ahead IEX PXIL'!GL87+RTM!FB87+'OA&amp;GRIDCO'!LD87</f>
        <v>0</v>
      </c>
      <c r="CA87" s="61"/>
      <c r="CB87" s="61"/>
      <c r="CC87" s="98">
        <f>RTM!GI87+'Day Ahead IEX PXIL'!II87+GDAM!M87</f>
        <v>0</v>
      </c>
      <c r="CD87" s="98">
        <f>RTM!GJ87</f>
        <v>0</v>
      </c>
      <c r="CE87" s="14">
        <f>'OA&amp;GRIDCO'!HI87+'Day Ahead IEX PXIL'!DQ87+RTM!DK87</f>
        <v>0</v>
      </c>
      <c r="CF87" s="14">
        <f>'OA&amp;GRIDCO'!HJ87+'Day Ahead IEX PXIL'!DR87+RTM!DL87</f>
        <v>0</v>
      </c>
      <c r="CG87" s="98">
        <f>'OA&amp;GRIDCO'!HO87+'Day Ahead IEX PXIL'!DW87+RTM!DQ87</f>
        <v>0</v>
      </c>
      <c r="CH87" s="98">
        <f>'OA&amp;GRIDCO'!HP87+'Day Ahead IEX PXIL'!DX87+RTM!DR87</f>
        <v>0</v>
      </c>
      <c r="CI87" s="99">
        <f>'Day Ahead IEX PXIL'!HE87+'OA&amp;GRIDCO'!DI87+RTM!GY87</f>
        <v>0</v>
      </c>
      <c r="CJ87" s="99">
        <f>'Day Ahead IEX PXIL'!HF87+'OA&amp;GRIDCO'!DJ87</f>
        <v>0</v>
      </c>
      <c r="CK87" s="78">
        <f>'OA&amp;GRIDCO'!KS87+'Day Ahead IEX PXIL'!DE87</f>
        <v>10.31</v>
      </c>
      <c r="CL87" s="78">
        <f>'OA&amp;GRIDCO'!KT87+'Day Ahead IEX PXIL'!DF87</f>
        <v>0</v>
      </c>
      <c r="CM87" s="78">
        <f>'Day Ahead IEX PXIL'!FS87+RTM!FS87</f>
        <v>2.06</v>
      </c>
      <c r="CN87" s="78">
        <f>'Day Ahead IEX PXIL'!FT87</f>
        <v>0</v>
      </c>
      <c r="CO87" s="78">
        <f>RTM!IY87+'Day Ahead IEX PXIL'!IY87</f>
        <v>0</v>
      </c>
      <c r="CP87" s="78">
        <f>RTM!IZ87+'Day Ahead IEX PXIL'!IZ87</f>
        <v>0</v>
      </c>
      <c r="CQ87" s="14">
        <f>'OA&amp;GRIDCO'!KG87+'Day Ahead IEX PXIL'!FM87+RTM!GE87</f>
        <v>0</v>
      </c>
      <c r="CR87" s="14">
        <f>'OA&amp;GRIDCO'!KH87+'Day Ahead IEX PXIL'!FN87</f>
        <v>0</v>
      </c>
      <c r="CS87" s="14">
        <f>'OA&amp;GRIDCO'!KM87+'Day Ahead IEX PXIL'!FY87+RTM!FY87</f>
        <v>3.61</v>
      </c>
      <c r="CT87" s="14">
        <f>'Day Ahead IEX PXIL'!FZ87</f>
        <v>0</v>
      </c>
      <c r="CU87" s="14">
        <v>0</v>
      </c>
      <c r="CV87" s="14">
        <f>'Day Ahead IEX PXIL'!GF87</f>
        <v>0</v>
      </c>
      <c r="CW87" s="14">
        <f>'OA&amp;GRIDCO'!HU87+'Day Ahead IEX PXIL'!EC87+RTM!DW87</f>
        <v>400</v>
      </c>
      <c r="CX87" s="14">
        <f>'OA&amp;GRIDCO'!HV87+'Day Ahead IEX PXIL'!ED87+RTM!DX87</f>
        <v>0</v>
      </c>
      <c r="CY87" s="14">
        <f>'OA&amp;GRIDCO'!IG87+'Day Ahead IEX PXIL'!EI87+RTM!EC87</f>
        <v>9.3000000000000007</v>
      </c>
      <c r="CZ87" s="14">
        <f>'OA&amp;GRIDCO'!IH87+'Day Ahead IEX PXIL'!EJ87+RTM!ED87</f>
        <v>2.3250000000000002</v>
      </c>
      <c r="DA87" s="14">
        <f>'OA&amp;GRIDCO'!IU87+'Day Ahead IEX PXIL'!EO87+RTM!EI87</f>
        <v>0</v>
      </c>
      <c r="DB87" s="14">
        <f>'OA&amp;GRIDCO'!IV87+'Day Ahead IEX PXIL'!EP87+RTM!EJ87</f>
        <v>0</v>
      </c>
      <c r="DC87" s="99"/>
      <c r="DD87" s="99"/>
      <c r="DE87" s="14">
        <f>'Day Ahead IEX PXIL'!FC87+'OA&amp;GRIDCO'!KA87+RTM!GM87</f>
        <v>0</v>
      </c>
      <c r="DF87" s="14">
        <f>'Day Ahead IEX PXIL'!FD87+'OA&amp;GRIDCO'!KB87</f>
        <v>0</v>
      </c>
      <c r="DG87" s="14">
        <f>'OA&amp;GRIDCO'!JE87+'Day Ahead IEX PXIL'!EU87+RTM!EO87</f>
        <v>20.62</v>
      </c>
      <c r="DH87" s="14">
        <f>'OA&amp;GRIDCO'!JF87+'Day Ahead IEX PXIL'!EV87+RTM!EP87</f>
        <v>0</v>
      </c>
      <c r="DI87" s="14">
        <v>0</v>
      </c>
      <c r="DJ87" s="14">
        <v>0</v>
      </c>
      <c r="DK87" s="98">
        <f>RTM!FM87</f>
        <v>0</v>
      </c>
      <c r="DL87" s="98">
        <f>RTM!FN87</f>
        <v>0</v>
      </c>
      <c r="DM87" s="98">
        <f>'OA&amp;GRIDCO'!LF87+'Day Ahead IEX PXIL'!HU87+'Day Ahead IEX PXIL'!HU87</f>
        <v>0</v>
      </c>
      <c r="DN87" s="98">
        <f>'OA&amp;GRIDCO'!LH87+'Day Ahead IEX PXIL'!HV87+RTM!GV87</f>
        <v>0</v>
      </c>
      <c r="DO87" s="98">
        <f>'OA&amp;GRIDCO'!LS87+'Day Ahead IEX PXIL'!HO87+RTM!IU87</f>
        <v>0</v>
      </c>
      <c r="DP87" s="98">
        <f>'OA&amp;GRIDCO'!LT87+'Day Ahead IEX PXIL'!HP87+RTM!IV87</f>
        <v>0</v>
      </c>
      <c r="DQ87" s="98">
        <f>RTM!HK87</f>
        <v>1.65</v>
      </c>
      <c r="DR87" s="98">
        <f>RTM!HL87</f>
        <v>0</v>
      </c>
      <c r="DS87" s="98">
        <f>RTM!HO87</f>
        <v>0</v>
      </c>
      <c r="DT87" s="98">
        <f>RTM!HP87</f>
        <v>0</v>
      </c>
      <c r="DU87" s="98">
        <f>RTM!HS87</f>
        <v>0</v>
      </c>
      <c r="DV87" s="98">
        <f>RTM!HT87</f>
        <v>0</v>
      </c>
      <c r="DW87" s="98">
        <f>RTM!HW87+'OA&amp;GRIDCO'!MI87</f>
        <v>25</v>
      </c>
      <c r="DX87" s="98">
        <f>RTM!HX87</f>
        <v>0</v>
      </c>
      <c r="DY87" s="98">
        <f>RTM!IA87</f>
        <v>0</v>
      </c>
      <c r="DZ87" s="98">
        <f>RTM!IB87</f>
        <v>0</v>
      </c>
      <c r="EA87" s="98">
        <f>RTM!IC87</f>
        <v>0</v>
      </c>
      <c r="EB87" s="98">
        <f>RTM!ID87</f>
        <v>0</v>
      </c>
      <c r="EC87" s="98">
        <f>'OA&amp;GRIDCO'!MO87</f>
        <v>0</v>
      </c>
      <c r="ED87" s="98">
        <f>'OA&amp;GRIDCO'!MP87</f>
        <v>0</v>
      </c>
      <c r="EE87" s="98">
        <f>'OA&amp;GRIDCO'!MS87</f>
        <v>0</v>
      </c>
      <c r="EF87" s="98">
        <f>'OA&amp;GRIDCO'!MT87</f>
        <v>0</v>
      </c>
      <c r="EG87" s="98">
        <f>'OA&amp;GRIDCO'!MW87+'Day Ahead IEX PXIL'!IM87+GDAM!G87+RTM!II87</f>
        <v>0</v>
      </c>
      <c r="EH87" s="98">
        <f>'OA&amp;GRIDCO'!MX87+'Day Ahead IEX PXIL'!IN87+RTM!IJ87+GDAM!H87</f>
        <v>0</v>
      </c>
      <c r="EI87" s="98">
        <f>'Day Ahead IEX PXIL'!IQ87+RTM!IM87+'OA&amp;GRIDCO'!NA87</f>
        <v>6.65</v>
      </c>
      <c r="EJ87" s="98">
        <f>'Day Ahead IEX PXIL'!IR87+RTM!IN87+'OA&amp;GRIDCO'!NB87</f>
        <v>0.9</v>
      </c>
      <c r="EK87" s="98">
        <f>'OA&amp;GRIDCO'!NE87</f>
        <v>0</v>
      </c>
      <c r="EL87" s="98">
        <f>'OA&amp;GRIDCO'!NF87</f>
        <v>0</v>
      </c>
      <c r="EM87" s="98">
        <f>RTM!IQ87</f>
        <v>0</v>
      </c>
      <c r="EN87" s="98">
        <f>RTM!IR87</f>
        <v>0</v>
      </c>
      <c r="EO87" s="98">
        <f>'Day Ahead IEX PXIL'!IU87+RTM!JC87</f>
        <v>0</v>
      </c>
      <c r="EP87" s="98">
        <f>'Day Ahead IEX PXIL'!IV87+RTM!JD87</f>
        <v>0</v>
      </c>
      <c r="EQ87" s="98">
        <f>'OA&amp;GRIDCO'!NI87</f>
        <v>0</v>
      </c>
      <c r="ER87" s="98">
        <f>'OA&amp;GRIDCO'!NJ87</f>
        <v>0</v>
      </c>
      <c r="ES87" s="98">
        <f>'OA&amp;GRIDCO'!NK87+RTM!HC87+'Day Ahead IEX PXIL'!JC87</f>
        <v>0</v>
      </c>
      <c r="ET87" s="98">
        <f>'OA&amp;GRIDCO'!NN87+RTM!HD87+'Day Ahead IEX PXIL'!JD87</f>
        <v>0</v>
      </c>
      <c r="EU87" s="98">
        <f>RTM!JG87</f>
        <v>1.1100000000000001</v>
      </c>
      <c r="EV87" s="98">
        <f>RTM!JH87</f>
        <v>0</v>
      </c>
      <c r="EW87" s="98">
        <f>RTM!JK87</f>
        <v>0</v>
      </c>
      <c r="EX87" s="98">
        <f>RTM!JL87</f>
        <v>0</v>
      </c>
      <c r="EY87" s="98">
        <f>GDAM!S87+'OA&amp;GRIDCO'!OE87+RTM!JO87</f>
        <v>0</v>
      </c>
      <c r="EZ87" s="98">
        <f>GDAM!T87+'OA&amp;GRIDCO'!NV87+RTM!JP87</f>
        <v>0</v>
      </c>
      <c r="FA87" s="98">
        <f>GDAM!Y87+RTM!JS87</f>
        <v>0</v>
      </c>
      <c r="FB87" s="98">
        <f>GDAM!Z87+RTM!JT87</f>
        <v>0</v>
      </c>
      <c r="FC87" s="98">
        <f>RTM!JW87</f>
        <v>0</v>
      </c>
      <c r="FD87" s="98">
        <f>RTM!JX87</f>
        <v>0</v>
      </c>
      <c r="FE87" s="98">
        <f>GDAM!AE87+'OA&amp;GRIDCO'!OM87</f>
        <v>0</v>
      </c>
      <c r="FF87" s="98">
        <f>GDAM!AF87+'OA&amp;GRIDCO'!ON87</f>
        <v>0</v>
      </c>
      <c r="FG87" s="10">
        <f t="shared" si="2"/>
        <v>1624.8418840206184</v>
      </c>
      <c r="FH87" s="10">
        <f t="shared" si="3"/>
        <v>197.20399999999998</v>
      </c>
    </row>
    <row r="88" spans="1:164">
      <c r="A88" s="72" t="s">
        <v>110</v>
      </c>
      <c r="B88" s="62">
        <v>78</v>
      </c>
      <c r="C88" s="139"/>
      <c r="D88" s="99"/>
      <c r="E88" s="99"/>
      <c r="F88" s="99"/>
      <c r="G88" s="99">
        <v>20</v>
      </c>
      <c r="H88" s="99">
        <v>0.9</v>
      </c>
      <c r="I88" s="98"/>
      <c r="J88" s="98"/>
      <c r="K88" s="99"/>
      <c r="L88" s="99"/>
      <c r="M88" s="99">
        <v>18</v>
      </c>
      <c r="N88" s="99"/>
      <c r="O88" s="364">
        <v>0</v>
      </c>
      <c r="P88" s="99"/>
      <c r="Q88" s="119">
        <v>3.7</v>
      </c>
      <c r="R88" s="99">
        <v>0.45999999999999996</v>
      </c>
      <c r="S88" s="98">
        <v>25</v>
      </c>
      <c r="T88" s="99"/>
      <c r="U88" s="98">
        <v>37</v>
      </c>
      <c r="V88" s="99"/>
      <c r="W88" s="351">
        <v>0</v>
      </c>
      <c r="X88" s="99"/>
      <c r="Y88" s="351">
        <v>0</v>
      </c>
      <c r="Z88" s="99"/>
      <c r="AA88" s="351">
        <v>0</v>
      </c>
      <c r="AB88" s="99"/>
      <c r="AC88" s="365">
        <v>0</v>
      </c>
      <c r="AD88" s="99"/>
      <c r="AE88" s="14">
        <f>'OA&amp;GRIDCO'!W88+'Day Ahead IEX PXIL'!M88+RTM!M88</f>
        <v>41.24</v>
      </c>
      <c r="AF88" s="14">
        <f>'OA&amp;GRIDCO'!X88+'Day Ahead IEX PXIL'!N88+RTM!N88</f>
        <v>41.24</v>
      </c>
      <c r="AG88" s="14">
        <f>'OA&amp;GRIDCO'!AC88+'Day Ahead IEX PXIL'!S88+RTM!S88</f>
        <v>5</v>
      </c>
      <c r="AH88" s="14">
        <f>'OA&amp;GRIDCO'!AD88+'Day Ahead IEX PXIL'!T88+RTM!T88</f>
        <v>2.2200000000000002</v>
      </c>
      <c r="AI88" s="14">
        <f>'OA&amp;GRIDCO'!AU88+'Day Ahead IEX PXIL'!Y88+RTM!Y88</f>
        <v>114.95</v>
      </c>
      <c r="AJ88" s="14">
        <f>'OA&amp;GRIDCO'!AV88+'Day Ahead IEX PXIL'!Z88+RTM!Z88</f>
        <v>24</v>
      </c>
      <c r="AK88" s="14">
        <f>'OA&amp;GRIDCO'!BS88+'Day Ahead IEX PXIL'!AK88+RTM!AK88</f>
        <v>60</v>
      </c>
      <c r="AL88" s="14">
        <f>'OA&amp;GRIDCO'!BT88+'Day Ahead IEX PXIL'!AL88+RTM!AL88</f>
        <v>8.5440000000000005</v>
      </c>
      <c r="AM88" s="14">
        <f>'OA&amp;GRIDCO'!BC88+'Day Ahead IEX PXIL'!AE88+RTM!AE88</f>
        <v>0</v>
      </c>
      <c r="AN88" s="14">
        <f>'OA&amp;GRIDCO'!BD88+'Day Ahead IEX PXIL'!AF88+RTM!AF88</f>
        <v>0</v>
      </c>
      <c r="AO88" s="14">
        <f>'OA&amp;GRIDCO'!CC88+'Day Ahead IEX PXIL'!AQ88+RTM!AQ88</f>
        <v>0</v>
      </c>
      <c r="AP88" s="14">
        <f>'OA&amp;GRIDCO'!CD88+'Day Ahead IEX PXIL'!AR88+RTM!AR88</f>
        <v>0</v>
      </c>
      <c r="AQ88" s="14">
        <f>'OA&amp;GRIDCO'!CO88+'Day Ahead IEX PXIL'!AW88+RTM!AW88</f>
        <v>39.15</v>
      </c>
      <c r="AR88" s="14">
        <f>'OA&amp;GRIDCO'!CP88+'Day Ahead IEX PXIL'!AX88+RTM!AX88</f>
        <v>8</v>
      </c>
      <c r="AS88" s="14">
        <f>'OA&amp;GRIDCO'!DA88+'Day Ahead IEX PXIL'!BC88+RTM!BC88</f>
        <v>329.77738402061857</v>
      </c>
      <c r="AT88" s="14">
        <f>'OA&amp;GRIDCO'!DB88+'Day Ahead IEX PXIL'!BD88+RTM!BD88</f>
        <v>0</v>
      </c>
      <c r="AU88" s="14">
        <f>'Day Ahead IEX PXIL'!BI88+RTM!BI88+'OA&amp;GRIDCO'!OQ88</f>
        <v>0</v>
      </c>
      <c r="AV88" s="14">
        <f>'Day Ahead IEX PXIL'!BJ88+RTM!BJ88+'OA&amp;GRIDCO'!OR88</f>
        <v>0</v>
      </c>
      <c r="AW88" s="91"/>
      <c r="AX88" s="91"/>
      <c r="AY88" s="14">
        <v>0</v>
      </c>
      <c r="AZ88" s="14">
        <f>'OA&amp;GRIDCO'!DL88+'Day Ahead IEX PXIL'!BP88+RTM!BP88</f>
        <v>14.12</v>
      </c>
      <c r="BA88" s="14">
        <f>'OA&amp;GRIDCO'!EC88+'Day Ahead IEX PXIL'!BU88+RTM!BU88</f>
        <v>0</v>
      </c>
      <c r="BB88" s="14">
        <f>'OA&amp;GRIDCO'!ED88+'Day Ahead IEX PXIL'!BV88+RTM!BV88</f>
        <v>0</v>
      </c>
      <c r="BC88" s="14">
        <f>'OA&amp;GRIDCO'!EQ88+'Day Ahead IEX PXIL'!CA88+RTM!CA88</f>
        <v>348.46000000000004</v>
      </c>
      <c r="BD88" s="14">
        <f>'OA&amp;GRIDCO'!ER88+'Day Ahead IEX PXIL'!CB88+RTM!CB88</f>
        <v>66.495000000000005</v>
      </c>
      <c r="BE88" s="99">
        <f>'OA&amp;GRIDCO'!NU88+GDAM!U88</f>
        <v>0</v>
      </c>
      <c r="BF88" s="99"/>
      <c r="BG88" s="77"/>
      <c r="BH88" s="77"/>
      <c r="BI88" s="14">
        <f>'OA&amp;GRIDCO'!EW88+'Day Ahead IEX PXIL'!CG88+RTM!CG88</f>
        <v>0</v>
      </c>
      <c r="BJ88" s="14">
        <f>'OA&amp;GRIDCO'!EX88+'Day Ahead IEX PXIL'!CH88+RTM!CH88</f>
        <v>0</v>
      </c>
      <c r="BK88" s="14">
        <f>'OA&amp;GRIDCO'!KW88+RTM!FG88+'Day Ahead IEX PXIL'!GW88</f>
        <v>0</v>
      </c>
      <c r="BL88" s="14">
        <f>'OA&amp;GRIDCO'!KX88+RTM!FH88+'Day Ahead IEX PXIL'!GX88</f>
        <v>0</v>
      </c>
      <c r="BM88" s="14">
        <f>'Day Ahead IEX PXIL'!CM88+RTM!CM88+'OA&amp;GRIDCO'!FC88</f>
        <v>27</v>
      </c>
      <c r="BN88" s="14">
        <f>'OA&amp;GRIDCO'!FD88+'Day Ahead IEX PXIL'!CN88+RTM!CN88</f>
        <v>0</v>
      </c>
      <c r="BO88" s="93"/>
      <c r="BP88" s="93"/>
      <c r="BQ88" s="14">
        <f>'OA&amp;GRIDCO'!FQ88+'Day Ahead IEX PXIL'!CS88+RTM!CS88</f>
        <v>26.8</v>
      </c>
      <c r="BR88" s="14">
        <f>'OA&amp;GRIDCO'!FR88+'Day Ahead IEX PXIL'!CT88+RTM!CT88</f>
        <v>6</v>
      </c>
      <c r="BS88" s="10">
        <f>'OA&amp;GRIDCO'!JU88+'Day Ahead IEX PXIL'!FA88+RTM!EU88</f>
        <v>108.9545</v>
      </c>
      <c r="BT88" s="14">
        <f>'OA&amp;GRIDCO'!JV88+'Day Ahead IEX PXIL'!FB88+RTM!EV88</f>
        <v>22</v>
      </c>
      <c r="BU88" s="31">
        <f>'OA&amp;GRIDCO'!GG88+RTM!G88</f>
        <v>0</v>
      </c>
      <c r="BV88" s="31">
        <f>'OA&amp;GRIDCO'!GH88</f>
        <v>0</v>
      </c>
      <c r="BW88" s="14">
        <f>'OA&amp;GRIDCO'!HA88+'Day Ahead IEX PXIL'!DK88+RTM!DE88</f>
        <v>1.5</v>
      </c>
      <c r="BX88" s="14">
        <f>'OA&amp;GRIDCO'!HB88</f>
        <v>0</v>
      </c>
      <c r="BY88" s="14">
        <f>'Day Ahead IEX PXIL'!GK88+RTM!FA88+'OA&amp;GRIDCO'!LC88</f>
        <v>0</v>
      </c>
      <c r="BZ88" s="14">
        <f>'Day Ahead IEX PXIL'!GL88+RTM!FB88+'OA&amp;GRIDCO'!LD88</f>
        <v>0</v>
      </c>
      <c r="CA88" s="61"/>
      <c r="CB88" s="61"/>
      <c r="CC88" s="98">
        <f>RTM!GI88+'Day Ahead IEX PXIL'!II88+GDAM!M88</f>
        <v>0</v>
      </c>
      <c r="CD88" s="98">
        <f>RTM!GJ88</f>
        <v>0</v>
      </c>
      <c r="CE88" s="14">
        <f>'OA&amp;GRIDCO'!HI88+'Day Ahead IEX PXIL'!DQ88+RTM!DK88</f>
        <v>0</v>
      </c>
      <c r="CF88" s="14">
        <f>'OA&amp;GRIDCO'!HJ88+'Day Ahead IEX PXIL'!DR88+RTM!DL88</f>
        <v>0</v>
      </c>
      <c r="CG88" s="98">
        <f>'OA&amp;GRIDCO'!HO88+'Day Ahead IEX PXIL'!DW88+RTM!DQ88</f>
        <v>0</v>
      </c>
      <c r="CH88" s="98">
        <f>'OA&amp;GRIDCO'!HP88+'Day Ahead IEX PXIL'!DX88+RTM!DR88</f>
        <v>0</v>
      </c>
      <c r="CI88" s="99">
        <f>'Day Ahead IEX PXIL'!HE88+'OA&amp;GRIDCO'!DI88+RTM!GY88</f>
        <v>0</v>
      </c>
      <c r="CJ88" s="99">
        <f>'Day Ahead IEX PXIL'!HF88+'OA&amp;GRIDCO'!DJ88</f>
        <v>0</v>
      </c>
      <c r="CK88" s="78">
        <f>'OA&amp;GRIDCO'!KS88+'Day Ahead IEX PXIL'!DE88</f>
        <v>10.31</v>
      </c>
      <c r="CL88" s="78">
        <f>'OA&amp;GRIDCO'!KT88+'Day Ahead IEX PXIL'!DF88</f>
        <v>0</v>
      </c>
      <c r="CM88" s="78">
        <f>'Day Ahead IEX PXIL'!FS88+RTM!FS88</f>
        <v>2.06</v>
      </c>
      <c r="CN88" s="78">
        <f>'Day Ahead IEX PXIL'!FT88</f>
        <v>0</v>
      </c>
      <c r="CO88" s="78">
        <f>RTM!IY88+'Day Ahead IEX PXIL'!IY88</f>
        <v>0</v>
      </c>
      <c r="CP88" s="78">
        <f>RTM!IZ88+'Day Ahead IEX PXIL'!IZ88</f>
        <v>0</v>
      </c>
      <c r="CQ88" s="14">
        <f>'OA&amp;GRIDCO'!KG88+'Day Ahead IEX PXIL'!FM88+RTM!GE88</f>
        <v>0</v>
      </c>
      <c r="CR88" s="14">
        <f>'OA&amp;GRIDCO'!KH88+'Day Ahead IEX PXIL'!FN88</f>
        <v>0</v>
      </c>
      <c r="CS88" s="14">
        <f>'OA&amp;GRIDCO'!KM88+'Day Ahead IEX PXIL'!FY88+RTM!FY88</f>
        <v>3.61</v>
      </c>
      <c r="CT88" s="14">
        <f>'Day Ahead IEX PXIL'!FZ88</f>
        <v>0</v>
      </c>
      <c r="CU88" s="14">
        <v>0</v>
      </c>
      <c r="CV88" s="14">
        <f>'Day Ahead IEX PXIL'!GF88</f>
        <v>0</v>
      </c>
      <c r="CW88" s="14">
        <f>'OA&amp;GRIDCO'!HU88+'Day Ahead IEX PXIL'!EC88+RTM!DW88</f>
        <v>400</v>
      </c>
      <c r="CX88" s="14">
        <f>'OA&amp;GRIDCO'!HV88+'Day Ahead IEX PXIL'!ED88+RTM!DX88</f>
        <v>0</v>
      </c>
      <c r="CY88" s="14">
        <f>'OA&amp;GRIDCO'!IG88+'Day Ahead IEX PXIL'!EI88+RTM!EC88</f>
        <v>9.3000000000000007</v>
      </c>
      <c r="CZ88" s="14">
        <f>'OA&amp;GRIDCO'!IH88+'Day Ahead IEX PXIL'!EJ88+RTM!ED88</f>
        <v>2.3250000000000002</v>
      </c>
      <c r="DA88" s="14">
        <f>'OA&amp;GRIDCO'!IU88+'Day Ahead IEX PXIL'!EO88+RTM!EI88</f>
        <v>0</v>
      </c>
      <c r="DB88" s="14">
        <f>'OA&amp;GRIDCO'!IV88+'Day Ahead IEX PXIL'!EP88+RTM!EJ88</f>
        <v>0</v>
      </c>
      <c r="DC88" s="99"/>
      <c r="DD88" s="99"/>
      <c r="DE88" s="14">
        <f>'Day Ahead IEX PXIL'!FC88+'OA&amp;GRIDCO'!KA88+RTM!GM88</f>
        <v>0</v>
      </c>
      <c r="DF88" s="14">
        <f>'Day Ahead IEX PXIL'!FD88+'OA&amp;GRIDCO'!KB88</f>
        <v>0</v>
      </c>
      <c r="DG88" s="14">
        <f>'OA&amp;GRIDCO'!JE88+'Day Ahead IEX PXIL'!EU88+RTM!EO88</f>
        <v>20.62</v>
      </c>
      <c r="DH88" s="14">
        <f>'OA&amp;GRIDCO'!JF88+'Day Ahead IEX PXIL'!EV88+RTM!EP88</f>
        <v>0</v>
      </c>
      <c r="DI88" s="14">
        <v>0</v>
      </c>
      <c r="DJ88" s="14">
        <v>0</v>
      </c>
      <c r="DK88" s="98">
        <f>RTM!FM88</f>
        <v>0</v>
      </c>
      <c r="DL88" s="98">
        <f>RTM!FN88</f>
        <v>0</v>
      </c>
      <c r="DM88" s="98">
        <f>'OA&amp;GRIDCO'!LF88+'Day Ahead IEX PXIL'!HU88+'Day Ahead IEX PXIL'!HU88</f>
        <v>0</v>
      </c>
      <c r="DN88" s="98">
        <f>'OA&amp;GRIDCO'!LH88+'Day Ahead IEX PXIL'!HV88+RTM!GV88</f>
        <v>0</v>
      </c>
      <c r="DO88" s="98">
        <f>'OA&amp;GRIDCO'!LS88+'Day Ahead IEX PXIL'!HO88+RTM!IU88</f>
        <v>0</v>
      </c>
      <c r="DP88" s="98">
        <f>'OA&amp;GRIDCO'!LT88+'Day Ahead IEX PXIL'!HP88+RTM!IV88</f>
        <v>0</v>
      </c>
      <c r="DQ88" s="98">
        <f>RTM!HK88</f>
        <v>1.65</v>
      </c>
      <c r="DR88" s="98">
        <f>RTM!HL88</f>
        <v>0</v>
      </c>
      <c r="DS88" s="98">
        <f>RTM!HO88</f>
        <v>0</v>
      </c>
      <c r="DT88" s="98">
        <f>RTM!HP88</f>
        <v>0</v>
      </c>
      <c r="DU88" s="98">
        <f>RTM!HS88</f>
        <v>0</v>
      </c>
      <c r="DV88" s="98">
        <f>RTM!HT88</f>
        <v>0</v>
      </c>
      <c r="DW88" s="98">
        <f>RTM!HW88+'OA&amp;GRIDCO'!MI88</f>
        <v>25</v>
      </c>
      <c r="DX88" s="98">
        <f>RTM!HX88</f>
        <v>0</v>
      </c>
      <c r="DY88" s="98">
        <f>RTM!IA88</f>
        <v>0</v>
      </c>
      <c r="DZ88" s="98">
        <f>RTM!IB88</f>
        <v>0</v>
      </c>
      <c r="EA88" s="98">
        <f>RTM!IC88</f>
        <v>0</v>
      </c>
      <c r="EB88" s="98">
        <f>RTM!ID88</f>
        <v>0</v>
      </c>
      <c r="EC88" s="98">
        <f>'OA&amp;GRIDCO'!MO88</f>
        <v>0</v>
      </c>
      <c r="ED88" s="98">
        <f>'OA&amp;GRIDCO'!MP88</f>
        <v>0</v>
      </c>
      <c r="EE88" s="98">
        <f>'OA&amp;GRIDCO'!MS88</f>
        <v>0</v>
      </c>
      <c r="EF88" s="98">
        <f>'OA&amp;GRIDCO'!MT88</f>
        <v>0</v>
      </c>
      <c r="EG88" s="98">
        <f>'OA&amp;GRIDCO'!MW88+'Day Ahead IEX PXIL'!IM88+GDAM!G88+RTM!II88</f>
        <v>0</v>
      </c>
      <c r="EH88" s="98">
        <f>'OA&amp;GRIDCO'!MX88+'Day Ahead IEX PXIL'!IN88+RTM!IJ88+GDAM!H88</f>
        <v>0</v>
      </c>
      <c r="EI88" s="98">
        <f>'Day Ahead IEX PXIL'!IQ88+RTM!IM88+'OA&amp;GRIDCO'!NA88</f>
        <v>6.65</v>
      </c>
      <c r="EJ88" s="98">
        <f>'Day Ahead IEX PXIL'!IR88+RTM!IN88+'OA&amp;GRIDCO'!NB88</f>
        <v>0.9</v>
      </c>
      <c r="EK88" s="98">
        <f>'OA&amp;GRIDCO'!NE88</f>
        <v>0</v>
      </c>
      <c r="EL88" s="98">
        <f>'OA&amp;GRIDCO'!NF88</f>
        <v>0</v>
      </c>
      <c r="EM88" s="98">
        <f>RTM!IQ88</f>
        <v>0</v>
      </c>
      <c r="EN88" s="98">
        <f>RTM!IR88</f>
        <v>0</v>
      </c>
      <c r="EO88" s="98">
        <f>'Day Ahead IEX PXIL'!IU88+RTM!JC88</f>
        <v>0</v>
      </c>
      <c r="EP88" s="98">
        <f>'Day Ahead IEX PXIL'!IV88+RTM!JD88</f>
        <v>0</v>
      </c>
      <c r="EQ88" s="98">
        <f>'OA&amp;GRIDCO'!NI88</f>
        <v>0</v>
      </c>
      <c r="ER88" s="98">
        <f>'OA&amp;GRIDCO'!NJ88</f>
        <v>0</v>
      </c>
      <c r="ES88" s="98">
        <f>'OA&amp;GRIDCO'!NK88+RTM!HC88+'Day Ahead IEX PXIL'!JC88</f>
        <v>0</v>
      </c>
      <c r="ET88" s="98">
        <f>'OA&amp;GRIDCO'!NN88+RTM!HD88+'Day Ahead IEX PXIL'!JD88</f>
        <v>0</v>
      </c>
      <c r="EU88" s="98">
        <f>RTM!JG88</f>
        <v>1.1100000000000001</v>
      </c>
      <c r="EV88" s="98">
        <f>RTM!JH88</f>
        <v>0</v>
      </c>
      <c r="EW88" s="98">
        <f>RTM!JK88</f>
        <v>0</v>
      </c>
      <c r="EX88" s="98">
        <f>RTM!JL88</f>
        <v>0</v>
      </c>
      <c r="EY88" s="98">
        <f>GDAM!S88+'OA&amp;GRIDCO'!OE88+RTM!JO88</f>
        <v>0</v>
      </c>
      <c r="EZ88" s="98">
        <f>GDAM!T88+'OA&amp;GRIDCO'!NV88+RTM!JP88</f>
        <v>0</v>
      </c>
      <c r="FA88" s="98">
        <f>GDAM!Y88+RTM!JS88</f>
        <v>0</v>
      </c>
      <c r="FB88" s="98">
        <f>GDAM!Z88+RTM!JT88</f>
        <v>0</v>
      </c>
      <c r="FC88" s="98">
        <f>RTM!JW88</f>
        <v>0</v>
      </c>
      <c r="FD88" s="98">
        <f>RTM!JX88</f>
        <v>0</v>
      </c>
      <c r="FE88" s="98">
        <f>GDAM!AE88+'OA&amp;GRIDCO'!OM88</f>
        <v>0</v>
      </c>
      <c r="FF88" s="98">
        <f>GDAM!AF88+'OA&amp;GRIDCO'!ON88</f>
        <v>0</v>
      </c>
      <c r="FG88" s="10">
        <f t="shared" si="2"/>
        <v>1624.8418840206184</v>
      </c>
      <c r="FH88" s="10">
        <f t="shared" si="3"/>
        <v>197.20399999999998</v>
      </c>
    </row>
    <row r="89" spans="1:164">
      <c r="A89" s="72" t="s">
        <v>111</v>
      </c>
      <c r="B89" s="62">
        <v>79</v>
      </c>
      <c r="C89" s="139"/>
      <c r="D89" s="99"/>
      <c r="E89" s="99"/>
      <c r="F89" s="99"/>
      <c r="G89" s="99">
        <v>20</v>
      </c>
      <c r="H89" s="99">
        <v>0.9</v>
      </c>
      <c r="I89" s="98"/>
      <c r="J89" s="98"/>
      <c r="K89" s="99"/>
      <c r="L89" s="99"/>
      <c r="M89" s="99">
        <v>18</v>
      </c>
      <c r="N89" s="99"/>
      <c r="O89" s="364">
        <v>0</v>
      </c>
      <c r="P89" s="99"/>
      <c r="Q89" s="119">
        <v>3.7</v>
      </c>
      <c r="R89" s="99">
        <v>0.45999999999999996</v>
      </c>
      <c r="S89" s="98">
        <v>25</v>
      </c>
      <c r="T89" s="99"/>
      <c r="U89" s="98">
        <v>37</v>
      </c>
      <c r="V89" s="99"/>
      <c r="W89" s="351">
        <v>0</v>
      </c>
      <c r="X89" s="99"/>
      <c r="Y89" s="351">
        <v>0</v>
      </c>
      <c r="Z89" s="99"/>
      <c r="AA89" s="351">
        <v>0</v>
      </c>
      <c r="AB89" s="99"/>
      <c r="AC89" s="365">
        <v>0</v>
      </c>
      <c r="AD89" s="99"/>
      <c r="AE89" s="14">
        <f>'OA&amp;GRIDCO'!W89+'Day Ahead IEX PXIL'!M89+RTM!M89</f>
        <v>41.24</v>
      </c>
      <c r="AF89" s="14">
        <f>'OA&amp;GRIDCO'!X89+'Day Ahead IEX PXIL'!N89+RTM!N89</f>
        <v>41.24</v>
      </c>
      <c r="AG89" s="14">
        <f>'OA&amp;GRIDCO'!AC89+'Day Ahead IEX PXIL'!S89+RTM!S89</f>
        <v>5</v>
      </c>
      <c r="AH89" s="14">
        <f>'OA&amp;GRIDCO'!AD89+'Day Ahead IEX PXIL'!T89+RTM!T89</f>
        <v>2.2200000000000002</v>
      </c>
      <c r="AI89" s="14">
        <f>'OA&amp;GRIDCO'!AU89+'Day Ahead IEX PXIL'!Y89+RTM!Y89</f>
        <v>114.95</v>
      </c>
      <c r="AJ89" s="14">
        <f>'OA&amp;GRIDCO'!AV89+'Day Ahead IEX PXIL'!Z89+RTM!Z89</f>
        <v>24</v>
      </c>
      <c r="AK89" s="14">
        <f>'OA&amp;GRIDCO'!BS89+'Day Ahead IEX PXIL'!AK89+RTM!AK89</f>
        <v>85.77</v>
      </c>
      <c r="AL89" s="14">
        <f>'OA&amp;GRIDCO'!BT89+'Day Ahead IEX PXIL'!AL89+RTM!AL89</f>
        <v>8.5440000000000005</v>
      </c>
      <c r="AM89" s="14">
        <f>'OA&amp;GRIDCO'!BC89+'Day Ahead IEX PXIL'!AE89+RTM!AE89</f>
        <v>0</v>
      </c>
      <c r="AN89" s="14">
        <f>'OA&amp;GRIDCO'!BD89+'Day Ahead IEX PXIL'!AF89+RTM!AF89</f>
        <v>0</v>
      </c>
      <c r="AO89" s="14">
        <f>'OA&amp;GRIDCO'!CC89+'Day Ahead IEX PXIL'!AQ89+RTM!AQ89</f>
        <v>0</v>
      </c>
      <c r="AP89" s="14">
        <f>'OA&amp;GRIDCO'!CD89+'Day Ahead IEX PXIL'!AR89+RTM!AR89</f>
        <v>0</v>
      </c>
      <c r="AQ89" s="14">
        <f>'OA&amp;GRIDCO'!CO89+'Day Ahead IEX PXIL'!AW89+RTM!AW89</f>
        <v>39.15</v>
      </c>
      <c r="AR89" s="14">
        <f>'OA&amp;GRIDCO'!CP89+'Day Ahead IEX PXIL'!AX89+RTM!AX89</f>
        <v>8</v>
      </c>
      <c r="AS89" s="14">
        <f>'OA&amp;GRIDCO'!DA89+'Day Ahead IEX PXIL'!BC89+RTM!BC89</f>
        <v>329.77738402061857</v>
      </c>
      <c r="AT89" s="14">
        <f>'OA&amp;GRIDCO'!DB89+'Day Ahead IEX PXIL'!BD89+RTM!BD89</f>
        <v>0</v>
      </c>
      <c r="AU89" s="14">
        <f>'Day Ahead IEX PXIL'!BI89+RTM!BI89+'OA&amp;GRIDCO'!OQ89</f>
        <v>0</v>
      </c>
      <c r="AV89" s="14">
        <f>'Day Ahead IEX PXIL'!BJ89+RTM!BJ89+'OA&amp;GRIDCO'!OR89</f>
        <v>0</v>
      </c>
      <c r="AW89" s="91"/>
      <c r="AX89" s="91"/>
      <c r="AY89" s="14">
        <v>0</v>
      </c>
      <c r="AZ89" s="14">
        <f>'OA&amp;GRIDCO'!DL89+'Day Ahead IEX PXIL'!BP89+RTM!BP89</f>
        <v>14.12</v>
      </c>
      <c r="BA89" s="14">
        <f>'OA&amp;GRIDCO'!EC89+'Day Ahead IEX PXIL'!BU89+RTM!BU89</f>
        <v>0</v>
      </c>
      <c r="BB89" s="14">
        <f>'OA&amp;GRIDCO'!ED89+'Day Ahead IEX PXIL'!BV89+RTM!BV89</f>
        <v>0</v>
      </c>
      <c r="BC89" s="14">
        <f>'OA&amp;GRIDCO'!EQ89+'Day Ahead IEX PXIL'!CA89+RTM!CA89</f>
        <v>348.46000000000004</v>
      </c>
      <c r="BD89" s="14">
        <f>'OA&amp;GRIDCO'!ER89+'Day Ahead IEX PXIL'!CB89+RTM!CB89</f>
        <v>66.495000000000005</v>
      </c>
      <c r="BE89" s="99">
        <f>'OA&amp;GRIDCO'!NU89+GDAM!U89</f>
        <v>0</v>
      </c>
      <c r="BF89" s="99"/>
      <c r="BG89" s="77"/>
      <c r="BH89" s="77"/>
      <c r="BI89" s="14">
        <f>'OA&amp;GRIDCO'!EW89+'Day Ahead IEX PXIL'!CG89+RTM!CG89</f>
        <v>0</v>
      </c>
      <c r="BJ89" s="14">
        <f>'OA&amp;GRIDCO'!EX89+'Day Ahead IEX PXIL'!CH89+RTM!CH89</f>
        <v>0</v>
      </c>
      <c r="BK89" s="14">
        <f>'OA&amp;GRIDCO'!KW89+RTM!FG89+'Day Ahead IEX PXIL'!GW89</f>
        <v>0</v>
      </c>
      <c r="BL89" s="14">
        <f>'OA&amp;GRIDCO'!KX89+RTM!FH89+'Day Ahead IEX PXIL'!GX89</f>
        <v>0</v>
      </c>
      <c r="BM89" s="14">
        <f>'Day Ahead IEX PXIL'!CM89+RTM!CM89+'OA&amp;GRIDCO'!FC89</f>
        <v>0</v>
      </c>
      <c r="BN89" s="14">
        <f>'OA&amp;GRIDCO'!FD89+'Day Ahead IEX PXIL'!CN89+RTM!CN89</f>
        <v>0</v>
      </c>
      <c r="BO89" s="93"/>
      <c r="BP89" s="93"/>
      <c r="BQ89" s="14">
        <f>'OA&amp;GRIDCO'!FQ89+'Day Ahead IEX PXIL'!CS89+RTM!CS89</f>
        <v>26.8</v>
      </c>
      <c r="BR89" s="14">
        <f>'OA&amp;GRIDCO'!FR89+'Day Ahead IEX PXIL'!CT89+RTM!CT89</f>
        <v>6</v>
      </c>
      <c r="BS89" s="10">
        <f>'OA&amp;GRIDCO'!JU89+'Day Ahead IEX PXIL'!FA89+RTM!EU89</f>
        <v>108.9545</v>
      </c>
      <c r="BT89" s="14">
        <f>'OA&amp;GRIDCO'!JV89+'Day Ahead IEX PXIL'!FB89+RTM!EV89</f>
        <v>22</v>
      </c>
      <c r="BU89" s="31">
        <f>'OA&amp;GRIDCO'!GG89+RTM!G89</f>
        <v>0</v>
      </c>
      <c r="BV89" s="31">
        <f>'OA&amp;GRIDCO'!GH89</f>
        <v>0</v>
      </c>
      <c r="BW89" s="14">
        <f>'OA&amp;GRIDCO'!HA89+'Day Ahead IEX PXIL'!DK89+RTM!DE89</f>
        <v>1.5</v>
      </c>
      <c r="BX89" s="14">
        <f>'OA&amp;GRIDCO'!HB89</f>
        <v>0</v>
      </c>
      <c r="BY89" s="14">
        <f>'Day Ahead IEX PXIL'!GK89+RTM!FA89+'OA&amp;GRIDCO'!LC89</f>
        <v>0</v>
      </c>
      <c r="BZ89" s="14">
        <f>'Day Ahead IEX PXIL'!GL89+RTM!FB89+'OA&amp;GRIDCO'!LD89</f>
        <v>0</v>
      </c>
      <c r="CA89" s="61"/>
      <c r="CB89" s="61"/>
      <c r="CC89" s="98">
        <f>RTM!GI89+'Day Ahead IEX PXIL'!II89+GDAM!M89</f>
        <v>0</v>
      </c>
      <c r="CD89" s="98">
        <f>RTM!GJ89</f>
        <v>0</v>
      </c>
      <c r="CE89" s="14">
        <f>'OA&amp;GRIDCO'!HI89+'Day Ahead IEX PXIL'!DQ89+RTM!DK89</f>
        <v>0</v>
      </c>
      <c r="CF89" s="14">
        <f>'OA&amp;GRIDCO'!HJ89+'Day Ahead IEX PXIL'!DR89+RTM!DL89</f>
        <v>0</v>
      </c>
      <c r="CG89" s="98">
        <f>'OA&amp;GRIDCO'!HO89+'Day Ahead IEX PXIL'!DW89+RTM!DQ89</f>
        <v>0</v>
      </c>
      <c r="CH89" s="98">
        <f>'OA&amp;GRIDCO'!HP89+'Day Ahead IEX PXIL'!DX89+RTM!DR89</f>
        <v>0</v>
      </c>
      <c r="CI89" s="99">
        <f>'Day Ahead IEX PXIL'!HE89+'OA&amp;GRIDCO'!DI89+RTM!GY89</f>
        <v>0</v>
      </c>
      <c r="CJ89" s="99">
        <f>'Day Ahead IEX PXIL'!HF89+'OA&amp;GRIDCO'!DJ89</f>
        <v>0</v>
      </c>
      <c r="CK89" s="78">
        <f>'OA&amp;GRIDCO'!KS89+'Day Ahead IEX PXIL'!DE89</f>
        <v>10.31</v>
      </c>
      <c r="CL89" s="78">
        <f>'OA&amp;GRIDCO'!KT89+'Day Ahead IEX PXIL'!DF89</f>
        <v>0</v>
      </c>
      <c r="CM89" s="78">
        <f>'Day Ahead IEX PXIL'!FS89+RTM!FS89</f>
        <v>2.06</v>
      </c>
      <c r="CN89" s="78">
        <f>'Day Ahead IEX PXIL'!FT89</f>
        <v>0</v>
      </c>
      <c r="CO89" s="78">
        <f>RTM!IY89+'Day Ahead IEX PXIL'!IY89</f>
        <v>0</v>
      </c>
      <c r="CP89" s="78">
        <f>RTM!IZ89+'Day Ahead IEX PXIL'!IZ89</f>
        <v>0</v>
      </c>
      <c r="CQ89" s="14">
        <f>'OA&amp;GRIDCO'!KG89+'Day Ahead IEX PXIL'!FM89+RTM!GE89</f>
        <v>0</v>
      </c>
      <c r="CR89" s="14">
        <f>'OA&amp;GRIDCO'!KH89+'Day Ahead IEX PXIL'!FN89</f>
        <v>0</v>
      </c>
      <c r="CS89" s="14">
        <f>'OA&amp;GRIDCO'!KM89+'Day Ahead IEX PXIL'!FY89+RTM!FY89</f>
        <v>3.61</v>
      </c>
      <c r="CT89" s="14">
        <f>'Day Ahead IEX PXIL'!FZ89</f>
        <v>0</v>
      </c>
      <c r="CU89" s="14">
        <v>0</v>
      </c>
      <c r="CV89" s="14">
        <f>'Day Ahead IEX PXIL'!GF89</f>
        <v>0</v>
      </c>
      <c r="CW89" s="14">
        <f>'OA&amp;GRIDCO'!HU89+'Day Ahead IEX PXIL'!EC89+RTM!DW89</f>
        <v>400</v>
      </c>
      <c r="CX89" s="14">
        <f>'OA&amp;GRIDCO'!HV89+'Day Ahead IEX PXIL'!ED89+RTM!DX89</f>
        <v>0</v>
      </c>
      <c r="CY89" s="14">
        <f>'OA&amp;GRIDCO'!IG89+'Day Ahead IEX PXIL'!EI89+RTM!EC89</f>
        <v>9.3000000000000007</v>
      </c>
      <c r="CZ89" s="14">
        <f>'OA&amp;GRIDCO'!IH89+'Day Ahead IEX PXIL'!EJ89+RTM!ED89</f>
        <v>2.3250000000000002</v>
      </c>
      <c r="DA89" s="14">
        <f>'OA&amp;GRIDCO'!IU89+'Day Ahead IEX PXIL'!EO89+RTM!EI89</f>
        <v>0</v>
      </c>
      <c r="DB89" s="14">
        <f>'OA&amp;GRIDCO'!IV89+'Day Ahead IEX PXIL'!EP89+RTM!EJ89</f>
        <v>0</v>
      </c>
      <c r="DC89" s="99"/>
      <c r="DD89" s="99"/>
      <c r="DE89" s="14">
        <f>'Day Ahead IEX PXIL'!FC89+'OA&amp;GRIDCO'!KA89+RTM!GM89</f>
        <v>0</v>
      </c>
      <c r="DF89" s="14">
        <f>'Day Ahead IEX PXIL'!FD89+'OA&amp;GRIDCO'!KB89</f>
        <v>0</v>
      </c>
      <c r="DG89" s="14">
        <f>'OA&amp;GRIDCO'!JE89+'Day Ahead IEX PXIL'!EU89+RTM!EO89</f>
        <v>20.62</v>
      </c>
      <c r="DH89" s="14">
        <f>'OA&amp;GRIDCO'!JF89+'Day Ahead IEX PXIL'!EV89+RTM!EP89</f>
        <v>0</v>
      </c>
      <c r="DI89" s="14">
        <v>0</v>
      </c>
      <c r="DJ89" s="14">
        <v>0</v>
      </c>
      <c r="DK89" s="98">
        <f>RTM!FM89</f>
        <v>0</v>
      </c>
      <c r="DL89" s="98">
        <f>RTM!FN89</f>
        <v>0</v>
      </c>
      <c r="DM89" s="98">
        <f>'OA&amp;GRIDCO'!LF89+'Day Ahead IEX PXIL'!HU89+'Day Ahead IEX PXIL'!HU89</f>
        <v>0</v>
      </c>
      <c r="DN89" s="98">
        <f>'OA&amp;GRIDCO'!LH89+'Day Ahead IEX PXIL'!HV89+RTM!GV89</f>
        <v>0</v>
      </c>
      <c r="DO89" s="98">
        <f>'OA&amp;GRIDCO'!LS89+'Day Ahead IEX PXIL'!HO89+RTM!IU89</f>
        <v>0</v>
      </c>
      <c r="DP89" s="98">
        <f>'OA&amp;GRIDCO'!LT89+'Day Ahead IEX PXIL'!HP89+RTM!IV89</f>
        <v>0</v>
      </c>
      <c r="DQ89" s="98">
        <f>RTM!HK89</f>
        <v>1.65</v>
      </c>
      <c r="DR89" s="98">
        <f>RTM!HL89</f>
        <v>0</v>
      </c>
      <c r="DS89" s="98">
        <f>RTM!HO89</f>
        <v>0</v>
      </c>
      <c r="DT89" s="98">
        <f>RTM!HP89</f>
        <v>0</v>
      </c>
      <c r="DU89" s="98">
        <f>RTM!HS89</f>
        <v>0</v>
      </c>
      <c r="DV89" s="98">
        <f>RTM!HT89</f>
        <v>0</v>
      </c>
      <c r="DW89" s="98">
        <f>RTM!HW89+'OA&amp;GRIDCO'!MI89</f>
        <v>25</v>
      </c>
      <c r="DX89" s="98">
        <f>RTM!HX89</f>
        <v>0</v>
      </c>
      <c r="DY89" s="98">
        <f>RTM!IA89</f>
        <v>0</v>
      </c>
      <c r="DZ89" s="98">
        <f>RTM!IB89</f>
        <v>0</v>
      </c>
      <c r="EA89" s="98">
        <f>RTM!IC89</f>
        <v>0</v>
      </c>
      <c r="EB89" s="98">
        <f>RTM!ID89</f>
        <v>0</v>
      </c>
      <c r="EC89" s="98">
        <f>'OA&amp;GRIDCO'!MO89</f>
        <v>0</v>
      </c>
      <c r="ED89" s="98">
        <f>'OA&amp;GRIDCO'!MP89</f>
        <v>0</v>
      </c>
      <c r="EE89" s="98">
        <f>'OA&amp;GRIDCO'!MS89</f>
        <v>0</v>
      </c>
      <c r="EF89" s="98">
        <f>'OA&amp;GRIDCO'!MT89</f>
        <v>0</v>
      </c>
      <c r="EG89" s="98">
        <f>'OA&amp;GRIDCO'!MW89+'Day Ahead IEX PXIL'!IM89+GDAM!G89+RTM!II89</f>
        <v>0</v>
      </c>
      <c r="EH89" s="98">
        <f>'OA&amp;GRIDCO'!MX89+'Day Ahead IEX PXIL'!IN89+RTM!IJ89+GDAM!H89</f>
        <v>0</v>
      </c>
      <c r="EI89" s="98">
        <f>'Day Ahead IEX PXIL'!IQ89+RTM!IM89+'OA&amp;GRIDCO'!NA89</f>
        <v>6.65</v>
      </c>
      <c r="EJ89" s="98">
        <f>'Day Ahead IEX PXIL'!IR89+RTM!IN89+'OA&amp;GRIDCO'!NB89</f>
        <v>0.9</v>
      </c>
      <c r="EK89" s="98">
        <f>'OA&amp;GRIDCO'!NE89</f>
        <v>0</v>
      </c>
      <c r="EL89" s="98">
        <f>'OA&amp;GRIDCO'!NF89</f>
        <v>0</v>
      </c>
      <c r="EM89" s="98">
        <f>RTM!IQ89</f>
        <v>0</v>
      </c>
      <c r="EN89" s="98">
        <f>RTM!IR89</f>
        <v>0</v>
      </c>
      <c r="EO89" s="98">
        <f>'Day Ahead IEX PXIL'!IU89+RTM!JC89</f>
        <v>0</v>
      </c>
      <c r="EP89" s="98">
        <f>'Day Ahead IEX PXIL'!IV89+RTM!JD89</f>
        <v>0</v>
      </c>
      <c r="EQ89" s="98">
        <f>'OA&amp;GRIDCO'!NI89</f>
        <v>0</v>
      </c>
      <c r="ER89" s="98">
        <f>'OA&amp;GRIDCO'!NJ89</f>
        <v>0</v>
      </c>
      <c r="ES89" s="98">
        <f>'OA&amp;GRIDCO'!NK89+RTM!HC89+'Day Ahead IEX PXIL'!JC89</f>
        <v>0</v>
      </c>
      <c r="ET89" s="98">
        <f>'OA&amp;GRIDCO'!NN89+RTM!HD89+'Day Ahead IEX PXIL'!JD89</f>
        <v>0</v>
      </c>
      <c r="EU89" s="98">
        <f>RTM!JG89</f>
        <v>1.1100000000000001</v>
      </c>
      <c r="EV89" s="98">
        <f>RTM!JH89</f>
        <v>0</v>
      </c>
      <c r="EW89" s="98">
        <f>RTM!JK89</f>
        <v>0</v>
      </c>
      <c r="EX89" s="98">
        <f>RTM!JL89</f>
        <v>0</v>
      </c>
      <c r="EY89" s="98">
        <f>GDAM!S89+'OA&amp;GRIDCO'!OE89+RTM!JO89</f>
        <v>0</v>
      </c>
      <c r="EZ89" s="98">
        <f>GDAM!T89+'OA&amp;GRIDCO'!NV89+RTM!JP89</f>
        <v>0</v>
      </c>
      <c r="FA89" s="98">
        <f>GDAM!Y89+RTM!JS89</f>
        <v>0</v>
      </c>
      <c r="FB89" s="98">
        <f>GDAM!Z89+RTM!JT89</f>
        <v>0</v>
      </c>
      <c r="FC89" s="98">
        <f>RTM!JW89</f>
        <v>0</v>
      </c>
      <c r="FD89" s="98">
        <f>RTM!JX89</f>
        <v>0</v>
      </c>
      <c r="FE89" s="98">
        <f>GDAM!AE89+'OA&amp;GRIDCO'!OM89</f>
        <v>0</v>
      </c>
      <c r="FF89" s="98">
        <f>GDAM!AF89+'OA&amp;GRIDCO'!ON89</f>
        <v>0</v>
      </c>
      <c r="FG89" s="10">
        <f t="shared" si="2"/>
        <v>1623.6118840206184</v>
      </c>
      <c r="FH89" s="10">
        <f t="shared" si="3"/>
        <v>197.20399999999998</v>
      </c>
    </row>
    <row r="90" spans="1:164">
      <c r="A90" s="72" t="s">
        <v>112</v>
      </c>
      <c r="B90" s="62">
        <v>80</v>
      </c>
      <c r="C90" s="139"/>
      <c r="D90" s="99"/>
      <c r="E90" s="99"/>
      <c r="F90" s="99"/>
      <c r="G90" s="99">
        <v>20</v>
      </c>
      <c r="H90" s="99">
        <v>0.9</v>
      </c>
      <c r="I90" s="98"/>
      <c r="J90" s="98"/>
      <c r="K90" s="99"/>
      <c r="L90" s="99"/>
      <c r="M90" s="99">
        <v>18</v>
      </c>
      <c r="N90" s="99"/>
      <c r="O90" s="364">
        <v>0</v>
      </c>
      <c r="P90" s="99"/>
      <c r="Q90" s="119">
        <v>3.7</v>
      </c>
      <c r="R90" s="99">
        <v>0.45999999999999996</v>
      </c>
      <c r="S90" s="98">
        <v>25</v>
      </c>
      <c r="T90" s="99"/>
      <c r="U90" s="98">
        <v>37</v>
      </c>
      <c r="V90" s="99"/>
      <c r="W90" s="351">
        <v>0</v>
      </c>
      <c r="X90" s="99"/>
      <c r="Y90" s="351">
        <v>0</v>
      </c>
      <c r="Z90" s="99"/>
      <c r="AA90" s="351">
        <v>0</v>
      </c>
      <c r="AB90" s="99"/>
      <c r="AC90" s="365">
        <v>0</v>
      </c>
      <c r="AD90" s="99"/>
      <c r="AE90" s="14">
        <f>'OA&amp;GRIDCO'!W90+'Day Ahead IEX PXIL'!M90+RTM!M90</f>
        <v>41.24</v>
      </c>
      <c r="AF90" s="14">
        <f>'OA&amp;GRIDCO'!X90+'Day Ahead IEX PXIL'!N90+RTM!N90</f>
        <v>41.24</v>
      </c>
      <c r="AG90" s="14">
        <f>'OA&amp;GRIDCO'!AC90+'Day Ahead IEX PXIL'!S90+RTM!S90</f>
        <v>5</v>
      </c>
      <c r="AH90" s="14">
        <f>'OA&amp;GRIDCO'!AD90+'Day Ahead IEX PXIL'!T90+RTM!T90</f>
        <v>2.2200000000000002</v>
      </c>
      <c r="AI90" s="14">
        <f>'OA&amp;GRIDCO'!AU90+'Day Ahead IEX PXIL'!Y90+RTM!Y90</f>
        <v>114.95</v>
      </c>
      <c r="AJ90" s="14">
        <f>'OA&amp;GRIDCO'!AV90+'Day Ahead IEX PXIL'!Z90+RTM!Z90</f>
        <v>24</v>
      </c>
      <c r="AK90" s="14">
        <f>'OA&amp;GRIDCO'!BS90+'Day Ahead IEX PXIL'!AK90+RTM!AK90</f>
        <v>60</v>
      </c>
      <c r="AL90" s="14">
        <f>'OA&amp;GRIDCO'!BT90+'Day Ahead IEX PXIL'!AL90+RTM!AL90</f>
        <v>8.5440000000000005</v>
      </c>
      <c r="AM90" s="14">
        <f>'OA&amp;GRIDCO'!BC90+'Day Ahead IEX PXIL'!AE90+RTM!AE90</f>
        <v>0</v>
      </c>
      <c r="AN90" s="14">
        <f>'OA&amp;GRIDCO'!BD90+'Day Ahead IEX PXIL'!AF90+RTM!AF90</f>
        <v>0</v>
      </c>
      <c r="AO90" s="14">
        <f>'OA&amp;GRIDCO'!CC90+'Day Ahead IEX PXIL'!AQ90+RTM!AQ90</f>
        <v>0</v>
      </c>
      <c r="AP90" s="14">
        <f>'OA&amp;GRIDCO'!CD90+'Day Ahead IEX PXIL'!AR90+RTM!AR90</f>
        <v>0</v>
      </c>
      <c r="AQ90" s="14">
        <f>'OA&amp;GRIDCO'!CO90+'Day Ahead IEX PXIL'!AW90+RTM!AW90</f>
        <v>39.15</v>
      </c>
      <c r="AR90" s="14">
        <f>'OA&amp;GRIDCO'!CP90+'Day Ahead IEX PXIL'!AX90+RTM!AX90</f>
        <v>8</v>
      </c>
      <c r="AS90" s="14">
        <f>'OA&amp;GRIDCO'!DA90+'Day Ahead IEX PXIL'!BC90+RTM!BC90</f>
        <v>329.77738402061857</v>
      </c>
      <c r="AT90" s="14">
        <f>'OA&amp;GRIDCO'!DB90+'Day Ahead IEX PXIL'!BD90+RTM!BD90</f>
        <v>0</v>
      </c>
      <c r="AU90" s="14">
        <f>'Day Ahead IEX PXIL'!BI90+RTM!BI90+'OA&amp;GRIDCO'!OQ90</f>
        <v>0</v>
      </c>
      <c r="AV90" s="14">
        <f>'Day Ahead IEX PXIL'!BJ90+RTM!BJ90+'OA&amp;GRIDCO'!OR90</f>
        <v>0</v>
      </c>
      <c r="AW90" s="91"/>
      <c r="AX90" s="91"/>
      <c r="AY90" s="14">
        <v>0</v>
      </c>
      <c r="AZ90" s="14">
        <f>'OA&amp;GRIDCO'!DL90+'Day Ahead IEX PXIL'!BP90+RTM!BP90</f>
        <v>14.12</v>
      </c>
      <c r="BA90" s="14">
        <f>'OA&amp;GRIDCO'!EC90+'Day Ahead IEX PXIL'!BU90+RTM!BU90</f>
        <v>0</v>
      </c>
      <c r="BB90" s="14">
        <f>'OA&amp;GRIDCO'!ED90+'Day Ahead IEX PXIL'!BV90+RTM!BV90</f>
        <v>0</v>
      </c>
      <c r="BC90" s="14">
        <f>'OA&amp;GRIDCO'!EQ90+'Day Ahead IEX PXIL'!CA90+RTM!CA90</f>
        <v>348.46000000000004</v>
      </c>
      <c r="BD90" s="14">
        <f>'OA&amp;GRIDCO'!ER90+'Day Ahead IEX PXIL'!CB90+RTM!CB90</f>
        <v>66.495000000000005</v>
      </c>
      <c r="BE90" s="99">
        <f>'OA&amp;GRIDCO'!NU90+GDAM!U90</f>
        <v>0</v>
      </c>
      <c r="BF90" s="99"/>
      <c r="BG90" s="77"/>
      <c r="BH90" s="77"/>
      <c r="BI90" s="14">
        <f>'OA&amp;GRIDCO'!EW90+'Day Ahead IEX PXIL'!CG90+RTM!CG90</f>
        <v>0</v>
      </c>
      <c r="BJ90" s="14">
        <f>'OA&amp;GRIDCO'!EX90+'Day Ahead IEX PXIL'!CH90+RTM!CH90</f>
        <v>0</v>
      </c>
      <c r="BK90" s="14">
        <f>'OA&amp;GRIDCO'!KW90+RTM!FG90+'Day Ahead IEX PXIL'!GW90</f>
        <v>0</v>
      </c>
      <c r="BL90" s="14">
        <f>'OA&amp;GRIDCO'!KX90+RTM!FH90+'Day Ahead IEX PXIL'!GX90</f>
        <v>0</v>
      </c>
      <c r="BM90" s="14">
        <f>'Day Ahead IEX PXIL'!CM90+RTM!CM90+'OA&amp;GRIDCO'!FC90</f>
        <v>0</v>
      </c>
      <c r="BN90" s="14">
        <f>'OA&amp;GRIDCO'!FD90+'Day Ahead IEX PXIL'!CN90+RTM!CN90</f>
        <v>0</v>
      </c>
      <c r="BO90" s="93"/>
      <c r="BP90" s="93"/>
      <c r="BQ90" s="14">
        <f>'OA&amp;GRIDCO'!FQ90+'Day Ahead IEX PXIL'!CS90+RTM!CS90</f>
        <v>26.8</v>
      </c>
      <c r="BR90" s="14">
        <f>'OA&amp;GRIDCO'!FR90+'Day Ahead IEX PXIL'!CT90+RTM!CT90</f>
        <v>6</v>
      </c>
      <c r="BS90" s="10">
        <f>'OA&amp;GRIDCO'!JU90+'Day Ahead IEX PXIL'!FA90+RTM!EU90</f>
        <v>108.9545</v>
      </c>
      <c r="BT90" s="14">
        <f>'OA&amp;GRIDCO'!JV90+'Day Ahead IEX PXIL'!FB90+RTM!EV90</f>
        <v>22</v>
      </c>
      <c r="BU90" s="31">
        <f>'OA&amp;GRIDCO'!GG90+RTM!G90</f>
        <v>0</v>
      </c>
      <c r="BV90" s="31">
        <f>'OA&amp;GRIDCO'!GH90</f>
        <v>0</v>
      </c>
      <c r="BW90" s="14">
        <f>'OA&amp;GRIDCO'!HA90+'Day Ahead IEX PXIL'!DK90+RTM!DE90</f>
        <v>1.5</v>
      </c>
      <c r="BX90" s="14">
        <f>'OA&amp;GRIDCO'!HB90</f>
        <v>0</v>
      </c>
      <c r="BY90" s="14">
        <f>'Day Ahead IEX PXIL'!GK90+RTM!FA90+'OA&amp;GRIDCO'!LC90</f>
        <v>0</v>
      </c>
      <c r="BZ90" s="14">
        <f>'Day Ahead IEX PXIL'!GL90+RTM!FB90+'OA&amp;GRIDCO'!LD90</f>
        <v>0</v>
      </c>
      <c r="CA90" s="61"/>
      <c r="CB90" s="61"/>
      <c r="CC90" s="98">
        <f>RTM!GI90+'Day Ahead IEX PXIL'!II90+GDAM!M90</f>
        <v>0</v>
      </c>
      <c r="CD90" s="98">
        <f>RTM!GJ90</f>
        <v>0</v>
      </c>
      <c r="CE90" s="14">
        <f>'OA&amp;GRIDCO'!HI90+'Day Ahead IEX PXIL'!DQ90+RTM!DK90</f>
        <v>0</v>
      </c>
      <c r="CF90" s="14">
        <f>'OA&amp;GRIDCO'!HJ90+'Day Ahead IEX PXIL'!DR90+RTM!DL90</f>
        <v>0</v>
      </c>
      <c r="CG90" s="98">
        <f>'OA&amp;GRIDCO'!HO90+'Day Ahead IEX PXIL'!DW90+RTM!DQ90</f>
        <v>0</v>
      </c>
      <c r="CH90" s="98">
        <f>'OA&amp;GRIDCO'!HP90+'Day Ahead IEX PXIL'!DX90+RTM!DR90</f>
        <v>0</v>
      </c>
      <c r="CI90" s="99">
        <f>'Day Ahead IEX PXIL'!HE90+'OA&amp;GRIDCO'!DI90+RTM!GY90</f>
        <v>0</v>
      </c>
      <c r="CJ90" s="99">
        <f>'Day Ahead IEX PXIL'!HF90+'OA&amp;GRIDCO'!DJ90</f>
        <v>0</v>
      </c>
      <c r="CK90" s="78">
        <f>'OA&amp;GRIDCO'!KS90+'Day Ahead IEX PXIL'!DE90</f>
        <v>10.31</v>
      </c>
      <c r="CL90" s="78">
        <f>'OA&amp;GRIDCO'!KT90+'Day Ahead IEX PXIL'!DF90</f>
        <v>0</v>
      </c>
      <c r="CM90" s="78">
        <f>'Day Ahead IEX PXIL'!FS90+RTM!FS90</f>
        <v>2.06</v>
      </c>
      <c r="CN90" s="78">
        <f>'Day Ahead IEX PXIL'!FT90</f>
        <v>0</v>
      </c>
      <c r="CO90" s="78">
        <f>RTM!IY90+'Day Ahead IEX PXIL'!IY90</f>
        <v>0</v>
      </c>
      <c r="CP90" s="78">
        <f>RTM!IZ90+'Day Ahead IEX PXIL'!IZ90</f>
        <v>0</v>
      </c>
      <c r="CQ90" s="14">
        <f>'OA&amp;GRIDCO'!KG90+'Day Ahead IEX PXIL'!FM90+RTM!GE90</f>
        <v>0</v>
      </c>
      <c r="CR90" s="14">
        <f>'OA&amp;GRIDCO'!KH90+'Day Ahead IEX PXIL'!FN90</f>
        <v>0</v>
      </c>
      <c r="CS90" s="14">
        <f>'OA&amp;GRIDCO'!KM90+'Day Ahead IEX PXIL'!FY90+RTM!FY90</f>
        <v>3.61</v>
      </c>
      <c r="CT90" s="14">
        <f>'Day Ahead IEX PXIL'!FZ90</f>
        <v>0</v>
      </c>
      <c r="CU90" s="14">
        <v>0</v>
      </c>
      <c r="CV90" s="14">
        <f>'Day Ahead IEX PXIL'!GF90</f>
        <v>0</v>
      </c>
      <c r="CW90" s="14">
        <f>'OA&amp;GRIDCO'!HU90+'Day Ahead IEX PXIL'!EC90+RTM!DW90</f>
        <v>400</v>
      </c>
      <c r="CX90" s="14">
        <f>'OA&amp;GRIDCO'!HV90+'Day Ahead IEX PXIL'!ED90+RTM!DX90</f>
        <v>0</v>
      </c>
      <c r="CY90" s="14">
        <f>'OA&amp;GRIDCO'!IG90+'Day Ahead IEX PXIL'!EI90+RTM!EC90</f>
        <v>9.3000000000000007</v>
      </c>
      <c r="CZ90" s="14">
        <f>'OA&amp;GRIDCO'!IH90+'Day Ahead IEX PXIL'!EJ90+RTM!ED90</f>
        <v>2.3250000000000002</v>
      </c>
      <c r="DA90" s="14">
        <f>'OA&amp;GRIDCO'!IU90+'Day Ahead IEX PXIL'!EO90+RTM!EI90</f>
        <v>0</v>
      </c>
      <c r="DB90" s="14">
        <f>'OA&amp;GRIDCO'!IV90+'Day Ahead IEX PXIL'!EP90+RTM!EJ90</f>
        <v>0</v>
      </c>
      <c r="DC90" s="99"/>
      <c r="DD90" s="99"/>
      <c r="DE90" s="14">
        <f>'Day Ahead IEX PXIL'!FC90+'OA&amp;GRIDCO'!KA90+RTM!GM90</f>
        <v>0</v>
      </c>
      <c r="DF90" s="14">
        <f>'Day Ahead IEX PXIL'!FD90+'OA&amp;GRIDCO'!KB90</f>
        <v>0</v>
      </c>
      <c r="DG90" s="14">
        <f>'OA&amp;GRIDCO'!JE90+'Day Ahead IEX PXIL'!EU90+RTM!EO90</f>
        <v>20.62</v>
      </c>
      <c r="DH90" s="14">
        <f>'OA&amp;GRIDCO'!JF90+'Day Ahead IEX PXIL'!EV90+RTM!EP90</f>
        <v>0</v>
      </c>
      <c r="DI90" s="14">
        <v>0</v>
      </c>
      <c r="DJ90" s="14">
        <v>0</v>
      </c>
      <c r="DK90" s="98">
        <f>RTM!FM90</f>
        <v>0</v>
      </c>
      <c r="DL90" s="98">
        <f>RTM!FN90</f>
        <v>0</v>
      </c>
      <c r="DM90" s="98">
        <f>'OA&amp;GRIDCO'!LF90+'Day Ahead IEX PXIL'!HU90+'Day Ahead IEX PXIL'!HU90</f>
        <v>0</v>
      </c>
      <c r="DN90" s="98">
        <f>'OA&amp;GRIDCO'!LH90+'Day Ahead IEX PXIL'!HV90+RTM!GV90</f>
        <v>0</v>
      </c>
      <c r="DO90" s="98">
        <f>'OA&amp;GRIDCO'!LS90+'Day Ahead IEX PXIL'!HO90+RTM!IU90</f>
        <v>0</v>
      </c>
      <c r="DP90" s="98">
        <f>'OA&amp;GRIDCO'!LT90+'Day Ahead IEX PXIL'!HP90+RTM!IV90</f>
        <v>0</v>
      </c>
      <c r="DQ90" s="98">
        <f>RTM!HK90</f>
        <v>1.65</v>
      </c>
      <c r="DR90" s="98">
        <f>RTM!HL90</f>
        <v>0</v>
      </c>
      <c r="DS90" s="98">
        <f>RTM!HO90</f>
        <v>0</v>
      </c>
      <c r="DT90" s="98">
        <f>RTM!HP90</f>
        <v>0</v>
      </c>
      <c r="DU90" s="98">
        <f>RTM!HS90</f>
        <v>0</v>
      </c>
      <c r="DV90" s="98">
        <f>RTM!HT90</f>
        <v>0</v>
      </c>
      <c r="DW90" s="98">
        <f>RTM!HW90+'OA&amp;GRIDCO'!MI90</f>
        <v>25</v>
      </c>
      <c r="DX90" s="98">
        <f>RTM!HX90</f>
        <v>0</v>
      </c>
      <c r="DY90" s="98">
        <f>RTM!IA90</f>
        <v>0</v>
      </c>
      <c r="DZ90" s="98">
        <f>RTM!IB90</f>
        <v>0</v>
      </c>
      <c r="EA90" s="98">
        <f>RTM!IC90</f>
        <v>0</v>
      </c>
      <c r="EB90" s="98">
        <f>RTM!ID90</f>
        <v>0</v>
      </c>
      <c r="EC90" s="98">
        <f>'OA&amp;GRIDCO'!MO90</f>
        <v>0</v>
      </c>
      <c r="ED90" s="98">
        <f>'OA&amp;GRIDCO'!MP90</f>
        <v>0</v>
      </c>
      <c r="EE90" s="98">
        <f>'OA&amp;GRIDCO'!MS90</f>
        <v>0</v>
      </c>
      <c r="EF90" s="98">
        <f>'OA&amp;GRIDCO'!MT90</f>
        <v>0</v>
      </c>
      <c r="EG90" s="98">
        <f>'OA&amp;GRIDCO'!MW90+'Day Ahead IEX PXIL'!IM90+GDAM!G90+RTM!II90</f>
        <v>0</v>
      </c>
      <c r="EH90" s="98">
        <f>'OA&amp;GRIDCO'!MX90+'Day Ahead IEX PXIL'!IN90+RTM!IJ90+GDAM!H90</f>
        <v>0</v>
      </c>
      <c r="EI90" s="98">
        <f>'Day Ahead IEX PXIL'!IQ90+RTM!IM90+'OA&amp;GRIDCO'!NA90</f>
        <v>6.65</v>
      </c>
      <c r="EJ90" s="98">
        <f>'Day Ahead IEX PXIL'!IR90+RTM!IN90+'OA&amp;GRIDCO'!NB90</f>
        <v>0.9</v>
      </c>
      <c r="EK90" s="98">
        <f>'OA&amp;GRIDCO'!NE90</f>
        <v>0</v>
      </c>
      <c r="EL90" s="98">
        <f>'OA&amp;GRIDCO'!NF90</f>
        <v>0</v>
      </c>
      <c r="EM90" s="98">
        <f>RTM!IQ90</f>
        <v>0</v>
      </c>
      <c r="EN90" s="98">
        <f>RTM!IR90</f>
        <v>0</v>
      </c>
      <c r="EO90" s="98">
        <f>'Day Ahead IEX PXIL'!IU90+RTM!JC90</f>
        <v>0</v>
      </c>
      <c r="EP90" s="98">
        <f>'Day Ahead IEX PXIL'!IV90+RTM!JD90</f>
        <v>0</v>
      </c>
      <c r="EQ90" s="98">
        <f>'OA&amp;GRIDCO'!NI90</f>
        <v>0</v>
      </c>
      <c r="ER90" s="98">
        <f>'OA&amp;GRIDCO'!NJ90</f>
        <v>0</v>
      </c>
      <c r="ES90" s="98">
        <f>'OA&amp;GRIDCO'!NK90+RTM!HC90+'Day Ahead IEX PXIL'!JC90</f>
        <v>0</v>
      </c>
      <c r="ET90" s="98">
        <f>'OA&amp;GRIDCO'!NN90+RTM!HD90+'Day Ahead IEX PXIL'!JD90</f>
        <v>0</v>
      </c>
      <c r="EU90" s="98">
        <f>RTM!JG90</f>
        <v>1.1100000000000001</v>
      </c>
      <c r="EV90" s="98">
        <f>RTM!JH90</f>
        <v>0</v>
      </c>
      <c r="EW90" s="98">
        <f>RTM!JK90</f>
        <v>0</v>
      </c>
      <c r="EX90" s="98">
        <f>RTM!JL90</f>
        <v>0</v>
      </c>
      <c r="EY90" s="98">
        <f>GDAM!S90+'OA&amp;GRIDCO'!OE90+RTM!JO90</f>
        <v>0</v>
      </c>
      <c r="EZ90" s="98">
        <f>GDAM!T90+'OA&amp;GRIDCO'!NV90+RTM!JP90</f>
        <v>0</v>
      </c>
      <c r="FA90" s="98">
        <f>GDAM!Y90+RTM!JS90</f>
        <v>0</v>
      </c>
      <c r="FB90" s="98">
        <f>GDAM!Z90+RTM!JT90</f>
        <v>0</v>
      </c>
      <c r="FC90" s="98">
        <f>RTM!JW90</f>
        <v>0</v>
      </c>
      <c r="FD90" s="98">
        <f>RTM!JX90</f>
        <v>0</v>
      </c>
      <c r="FE90" s="98">
        <f>GDAM!AE90+'OA&amp;GRIDCO'!OM90</f>
        <v>0</v>
      </c>
      <c r="FF90" s="98">
        <f>GDAM!AF90+'OA&amp;GRIDCO'!ON90</f>
        <v>0</v>
      </c>
      <c r="FG90" s="10">
        <f t="shared" si="2"/>
        <v>1597.8418840206182</v>
      </c>
      <c r="FH90" s="10">
        <f t="shared" si="3"/>
        <v>197.20399999999998</v>
      </c>
    </row>
    <row r="91" spans="1:164">
      <c r="A91" s="72" t="s">
        <v>113</v>
      </c>
      <c r="B91" s="62">
        <v>81</v>
      </c>
      <c r="C91" s="139"/>
      <c r="D91" s="99"/>
      <c r="E91" s="99"/>
      <c r="F91" s="99"/>
      <c r="G91" s="99">
        <v>20</v>
      </c>
      <c r="H91" s="99">
        <v>0.9</v>
      </c>
      <c r="I91" s="98"/>
      <c r="J91" s="98"/>
      <c r="K91" s="99"/>
      <c r="L91" s="99"/>
      <c r="M91" s="99">
        <v>18</v>
      </c>
      <c r="N91" s="99"/>
      <c r="O91" s="364">
        <v>0</v>
      </c>
      <c r="P91" s="99"/>
      <c r="Q91" s="119">
        <v>3.7</v>
      </c>
      <c r="R91" s="99">
        <v>0.45999999999999996</v>
      </c>
      <c r="S91" s="98">
        <v>25</v>
      </c>
      <c r="T91" s="99"/>
      <c r="U91" s="98">
        <v>37</v>
      </c>
      <c r="V91" s="99"/>
      <c r="W91" s="351">
        <v>0</v>
      </c>
      <c r="X91" s="99"/>
      <c r="Y91" s="351">
        <v>0</v>
      </c>
      <c r="Z91" s="99"/>
      <c r="AA91" s="351">
        <v>0</v>
      </c>
      <c r="AB91" s="99"/>
      <c r="AC91" s="365">
        <v>0</v>
      </c>
      <c r="AD91" s="99"/>
      <c r="AE91" s="14">
        <f>'OA&amp;GRIDCO'!W91+'Day Ahead IEX PXIL'!M91+RTM!M91</f>
        <v>41.24</v>
      </c>
      <c r="AF91" s="14">
        <f>'OA&amp;GRIDCO'!X91+'Day Ahead IEX PXIL'!N91+RTM!N91</f>
        <v>41.24</v>
      </c>
      <c r="AG91" s="14">
        <f>'OA&amp;GRIDCO'!AC91+'Day Ahead IEX PXIL'!S91+RTM!S91</f>
        <v>5</v>
      </c>
      <c r="AH91" s="14">
        <f>'OA&amp;GRIDCO'!AD91+'Day Ahead IEX PXIL'!T91+RTM!T91</f>
        <v>2.2200000000000002</v>
      </c>
      <c r="AI91" s="14">
        <f>'OA&amp;GRIDCO'!AU91+'Day Ahead IEX PXIL'!Y91+RTM!Y91</f>
        <v>114.95</v>
      </c>
      <c r="AJ91" s="14">
        <f>'OA&amp;GRIDCO'!AV91+'Day Ahead IEX PXIL'!Z91+RTM!Z91</f>
        <v>24</v>
      </c>
      <c r="AK91" s="14">
        <f>'OA&amp;GRIDCO'!BS91+'Day Ahead IEX PXIL'!AK91+RTM!AK91</f>
        <v>60</v>
      </c>
      <c r="AL91" s="14">
        <f>'OA&amp;GRIDCO'!BT91+'Day Ahead IEX PXIL'!AL91+RTM!AL91</f>
        <v>8.5440000000000005</v>
      </c>
      <c r="AM91" s="14">
        <f>'OA&amp;GRIDCO'!BC91+'Day Ahead IEX PXIL'!AE91+RTM!AE91</f>
        <v>0</v>
      </c>
      <c r="AN91" s="14">
        <f>'OA&amp;GRIDCO'!BD91+'Day Ahead IEX PXIL'!AF91+RTM!AF91</f>
        <v>0</v>
      </c>
      <c r="AO91" s="14">
        <f>'OA&amp;GRIDCO'!CC91+'Day Ahead IEX PXIL'!AQ91+RTM!AQ91</f>
        <v>0</v>
      </c>
      <c r="AP91" s="14">
        <f>'OA&amp;GRIDCO'!CD91+'Day Ahead IEX PXIL'!AR91+RTM!AR91</f>
        <v>0</v>
      </c>
      <c r="AQ91" s="14">
        <f>'OA&amp;GRIDCO'!CO91+'Day Ahead IEX PXIL'!AW91+RTM!AW91</f>
        <v>39.15</v>
      </c>
      <c r="AR91" s="14">
        <f>'OA&amp;GRIDCO'!CP91+'Day Ahead IEX PXIL'!AX91+RTM!AX91</f>
        <v>8</v>
      </c>
      <c r="AS91" s="14">
        <f>'OA&amp;GRIDCO'!DA91+'Day Ahead IEX PXIL'!BC91+RTM!BC91</f>
        <v>329.77738402061857</v>
      </c>
      <c r="AT91" s="14">
        <f>'OA&amp;GRIDCO'!DB91+'Day Ahead IEX PXIL'!BD91+RTM!BD91</f>
        <v>0</v>
      </c>
      <c r="AU91" s="14">
        <f>'Day Ahead IEX PXIL'!BI91+RTM!BI91+'OA&amp;GRIDCO'!OQ91</f>
        <v>0</v>
      </c>
      <c r="AV91" s="14">
        <f>'Day Ahead IEX PXIL'!BJ91+RTM!BJ91+'OA&amp;GRIDCO'!OR91</f>
        <v>0</v>
      </c>
      <c r="AW91" s="91"/>
      <c r="AX91" s="91"/>
      <c r="AY91" s="14">
        <v>0</v>
      </c>
      <c r="AZ91" s="14">
        <f>'OA&amp;GRIDCO'!DL91+'Day Ahead IEX PXIL'!BP91+RTM!BP91</f>
        <v>14.12</v>
      </c>
      <c r="BA91" s="14">
        <f>'OA&amp;GRIDCO'!EC91+'Day Ahead IEX PXIL'!BU91+RTM!BU91</f>
        <v>0</v>
      </c>
      <c r="BB91" s="14">
        <f>'OA&amp;GRIDCO'!ED91+'Day Ahead IEX PXIL'!BV91+RTM!BV91</f>
        <v>0</v>
      </c>
      <c r="BC91" s="14">
        <f>'OA&amp;GRIDCO'!EQ91+'Day Ahead IEX PXIL'!CA91+RTM!CA91</f>
        <v>348.46000000000004</v>
      </c>
      <c r="BD91" s="14">
        <f>'OA&amp;GRIDCO'!ER91+'Day Ahead IEX PXIL'!CB91+RTM!CB91</f>
        <v>66.495000000000005</v>
      </c>
      <c r="BE91" s="99">
        <f>'OA&amp;GRIDCO'!NU91+GDAM!U91</f>
        <v>0</v>
      </c>
      <c r="BF91" s="99"/>
      <c r="BG91" s="77"/>
      <c r="BH91" s="77"/>
      <c r="BI91" s="14">
        <f>'OA&amp;GRIDCO'!EW91+'Day Ahead IEX PXIL'!CG91+RTM!CG91</f>
        <v>0</v>
      </c>
      <c r="BJ91" s="14">
        <f>'OA&amp;GRIDCO'!EX91+'Day Ahead IEX PXIL'!CH91+RTM!CH91</f>
        <v>0</v>
      </c>
      <c r="BK91" s="14">
        <f>'OA&amp;GRIDCO'!KW91+RTM!FG91+'Day Ahead IEX PXIL'!GW91</f>
        <v>0</v>
      </c>
      <c r="BL91" s="14">
        <f>'OA&amp;GRIDCO'!KX91+RTM!FH91+'Day Ahead IEX PXIL'!GX91</f>
        <v>0</v>
      </c>
      <c r="BM91" s="14">
        <f>'Day Ahead IEX PXIL'!CM91+RTM!CM91+'OA&amp;GRIDCO'!FC91</f>
        <v>0</v>
      </c>
      <c r="BN91" s="14">
        <f>'OA&amp;GRIDCO'!FD91+'Day Ahead IEX PXIL'!CN91+RTM!CN91</f>
        <v>0</v>
      </c>
      <c r="BO91" s="93"/>
      <c r="BP91" s="93"/>
      <c r="BQ91" s="14">
        <f>'OA&amp;GRIDCO'!FQ91+'Day Ahead IEX PXIL'!CS91+RTM!CS91</f>
        <v>26.8</v>
      </c>
      <c r="BR91" s="14">
        <f>'OA&amp;GRIDCO'!FR91+'Day Ahead IEX PXIL'!CT91+RTM!CT91</f>
        <v>6</v>
      </c>
      <c r="BS91" s="10">
        <f>'OA&amp;GRIDCO'!JU91+'Day Ahead IEX PXIL'!FA91+RTM!EU91</f>
        <v>108.9545</v>
      </c>
      <c r="BT91" s="14">
        <f>'OA&amp;GRIDCO'!JV91+'Day Ahead IEX PXIL'!FB91+RTM!EV91</f>
        <v>22</v>
      </c>
      <c r="BU91" s="31">
        <f>'OA&amp;GRIDCO'!GG91+RTM!G91</f>
        <v>0</v>
      </c>
      <c r="BV91" s="31">
        <f>'OA&amp;GRIDCO'!GH91</f>
        <v>0</v>
      </c>
      <c r="BW91" s="14">
        <f>'OA&amp;GRIDCO'!HA91+'Day Ahead IEX PXIL'!DK91+RTM!DE91</f>
        <v>1.5</v>
      </c>
      <c r="BX91" s="14">
        <f>'OA&amp;GRIDCO'!HB91</f>
        <v>0</v>
      </c>
      <c r="BY91" s="14">
        <f>'Day Ahead IEX PXIL'!GK91+RTM!FA91+'OA&amp;GRIDCO'!LC91</f>
        <v>0</v>
      </c>
      <c r="BZ91" s="14">
        <f>'Day Ahead IEX PXIL'!GL91+RTM!FB91+'OA&amp;GRIDCO'!LD91</f>
        <v>0</v>
      </c>
      <c r="CA91" s="61"/>
      <c r="CB91" s="61"/>
      <c r="CC91" s="98">
        <f>RTM!GI91+'Day Ahead IEX PXIL'!II91+GDAM!M91</f>
        <v>0</v>
      </c>
      <c r="CD91" s="98">
        <f>RTM!GJ91</f>
        <v>0</v>
      </c>
      <c r="CE91" s="14">
        <f>'OA&amp;GRIDCO'!HI91+'Day Ahead IEX PXIL'!DQ91+RTM!DK91</f>
        <v>0</v>
      </c>
      <c r="CF91" s="14">
        <f>'OA&amp;GRIDCO'!HJ91+'Day Ahead IEX PXIL'!DR91+RTM!DL91</f>
        <v>0</v>
      </c>
      <c r="CG91" s="98">
        <f>'OA&amp;GRIDCO'!HO91+'Day Ahead IEX PXIL'!DW91+RTM!DQ91</f>
        <v>0</v>
      </c>
      <c r="CH91" s="98">
        <f>'OA&amp;GRIDCO'!HP91+'Day Ahead IEX PXIL'!DX91+RTM!DR91</f>
        <v>0</v>
      </c>
      <c r="CI91" s="99">
        <f>'Day Ahead IEX PXIL'!HE91+'OA&amp;GRIDCO'!DI91+RTM!GY91</f>
        <v>0</v>
      </c>
      <c r="CJ91" s="99">
        <f>'Day Ahead IEX PXIL'!HF91+'OA&amp;GRIDCO'!DJ91</f>
        <v>0</v>
      </c>
      <c r="CK91" s="78">
        <f>'OA&amp;GRIDCO'!KS91+'Day Ahead IEX PXIL'!DE91</f>
        <v>10.31</v>
      </c>
      <c r="CL91" s="78">
        <f>'OA&amp;GRIDCO'!KT91+'Day Ahead IEX PXIL'!DF91</f>
        <v>0</v>
      </c>
      <c r="CM91" s="78">
        <f>'Day Ahead IEX PXIL'!FS91+RTM!FS91</f>
        <v>2.06</v>
      </c>
      <c r="CN91" s="78">
        <f>'Day Ahead IEX PXIL'!FT91</f>
        <v>0</v>
      </c>
      <c r="CO91" s="78">
        <f>RTM!IY91+'Day Ahead IEX PXIL'!IY91</f>
        <v>0</v>
      </c>
      <c r="CP91" s="78">
        <f>RTM!IZ91+'Day Ahead IEX PXIL'!IZ91</f>
        <v>0</v>
      </c>
      <c r="CQ91" s="14">
        <f>'OA&amp;GRIDCO'!KG91+'Day Ahead IEX PXIL'!FM91+RTM!GE91</f>
        <v>0</v>
      </c>
      <c r="CR91" s="14">
        <f>'OA&amp;GRIDCO'!KH91+'Day Ahead IEX PXIL'!FN91</f>
        <v>0</v>
      </c>
      <c r="CS91" s="14">
        <f>'OA&amp;GRIDCO'!KM91+'Day Ahead IEX PXIL'!FY91+RTM!FY91</f>
        <v>3.61</v>
      </c>
      <c r="CT91" s="14">
        <f>'Day Ahead IEX PXIL'!FZ91</f>
        <v>0</v>
      </c>
      <c r="CU91" s="14">
        <v>0</v>
      </c>
      <c r="CV91" s="14">
        <f>'Day Ahead IEX PXIL'!GF91</f>
        <v>0</v>
      </c>
      <c r="CW91" s="14">
        <f>'OA&amp;GRIDCO'!HU91+'Day Ahead IEX PXIL'!EC91+RTM!DW91</f>
        <v>430</v>
      </c>
      <c r="CX91" s="14">
        <f>'OA&amp;GRIDCO'!HV91+'Day Ahead IEX PXIL'!ED91+RTM!DX91</f>
        <v>0</v>
      </c>
      <c r="CY91" s="14">
        <f>'OA&amp;GRIDCO'!IG91+'Day Ahead IEX PXIL'!EI91+RTM!EC91</f>
        <v>9.3000000000000007</v>
      </c>
      <c r="CZ91" s="14">
        <f>'OA&amp;GRIDCO'!IH91+'Day Ahead IEX PXIL'!EJ91+RTM!ED91</f>
        <v>2.3250000000000002</v>
      </c>
      <c r="DA91" s="14">
        <f>'OA&amp;GRIDCO'!IU91+'Day Ahead IEX PXIL'!EO91+RTM!EI91</f>
        <v>0</v>
      </c>
      <c r="DB91" s="14">
        <f>'OA&amp;GRIDCO'!IV91+'Day Ahead IEX PXIL'!EP91+RTM!EJ91</f>
        <v>0</v>
      </c>
      <c r="DC91" s="99"/>
      <c r="DD91" s="99"/>
      <c r="DE91" s="14">
        <f>'Day Ahead IEX PXIL'!FC91+'OA&amp;GRIDCO'!KA91+RTM!GM91</f>
        <v>0</v>
      </c>
      <c r="DF91" s="14">
        <f>'Day Ahead IEX PXIL'!FD91+'OA&amp;GRIDCO'!KB91</f>
        <v>0</v>
      </c>
      <c r="DG91" s="14">
        <f>'OA&amp;GRIDCO'!JE91+'Day Ahead IEX PXIL'!EU91+RTM!EO91</f>
        <v>20.62</v>
      </c>
      <c r="DH91" s="14">
        <f>'OA&amp;GRIDCO'!JF91+'Day Ahead IEX PXIL'!EV91+RTM!EP91</f>
        <v>0</v>
      </c>
      <c r="DI91" s="14">
        <v>0</v>
      </c>
      <c r="DJ91" s="14">
        <v>0</v>
      </c>
      <c r="DK91" s="98">
        <f>RTM!FM91</f>
        <v>0</v>
      </c>
      <c r="DL91" s="98">
        <f>RTM!FN91</f>
        <v>0</v>
      </c>
      <c r="DM91" s="98">
        <f>'OA&amp;GRIDCO'!LF91+'Day Ahead IEX PXIL'!HU91+'Day Ahead IEX PXIL'!HU91</f>
        <v>0</v>
      </c>
      <c r="DN91" s="98">
        <f>'OA&amp;GRIDCO'!LH91+'Day Ahead IEX PXIL'!HV91+RTM!GV91</f>
        <v>0</v>
      </c>
      <c r="DO91" s="98">
        <f>'OA&amp;GRIDCO'!LS91+'Day Ahead IEX PXIL'!HO91+RTM!IU91</f>
        <v>0</v>
      </c>
      <c r="DP91" s="98">
        <f>'OA&amp;GRIDCO'!LT91+'Day Ahead IEX PXIL'!HP91+RTM!IV91</f>
        <v>0</v>
      </c>
      <c r="DQ91" s="98">
        <f>RTM!HK91</f>
        <v>1.65</v>
      </c>
      <c r="DR91" s="98">
        <f>RTM!HL91</f>
        <v>0</v>
      </c>
      <c r="DS91" s="98">
        <f>RTM!HO91</f>
        <v>0</v>
      </c>
      <c r="DT91" s="98">
        <f>RTM!HP91</f>
        <v>0</v>
      </c>
      <c r="DU91" s="98">
        <f>RTM!HS91</f>
        <v>0</v>
      </c>
      <c r="DV91" s="98">
        <f>RTM!HT91</f>
        <v>0</v>
      </c>
      <c r="DW91" s="98">
        <f>RTM!HW91+'OA&amp;GRIDCO'!MI91</f>
        <v>25</v>
      </c>
      <c r="DX91" s="98">
        <f>RTM!HX91</f>
        <v>0</v>
      </c>
      <c r="DY91" s="98">
        <f>RTM!IA91</f>
        <v>0</v>
      </c>
      <c r="DZ91" s="98">
        <f>RTM!IB91</f>
        <v>0</v>
      </c>
      <c r="EA91" s="98">
        <f>RTM!IC91</f>
        <v>0</v>
      </c>
      <c r="EB91" s="98">
        <f>RTM!ID91</f>
        <v>0</v>
      </c>
      <c r="EC91" s="98">
        <f>'OA&amp;GRIDCO'!MO91</f>
        <v>0</v>
      </c>
      <c r="ED91" s="98">
        <f>'OA&amp;GRIDCO'!MP91</f>
        <v>0</v>
      </c>
      <c r="EE91" s="98">
        <f>'OA&amp;GRIDCO'!MS91</f>
        <v>0</v>
      </c>
      <c r="EF91" s="98">
        <f>'OA&amp;GRIDCO'!MT91</f>
        <v>0</v>
      </c>
      <c r="EG91" s="98">
        <f>'OA&amp;GRIDCO'!MW91+'Day Ahead IEX PXIL'!IM91+GDAM!G91+RTM!II91</f>
        <v>0</v>
      </c>
      <c r="EH91" s="98">
        <f>'OA&amp;GRIDCO'!MX91+'Day Ahead IEX PXIL'!IN91+RTM!IJ91+GDAM!H91</f>
        <v>0</v>
      </c>
      <c r="EI91" s="98">
        <f>'Day Ahead IEX PXIL'!IQ91+RTM!IM91+'OA&amp;GRIDCO'!NA91</f>
        <v>6.65</v>
      </c>
      <c r="EJ91" s="98">
        <f>'Day Ahead IEX PXIL'!IR91+RTM!IN91+'OA&amp;GRIDCO'!NB91</f>
        <v>0.9</v>
      </c>
      <c r="EK91" s="98">
        <f>'OA&amp;GRIDCO'!NE91</f>
        <v>0</v>
      </c>
      <c r="EL91" s="98">
        <f>'OA&amp;GRIDCO'!NF91</f>
        <v>0</v>
      </c>
      <c r="EM91" s="98">
        <f>RTM!IQ91</f>
        <v>0</v>
      </c>
      <c r="EN91" s="98">
        <f>RTM!IR91</f>
        <v>0</v>
      </c>
      <c r="EO91" s="98">
        <f>'Day Ahead IEX PXIL'!IU91+RTM!JC91</f>
        <v>0</v>
      </c>
      <c r="EP91" s="98">
        <f>'Day Ahead IEX PXIL'!IV91+RTM!JD91</f>
        <v>0</v>
      </c>
      <c r="EQ91" s="98">
        <f>'OA&amp;GRIDCO'!NI91</f>
        <v>0</v>
      </c>
      <c r="ER91" s="98">
        <f>'OA&amp;GRIDCO'!NJ91</f>
        <v>0</v>
      </c>
      <c r="ES91" s="98">
        <f>'OA&amp;GRIDCO'!NK91+RTM!HC91+'Day Ahead IEX PXIL'!JC91</f>
        <v>0</v>
      </c>
      <c r="ET91" s="98">
        <f>'OA&amp;GRIDCO'!NN91+RTM!HD91+'Day Ahead IEX PXIL'!JD91</f>
        <v>0</v>
      </c>
      <c r="EU91" s="98">
        <f>RTM!JG91</f>
        <v>1.1100000000000001</v>
      </c>
      <c r="EV91" s="98">
        <f>RTM!JH91</f>
        <v>0</v>
      </c>
      <c r="EW91" s="98">
        <f>RTM!JK91</f>
        <v>0</v>
      </c>
      <c r="EX91" s="98">
        <f>RTM!JL91</f>
        <v>0</v>
      </c>
      <c r="EY91" s="98">
        <f>GDAM!S91+'OA&amp;GRIDCO'!OE91+RTM!JO91</f>
        <v>0</v>
      </c>
      <c r="EZ91" s="98">
        <f>GDAM!T91+'OA&amp;GRIDCO'!NV91+RTM!JP91</f>
        <v>0</v>
      </c>
      <c r="FA91" s="98">
        <f>GDAM!Y91+RTM!JS91</f>
        <v>0</v>
      </c>
      <c r="FB91" s="98">
        <f>GDAM!Z91+RTM!JT91</f>
        <v>0</v>
      </c>
      <c r="FC91" s="98">
        <f>RTM!JW91</f>
        <v>0</v>
      </c>
      <c r="FD91" s="98">
        <f>RTM!JX91</f>
        <v>0</v>
      </c>
      <c r="FE91" s="98">
        <f>GDAM!AE91+'OA&amp;GRIDCO'!OM91</f>
        <v>0</v>
      </c>
      <c r="FF91" s="98">
        <f>GDAM!AF91+'OA&amp;GRIDCO'!ON91</f>
        <v>0</v>
      </c>
      <c r="FG91" s="10">
        <f t="shared" si="2"/>
        <v>1627.8418840206182</v>
      </c>
      <c r="FH91" s="10">
        <f t="shared" si="3"/>
        <v>197.20399999999998</v>
      </c>
    </row>
    <row r="92" spans="1:164">
      <c r="A92" s="72" t="s">
        <v>114</v>
      </c>
      <c r="B92" s="62">
        <v>82</v>
      </c>
      <c r="C92" s="139"/>
      <c r="D92" s="99"/>
      <c r="E92" s="99"/>
      <c r="F92" s="99"/>
      <c r="G92" s="99">
        <v>20</v>
      </c>
      <c r="H92" s="99">
        <v>0.9</v>
      </c>
      <c r="I92" s="98"/>
      <c r="J92" s="98"/>
      <c r="K92" s="99"/>
      <c r="L92" s="99"/>
      <c r="M92" s="99">
        <v>18</v>
      </c>
      <c r="N92" s="99"/>
      <c r="O92" s="364">
        <v>0</v>
      </c>
      <c r="P92" s="99"/>
      <c r="Q92" s="119">
        <v>3.7</v>
      </c>
      <c r="R92" s="99">
        <v>0.45999999999999996</v>
      </c>
      <c r="S92" s="98">
        <v>25</v>
      </c>
      <c r="T92" s="99"/>
      <c r="U92" s="98">
        <v>37</v>
      </c>
      <c r="V92" s="99"/>
      <c r="W92" s="351">
        <v>0</v>
      </c>
      <c r="X92" s="99"/>
      <c r="Y92" s="351">
        <v>0</v>
      </c>
      <c r="Z92" s="99"/>
      <c r="AA92" s="351">
        <v>0</v>
      </c>
      <c r="AB92" s="99"/>
      <c r="AC92" s="365">
        <v>0</v>
      </c>
      <c r="AD92" s="99"/>
      <c r="AE92" s="14">
        <f>'OA&amp;GRIDCO'!W92+'Day Ahead IEX PXIL'!M92+RTM!M92</f>
        <v>41.24</v>
      </c>
      <c r="AF92" s="14">
        <f>'OA&amp;GRIDCO'!X92+'Day Ahead IEX PXIL'!N92+RTM!N92</f>
        <v>41.24</v>
      </c>
      <c r="AG92" s="14">
        <f>'OA&amp;GRIDCO'!AC92+'Day Ahead IEX PXIL'!S92+RTM!S92</f>
        <v>5</v>
      </c>
      <c r="AH92" s="14">
        <f>'OA&amp;GRIDCO'!AD92+'Day Ahead IEX PXIL'!T92+RTM!T92</f>
        <v>2.2200000000000002</v>
      </c>
      <c r="AI92" s="14">
        <f>'OA&amp;GRIDCO'!AU92+'Day Ahead IEX PXIL'!Y92+RTM!Y92</f>
        <v>114.95</v>
      </c>
      <c r="AJ92" s="14">
        <f>'OA&amp;GRIDCO'!AV92+'Day Ahead IEX PXIL'!Z92+RTM!Z92</f>
        <v>24</v>
      </c>
      <c r="AK92" s="14">
        <f>'OA&amp;GRIDCO'!BS92+'Day Ahead IEX PXIL'!AK92+RTM!AK92</f>
        <v>60</v>
      </c>
      <c r="AL92" s="14">
        <f>'OA&amp;GRIDCO'!BT92+'Day Ahead IEX PXIL'!AL92+RTM!AL92</f>
        <v>8.5440000000000005</v>
      </c>
      <c r="AM92" s="14">
        <f>'OA&amp;GRIDCO'!BC92+'Day Ahead IEX PXIL'!AE92+RTM!AE92</f>
        <v>0</v>
      </c>
      <c r="AN92" s="14">
        <f>'OA&amp;GRIDCO'!BD92+'Day Ahead IEX PXIL'!AF92+RTM!AF92</f>
        <v>0</v>
      </c>
      <c r="AO92" s="14">
        <f>'OA&amp;GRIDCO'!CC92+'Day Ahead IEX PXIL'!AQ92+RTM!AQ92</f>
        <v>0</v>
      </c>
      <c r="AP92" s="14">
        <f>'OA&amp;GRIDCO'!CD92+'Day Ahead IEX PXIL'!AR92+RTM!AR92</f>
        <v>0</v>
      </c>
      <c r="AQ92" s="14">
        <f>'OA&amp;GRIDCO'!CO92+'Day Ahead IEX PXIL'!AW92+RTM!AW92</f>
        <v>39.15</v>
      </c>
      <c r="AR92" s="14">
        <f>'OA&amp;GRIDCO'!CP92+'Day Ahead IEX PXIL'!AX92+RTM!AX92</f>
        <v>8</v>
      </c>
      <c r="AS92" s="14">
        <f>'OA&amp;GRIDCO'!DA92+'Day Ahead IEX PXIL'!BC92+RTM!BC92</f>
        <v>329.77738402061857</v>
      </c>
      <c r="AT92" s="14">
        <f>'OA&amp;GRIDCO'!DB92+'Day Ahead IEX PXIL'!BD92+RTM!BD92</f>
        <v>0</v>
      </c>
      <c r="AU92" s="14">
        <f>'Day Ahead IEX PXIL'!BI92+RTM!BI92+'OA&amp;GRIDCO'!OQ92</f>
        <v>0</v>
      </c>
      <c r="AV92" s="14">
        <f>'Day Ahead IEX PXIL'!BJ92+RTM!BJ92+'OA&amp;GRIDCO'!OR92</f>
        <v>0</v>
      </c>
      <c r="AW92" s="91"/>
      <c r="AX92" s="91"/>
      <c r="AY92" s="14">
        <v>0</v>
      </c>
      <c r="AZ92" s="14">
        <f>'OA&amp;GRIDCO'!DL92+'Day Ahead IEX PXIL'!BP92+RTM!BP92</f>
        <v>14.12</v>
      </c>
      <c r="BA92" s="14">
        <f>'OA&amp;GRIDCO'!EC92+'Day Ahead IEX PXIL'!BU92+RTM!BU92</f>
        <v>0</v>
      </c>
      <c r="BB92" s="14">
        <f>'OA&amp;GRIDCO'!ED92+'Day Ahead IEX PXIL'!BV92+RTM!BV92</f>
        <v>0</v>
      </c>
      <c r="BC92" s="14">
        <f>'OA&amp;GRIDCO'!EQ92+'Day Ahead IEX PXIL'!CA92+RTM!CA92</f>
        <v>348.46000000000004</v>
      </c>
      <c r="BD92" s="14">
        <f>'OA&amp;GRIDCO'!ER92+'Day Ahead IEX PXIL'!CB92+RTM!CB92</f>
        <v>66.495000000000005</v>
      </c>
      <c r="BE92" s="99">
        <f>'OA&amp;GRIDCO'!NU92+GDAM!U92</f>
        <v>0</v>
      </c>
      <c r="BF92" s="99"/>
      <c r="BG92" s="77"/>
      <c r="BH92" s="77"/>
      <c r="BI92" s="14">
        <f>'OA&amp;GRIDCO'!EW92+'Day Ahead IEX PXIL'!CG92+RTM!CG92</f>
        <v>0</v>
      </c>
      <c r="BJ92" s="14">
        <f>'OA&amp;GRIDCO'!EX92+'Day Ahead IEX PXIL'!CH92+RTM!CH92</f>
        <v>0</v>
      </c>
      <c r="BK92" s="14">
        <f>'OA&amp;GRIDCO'!KW92+RTM!FG92+'Day Ahead IEX PXIL'!GW92</f>
        <v>0</v>
      </c>
      <c r="BL92" s="14">
        <f>'OA&amp;GRIDCO'!KX92+RTM!FH92+'Day Ahead IEX PXIL'!GX92</f>
        <v>0</v>
      </c>
      <c r="BM92" s="14">
        <f>'Day Ahead IEX PXIL'!CM92+RTM!CM92+'OA&amp;GRIDCO'!FC92</f>
        <v>0</v>
      </c>
      <c r="BN92" s="14">
        <f>'OA&amp;GRIDCO'!FD92+'Day Ahead IEX PXIL'!CN92+RTM!CN92</f>
        <v>0</v>
      </c>
      <c r="BO92" s="93"/>
      <c r="BP92" s="93"/>
      <c r="BQ92" s="14">
        <f>'OA&amp;GRIDCO'!FQ92+'Day Ahead IEX PXIL'!CS92+RTM!CS92</f>
        <v>26.8</v>
      </c>
      <c r="BR92" s="14">
        <f>'OA&amp;GRIDCO'!FR92+'Day Ahead IEX PXIL'!CT92+RTM!CT92</f>
        <v>6</v>
      </c>
      <c r="BS92" s="10">
        <f>'OA&amp;GRIDCO'!JU92+'Day Ahead IEX PXIL'!FA92+RTM!EU92</f>
        <v>108.9545</v>
      </c>
      <c r="BT92" s="14">
        <f>'OA&amp;GRIDCO'!JV92+'Day Ahead IEX PXIL'!FB92+RTM!EV92</f>
        <v>22</v>
      </c>
      <c r="BU92" s="31">
        <f>'OA&amp;GRIDCO'!GG92+RTM!G92</f>
        <v>0</v>
      </c>
      <c r="BV92" s="31">
        <f>'OA&amp;GRIDCO'!GH92</f>
        <v>0</v>
      </c>
      <c r="BW92" s="14">
        <f>'OA&amp;GRIDCO'!HA92+'Day Ahead IEX PXIL'!DK92+RTM!DE92</f>
        <v>1.5</v>
      </c>
      <c r="BX92" s="14">
        <f>'OA&amp;GRIDCO'!HB92</f>
        <v>0</v>
      </c>
      <c r="BY92" s="14">
        <f>'Day Ahead IEX PXIL'!GK92+RTM!FA92+'OA&amp;GRIDCO'!LC92</f>
        <v>0</v>
      </c>
      <c r="BZ92" s="14">
        <f>'Day Ahead IEX PXIL'!GL92+RTM!FB92+'OA&amp;GRIDCO'!LD92</f>
        <v>0</v>
      </c>
      <c r="CA92" s="61"/>
      <c r="CB92" s="61"/>
      <c r="CC92" s="98">
        <f>RTM!GI92+'Day Ahead IEX PXIL'!II92+GDAM!M92</f>
        <v>0</v>
      </c>
      <c r="CD92" s="98">
        <f>RTM!GJ92</f>
        <v>0</v>
      </c>
      <c r="CE92" s="14">
        <f>'OA&amp;GRIDCO'!HI92+'Day Ahead IEX PXIL'!DQ92+RTM!DK92</f>
        <v>0</v>
      </c>
      <c r="CF92" s="14">
        <f>'OA&amp;GRIDCO'!HJ92+'Day Ahead IEX PXIL'!DR92+RTM!DL92</f>
        <v>0</v>
      </c>
      <c r="CG92" s="98">
        <f>'OA&amp;GRIDCO'!HO92+'Day Ahead IEX PXIL'!DW92+RTM!DQ92</f>
        <v>0</v>
      </c>
      <c r="CH92" s="98">
        <f>'OA&amp;GRIDCO'!HP92+'Day Ahead IEX PXIL'!DX92+RTM!DR92</f>
        <v>0</v>
      </c>
      <c r="CI92" s="99">
        <f>'Day Ahead IEX PXIL'!HE92+'OA&amp;GRIDCO'!DI92+RTM!GY92</f>
        <v>0</v>
      </c>
      <c r="CJ92" s="99">
        <f>'Day Ahead IEX PXIL'!HF92+'OA&amp;GRIDCO'!DJ92</f>
        <v>0</v>
      </c>
      <c r="CK92" s="78">
        <f>'OA&amp;GRIDCO'!KS92+'Day Ahead IEX PXIL'!DE92</f>
        <v>10.31</v>
      </c>
      <c r="CL92" s="78">
        <f>'OA&amp;GRIDCO'!KT92+'Day Ahead IEX PXIL'!DF92</f>
        <v>0</v>
      </c>
      <c r="CM92" s="78">
        <f>'Day Ahead IEX PXIL'!FS92+RTM!FS92</f>
        <v>2.06</v>
      </c>
      <c r="CN92" s="78">
        <f>'Day Ahead IEX PXIL'!FT92</f>
        <v>0</v>
      </c>
      <c r="CO92" s="78">
        <f>RTM!IY92+'Day Ahead IEX PXIL'!IY92</f>
        <v>0</v>
      </c>
      <c r="CP92" s="78">
        <f>RTM!IZ92+'Day Ahead IEX PXIL'!IZ92</f>
        <v>0</v>
      </c>
      <c r="CQ92" s="14">
        <f>'OA&amp;GRIDCO'!KG92+'Day Ahead IEX PXIL'!FM92+RTM!GE92</f>
        <v>0</v>
      </c>
      <c r="CR92" s="14">
        <f>'OA&amp;GRIDCO'!KH92+'Day Ahead IEX PXIL'!FN92</f>
        <v>0</v>
      </c>
      <c r="CS92" s="14">
        <f>'OA&amp;GRIDCO'!KM92+'Day Ahead IEX PXIL'!FY92+RTM!FY92</f>
        <v>3.61</v>
      </c>
      <c r="CT92" s="14">
        <f>'Day Ahead IEX PXIL'!FZ92</f>
        <v>0</v>
      </c>
      <c r="CU92" s="14">
        <v>0</v>
      </c>
      <c r="CV92" s="14">
        <f>'Day Ahead IEX PXIL'!GF92</f>
        <v>0</v>
      </c>
      <c r="CW92" s="14">
        <f>'OA&amp;GRIDCO'!HU92+'Day Ahead IEX PXIL'!EC92+RTM!DW92</f>
        <v>460</v>
      </c>
      <c r="CX92" s="14">
        <f>'OA&amp;GRIDCO'!HV92+'Day Ahead IEX PXIL'!ED92+RTM!DX92</f>
        <v>0</v>
      </c>
      <c r="CY92" s="14">
        <f>'OA&amp;GRIDCO'!IG92+'Day Ahead IEX PXIL'!EI92+RTM!EC92</f>
        <v>9.3000000000000007</v>
      </c>
      <c r="CZ92" s="14">
        <f>'OA&amp;GRIDCO'!IH92+'Day Ahead IEX PXIL'!EJ92+RTM!ED92</f>
        <v>2.3250000000000002</v>
      </c>
      <c r="DA92" s="14">
        <f>'OA&amp;GRIDCO'!IU92+'Day Ahead IEX PXIL'!EO92+RTM!EI92</f>
        <v>0</v>
      </c>
      <c r="DB92" s="14">
        <f>'OA&amp;GRIDCO'!IV92+'Day Ahead IEX PXIL'!EP92+RTM!EJ92</f>
        <v>0</v>
      </c>
      <c r="DC92" s="99"/>
      <c r="DD92" s="99"/>
      <c r="DE92" s="14">
        <f>'Day Ahead IEX PXIL'!FC92+'OA&amp;GRIDCO'!KA92+RTM!GM92</f>
        <v>0</v>
      </c>
      <c r="DF92" s="14">
        <f>'Day Ahead IEX PXIL'!FD92+'OA&amp;GRIDCO'!KB92</f>
        <v>0</v>
      </c>
      <c r="DG92" s="14">
        <f>'OA&amp;GRIDCO'!JE92+'Day Ahead IEX PXIL'!EU92+RTM!EO92</f>
        <v>20.62</v>
      </c>
      <c r="DH92" s="14">
        <f>'OA&amp;GRIDCO'!JF92+'Day Ahead IEX PXIL'!EV92+RTM!EP92</f>
        <v>0</v>
      </c>
      <c r="DI92" s="14">
        <v>0</v>
      </c>
      <c r="DJ92" s="14">
        <v>0</v>
      </c>
      <c r="DK92" s="98">
        <f>RTM!FM92</f>
        <v>0</v>
      </c>
      <c r="DL92" s="98">
        <f>RTM!FN92</f>
        <v>0</v>
      </c>
      <c r="DM92" s="98">
        <f>'OA&amp;GRIDCO'!LF92+'Day Ahead IEX PXIL'!HU92+'Day Ahead IEX PXIL'!HU92</f>
        <v>0</v>
      </c>
      <c r="DN92" s="98">
        <f>'OA&amp;GRIDCO'!LH92+'Day Ahead IEX PXIL'!HV92+RTM!GV92</f>
        <v>0</v>
      </c>
      <c r="DO92" s="98">
        <f>'OA&amp;GRIDCO'!LS92+'Day Ahead IEX PXIL'!HO92+RTM!IU92</f>
        <v>0</v>
      </c>
      <c r="DP92" s="98">
        <f>'OA&amp;GRIDCO'!LT92+'Day Ahead IEX PXIL'!HP92+RTM!IV92</f>
        <v>0</v>
      </c>
      <c r="DQ92" s="98">
        <f>RTM!HK92</f>
        <v>1.65</v>
      </c>
      <c r="DR92" s="98">
        <f>RTM!HL92</f>
        <v>0</v>
      </c>
      <c r="DS92" s="98">
        <f>RTM!HO92</f>
        <v>0</v>
      </c>
      <c r="DT92" s="98">
        <f>RTM!HP92</f>
        <v>0</v>
      </c>
      <c r="DU92" s="98">
        <f>RTM!HS92</f>
        <v>0</v>
      </c>
      <c r="DV92" s="98">
        <f>RTM!HT92</f>
        <v>0</v>
      </c>
      <c r="DW92" s="98">
        <f>RTM!HW92+'OA&amp;GRIDCO'!MI92</f>
        <v>25</v>
      </c>
      <c r="DX92" s="98">
        <f>RTM!HX92</f>
        <v>0</v>
      </c>
      <c r="DY92" s="98">
        <f>RTM!IA92</f>
        <v>0</v>
      </c>
      <c r="DZ92" s="98">
        <f>RTM!IB92</f>
        <v>0</v>
      </c>
      <c r="EA92" s="98">
        <f>RTM!IC92</f>
        <v>0</v>
      </c>
      <c r="EB92" s="98">
        <f>RTM!ID92</f>
        <v>0</v>
      </c>
      <c r="EC92" s="98">
        <f>'OA&amp;GRIDCO'!MO92</f>
        <v>0</v>
      </c>
      <c r="ED92" s="98">
        <f>'OA&amp;GRIDCO'!MP92</f>
        <v>0</v>
      </c>
      <c r="EE92" s="98">
        <f>'OA&amp;GRIDCO'!MS92</f>
        <v>0</v>
      </c>
      <c r="EF92" s="98">
        <f>'OA&amp;GRIDCO'!MT92</f>
        <v>0</v>
      </c>
      <c r="EG92" s="98">
        <f>'OA&amp;GRIDCO'!MW92+'Day Ahead IEX PXIL'!IM92+GDAM!G92+RTM!II92</f>
        <v>0</v>
      </c>
      <c r="EH92" s="98">
        <f>'OA&amp;GRIDCO'!MX92+'Day Ahead IEX PXIL'!IN92+RTM!IJ92+GDAM!H92</f>
        <v>0</v>
      </c>
      <c r="EI92" s="98">
        <f>'Day Ahead IEX PXIL'!IQ92+RTM!IM92+'OA&amp;GRIDCO'!NA92</f>
        <v>6.65</v>
      </c>
      <c r="EJ92" s="98">
        <f>'Day Ahead IEX PXIL'!IR92+RTM!IN92+'OA&amp;GRIDCO'!NB92</f>
        <v>0.9</v>
      </c>
      <c r="EK92" s="98">
        <f>'OA&amp;GRIDCO'!NE92</f>
        <v>0</v>
      </c>
      <c r="EL92" s="98">
        <f>'OA&amp;GRIDCO'!NF92</f>
        <v>0</v>
      </c>
      <c r="EM92" s="98">
        <f>RTM!IQ92</f>
        <v>0</v>
      </c>
      <c r="EN92" s="98">
        <f>RTM!IR92</f>
        <v>0</v>
      </c>
      <c r="EO92" s="98">
        <f>'Day Ahead IEX PXIL'!IU92+RTM!JC92</f>
        <v>0</v>
      </c>
      <c r="EP92" s="98">
        <f>'Day Ahead IEX PXIL'!IV92+RTM!JD92</f>
        <v>0</v>
      </c>
      <c r="EQ92" s="98">
        <f>'OA&amp;GRIDCO'!NI92</f>
        <v>0</v>
      </c>
      <c r="ER92" s="98">
        <f>'OA&amp;GRIDCO'!NJ92</f>
        <v>0</v>
      </c>
      <c r="ES92" s="98">
        <f>'OA&amp;GRIDCO'!NK92+RTM!HC92+'Day Ahead IEX PXIL'!JC92</f>
        <v>0</v>
      </c>
      <c r="ET92" s="98">
        <f>'OA&amp;GRIDCO'!NN92+RTM!HD92+'Day Ahead IEX PXIL'!JD92</f>
        <v>0</v>
      </c>
      <c r="EU92" s="98">
        <f>RTM!JG92</f>
        <v>1.1100000000000001</v>
      </c>
      <c r="EV92" s="98">
        <f>RTM!JH92</f>
        <v>0</v>
      </c>
      <c r="EW92" s="98">
        <f>RTM!JK92</f>
        <v>0</v>
      </c>
      <c r="EX92" s="98">
        <f>RTM!JL92</f>
        <v>0</v>
      </c>
      <c r="EY92" s="98">
        <f>GDAM!S92+'OA&amp;GRIDCO'!OE92+RTM!JO92</f>
        <v>0</v>
      </c>
      <c r="EZ92" s="98">
        <f>GDAM!T92+'OA&amp;GRIDCO'!NV92+RTM!JP92</f>
        <v>0</v>
      </c>
      <c r="FA92" s="98">
        <f>GDAM!Y92+RTM!JS92</f>
        <v>0</v>
      </c>
      <c r="FB92" s="98">
        <f>GDAM!Z92+RTM!JT92</f>
        <v>0</v>
      </c>
      <c r="FC92" s="98">
        <f>RTM!JW92</f>
        <v>0</v>
      </c>
      <c r="FD92" s="98">
        <f>RTM!JX92</f>
        <v>0</v>
      </c>
      <c r="FE92" s="98">
        <f>GDAM!AE92+'OA&amp;GRIDCO'!OM92</f>
        <v>0</v>
      </c>
      <c r="FF92" s="98">
        <f>GDAM!AF92+'OA&amp;GRIDCO'!ON92</f>
        <v>0</v>
      </c>
      <c r="FG92" s="10">
        <f t="shared" si="2"/>
        <v>1657.8418840206182</v>
      </c>
      <c r="FH92" s="10">
        <f t="shared" si="3"/>
        <v>197.20399999999998</v>
      </c>
    </row>
    <row r="93" spans="1:164">
      <c r="A93" s="72" t="s">
        <v>115</v>
      </c>
      <c r="B93" s="62">
        <v>83</v>
      </c>
      <c r="C93" s="139"/>
      <c r="D93" s="99"/>
      <c r="E93" s="99"/>
      <c r="F93" s="99"/>
      <c r="G93" s="99">
        <v>20</v>
      </c>
      <c r="H93" s="99">
        <v>0.9</v>
      </c>
      <c r="I93" s="98"/>
      <c r="J93" s="98"/>
      <c r="K93" s="99"/>
      <c r="L93" s="99"/>
      <c r="M93" s="99">
        <v>18</v>
      </c>
      <c r="N93" s="99"/>
      <c r="O93" s="364">
        <v>0</v>
      </c>
      <c r="P93" s="99"/>
      <c r="Q93" s="119">
        <v>3.7</v>
      </c>
      <c r="R93" s="99">
        <v>0.45999999999999996</v>
      </c>
      <c r="S93" s="98">
        <v>25</v>
      </c>
      <c r="T93" s="99"/>
      <c r="U93" s="98">
        <v>37</v>
      </c>
      <c r="V93" s="99"/>
      <c r="W93" s="351">
        <v>0</v>
      </c>
      <c r="X93" s="99"/>
      <c r="Y93" s="351">
        <v>0</v>
      </c>
      <c r="Z93" s="99"/>
      <c r="AA93" s="351">
        <v>0</v>
      </c>
      <c r="AB93" s="99"/>
      <c r="AC93" s="365">
        <v>0</v>
      </c>
      <c r="AD93" s="99"/>
      <c r="AE93" s="14">
        <f>'OA&amp;GRIDCO'!W93+'Day Ahead IEX PXIL'!M93+RTM!M93</f>
        <v>41.24</v>
      </c>
      <c r="AF93" s="14">
        <f>'OA&amp;GRIDCO'!X93+'Day Ahead IEX PXIL'!N93+RTM!N93</f>
        <v>41.24</v>
      </c>
      <c r="AG93" s="14">
        <f>'OA&amp;GRIDCO'!AC93+'Day Ahead IEX PXIL'!S93+RTM!S93</f>
        <v>5</v>
      </c>
      <c r="AH93" s="14">
        <f>'OA&amp;GRIDCO'!AD93+'Day Ahead IEX PXIL'!T93+RTM!T93</f>
        <v>2.2200000000000002</v>
      </c>
      <c r="AI93" s="14">
        <f>'OA&amp;GRIDCO'!AU93+'Day Ahead IEX PXIL'!Y93+RTM!Y93</f>
        <v>114.95</v>
      </c>
      <c r="AJ93" s="14">
        <f>'OA&amp;GRIDCO'!AV93+'Day Ahead IEX PXIL'!Z93+RTM!Z93</f>
        <v>24</v>
      </c>
      <c r="AK93" s="14">
        <f>'OA&amp;GRIDCO'!BS93+'Day Ahead IEX PXIL'!AK93+RTM!AK93</f>
        <v>60</v>
      </c>
      <c r="AL93" s="14">
        <f>'OA&amp;GRIDCO'!BT93+'Day Ahead IEX PXIL'!AL93+RTM!AL93</f>
        <v>8.5440000000000005</v>
      </c>
      <c r="AM93" s="14">
        <f>'OA&amp;GRIDCO'!BC93+'Day Ahead IEX PXIL'!AE93+RTM!AE93</f>
        <v>0</v>
      </c>
      <c r="AN93" s="14">
        <f>'OA&amp;GRIDCO'!BD93+'Day Ahead IEX PXIL'!AF93+RTM!AF93</f>
        <v>0</v>
      </c>
      <c r="AO93" s="14">
        <f>'OA&amp;GRIDCO'!CC93+'Day Ahead IEX PXIL'!AQ93+RTM!AQ93</f>
        <v>0</v>
      </c>
      <c r="AP93" s="14">
        <f>'OA&amp;GRIDCO'!CD93+'Day Ahead IEX PXIL'!AR93+RTM!AR93</f>
        <v>0</v>
      </c>
      <c r="AQ93" s="14">
        <f>'OA&amp;GRIDCO'!CO93+'Day Ahead IEX PXIL'!AW93+RTM!AW93</f>
        <v>39.15</v>
      </c>
      <c r="AR93" s="14">
        <f>'OA&amp;GRIDCO'!CP93+'Day Ahead IEX PXIL'!AX93+RTM!AX93</f>
        <v>8</v>
      </c>
      <c r="AS93" s="14">
        <f>'OA&amp;GRIDCO'!DA93+'Day Ahead IEX PXIL'!BC93+RTM!BC93</f>
        <v>329.77738402061857</v>
      </c>
      <c r="AT93" s="14">
        <f>'OA&amp;GRIDCO'!DB93+'Day Ahead IEX PXIL'!BD93+RTM!BD93</f>
        <v>0</v>
      </c>
      <c r="AU93" s="14">
        <f>'Day Ahead IEX PXIL'!BI93+RTM!BI93+'OA&amp;GRIDCO'!OQ93</f>
        <v>0</v>
      </c>
      <c r="AV93" s="14">
        <f>'Day Ahead IEX PXIL'!BJ93+RTM!BJ93+'OA&amp;GRIDCO'!OR93</f>
        <v>0</v>
      </c>
      <c r="AW93" s="91"/>
      <c r="AX93" s="91"/>
      <c r="AY93" s="14">
        <v>0</v>
      </c>
      <c r="AZ93" s="14">
        <f>'OA&amp;GRIDCO'!DL93+'Day Ahead IEX PXIL'!BP93+RTM!BP93</f>
        <v>14.12</v>
      </c>
      <c r="BA93" s="14">
        <f>'OA&amp;GRIDCO'!EC93+'Day Ahead IEX PXIL'!BU93+RTM!BU93</f>
        <v>0</v>
      </c>
      <c r="BB93" s="14">
        <f>'OA&amp;GRIDCO'!ED93+'Day Ahead IEX PXIL'!BV93+RTM!BV93</f>
        <v>0</v>
      </c>
      <c r="BC93" s="14">
        <f>'OA&amp;GRIDCO'!EQ93+'Day Ahead IEX PXIL'!CA93+RTM!CA93</f>
        <v>348.46000000000004</v>
      </c>
      <c r="BD93" s="14">
        <f>'OA&amp;GRIDCO'!ER93+'Day Ahead IEX PXIL'!CB93+RTM!CB93</f>
        <v>66.495000000000005</v>
      </c>
      <c r="BE93" s="99">
        <f>'OA&amp;GRIDCO'!NU93+GDAM!U93</f>
        <v>0</v>
      </c>
      <c r="BF93" s="99"/>
      <c r="BG93" s="77"/>
      <c r="BH93" s="77"/>
      <c r="BI93" s="14">
        <f>'OA&amp;GRIDCO'!EW93+'Day Ahead IEX PXIL'!CG93+RTM!CG93</f>
        <v>0</v>
      </c>
      <c r="BJ93" s="14">
        <f>'OA&amp;GRIDCO'!EX93+'Day Ahead IEX PXIL'!CH93+RTM!CH93</f>
        <v>0</v>
      </c>
      <c r="BK93" s="14">
        <f>'OA&amp;GRIDCO'!KW93+RTM!FG93+'Day Ahead IEX PXIL'!GW93</f>
        <v>0</v>
      </c>
      <c r="BL93" s="14">
        <f>'OA&amp;GRIDCO'!KX93+RTM!FH93+'Day Ahead IEX PXIL'!GX93</f>
        <v>0</v>
      </c>
      <c r="BM93" s="14">
        <f>'Day Ahead IEX PXIL'!CM93+RTM!CM93+'OA&amp;GRIDCO'!FC93</f>
        <v>0</v>
      </c>
      <c r="BN93" s="14">
        <f>'OA&amp;GRIDCO'!FD93+'Day Ahead IEX PXIL'!CN93+RTM!CN93</f>
        <v>0</v>
      </c>
      <c r="BO93" s="93"/>
      <c r="BP93" s="93"/>
      <c r="BQ93" s="14">
        <f>'OA&amp;GRIDCO'!FQ93+'Day Ahead IEX PXIL'!CS93+RTM!CS93</f>
        <v>26.8</v>
      </c>
      <c r="BR93" s="14">
        <f>'OA&amp;GRIDCO'!FR93+'Day Ahead IEX PXIL'!CT93+RTM!CT93</f>
        <v>6</v>
      </c>
      <c r="BS93" s="10">
        <f>'OA&amp;GRIDCO'!JU93+'Day Ahead IEX PXIL'!FA93+RTM!EU93</f>
        <v>108.9545</v>
      </c>
      <c r="BT93" s="14">
        <f>'OA&amp;GRIDCO'!JV93+'Day Ahead IEX PXIL'!FB93+RTM!EV93</f>
        <v>22</v>
      </c>
      <c r="BU93" s="31">
        <f>'OA&amp;GRIDCO'!GG93+RTM!G93</f>
        <v>0</v>
      </c>
      <c r="BV93" s="31">
        <f>'OA&amp;GRIDCO'!GH93</f>
        <v>0</v>
      </c>
      <c r="BW93" s="14">
        <f>'OA&amp;GRIDCO'!HA93+'Day Ahead IEX PXIL'!DK93+RTM!DE93</f>
        <v>1.5</v>
      </c>
      <c r="BX93" s="14">
        <f>'OA&amp;GRIDCO'!HB93</f>
        <v>0</v>
      </c>
      <c r="BY93" s="14">
        <f>'Day Ahead IEX PXIL'!GK93+RTM!FA93+'OA&amp;GRIDCO'!LC93</f>
        <v>0</v>
      </c>
      <c r="BZ93" s="14">
        <f>'Day Ahead IEX PXIL'!GL93+RTM!FB93+'OA&amp;GRIDCO'!LD93</f>
        <v>0</v>
      </c>
      <c r="CA93" s="61"/>
      <c r="CB93" s="61"/>
      <c r="CC93" s="98">
        <f>RTM!GI93+'Day Ahead IEX PXIL'!II93+GDAM!M93</f>
        <v>0</v>
      </c>
      <c r="CD93" s="98">
        <f>RTM!GJ93</f>
        <v>0</v>
      </c>
      <c r="CE93" s="14">
        <f>'OA&amp;GRIDCO'!HI93+'Day Ahead IEX PXIL'!DQ93+RTM!DK93</f>
        <v>0</v>
      </c>
      <c r="CF93" s="14">
        <f>'OA&amp;GRIDCO'!HJ93+'Day Ahead IEX PXIL'!DR93+RTM!DL93</f>
        <v>0</v>
      </c>
      <c r="CG93" s="98">
        <f>'OA&amp;GRIDCO'!HO93+'Day Ahead IEX PXIL'!DW93+RTM!DQ93</f>
        <v>0</v>
      </c>
      <c r="CH93" s="98">
        <f>'OA&amp;GRIDCO'!HP93+'Day Ahead IEX PXIL'!DX93+RTM!DR93</f>
        <v>0</v>
      </c>
      <c r="CI93" s="99">
        <f>'Day Ahead IEX PXIL'!HE93+'OA&amp;GRIDCO'!DI93+RTM!GY93</f>
        <v>0</v>
      </c>
      <c r="CJ93" s="99">
        <f>'Day Ahead IEX PXIL'!HF93+'OA&amp;GRIDCO'!DJ93</f>
        <v>0</v>
      </c>
      <c r="CK93" s="78">
        <f>'OA&amp;GRIDCO'!KS93+'Day Ahead IEX PXIL'!DE93</f>
        <v>10.31</v>
      </c>
      <c r="CL93" s="78">
        <f>'OA&amp;GRIDCO'!KT93+'Day Ahead IEX PXIL'!DF93</f>
        <v>0</v>
      </c>
      <c r="CM93" s="78">
        <f>'Day Ahead IEX PXIL'!FS93+RTM!FS93</f>
        <v>2.06</v>
      </c>
      <c r="CN93" s="78">
        <f>'Day Ahead IEX PXIL'!FT93</f>
        <v>0</v>
      </c>
      <c r="CO93" s="78">
        <f>RTM!IY93+'Day Ahead IEX PXIL'!IY93</f>
        <v>0</v>
      </c>
      <c r="CP93" s="78">
        <f>RTM!IZ93+'Day Ahead IEX PXIL'!IZ93</f>
        <v>0</v>
      </c>
      <c r="CQ93" s="14">
        <f>'OA&amp;GRIDCO'!KG93+'Day Ahead IEX PXIL'!FM93+RTM!GE93</f>
        <v>0</v>
      </c>
      <c r="CR93" s="14">
        <f>'OA&amp;GRIDCO'!KH93+'Day Ahead IEX PXIL'!FN93</f>
        <v>0</v>
      </c>
      <c r="CS93" s="14">
        <f>'OA&amp;GRIDCO'!KM93+'Day Ahead IEX PXIL'!FY93+RTM!FY93</f>
        <v>3.61</v>
      </c>
      <c r="CT93" s="14">
        <f>'Day Ahead IEX PXIL'!FZ93</f>
        <v>0</v>
      </c>
      <c r="CU93" s="14">
        <v>0</v>
      </c>
      <c r="CV93" s="14">
        <f>'Day Ahead IEX PXIL'!GF93</f>
        <v>0</v>
      </c>
      <c r="CW93" s="14">
        <f>'OA&amp;GRIDCO'!HU93+'Day Ahead IEX PXIL'!EC93+RTM!DW93</f>
        <v>490</v>
      </c>
      <c r="CX93" s="14">
        <f>'OA&amp;GRIDCO'!HV93+'Day Ahead IEX PXIL'!ED93+RTM!DX93</f>
        <v>0</v>
      </c>
      <c r="CY93" s="14">
        <f>'OA&amp;GRIDCO'!IG93+'Day Ahead IEX PXIL'!EI93+RTM!EC93</f>
        <v>9.3000000000000007</v>
      </c>
      <c r="CZ93" s="14">
        <f>'OA&amp;GRIDCO'!IH93+'Day Ahead IEX PXIL'!EJ93+RTM!ED93</f>
        <v>2.3250000000000002</v>
      </c>
      <c r="DA93" s="14">
        <f>'OA&amp;GRIDCO'!IU93+'Day Ahead IEX PXIL'!EO93+RTM!EI93</f>
        <v>0</v>
      </c>
      <c r="DB93" s="14">
        <f>'OA&amp;GRIDCO'!IV93+'Day Ahead IEX PXIL'!EP93+RTM!EJ93</f>
        <v>0</v>
      </c>
      <c r="DC93" s="99"/>
      <c r="DD93" s="99"/>
      <c r="DE93" s="14">
        <f>'Day Ahead IEX PXIL'!FC93+'OA&amp;GRIDCO'!KA93+RTM!GM93</f>
        <v>0</v>
      </c>
      <c r="DF93" s="14">
        <f>'Day Ahead IEX PXIL'!FD93+'OA&amp;GRIDCO'!KB93</f>
        <v>0</v>
      </c>
      <c r="DG93" s="14">
        <f>'OA&amp;GRIDCO'!JE93+'Day Ahead IEX PXIL'!EU93+RTM!EO93</f>
        <v>20.62</v>
      </c>
      <c r="DH93" s="14">
        <f>'OA&amp;GRIDCO'!JF93+'Day Ahead IEX PXIL'!EV93+RTM!EP93</f>
        <v>0</v>
      </c>
      <c r="DI93" s="14">
        <v>0</v>
      </c>
      <c r="DJ93" s="14">
        <v>0</v>
      </c>
      <c r="DK93" s="98">
        <f>RTM!FM93</f>
        <v>0</v>
      </c>
      <c r="DL93" s="98">
        <f>RTM!FN93</f>
        <v>0</v>
      </c>
      <c r="DM93" s="98">
        <f>'OA&amp;GRIDCO'!LF93+'Day Ahead IEX PXIL'!HU93+'Day Ahead IEX PXIL'!HU93</f>
        <v>0</v>
      </c>
      <c r="DN93" s="98">
        <f>'OA&amp;GRIDCO'!LH93+'Day Ahead IEX PXIL'!HV93+RTM!GV93</f>
        <v>0</v>
      </c>
      <c r="DO93" s="98">
        <f>'OA&amp;GRIDCO'!LS93+'Day Ahead IEX PXIL'!HO93+RTM!IU93</f>
        <v>0</v>
      </c>
      <c r="DP93" s="98">
        <f>'OA&amp;GRIDCO'!LT93+'Day Ahead IEX PXIL'!HP93+RTM!IV93</f>
        <v>0</v>
      </c>
      <c r="DQ93" s="98">
        <f>RTM!HK93</f>
        <v>1.65</v>
      </c>
      <c r="DR93" s="98">
        <f>RTM!HL93</f>
        <v>0</v>
      </c>
      <c r="DS93" s="98">
        <f>RTM!HO93</f>
        <v>0</v>
      </c>
      <c r="DT93" s="98">
        <f>RTM!HP93</f>
        <v>0</v>
      </c>
      <c r="DU93" s="98">
        <f>RTM!HS93</f>
        <v>0</v>
      </c>
      <c r="DV93" s="98">
        <f>RTM!HT93</f>
        <v>0</v>
      </c>
      <c r="DW93" s="98">
        <f>RTM!HW93+'OA&amp;GRIDCO'!MI93</f>
        <v>25</v>
      </c>
      <c r="DX93" s="98">
        <f>RTM!HX93</f>
        <v>0</v>
      </c>
      <c r="DY93" s="98">
        <f>RTM!IA93</f>
        <v>0</v>
      </c>
      <c r="DZ93" s="98">
        <f>RTM!IB93</f>
        <v>0</v>
      </c>
      <c r="EA93" s="98">
        <f>RTM!IC93</f>
        <v>0</v>
      </c>
      <c r="EB93" s="98">
        <f>RTM!ID93</f>
        <v>0</v>
      </c>
      <c r="EC93" s="98">
        <f>'OA&amp;GRIDCO'!MO93</f>
        <v>0</v>
      </c>
      <c r="ED93" s="98">
        <f>'OA&amp;GRIDCO'!MP93</f>
        <v>0</v>
      </c>
      <c r="EE93" s="98">
        <f>'OA&amp;GRIDCO'!MS93</f>
        <v>0</v>
      </c>
      <c r="EF93" s="98">
        <f>'OA&amp;GRIDCO'!MT93</f>
        <v>0</v>
      </c>
      <c r="EG93" s="98">
        <f>'OA&amp;GRIDCO'!MW93+'Day Ahead IEX PXIL'!IM93+GDAM!G93+RTM!II93</f>
        <v>0</v>
      </c>
      <c r="EH93" s="98">
        <f>'OA&amp;GRIDCO'!MX93+'Day Ahead IEX PXIL'!IN93+RTM!IJ93+GDAM!H93</f>
        <v>0</v>
      </c>
      <c r="EI93" s="98">
        <f>'Day Ahead IEX PXIL'!IQ93+RTM!IM93+'OA&amp;GRIDCO'!NA93</f>
        <v>6.65</v>
      </c>
      <c r="EJ93" s="98">
        <f>'Day Ahead IEX PXIL'!IR93+RTM!IN93+'OA&amp;GRIDCO'!NB93</f>
        <v>0.9</v>
      </c>
      <c r="EK93" s="98">
        <f>'OA&amp;GRIDCO'!NE93</f>
        <v>0</v>
      </c>
      <c r="EL93" s="98">
        <f>'OA&amp;GRIDCO'!NF93</f>
        <v>0</v>
      </c>
      <c r="EM93" s="98">
        <f>RTM!IQ93</f>
        <v>0</v>
      </c>
      <c r="EN93" s="98">
        <f>RTM!IR93</f>
        <v>0</v>
      </c>
      <c r="EO93" s="98">
        <f>'Day Ahead IEX PXIL'!IU93+RTM!JC93</f>
        <v>0</v>
      </c>
      <c r="EP93" s="98">
        <f>'Day Ahead IEX PXIL'!IV93+RTM!JD93</f>
        <v>0</v>
      </c>
      <c r="EQ93" s="98">
        <f>'OA&amp;GRIDCO'!NI93</f>
        <v>0</v>
      </c>
      <c r="ER93" s="98">
        <f>'OA&amp;GRIDCO'!NJ93</f>
        <v>0</v>
      </c>
      <c r="ES93" s="98">
        <f>'OA&amp;GRIDCO'!NK93+RTM!HC93+'Day Ahead IEX PXIL'!JC93</f>
        <v>0</v>
      </c>
      <c r="ET93" s="98">
        <f>'OA&amp;GRIDCO'!NN93+RTM!HD93+'Day Ahead IEX PXIL'!JD93</f>
        <v>0</v>
      </c>
      <c r="EU93" s="98">
        <f>RTM!JG93</f>
        <v>1.1100000000000001</v>
      </c>
      <c r="EV93" s="98">
        <f>RTM!JH93</f>
        <v>0</v>
      </c>
      <c r="EW93" s="98">
        <f>RTM!JK93</f>
        <v>0</v>
      </c>
      <c r="EX93" s="98">
        <f>RTM!JL93</f>
        <v>0</v>
      </c>
      <c r="EY93" s="98">
        <f>GDAM!S93+'OA&amp;GRIDCO'!OE93+RTM!JO93</f>
        <v>0</v>
      </c>
      <c r="EZ93" s="98">
        <f>GDAM!T93+'OA&amp;GRIDCO'!NV93+RTM!JP93</f>
        <v>0</v>
      </c>
      <c r="FA93" s="98">
        <f>GDAM!Y93+RTM!JS93</f>
        <v>0</v>
      </c>
      <c r="FB93" s="98">
        <f>GDAM!Z93+RTM!JT93</f>
        <v>0</v>
      </c>
      <c r="FC93" s="98">
        <f>RTM!JW93</f>
        <v>0</v>
      </c>
      <c r="FD93" s="98">
        <f>RTM!JX93</f>
        <v>0</v>
      </c>
      <c r="FE93" s="98">
        <f>GDAM!AE93+'OA&amp;GRIDCO'!OM93</f>
        <v>0</v>
      </c>
      <c r="FF93" s="98">
        <f>GDAM!AF93+'OA&amp;GRIDCO'!ON93</f>
        <v>0</v>
      </c>
      <c r="FG93" s="10">
        <f t="shared" si="2"/>
        <v>1687.8418840206182</v>
      </c>
      <c r="FH93" s="10">
        <f t="shared" si="3"/>
        <v>197.20399999999998</v>
      </c>
    </row>
    <row r="94" spans="1:164">
      <c r="A94" s="72" t="s">
        <v>116</v>
      </c>
      <c r="B94" s="62">
        <v>84</v>
      </c>
      <c r="C94" s="139"/>
      <c r="D94" s="99"/>
      <c r="E94" s="99"/>
      <c r="F94" s="99"/>
      <c r="G94" s="99">
        <v>20</v>
      </c>
      <c r="H94" s="99">
        <v>0.9</v>
      </c>
      <c r="I94" s="98"/>
      <c r="J94" s="98"/>
      <c r="K94" s="99"/>
      <c r="L94" s="99"/>
      <c r="M94" s="99">
        <v>18</v>
      </c>
      <c r="N94" s="99"/>
      <c r="O94" s="364">
        <v>0</v>
      </c>
      <c r="P94" s="99"/>
      <c r="Q94" s="119">
        <v>3.7</v>
      </c>
      <c r="R94" s="99">
        <v>0.45999999999999996</v>
      </c>
      <c r="S94" s="98">
        <v>25</v>
      </c>
      <c r="T94" s="99"/>
      <c r="U94" s="98">
        <v>37</v>
      </c>
      <c r="V94" s="99"/>
      <c r="W94" s="351">
        <v>0</v>
      </c>
      <c r="X94" s="99"/>
      <c r="Y94" s="351">
        <v>0</v>
      </c>
      <c r="Z94" s="99"/>
      <c r="AA94" s="351">
        <v>0</v>
      </c>
      <c r="AB94" s="99"/>
      <c r="AC94" s="365">
        <v>0</v>
      </c>
      <c r="AD94" s="99"/>
      <c r="AE94" s="14">
        <f>'OA&amp;GRIDCO'!W94+'Day Ahead IEX PXIL'!M94+RTM!M94</f>
        <v>41.24</v>
      </c>
      <c r="AF94" s="14">
        <f>'OA&amp;GRIDCO'!X94+'Day Ahead IEX PXIL'!N94+RTM!N94</f>
        <v>41.24</v>
      </c>
      <c r="AG94" s="14">
        <f>'OA&amp;GRIDCO'!AC94+'Day Ahead IEX PXIL'!S94+RTM!S94</f>
        <v>5</v>
      </c>
      <c r="AH94" s="14">
        <f>'OA&amp;GRIDCO'!AD94+'Day Ahead IEX PXIL'!T94+RTM!T94</f>
        <v>2.2200000000000002</v>
      </c>
      <c r="AI94" s="14">
        <f>'OA&amp;GRIDCO'!AU94+'Day Ahead IEX PXIL'!Y94+RTM!Y94</f>
        <v>114.95</v>
      </c>
      <c r="AJ94" s="14">
        <f>'OA&amp;GRIDCO'!AV94+'Day Ahead IEX PXIL'!Z94+RTM!Z94</f>
        <v>24</v>
      </c>
      <c r="AK94" s="14">
        <f>'OA&amp;GRIDCO'!BS94+'Day Ahead IEX PXIL'!AK94+RTM!AK94</f>
        <v>90.93</v>
      </c>
      <c r="AL94" s="14">
        <f>'OA&amp;GRIDCO'!BT94+'Day Ahead IEX PXIL'!AL94+RTM!AL94</f>
        <v>8.5440000000000005</v>
      </c>
      <c r="AM94" s="14">
        <f>'OA&amp;GRIDCO'!BC94+'Day Ahead IEX PXIL'!AE94+RTM!AE94</f>
        <v>0</v>
      </c>
      <c r="AN94" s="14">
        <f>'OA&amp;GRIDCO'!BD94+'Day Ahead IEX PXIL'!AF94+RTM!AF94</f>
        <v>0</v>
      </c>
      <c r="AO94" s="14">
        <f>'OA&amp;GRIDCO'!CC94+'Day Ahead IEX PXIL'!AQ94+RTM!AQ94</f>
        <v>0</v>
      </c>
      <c r="AP94" s="14">
        <f>'OA&amp;GRIDCO'!CD94+'Day Ahead IEX PXIL'!AR94+RTM!AR94</f>
        <v>0</v>
      </c>
      <c r="AQ94" s="14">
        <f>'OA&amp;GRIDCO'!CO94+'Day Ahead IEX PXIL'!AW94+RTM!AW94</f>
        <v>39.15</v>
      </c>
      <c r="AR94" s="14">
        <f>'OA&amp;GRIDCO'!CP94+'Day Ahead IEX PXIL'!AX94+RTM!AX94</f>
        <v>8</v>
      </c>
      <c r="AS94" s="14">
        <f>'OA&amp;GRIDCO'!DA94+'Day Ahead IEX PXIL'!BC94+RTM!BC94</f>
        <v>329.77738402061857</v>
      </c>
      <c r="AT94" s="14">
        <f>'OA&amp;GRIDCO'!DB94+'Day Ahead IEX PXIL'!BD94+RTM!BD94</f>
        <v>0</v>
      </c>
      <c r="AU94" s="14">
        <f>'Day Ahead IEX PXIL'!BI94+RTM!BI94+'OA&amp;GRIDCO'!OQ94</f>
        <v>0</v>
      </c>
      <c r="AV94" s="14">
        <f>'Day Ahead IEX PXIL'!BJ94+RTM!BJ94+'OA&amp;GRIDCO'!OR94</f>
        <v>0</v>
      </c>
      <c r="AW94" s="91"/>
      <c r="AX94" s="91"/>
      <c r="AY94" s="14">
        <v>0</v>
      </c>
      <c r="AZ94" s="14">
        <f>'OA&amp;GRIDCO'!DL94+'Day Ahead IEX PXIL'!BP94+RTM!BP94</f>
        <v>14.12</v>
      </c>
      <c r="BA94" s="14">
        <f>'OA&amp;GRIDCO'!EC94+'Day Ahead IEX PXIL'!BU94+RTM!BU94</f>
        <v>0</v>
      </c>
      <c r="BB94" s="14">
        <f>'OA&amp;GRIDCO'!ED94+'Day Ahead IEX PXIL'!BV94+RTM!BV94</f>
        <v>0</v>
      </c>
      <c r="BC94" s="14">
        <f>'OA&amp;GRIDCO'!EQ94+'Day Ahead IEX PXIL'!CA94+RTM!CA94</f>
        <v>348.46000000000004</v>
      </c>
      <c r="BD94" s="14">
        <f>'OA&amp;GRIDCO'!ER94+'Day Ahead IEX PXIL'!CB94+RTM!CB94</f>
        <v>66.495000000000005</v>
      </c>
      <c r="BE94" s="99">
        <f>'OA&amp;GRIDCO'!NU94+GDAM!U94</f>
        <v>0</v>
      </c>
      <c r="BF94" s="99"/>
      <c r="BG94" s="77"/>
      <c r="BH94" s="77"/>
      <c r="BI94" s="14">
        <f>'OA&amp;GRIDCO'!EW94+'Day Ahead IEX PXIL'!CG94+RTM!CG94</f>
        <v>0</v>
      </c>
      <c r="BJ94" s="14">
        <f>'OA&amp;GRIDCO'!EX94+'Day Ahead IEX PXIL'!CH94+RTM!CH94</f>
        <v>0</v>
      </c>
      <c r="BK94" s="14">
        <f>'OA&amp;GRIDCO'!KW94+RTM!FG94+'Day Ahead IEX PXIL'!GW94</f>
        <v>0</v>
      </c>
      <c r="BL94" s="14">
        <f>'OA&amp;GRIDCO'!KX94+RTM!FH94+'Day Ahead IEX PXIL'!GX94</f>
        <v>0</v>
      </c>
      <c r="BM94" s="14">
        <f>'Day Ahead IEX PXIL'!CM94+RTM!CM94+'OA&amp;GRIDCO'!FC94</f>
        <v>0</v>
      </c>
      <c r="BN94" s="14">
        <f>'OA&amp;GRIDCO'!FD94+'Day Ahead IEX PXIL'!CN94+RTM!CN94</f>
        <v>0</v>
      </c>
      <c r="BO94" s="93"/>
      <c r="BP94" s="93"/>
      <c r="BQ94" s="14">
        <f>'OA&amp;GRIDCO'!FQ94+'Day Ahead IEX PXIL'!CS94+RTM!CS94</f>
        <v>26.8</v>
      </c>
      <c r="BR94" s="14">
        <f>'OA&amp;GRIDCO'!FR94+'Day Ahead IEX PXIL'!CT94+RTM!CT94</f>
        <v>6</v>
      </c>
      <c r="BS94" s="10">
        <f>'OA&amp;GRIDCO'!JU94+'Day Ahead IEX PXIL'!FA94+RTM!EU94</f>
        <v>108.9545</v>
      </c>
      <c r="BT94" s="14">
        <f>'OA&amp;GRIDCO'!JV94+'Day Ahead IEX PXIL'!FB94+RTM!EV94</f>
        <v>22</v>
      </c>
      <c r="BU94" s="31">
        <f>'OA&amp;GRIDCO'!GG94+RTM!G94</f>
        <v>0</v>
      </c>
      <c r="BV94" s="31">
        <f>'OA&amp;GRIDCO'!GH94</f>
        <v>0</v>
      </c>
      <c r="BW94" s="14">
        <f>'OA&amp;GRIDCO'!HA94+'Day Ahead IEX PXIL'!DK94+RTM!DE94</f>
        <v>1.5</v>
      </c>
      <c r="BX94" s="14">
        <f>'OA&amp;GRIDCO'!HB94</f>
        <v>0</v>
      </c>
      <c r="BY94" s="14">
        <f>'Day Ahead IEX PXIL'!GK94+RTM!FA94+'OA&amp;GRIDCO'!LC94</f>
        <v>0</v>
      </c>
      <c r="BZ94" s="14">
        <f>'Day Ahead IEX PXIL'!GL94+RTM!FB94+'OA&amp;GRIDCO'!LD94</f>
        <v>0</v>
      </c>
      <c r="CA94" s="61"/>
      <c r="CB94" s="61"/>
      <c r="CC94" s="98">
        <f>RTM!GI94+'Day Ahead IEX PXIL'!II94+GDAM!M94</f>
        <v>0</v>
      </c>
      <c r="CD94" s="98">
        <f>RTM!GJ94</f>
        <v>0</v>
      </c>
      <c r="CE94" s="14">
        <f>'OA&amp;GRIDCO'!HI94+'Day Ahead IEX PXIL'!DQ94+RTM!DK94</f>
        <v>0</v>
      </c>
      <c r="CF94" s="14">
        <f>'OA&amp;GRIDCO'!HJ94+'Day Ahead IEX PXIL'!DR94+RTM!DL94</f>
        <v>0</v>
      </c>
      <c r="CG94" s="98">
        <f>'OA&amp;GRIDCO'!HO94+'Day Ahead IEX PXIL'!DW94+RTM!DQ94</f>
        <v>0</v>
      </c>
      <c r="CH94" s="98">
        <f>'OA&amp;GRIDCO'!HP94+'Day Ahead IEX PXIL'!DX94+RTM!DR94</f>
        <v>0</v>
      </c>
      <c r="CI94" s="99">
        <f>'Day Ahead IEX PXIL'!HE94+'OA&amp;GRIDCO'!DI94+RTM!GY94</f>
        <v>0</v>
      </c>
      <c r="CJ94" s="99">
        <f>'Day Ahead IEX PXIL'!HF94+'OA&amp;GRIDCO'!DJ94</f>
        <v>0</v>
      </c>
      <c r="CK94" s="78">
        <f>'OA&amp;GRIDCO'!KS94+'Day Ahead IEX PXIL'!DE94</f>
        <v>10.31</v>
      </c>
      <c r="CL94" s="78">
        <f>'OA&amp;GRIDCO'!KT94+'Day Ahead IEX PXIL'!DF94</f>
        <v>0</v>
      </c>
      <c r="CM94" s="78">
        <f>'Day Ahead IEX PXIL'!FS94+RTM!FS94</f>
        <v>2.06</v>
      </c>
      <c r="CN94" s="78">
        <f>'Day Ahead IEX PXIL'!FT94</f>
        <v>0</v>
      </c>
      <c r="CO94" s="78">
        <f>RTM!IY94+'Day Ahead IEX PXIL'!IY94</f>
        <v>0</v>
      </c>
      <c r="CP94" s="78">
        <f>RTM!IZ94+'Day Ahead IEX PXIL'!IZ94</f>
        <v>0</v>
      </c>
      <c r="CQ94" s="14">
        <f>'OA&amp;GRIDCO'!KG94+'Day Ahead IEX PXIL'!FM94+RTM!GE94</f>
        <v>0</v>
      </c>
      <c r="CR94" s="14">
        <f>'OA&amp;GRIDCO'!KH94+'Day Ahead IEX PXIL'!FN94</f>
        <v>0</v>
      </c>
      <c r="CS94" s="14">
        <f>'OA&amp;GRIDCO'!KM94+'Day Ahead IEX PXIL'!FY94+RTM!FY94</f>
        <v>3.61</v>
      </c>
      <c r="CT94" s="14">
        <f>'Day Ahead IEX PXIL'!FZ94</f>
        <v>0</v>
      </c>
      <c r="CU94" s="14">
        <v>0</v>
      </c>
      <c r="CV94" s="14">
        <f>'Day Ahead IEX PXIL'!GF94</f>
        <v>0</v>
      </c>
      <c r="CW94" s="14">
        <f>'OA&amp;GRIDCO'!HU94+'Day Ahead IEX PXIL'!EC94+RTM!DW94</f>
        <v>520</v>
      </c>
      <c r="CX94" s="14">
        <f>'OA&amp;GRIDCO'!HV94+'Day Ahead IEX PXIL'!ED94+RTM!DX94</f>
        <v>0</v>
      </c>
      <c r="CY94" s="14">
        <f>'OA&amp;GRIDCO'!IG94+'Day Ahead IEX PXIL'!EI94+RTM!EC94</f>
        <v>9.3000000000000007</v>
      </c>
      <c r="CZ94" s="14">
        <f>'OA&amp;GRIDCO'!IH94+'Day Ahead IEX PXIL'!EJ94+RTM!ED94</f>
        <v>2.3250000000000002</v>
      </c>
      <c r="DA94" s="14">
        <f>'OA&amp;GRIDCO'!IU94+'Day Ahead IEX PXIL'!EO94+RTM!EI94</f>
        <v>0</v>
      </c>
      <c r="DB94" s="14">
        <f>'OA&amp;GRIDCO'!IV94+'Day Ahead IEX PXIL'!EP94+RTM!EJ94</f>
        <v>0</v>
      </c>
      <c r="DC94" s="99"/>
      <c r="DD94" s="99"/>
      <c r="DE94" s="14">
        <f>'Day Ahead IEX PXIL'!FC94+'OA&amp;GRIDCO'!KA94+RTM!GM94</f>
        <v>0</v>
      </c>
      <c r="DF94" s="14">
        <f>'Day Ahead IEX PXIL'!FD94+'OA&amp;GRIDCO'!KB94</f>
        <v>0</v>
      </c>
      <c r="DG94" s="14">
        <f>'OA&amp;GRIDCO'!JE94+'Day Ahead IEX PXIL'!EU94+RTM!EO94</f>
        <v>20.62</v>
      </c>
      <c r="DH94" s="14">
        <f>'OA&amp;GRIDCO'!JF94+'Day Ahead IEX PXIL'!EV94+RTM!EP94</f>
        <v>0</v>
      </c>
      <c r="DI94" s="14">
        <v>0</v>
      </c>
      <c r="DJ94" s="14">
        <v>0</v>
      </c>
      <c r="DK94" s="98">
        <f>RTM!FM94</f>
        <v>0</v>
      </c>
      <c r="DL94" s="98">
        <f>RTM!FN94</f>
        <v>0</v>
      </c>
      <c r="DM94" s="98">
        <f>'OA&amp;GRIDCO'!LF94+'Day Ahead IEX PXIL'!HU94+'Day Ahead IEX PXIL'!HU94</f>
        <v>0</v>
      </c>
      <c r="DN94" s="98">
        <f>'OA&amp;GRIDCO'!LH94+'Day Ahead IEX PXIL'!HV94+RTM!GV94</f>
        <v>0</v>
      </c>
      <c r="DO94" s="98">
        <f>'OA&amp;GRIDCO'!LS94+'Day Ahead IEX PXIL'!HO94+RTM!IU94</f>
        <v>0</v>
      </c>
      <c r="DP94" s="98">
        <f>'OA&amp;GRIDCO'!LT94+'Day Ahead IEX PXIL'!HP94+RTM!IV94</f>
        <v>0</v>
      </c>
      <c r="DQ94" s="98">
        <f>RTM!HK94</f>
        <v>1.65</v>
      </c>
      <c r="DR94" s="98">
        <f>RTM!HL94</f>
        <v>0</v>
      </c>
      <c r="DS94" s="98">
        <f>RTM!HO94</f>
        <v>0</v>
      </c>
      <c r="DT94" s="98">
        <f>RTM!HP94</f>
        <v>0</v>
      </c>
      <c r="DU94" s="98">
        <f>RTM!HS94</f>
        <v>0</v>
      </c>
      <c r="DV94" s="98">
        <f>RTM!HT94</f>
        <v>0</v>
      </c>
      <c r="DW94" s="98">
        <f>RTM!HW94+'OA&amp;GRIDCO'!MI94</f>
        <v>25</v>
      </c>
      <c r="DX94" s="98">
        <f>RTM!HX94</f>
        <v>0</v>
      </c>
      <c r="DY94" s="98">
        <f>RTM!IA94</f>
        <v>0</v>
      </c>
      <c r="DZ94" s="98">
        <f>RTM!IB94</f>
        <v>0</v>
      </c>
      <c r="EA94" s="98">
        <f>RTM!IC94</f>
        <v>0</v>
      </c>
      <c r="EB94" s="98">
        <f>RTM!ID94</f>
        <v>0</v>
      </c>
      <c r="EC94" s="98">
        <f>'OA&amp;GRIDCO'!MO94</f>
        <v>0</v>
      </c>
      <c r="ED94" s="98">
        <f>'OA&amp;GRIDCO'!MP94</f>
        <v>0</v>
      </c>
      <c r="EE94" s="98">
        <f>'OA&amp;GRIDCO'!MS94</f>
        <v>0</v>
      </c>
      <c r="EF94" s="98">
        <f>'OA&amp;GRIDCO'!MT94</f>
        <v>0</v>
      </c>
      <c r="EG94" s="98">
        <f>'OA&amp;GRIDCO'!MW94+'Day Ahead IEX PXIL'!IM94+GDAM!G94+RTM!II94</f>
        <v>0</v>
      </c>
      <c r="EH94" s="98">
        <f>'OA&amp;GRIDCO'!MX94+'Day Ahead IEX PXIL'!IN94+RTM!IJ94+GDAM!H94</f>
        <v>0</v>
      </c>
      <c r="EI94" s="98">
        <f>'Day Ahead IEX PXIL'!IQ94+RTM!IM94+'OA&amp;GRIDCO'!NA94</f>
        <v>6.65</v>
      </c>
      <c r="EJ94" s="98">
        <f>'Day Ahead IEX PXIL'!IR94+RTM!IN94+'OA&amp;GRIDCO'!NB94</f>
        <v>0.9</v>
      </c>
      <c r="EK94" s="98">
        <f>'OA&amp;GRIDCO'!NE94</f>
        <v>0</v>
      </c>
      <c r="EL94" s="98">
        <f>'OA&amp;GRIDCO'!NF94</f>
        <v>0</v>
      </c>
      <c r="EM94" s="98">
        <f>RTM!IQ94</f>
        <v>0</v>
      </c>
      <c r="EN94" s="98">
        <f>RTM!IR94</f>
        <v>0</v>
      </c>
      <c r="EO94" s="98">
        <f>'Day Ahead IEX PXIL'!IU94+RTM!JC94</f>
        <v>0</v>
      </c>
      <c r="EP94" s="98">
        <f>'Day Ahead IEX PXIL'!IV94+RTM!JD94</f>
        <v>0</v>
      </c>
      <c r="EQ94" s="98">
        <f>'OA&amp;GRIDCO'!NI94</f>
        <v>0</v>
      </c>
      <c r="ER94" s="98">
        <f>'OA&amp;GRIDCO'!NJ94</f>
        <v>0</v>
      </c>
      <c r="ES94" s="98">
        <f>'OA&amp;GRIDCO'!NK94+RTM!HC94+'Day Ahead IEX PXIL'!JC94</f>
        <v>0</v>
      </c>
      <c r="ET94" s="98">
        <f>'OA&amp;GRIDCO'!NN94+RTM!HD94+'Day Ahead IEX PXIL'!JD94</f>
        <v>0</v>
      </c>
      <c r="EU94" s="98">
        <f>RTM!JG94</f>
        <v>1.1100000000000001</v>
      </c>
      <c r="EV94" s="98">
        <f>RTM!JH94</f>
        <v>0</v>
      </c>
      <c r="EW94" s="98">
        <f>RTM!JK94</f>
        <v>0</v>
      </c>
      <c r="EX94" s="98">
        <f>RTM!JL94</f>
        <v>0</v>
      </c>
      <c r="EY94" s="98">
        <f>GDAM!S94+'OA&amp;GRIDCO'!OE94+RTM!JO94</f>
        <v>0</v>
      </c>
      <c r="EZ94" s="98">
        <f>GDAM!T94+'OA&amp;GRIDCO'!NV94+RTM!JP94</f>
        <v>0</v>
      </c>
      <c r="FA94" s="98">
        <f>GDAM!Y94+RTM!JS94</f>
        <v>0</v>
      </c>
      <c r="FB94" s="98">
        <f>GDAM!Z94+RTM!JT94</f>
        <v>0</v>
      </c>
      <c r="FC94" s="98">
        <f>RTM!JW94</f>
        <v>0</v>
      </c>
      <c r="FD94" s="98">
        <f>RTM!JX94</f>
        <v>0</v>
      </c>
      <c r="FE94" s="98">
        <f>GDAM!AE94+'OA&amp;GRIDCO'!OM94</f>
        <v>0</v>
      </c>
      <c r="FF94" s="98">
        <f>GDAM!AF94+'OA&amp;GRIDCO'!ON94</f>
        <v>0</v>
      </c>
      <c r="FG94" s="10">
        <f t="shared" si="2"/>
        <v>1748.7718840206182</v>
      </c>
      <c r="FH94" s="10">
        <f t="shared" si="3"/>
        <v>197.20399999999998</v>
      </c>
    </row>
    <row r="95" spans="1:164">
      <c r="A95" s="72" t="s">
        <v>117</v>
      </c>
      <c r="B95" s="62">
        <v>85</v>
      </c>
      <c r="C95" s="139"/>
      <c r="D95" s="99"/>
      <c r="E95" s="99"/>
      <c r="F95" s="99"/>
      <c r="G95" s="99">
        <v>20</v>
      </c>
      <c r="H95" s="99">
        <v>0.9</v>
      </c>
      <c r="I95" s="98"/>
      <c r="J95" s="98"/>
      <c r="K95" s="99"/>
      <c r="L95" s="99"/>
      <c r="M95" s="99">
        <v>18</v>
      </c>
      <c r="N95" s="99"/>
      <c r="O95" s="364">
        <v>0</v>
      </c>
      <c r="P95" s="99"/>
      <c r="Q95" s="119">
        <v>3.7</v>
      </c>
      <c r="R95" s="99">
        <v>0.45999999999999996</v>
      </c>
      <c r="S95" s="98">
        <v>25</v>
      </c>
      <c r="T95" s="99"/>
      <c r="U95" s="98">
        <v>37</v>
      </c>
      <c r="V95" s="99"/>
      <c r="W95" s="351">
        <v>0</v>
      </c>
      <c r="X95" s="99"/>
      <c r="Y95" s="351">
        <v>0</v>
      </c>
      <c r="Z95" s="99"/>
      <c r="AA95" s="351">
        <v>0</v>
      </c>
      <c r="AB95" s="99"/>
      <c r="AC95" s="365">
        <v>0</v>
      </c>
      <c r="AD95" s="99"/>
      <c r="AE95" s="14">
        <f>'OA&amp;GRIDCO'!W95+'Day Ahead IEX PXIL'!M95+RTM!M95</f>
        <v>41.24</v>
      </c>
      <c r="AF95" s="14">
        <f>'OA&amp;GRIDCO'!X95+'Day Ahead IEX PXIL'!N95+RTM!N95</f>
        <v>41.24</v>
      </c>
      <c r="AG95" s="14">
        <f>'OA&amp;GRIDCO'!AC95+'Day Ahead IEX PXIL'!S95+RTM!S95</f>
        <v>5</v>
      </c>
      <c r="AH95" s="14">
        <f>'OA&amp;GRIDCO'!AD95+'Day Ahead IEX PXIL'!T95+RTM!T95</f>
        <v>2.2200000000000002</v>
      </c>
      <c r="AI95" s="14">
        <f>'OA&amp;GRIDCO'!AU95+'Day Ahead IEX PXIL'!Y95+RTM!Y95</f>
        <v>114.95</v>
      </c>
      <c r="AJ95" s="14">
        <f>'OA&amp;GRIDCO'!AV95+'Day Ahead IEX PXIL'!Z95+RTM!Z95</f>
        <v>24</v>
      </c>
      <c r="AK95" s="14">
        <f>'OA&amp;GRIDCO'!BS95+'Day Ahead IEX PXIL'!AK95+RTM!AK95</f>
        <v>60</v>
      </c>
      <c r="AL95" s="14">
        <f>'OA&amp;GRIDCO'!BT95+'Day Ahead IEX PXIL'!AL95+RTM!AL95</f>
        <v>8.5440000000000005</v>
      </c>
      <c r="AM95" s="14">
        <f>'OA&amp;GRIDCO'!BC95+'Day Ahead IEX PXIL'!AE95+RTM!AE95</f>
        <v>0</v>
      </c>
      <c r="AN95" s="14">
        <f>'OA&amp;GRIDCO'!BD95+'Day Ahead IEX PXIL'!AF95+RTM!AF95</f>
        <v>0</v>
      </c>
      <c r="AO95" s="14">
        <f>'OA&amp;GRIDCO'!CC95+'Day Ahead IEX PXIL'!AQ95+RTM!AQ95</f>
        <v>0</v>
      </c>
      <c r="AP95" s="14">
        <f>'OA&amp;GRIDCO'!CD95+'Day Ahead IEX PXIL'!AR95+RTM!AR95</f>
        <v>0</v>
      </c>
      <c r="AQ95" s="14">
        <f>'OA&amp;GRIDCO'!CO95+'Day Ahead IEX PXIL'!AW95+RTM!AW95</f>
        <v>39.15</v>
      </c>
      <c r="AR95" s="14">
        <f>'OA&amp;GRIDCO'!CP95+'Day Ahead IEX PXIL'!AX95+RTM!AX95</f>
        <v>8</v>
      </c>
      <c r="AS95" s="14">
        <f>'OA&amp;GRIDCO'!DA95+'Day Ahead IEX PXIL'!BC95+RTM!BC95</f>
        <v>329.77738402061857</v>
      </c>
      <c r="AT95" s="14">
        <f>'OA&amp;GRIDCO'!DB95+'Day Ahead IEX PXIL'!BD95+RTM!BD95</f>
        <v>0</v>
      </c>
      <c r="AU95" s="14">
        <f>'Day Ahead IEX PXIL'!BI95+RTM!BI95+'OA&amp;GRIDCO'!OQ95</f>
        <v>0</v>
      </c>
      <c r="AV95" s="14">
        <f>'Day Ahead IEX PXIL'!BJ95+RTM!BJ95+'OA&amp;GRIDCO'!OR95</f>
        <v>0</v>
      </c>
      <c r="AW95" s="91"/>
      <c r="AX95" s="91"/>
      <c r="AY95" s="14">
        <v>0</v>
      </c>
      <c r="AZ95" s="14">
        <f>'OA&amp;GRIDCO'!DL95+'Day Ahead IEX PXIL'!BP95+RTM!BP95</f>
        <v>14.12</v>
      </c>
      <c r="BA95" s="14">
        <f>'OA&amp;GRIDCO'!EC95+'Day Ahead IEX PXIL'!BU95+RTM!BU95</f>
        <v>0</v>
      </c>
      <c r="BB95" s="14">
        <f>'OA&amp;GRIDCO'!ED95+'Day Ahead IEX PXIL'!BV95+RTM!BV95</f>
        <v>0</v>
      </c>
      <c r="BC95" s="14">
        <f>'OA&amp;GRIDCO'!EQ95+'Day Ahead IEX PXIL'!CA95+RTM!CA95</f>
        <v>348.46000000000004</v>
      </c>
      <c r="BD95" s="14">
        <f>'OA&amp;GRIDCO'!ER95+'Day Ahead IEX PXIL'!CB95+RTM!CB95</f>
        <v>66.495000000000005</v>
      </c>
      <c r="BE95" s="99">
        <f>'OA&amp;GRIDCO'!NU95+GDAM!U95</f>
        <v>0</v>
      </c>
      <c r="BF95" s="99"/>
      <c r="BG95" s="77"/>
      <c r="BH95" s="77"/>
      <c r="BI95" s="14">
        <f>'OA&amp;GRIDCO'!EW95+'Day Ahead IEX PXIL'!CG95+RTM!CG95</f>
        <v>0</v>
      </c>
      <c r="BJ95" s="14">
        <f>'OA&amp;GRIDCO'!EX95+'Day Ahead IEX PXIL'!CH95+RTM!CH95</f>
        <v>0</v>
      </c>
      <c r="BK95" s="14">
        <f>'OA&amp;GRIDCO'!KW95+RTM!FG95+'Day Ahead IEX PXIL'!GW95</f>
        <v>0</v>
      </c>
      <c r="BL95" s="14">
        <f>'OA&amp;GRIDCO'!KX95+RTM!FH95+'Day Ahead IEX PXIL'!GX95</f>
        <v>0</v>
      </c>
      <c r="BM95" s="14">
        <f>'Day Ahead IEX PXIL'!CM95+RTM!CM95+'OA&amp;GRIDCO'!FC95</f>
        <v>0</v>
      </c>
      <c r="BN95" s="14">
        <f>'OA&amp;GRIDCO'!FD95+'Day Ahead IEX PXIL'!CN95+RTM!CN95</f>
        <v>0</v>
      </c>
      <c r="BO95" s="93"/>
      <c r="BP95" s="93"/>
      <c r="BQ95" s="14">
        <f>'OA&amp;GRIDCO'!FQ95+'Day Ahead IEX PXIL'!CS95+RTM!CS95</f>
        <v>26.8</v>
      </c>
      <c r="BR95" s="14">
        <f>'OA&amp;GRIDCO'!FR95+'Day Ahead IEX PXIL'!CT95+RTM!CT95</f>
        <v>6</v>
      </c>
      <c r="BS95" s="10">
        <f>'OA&amp;GRIDCO'!JU95+'Day Ahead IEX PXIL'!FA95+RTM!EU95</f>
        <v>108.9545</v>
      </c>
      <c r="BT95" s="14">
        <f>'OA&amp;GRIDCO'!JV95+'Day Ahead IEX PXIL'!FB95+RTM!EV95</f>
        <v>22</v>
      </c>
      <c r="BU95" s="31">
        <f>'OA&amp;GRIDCO'!GG95+RTM!G95</f>
        <v>0</v>
      </c>
      <c r="BV95" s="31">
        <f>'OA&amp;GRIDCO'!GH95</f>
        <v>0</v>
      </c>
      <c r="BW95" s="14">
        <f>'OA&amp;GRIDCO'!HA95+'Day Ahead IEX PXIL'!DK95+RTM!DE95</f>
        <v>1.5</v>
      </c>
      <c r="BX95" s="14">
        <f>'OA&amp;GRIDCO'!HB95</f>
        <v>0</v>
      </c>
      <c r="BY95" s="14">
        <f>'Day Ahead IEX PXIL'!GK95+RTM!FA95+'OA&amp;GRIDCO'!LC95</f>
        <v>0</v>
      </c>
      <c r="BZ95" s="14">
        <f>'Day Ahead IEX PXIL'!GL95+RTM!FB95+'OA&amp;GRIDCO'!LD95</f>
        <v>0</v>
      </c>
      <c r="CA95" s="61"/>
      <c r="CB95" s="61"/>
      <c r="CC95" s="98">
        <f>RTM!GI95+'Day Ahead IEX PXIL'!II95+GDAM!M95</f>
        <v>0</v>
      </c>
      <c r="CD95" s="98">
        <f>RTM!GJ95</f>
        <v>0</v>
      </c>
      <c r="CE95" s="14">
        <f>'OA&amp;GRIDCO'!HI95+'Day Ahead IEX PXIL'!DQ95+RTM!DK95</f>
        <v>0</v>
      </c>
      <c r="CF95" s="14">
        <f>'OA&amp;GRIDCO'!HJ95+'Day Ahead IEX PXIL'!DR95+RTM!DL95</f>
        <v>0</v>
      </c>
      <c r="CG95" s="98">
        <f>'OA&amp;GRIDCO'!HO95+'Day Ahead IEX PXIL'!DW95+RTM!DQ95</f>
        <v>0</v>
      </c>
      <c r="CH95" s="98">
        <f>'OA&amp;GRIDCO'!HP95+'Day Ahead IEX PXIL'!DX95+RTM!DR95</f>
        <v>0</v>
      </c>
      <c r="CI95" s="99">
        <f>'Day Ahead IEX PXIL'!HE95+'OA&amp;GRIDCO'!DI95+RTM!GY95</f>
        <v>0</v>
      </c>
      <c r="CJ95" s="99">
        <f>'Day Ahead IEX PXIL'!HF95+'OA&amp;GRIDCO'!DJ95</f>
        <v>0</v>
      </c>
      <c r="CK95" s="78">
        <f>'OA&amp;GRIDCO'!KS95+'Day Ahead IEX PXIL'!DE95</f>
        <v>10.31</v>
      </c>
      <c r="CL95" s="78">
        <f>'OA&amp;GRIDCO'!KT95+'Day Ahead IEX PXIL'!DF95</f>
        <v>0</v>
      </c>
      <c r="CM95" s="78">
        <f>'Day Ahead IEX PXIL'!FS95+RTM!FS95</f>
        <v>2.06</v>
      </c>
      <c r="CN95" s="78">
        <f>'Day Ahead IEX PXIL'!FT95</f>
        <v>0</v>
      </c>
      <c r="CO95" s="78">
        <f>RTM!IY95+'Day Ahead IEX PXIL'!IY95</f>
        <v>5.15</v>
      </c>
      <c r="CP95" s="78">
        <f>RTM!IZ95+'Day Ahead IEX PXIL'!IZ95</f>
        <v>0</v>
      </c>
      <c r="CQ95" s="14">
        <f>'OA&amp;GRIDCO'!KG95+'Day Ahead IEX PXIL'!FM95+RTM!GE95</f>
        <v>0</v>
      </c>
      <c r="CR95" s="14">
        <f>'OA&amp;GRIDCO'!KH95+'Day Ahead IEX PXIL'!FN95</f>
        <v>0</v>
      </c>
      <c r="CS95" s="14">
        <f>'OA&amp;GRIDCO'!KM95+'Day Ahead IEX PXIL'!FY95+RTM!FY95</f>
        <v>3.61</v>
      </c>
      <c r="CT95" s="14">
        <f>'Day Ahead IEX PXIL'!FZ95</f>
        <v>0</v>
      </c>
      <c r="CU95" s="14">
        <v>0</v>
      </c>
      <c r="CV95" s="14">
        <f>'Day Ahead IEX PXIL'!GF95</f>
        <v>0</v>
      </c>
      <c r="CW95" s="14">
        <f>'OA&amp;GRIDCO'!HU95+'Day Ahead IEX PXIL'!EC95+RTM!DW95</f>
        <v>550</v>
      </c>
      <c r="CX95" s="14">
        <f>'OA&amp;GRIDCO'!HV95+'Day Ahead IEX PXIL'!ED95+RTM!DX95</f>
        <v>0</v>
      </c>
      <c r="CY95" s="14">
        <f>'OA&amp;GRIDCO'!IG95+'Day Ahead IEX PXIL'!EI95+RTM!EC95</f>
        <v>9.3000000000000007</v>
      </c>
      <c r="CZ95" s="14">
        <f>'OA&amp;GRIDCO'!IH95+'Day Ahead IEX PXIL'!EJ95+RTM!ED95</f>
        <v>2.3250000000000002</v>
      </c>
      <c r="DA95" s="14">
        <f>'OA&amp;GRIDCO'!IU95+'Day Ahead IEX PXIL'!EO95+RTM!EI95</f>
        <v>0</v>
      </c>
      <c r="DB95" s="14">
        <f>'OA&amp;GRIDCO'!IV95+'Day Ahead IEX PXIL'!EP95+RTM!EJ95</f>
        <v>0</v>
      </c>
      <c r="DC95" s="99"/>
      <c r="DD95" s="99"/>
      <c r="DE95" s="14">
        <f>'Day Ahead IEX PXIL'!FC95+'OA&amp;GRIDCO'!KA95+RTM!GM95</f>
        <v>0</v>
      </c>
      <c r="DF95" s="14">
        <f>'Day Ahead IEX PXIL'!FD95+'OA&amp;GRIDCO'!KB95</f>
        <v>0</v>
      </c>
      <c r="DG95" s="14">
        <f>'OA&amp;GRIDCO'!JE95+'Day Ahead IEX PXIL'!EU95+RTM!EO95</f>
        <v>20.62</v>
      </c>
      <c r="DH95" s="14">
        <f>'OA&amp;GRIDCO'!JF95+'Day Ahead IEX PXIL'!EV95+RTM!EP95</f>
        <v>0</v>
      </c>
      <c r="DI95" s="14">
        <v>0</v>
      </c>
      <c r="DJ95" s="14">
        <v>0</v>
      </c>
      <c r="DK95" s="98">
        <f>RTM!FM95</f>
        <v>0</v>
      </c>
      <c r="DL95" s="98">
        <f>RTM!FN95</f>
        <v>0</v>
      </c>
      <c r="DM95" s="98">
        <f>'OA&amp;GRIDCO'!LF95+'Day Ahead IEX PXIL'!HU95+'Day Ahead IEX PXIL'!HU95</f>
        <v>0</v>
      </c>
      <c r="DN95" s="98">
        <f>'OA&amp;GRIDCO'!LH95+'Day Ahead IEX PXIL'!HV95+RTM!GV95</f>
        <v>0</v>
      </c>
      <c r="DO95" s="98">
        <f>'OA&amp;GRIDCO'!LS95+'Day Ahead IEX PXIL'!HO95+RTM!IU95</f>
        <v>0</v>
      </c>
      <c r="DP95" s="98">
        <f>'OA&amp;GRIDCO'!LT95+'Day Ahead IEX PXIL'!HP95+RTM!IV95</f>
        <v>0</v>
      </c>
      <c r="DQ95" s="98">
        <f>RTM!HK95</f>
        <v>1.65</v>
      </c>
      <c r="DR95" s="98">
        <f>RTM!HL95</f>
        <v>0</v>
      </c>
      <c r="DS95" s="98">
        <f>RTM!HO95</f>
        <v>0</v>
      </c>
      <c r="DT95" s="98">
        <f>RTM!HP95</f>
        <v>0</v>
      </c>
      <c r="DU95" s="98">
        <f>RTM!HS95</f>
        <v>0</v>
      </c>
      <c r="DV95" s="98">
        <f>RTM!HT95</f>
        <v>0</v>
      </c>
      <c r="DW95" s="98">
        <f>RTM!HW95+'OA&amp;GRIDCO'!MI95</f>
        <v>25</v>
      </c>
      <c r="DX95" s="98">
        <f>RTM!HX95</f>
        <v>0</v>
      </c>
      <c r="DY95" s="98">
        <f>RTM!IA95</f>
        <v>0</v>
      </c>
      <c r="DZ95" s="98">
        <f>RTM!IB95</f>
        <v>0</v>
      </c>
      <c r="EA95" s="98">
        <f>RTM!IC95</f>
        <v>0</v>
      </c>
      <c r="EB95" s="98">
        <f>RTM!ID95</f>
        <v>0</v>
      </c>
      <c r="EC95" s="98">
        <f>'OA&amp;GRIDCO'!MO95</f>
        <v>0</v>
      </c>
      <c r="ED95" s="98">
        <f>'OA&amp;GRIDCO'!MP95</f>
        <v>0</v>
      </c>
      <c r="EE95" s="98">
        <f>'OA&amp;GRIDCO'!MS95</f>
        <v>0</v>
      </c>
      <c r="EF95" s="98">
        <f>'OA&amp;GRIDCO'!MT95</f>
        <v>0</v>
      </c>
      <c r="EG95" s="98">
        <f>'OA&amp;GRIDCO'!MW95+'Day Ahead IEX PXIL'!IM95+GDAM!G95+RTM!II95</f>
        <v>0</v>
      </c>
      <c r="EH95" s="98">
        <f>'OA&amp;GRIDCO'!MX95+'Day Ahead IEX PXIL'!IN95+RTM!IJ95+GDAM!H95</f>
        <v>0</v>
      </c>
      <c r="EI95" s="98">
        <f>'Day Ahead IEX PXIL'!IQ95+RTM!IM95+'OA&amp;GRIDCO'!NA95</f>
        <v>6.65</v>
      </c>
      <c r="EJ95" s="98">
        <f>'Day Ahead IEX PXIL'!IR95+RTM!IN95+'OA&amp;GRIDCO'!NB95</f>
        <v>0.9</v>
      </c>
      <c r="EK95" s="98">
        <f>'OA&amp;GRIDCO'!NE95</f>
        <v>0</v>
      </c>
      <c r="EL95" s="98">
        <f>'OA&amp;GRIDCO'!NF95</f>
        <v>0</v>
      </c>
      <c r="EM95" s="98">
        <f>RTM!IQ95</f>
        <v>0</v>
      </c>
      <c r="EN95" s="98">
        <f>RTM!IR95</f>
        <v>0</v>
      </c>
      <c r="EO95" s="98">
        <f>'Day Ahead IEX PXIL'!IU95+RTM!JC95</f>
        <v>0</v>
      </c>
      <c r="EP95" s="98">
        <f>'Day Ahead IEX PXIL'!IV95+RTM!JD95</f>
        <v>0</v>
      </c>
      <c r="EQ95" s="98">
        <f>'OA&amp;GRIDCO'!NI95</f>
        <v>0</v>
      </c>
      <c r="ER95" s="98">
        <f>'OA&amp;GRIDCO'!NJ95</f>
        <v>0</v>
      </c>
      <c r="ES95" s="98">
        <f>'OA&amp;GRIDCO'!NK95+RTM!HC95+'Day Ahead IEX PXIL'!JC95</f>
        <v>0</v>
      </c>
      <c r="ET95" s="98">
        <f>'OA&amp;GRIDCO'!NN95+RTM!HD95+'Day Ahead IEX PXIL'!JD95</f>
        <v>0</v>
      </c>
      <c r="EU95" s="98">
        <f>RTM!JG95</f>
        <v>1.1100000000000001</v>
      </c>
      <c r="EV95" s="98">
        <f>RTM!JH95</f>
        <v>0</v>
      </c>
      <c r="EW95" s="98">
        <f>RTM!JK95</f>
        <v>0</v>
      </c>
      <c r="EX95" s="98">
        <f>RTM!JL95</f>
        <v>0</v>
      </c>
      <c r="EY95" s="98">
        <f>GDAM!S95+'OA&amp;GRIDCO'!OE95+RTM!JO95</f>
        <v>0</v>
      </c>
      <c r="EZ95" s="98">
        <f>GDAM!T95+'OA&amp;GRIDCO'!NV95+RTM!JP95</f>
        <v>0</v>
      </c>
      <c r="FA95" s="98">
        <f>GDAM!Y95+RTM!JS95</f>
        <v>0</v>
      </c>
      <c r="FB95" s="98">
        <f>GDAM!Z95+RTM!JT95</f>
        <v>0</v>
      </c>
      <c r="FC95" s="98">
        <f>RTM!JW95</f>
        <v>0</v>
      </c>
      <c r="FD95" s="98">
        <f>RTM!JX95</f>
        <v>0</v>
      </c>
      <c r="FE95" s="98">
        <f>GDAM!AE95+'OA&amp;GRIDCO'!OM95</f>
        <v>0</v>
      </c>
      <c r="FF95" s="98">
        <f>GDAM!AF95+'OA&amp;GRIDCO'!ON95</f>
        <v>0</v>
      </c>
      <c r="FG95" s="10">
        <f t="shared" si="2"/>
        <v>1752.9918840206183</v>
      </c>
      <c r="FH95" s="10">
        <f t="shared" si="3"/>
        <v>197.20399999999998</v>
      </c>
    </row>
    <row r="96" spans="1:164">
      <c r="A96" s="72" t="s">
        <v>118</v>
      </c>
      <c r="B96" s="62">
        <v>86</v>
      </c>
      <c r="C96" s="139"/>
      <c r="D96" s="99"/>
      <c r="E96" s="99"/>
      <c r="F96" s="99"/>
      <c r="G96" s="99">
        <v>20</v>
      </c>
      <c r="H96" s="99">
        <v>0.9</v>
      </c>
      <c r="I96" s="98"/>
      <c r="J96" s="98"/>
      <c r="K96" s="99"/>
      <c r="L96" s="99"/>
      <c r="M96" s="99">
        <v>18</v>
      </c>
      <c r="N96" s="99"/>
      <c r="O96" s="364">
        <v>0</v>
      </c>
      <c r="P96" s="99"/>
      <c r="Q96" s="119">
        <v>3.7</v>
      </c>
      <c r="R96" s="99">
        <v>0.45999999999999996</v>
      </c>
      <c r="S96" s="98">
        <v>25</v>
      </c>
      <c r="T96" s="99"/>
      <c r="U96" s="98">
        <v>37</v>
      </c>
      <c r="V96" s="99"/>
      <c r="W96" s="351">
        <v>0</v>
      </c>
      <c r="X96" s="99"/>
      <c r="Y96" s="351">
        <v>0</v>
      </c>
      <c r="Z96" s="99"/>
      <c r="AA96" s="351">
        <v>0</v>
      </c>
      <c r="AB96" s="99"/>
      <c r="AC96" s="365">
        <v>0</v>
      </c>
      <c r="AD96" s="99"/>
      <c r="AE96" s="14">
        <f>'OA&amp;GRIDCO'!W96+'Day Ahead IEX PXIL'!M96+RTM!M96</f>
        <v>41.24</v>
      </c>
      <c r="AF96" s="14">
        <f>'OA&amp;GRIDCO'!X96+'Day Ahead IEX PXIL'!N96+RTM!N96</f>
        <v>41.24</v>
      </c>
      <c r="AG96" s="14">
        <f>'OA&amp;GRIDCO'!AC96+'Day Ahead IEX PXIL'!S96+RTM!S96</f>
        <v>5</v>
      </c>
      <c r="AH96" s="14">
        <f>'OA&amp;GRIDCO'!AD96+'Day Ahead IEX PXIL'!T96+RTM!T96</f>
        <v>2.2200000000000002</v>
      </c>
      <c r="AI96" s="14">
        <f>'OA&amp;GRIDCO'!AU96+'Day Ahead IEX PXIL'!Y96+RTM!Y96</f>
        <v>114.95</v>
      </c>
      <c r="AJ96" s="14">
        <f>'OA&amp;GRIDCO'!AV96+'Day Ahead IEX PXIL'!Z96+RTM!Z96</f>
        <v>24</v>
      </c>
      <c r="AK96" s="14">
        <f>'OA&amp;GRIDCO'!BS96+'Day Ahead IEX PXIL'!AK96+RTM!AK96</f>
        <v>60</v>
      </c>
      <c r="AL96" s="14">
        <f>'OA&amp;GRIDCO'!BT96+'Day Ahead IEX PXIL'!AL96+RTM!AL96</f>
        <v>8.5440000000000005</v>
      </c>
      <c r="AM96" s="14">
        <f>'OA&amp;GRIDCO'!BC96+'Day Ahead IEX PXIL'!AE96+RTM!AE96</f>
        <v>0</v>
      </c>
      <c r="AN96" s="14">
        <f>'OA&amp;GRIDCO'!BD96+'Day Ahead IEX PXIL'!AF96+RTM!AF96</f>
        <v>0</v>
      </c>
      <c r="AO96" s="14">
        <f>'OA&amp;GRIDCO'!CC96+'Day Ahead IEX PXIL'!AQ96+RTM!AQ96</f>
        <v>0</v>
      </c>
      <c r="AP96" s="14">
        <f>'OA&amp;GRIDCO'!CD96+'Day Ahead IEX PXIL'!AR96+RTM!AR96</f>
        <v>0</v>
      </c>
      <c r="AQ96" s="14">
        <f>'OA&amp;GRIDCO'!CO96+'Day Ahead IEX PXIL'!AW96+RTM!AW96</f>
        <v>39.15</v>
      </c>
      <c r="AR96" s="14">
        <f>'OA&amp;GRIDCO'!CP96+'Day Ahead IEX PXIL'!AX96+RTM!AX96</f>
        <v>8</v>
      </c>
      <c r="AS96" s="14">
        <f>'OA&amp;GRIDCO'!DA96+'Day Ahead IEX PXIL'!BC96+RTM!BC96</f>
        <v>329.77738402061857</v>
      </c>
      <c r="AT96" s="14">
        <f>'OA&amp;GRIDCO'!DB96+'Day Ahead IEX PXIL'!BD96+RTM!BD96</f>
        <v>0</v>
      </c>
      <c r="AU96" s="14">
        <f>'Day Ahead IEX PXIL'!BI96+RTM!BI96+'OA&amp;GRIDCO'!OQ96</f>
        <v>0</v>
      </c>
      <c r="AV96" s="14">
        <f>'Day Ahead IEX PXIL'!BJ96+RTM!BJ96+'OA&amp;GRIDCO'!OR96</f>
        <v>0</v>
      </c>
      <c r="AW96" s="91"/>
      <c r="AX96" s="91"/>
      <c r="AY96" s="14">
        <v>0</v>
      </c>
      <c r="AZ96" s="14">
        <f>'OA&amp;GRIDCO'!DL96+'Day Ahead IEX PXIL'!BP96+RTM!BP96</f>
        <v>14.12</v>
      </c>
      <c r="BA96" s="14">
        <f>'OA&amp;GRIDCO'!EC96+'Day Ahead IEX PXIL'!BU96+RTM!BU96</f>
        <v>0</v>
      </c>
      <c r="BB96" s="14">
        <f>'OA&amp;GRIDCO'!ED96+'Day Ahead IEX PXIL'!BV96+RTM!BV96</f>
        <v>0</v>
      </c>
      <c r="BC96" s="14">
        <f>'OA&amp;GRIDCO'!EQ96+'Day Ahead IEX PXIL'!CA96+RTM!CA96</f>
        <v>348.46000000000004</v>
      </c>
      <c r="BD96" s="14">
        <f>'OA&amp;GRIDCO'!ER96+'Day Ahead IEX PXIL'!CB96+RTM!CB96</f>
        <v>66.495000000000005</v>
      </c>
      <c r="BE96" s="99">
        <f>'OA&amp;GRIDCO'!NU96+GDAM!U96</f>
        <v>0</v>
      </c>
      <c r="BF96" s="99"/>
      <c r="BG96" s="77"/>
      <c r="BH96" s="77"/>
      <c r="BI96" s="14">
        <f>'OA&amp;GRIDCO'!EW96+'Day Ahead IEX PXIL'!CG96+RTM!CG96</f>
        <v>0</v>
      </c>
      <c r="BJ96" s="14">
        <f>'OA&amp;GRIDCO'!EX96+'Day Ahead IEX PXIL'!CH96+RTM!CH96</f>
        <v>0</v>
      </c>
      <c r="BK96" s="14">
        <f>'OA&amp;GRIDCO'!KW96+RTM!FG96+'Day Ahead IEX PXIL'!GW96</f>
        <v>0</v>
      </c>
      <c r="BL96" s="14">
        <f>'OA&amp;GRIDCO'!KX96+RTM!FH96+'Day Ahead IEX PXIL'!GX96</f>
        <v>0</v>
      </c>
      <c r="BM96" s="14">
        <f>'Day Ahead IEX PXIL'!CM96+RTM!CM96+'OA&amp;GRIDCO'!FC96</f>
        <v>0</v>
      </c>
      <c r="BN96" s="14">
        <f>'OA&amp;GRIDCO'!FD96+'Day Ahead IEX PXIL'!CN96+RTM!CN96</f>
        <v>0</v>
      </c>
      <c r="BO96" s="93"/>
      <c r="BP96" s="93"/>
      <c r="BQ96" s="14">
        <f>'OA&amp;GRIDCO'!FQ96+'Day Ahead IEX PXIL'!CS96+RTM!CS96</f>
        <v>26.8</v>
      </c>
      <c r="BR96" s="14">
        <f>'OA&amp;GRIDCO'!FR96+'Day Ahead IEX PXIL'!CT96+RTM!CT96</f>
        <v>6</v>
      </c>
      <c r="BS96" s="10">
        <f>'OA&amp;GRIDCO'!JU96+'Day Ahead IEX PXIL'!FA96+RTM!EU96</f>
        <v>108.9545</v>
      </c>
      <c r="BT96" s="14">
        <f>'OA&amp;GRIDCO'!JV96+'Day Ahead IEX PXIL'!FB96+RTM!EV96</f>
        <v>22</v>
      </c>
      <c r="BU96" s="31">
        <f>'OA&amp;GRIDCO'!GG96+RTM!G96</f>
        <v>0</v>
      </c>
      <c r="BV96" s="31">
        <f>'OA&amp;GRIDCO'!GH96</f>
        <v>0</v>
      </c>
      <c r="BW96" s="14">
        <f>'OA&amp;GRIDCO'!HA96+'Day Ahead IEX PXIL'!DK96+RTM!DE96</f>
        <v>1.5</v>
      </c>
      <c r="BX96" s="14">
        <f>'OA&amp;GRIDCO'!HB96</f>
        <v>0</v>
      </c>
      <c r="BY96" s="14">
        <f>'Day Ahead IEX PXIL'!GK96+RTM!FA96+'OA&amp;GRIDCO'!LC96</f>
        <v>0</v>
      </c>
      <c r="BZ96" s="14">
        <f>'Day Ahead IEX PXIL'!GL96+RTM!FB96+'OA&amp;GRIDCO'!LD96</f>
        <v>0</v>
      </c>
      <c r="CA96" s="61"/>
      <c r="CB96" s="61"/>
      <c r="CC96" s="98">
        <f>RTM!GI96+'Day Ahead IEX PXIL'!II96+GDAM!M96</f>
        <v>0</v>
      </c>
      <c r="CD96" s="98">
        <f>RTM!GJ96</f>
        <v>0</v>
      </c>
      <c r="CE96" s="14">
        <f>'OA&amp;GRIDCO'!HI96+'Day Ahead IEX PXIL'!DQ96+RTM!DK96</f>
        <v>0</v>
      </c>
      <c r="CF96" s="14">
        <f>'OA&amp;GRIDCO'!HJ96+'Day Ahead IEX PXIL'!DR96+RTM!DL96</f>
        <v>0</v>
      </c>
      <c r="CG96" s="98">
        <f>'OA&amp;GRIDCO'!HO96+'Day Ahead IEX PXIL'!DW96+RTM!DQ96</f>
        <v>0</v>
      </c>
      <c r="CH96" s="98">
        <f>'OA&amp;GRIDCO'!HP96+'Day Ahead IEX PXIL'!DX96+RTM!DR96</f>
        <v>0</v>
      </c>
      <c r="CI96" s="99">
        <f>'Day Ahead IEX PXIL'!HE96+'OA&amp;GRIDCO'!DI96+RTM!GY96</f>
        <v>0</v>
      </c>
      <c r="CJ96" s="99">
        <f>'Day Ahead IEX PXIL'!HF96+'OA&amp;GRIDCO'!DJ96</f>
        <v>0</v>
      </c>
      <c r="CK96" s="78">
        <f>'OA&amp;GRIDCO'!KS96+'Day Ahead IEX PXIL'!DE96</f>
        <v>10.31</v>
      </c>
      <c r="CL96" s="78">
        <f>'OA&amp;GRIDCO'!KT96+'Day Ahead IEX PXIL'!DF96</f>
        <v>0</v>
      </c>
      <c r="CM96" s="78">
        <f>'Day Ahead IEX PXIL'!FS96+RTM!FS96</f>
        <v>2.06</v>
      </c>
      <c r="CN96" s="78">
        <f>'Day Ahead IEX PXIL'!FT96</f>
        <v>0</v>
      </c>
      <c r="CO96" s="78">
        <f>RTM!IY96+'Day Ahead IEX PXIL'!IY96</f>
        <v>5.15</v>
      </c>
      <c r="CP96" s="78">
        <f>RTM!IZ96+'Day Ahead IEX PXIL'!IZ96</f>
        <v>0</v>
      </c>
      <c r="CQ96" s="14">
        <f>'OA&amp;GRIDCO'!KG96+'Day Ahead IEX PXIL'!FM96+RTM!GE96</f>
        <v>0</v>
      </c>
      <c r="CR96" s="14">
        <f>'OA&amp;GRIDCO'!KH96+'Day Ahead IEX PXIL'!FN96</f>
        <v>0</v>
      </c>
      <c r="CS96" s="14">
        <f>'OA&amp;GRIDCO'!KM96+'Day Ahead IEX PXIL'!FY96+RTM!FY96</f>
        <v>3.61</v>
      </c>
      <c r="CT96" s="14">
        <f>'Day Ahead IEX PXIL'!FZ96</f>
        <v>0</v>
      </c>
      <c r="CU96" s="14">
        <v>0</v>
      </c>
      <c r="CV96" s="14">
        <f>'Day Ahead IEX PXIL'!GF96</f>
        <v>0</v>
      </c>
      <c r="CW96" s="14">
        <f>'OA&amp;GRIDCO'!HU96+'Day Ahead IEX PXIL'!EC96+RTM!DW96</f>
        <v>550</v>
      </c>
      <c r="CX96" s="14">
        <f>'OA&amp;GRIDCO'!HV96+'Day Ahead IEX PXIL'!ED96+RTM!DX96</f>
        <v>0</v>
      </c>
      <c r="CY96" s="14">
        <f>'OA&amp;GRIDCO'!IG96+'Day Ahead IEX PXIL'!EI96+RTM!EC96</f>
        <v>9.3000000000000007</v>
      </c>
      <c r="CZ96" s="14">
        <f>'OA&amp;GRIDCO'!IH96+'Day Ahead IEX PXIL'!EJ96+RTM!ED96</f>
        <v>2.3250000000000002</v>
      </c>
      <c r="DA96" s="14">
        <f>'OA&amp;GRIDCO'!IU96+'Day Ahead IEX PXIL'!EO96+RTM!EI96</f>
        <v>0</v>
      </c>
      <c r="DB96" s="14">
        <f>'OA&amp;GRIDCO'!IV96+'Day Ahead IEX PXIL'!EP96+RTM!EJ96</f>
        <v>0</v>
      </c>
      <c r="DC96" s="99"/>
      <c r="DD96" s="99"/>
      <c r="DE96" s="14">
        <f>'Day Ahead IEX PXIL'!FC96+'OA&amp;GRIDCO'!KA96+RTM!GM96</f>
        <v>0</v>
      </c>
      <c r="DF96" s="14">
        <f>'Day Ahead IEX PXIL'!FD96+'OA&amp;GRIDCO'!KB96</f>
        <v>0</v>
      </c>
      <c r="DG96" s="14">
        <f>'OA&amp;GRIDCO'!JE96+'Day Ahead IEX PXIL'!EU96+RTM!EO96</f>
        <v>20.62</v>
      </c>
      <c r="DH96" s="14">
        <f>'OA&amp;GRIDCO'!JF96+'Day Ahead IEX PXIL'!EV96+RTM!EP96</f>
        <v>0</v>
      </c>
      <c r="DI96" s="14">
        <v>0</v>
      </c>
      <c r="DJ96" s="14">
        <v>0</v>
      </c>
      <c r="DK96" s="98">
        <f>RTM!FM96</f>
        <v>0</v>
      </c>
      <c r="DL96" s="98">
        <f>RTM!FN96</f>
        <v>0</v>
      </c>
      <c r="DM96" s="98">
        <f>'OA&amp;GRIDCO'!LF96+'Day Ahead IEX PXIL'!HU96+'Day Ahead IEX PXIL'!HU96</f>
        <v>0</v>
      </c>
      <c r="DN96" s="98">
        <f>'OA&amp;GRIDCO'!LH96+'Day Ahead IEX PXIL'!HV96+RTM!GV96</f>
        <v>0</v>
      </c>
      <c r="DO96" s="98">
        <f>'OA&amp;GRIDCO'!LS96+'Day Ahead IEX PXIL'!HO96+RTM!IU96</f>
        <v>0</v>
      </c>
      <c r="DP96" s="98">
        <f>'OA&amp;GRIDCO'!LT96+'Day Ahead IEX PXIL'!HP96+RTM!IV96</f>
        <v>0</v>
      </c>
      <c r="DQ96" s="98">
        <f>RTM!HK96</f>
        <v>1.65</v>
      </c>
      <c r="DR96" s="98">
        <f>RTM!HL96</f>
        <v>0</v>
      </c>
      <c r="DS96" s="98">
        <f>RTM!HO96</f>
        <v>0</v>
      </c>
      <c r="DT96" s="98">
        <f>RTM!HP96</f>
        <v>0</v>
      </c>
      <c r="DU96" s="98">
        <f>RTM!HS96</f>
        <v>0</v>
      </c>
      <c r="DV96" s="98">
        <f>RTM!HT96</f>
        <v>0</v>
      </c>
      <c r="DW96" s="98">
        <f>RTM!HW96+'OA&amp;GRIDCO'!MI96</f>
        <v>25</v>
      </c>
      <c r="DX96" s="98">
        <f>RTM!HX96</f>
        <v>0</v>
      </c>
      <c r="DY96" s="98">
        <f>RTM!IA96</f>
        <v>0</v>
      </c>
      <c r="DZ96" s="98">
        <f>RTM!IB96</f>
        <v>0</v>
      </c>
      <c r="EA96" s="98">
        <f>RTM!IC96</f>
        <v>0</v>
      </c>
      <c r="EB96" s="98">
        <f>RTM!ID96</f>
        <v>0</v>
      </c>
      <c r="EC96" s="98">
        <f>'OA&amp;GRIDCO'!MO96</f>
        <v>0</v>
      </c>
      <c r="ED96" s="98">
        <f>'OA&amp;GRIDCO'!MP96</f>
        <v>0</v>
      </c>
      <c r="EE96" s="98">
        <f>'OA&amp;GRIDCO'!MS96</f>
        <v>0</v>
      </c>
      <c r="EF96" s="98">
        <f>'OA&amp;GRIDCO'!MT96</f>
        <v>0</v>
      </c>
      <c r="EG96" s="98">
        <f>'OA&amp;GRIDCO'!MW96+'Day Ahead IEX PXIL'!IM96+GDAM!G96+RTM!II96</f>
        <v>0</v>
      </c>
      <c r="EH96" s="98">
        <f>'OA&amp;GRIDCO'!MX96+'Day Ahead IEX PXIL'!IN96+RTM!IJ96+GDAM!H96</f>
        <v>0</v>
      </c>
      <c r="EI96" s="98">
        <f>'Day Ahead IEX PXIL'!IQ96+RTM!IM96+'OA&amp;GRIDCO'!NA96</f>
        <v>6.65</v>
      </c>
      <c r="EJ96" s="98">
        <f>'Day Ahead IEX PXIL'!IR96+RTM!IN96+'OA&amp;GRIDCO'!NB96</f>
        <v>0.9</v>
      </c>
      <c r="EK96" s="98">
        <f>'OA&amp;GRIDCO'!NE96</f>
        <v>0</v>
      </c>
      <c r="EL96" s="98">
        <f>'OA&amp;GRIDCO'!NF96</f>
        <v>0</v>
      </c>
      <c r="EM96" s="98">
        <f>RTM!IQ96</f>
        <v>0</v>
      </c>
      <c r="EN96" s="98">
        <f>RTM!IR96</f>
        <v>0</v>
      </c>
      <c r="EO96" s="98">
        <f>'Day Ahead IEX PXIL'!IU96+RTM!JC96</f>
        <v>0</v>
      </c>
      <c r="EP96" s="98">
        <f>'Day Ahead IEX PXIL'!IV96+RTM!JD96</f>
        <v>0</v>
      </c>
      <c r="EQ96" s="98">
        <f>'OA&amp;GRIDCO'!NI96</f>
        <v>0</v>
      </c>
      <c r="ER96" s="98">
        <f>'OA&amp;GRIDCO'!NJ96</f>
        <v>0</v>
      </c>
      <c r="ES96" s="98">
        <f>'OA&amp;GRIDCO'!NK96+RTM!HC96+'Day Ahead IEX PXIL'!JC96</f>
        <v>0</v>
      </c>
      <c r="ET96" s="98">
        <f>'OA&amp;GRIDCO'!NN96+RTM!HD96+'Day Ahead IEX PXIL'!JD96</f>
        <v>0</v>
      </c>
      <c r="EU96" s="98">
        <f>RTM!JG96</f>
        <v>1.1100000000000001</v>
      </c>
      <c r="EV96" s="98">
        <f>RTM!JH96</f>
        <v>0</v>
      </c>
      <c r="EW96" s="98">
        <f>RTM!JK96</f>
        <v>0</v>
      </c>
      <c r="EX96" s="98">
        <f>RTM!JL96</f>
        <v>0</v>
      </c>
      <c r="EY96" s="98">
        <f>GDAM!S96+'OA&amp;GRIDCO'!OE96+RTM!JO96</f>
        <v>0</v>
      </c>
      <c r="EZ96" s="98">
        <f>GDAM!T96+'OA&amp;GRIDCO'!NV96+RTM!JP96</f>
        <v>0</v>
      </c>
      <c r="FA96" s="98">
        <f>GDAM!Y96+RTM!JS96</f>
        <v>0</v>
      </c>
      <c r="FB96" s="98">
        <f>GDAM!Z96+RTM!JT96</f>
        <v>0</v>
      </c>
      <c r="FC96" s="98">
        <f>RTM!JW96</f>
        <v>0</v>
      </c>
      <c r="FD96" s="98">
        <f>RTM!JX96</f>
        <v>0</v>
      </c>
      <c r="FE96" s="98">
        <f>GDAM!AE96+'OA&amp;GRIDCO'!OM96</f>
        <v>0</v>
      </c>
      <c r="FF96" s="98">
        <f>GDAM!AF96+'OA&amp;GRIDCO'!ON96</f>
        <v>0</v>
      </c>
      <c r="FG96" s="10">
        <f t="shared" si="2"/>
        <v>1752.9918840206183</v>
      </c>
      <c r="FH96" s="10">
        <f t="shared" si="3"/>
        <v>197.20399999999998</v>
      </c>
    </row>
    <row r="97" spans="1:164">
      <c r="A97" s="72" t="s">
        <v>119</v>
      </c>
      <c r="B97" s="62">
        <v>87</v>
      </c>
      <c r="C97" s="139"/>
      <c r="D97" s="99"/>
      <c r="E97" s="99"/>
      <c r="F97" s="99"/>
      <c r="G97" s="99">
        <v>20</v>
      </c>
      <c r="H97" s="99">
        <v>0.9</v>
      </c>
      <c r="I97" s="98"/>
      <c r="J97" s="98"/>
      <c r="K97" s="99"/>
      <c r="L97" s="99"/>
      <c r="M97" s="99">
        <v>18</v>
      </c>
      <c r="N97" s="99"/>
      <c r="O97" s="364">
        <v>0</v>
      </c>
      <c r="P97" s="99"/>
      <c r="Q97" s="119">
        <v>3.7</v>
      </c>
      <c r="R97" s="99">
        <v>0.45999999999999996</v>
      </c>
      <c r="S97" s="98">
        <v>25</v>
      </c>
      <c r="T97" s="99"/>
      <c r="U97" s="98">
        <v>37</v>
      </c>
      <c r="V97" s="99"/>
      <c r="W97" s="351">
        <v>0</v>
      </c>
      <c r="X97" s="99"/>
      <c r="Y97" s="351">
        <v>0</v>
      </c>
      <c r="Z97" s="99"/>
      <c r="AA97" s="351">
        <v>0</v>
      </c>
      <c r="AB97" s="99"/>
      <c r="AC97" s="365">
        <v>0</v>
      </c>
      <c r="AD97" s="99"/>
      <c r="AE97" s="14">
        <f>'OA&amp;GRIDCO'!W97+'Day Ahead IEX PXIL'!M97+RTM!M97</f>
        <v>41.24</v>
      </c>
      <c r="AF97" s="14">
        <f>'OA&amp;GRIDCO'!X97+'Day Ahead IEX PXIL'!N97+RTM!N97</f>
        <v>41.24</v>
      </c>
      <c r="AG97" s="14">
        <f>'OA&amp;GRIDCO'!AC97+'Day Ahead IEX PXIL'!S97+RTM!S97</f>
        <v>5</v>
      </c>
      <c r="AH97" s="14">
        <f>'OA&amp;GRIDCO'!AD97+'Day Ahead IEX PXIL'!T97+RTM!T97</f>
        <v>2.2200000000000002</v>
      </c>
      <c r="AI97" s="14">
        <f>'OA&amp;GRIDCO'!AU97+'Day Ahead IEX PXIL'!Y97+RTM!Y97</f>
        <v>114.95</v>
      </c>
      <c r="AJ97" s="14">
        <f>'OA&amp;GRIDCO'!AV97+'Day Ahead IEX PXIL'!Z97+RTM!Z97</f>
        <v>24</v>
      </c>
      <c r="AK97" s="14">
        <f>'OA&amp;GRIDCO'!BS97+'Day Ahead IEX PXIL'!AK97+RTM!AK97</f>
        <v>60</v>
      </c>
      <c r="AL97" s="14">
        <f>'OA&amp;GRIDCO'!BT97+'Day Ahead IEX PXIL'!AL97+RTM!AL97</f>
        <v>8.5440000000000005</v>
      </c>
      <c r="AM97" s="14">
        <f>'OA&amp;GRIDCO'!BC97+'Day Ahead IEX PXIL'!AE97+RTM!AE97</f>
        <v>0</v>
      </c>
      <c r="AN97" s="14">
        <f>'OA&amp;GRIDCO'!BD97+'Day Ahead IEX PXIL'!AF97+RTM!AF97</f>
        <v>0</v>
      </c>
      <c r="AO97" s="14">
        <f>'OA&amp;GRIDCO'!CC97+'Day Ahead IEX PXIL'!AQ97+RTM!AQ97</f>
        <v>0</v>
      </c>
      <c r="AP97" s="14">
        <f>'OA&amp;GRIDCO'!CD97+'Day Ahead IEX PXIL'!AR97+RTM!AR97</f>
        <v>0</v>
      </c>
      <c r="AQ97" s="14">
        <f>'OA&amp;GRIDCO'!CO97+'Day Ahead IEX PXIL'!AW97+RTM!AW97</f>
        <v>39.15</v>
      </c>
      <c r="AR97" s="14">
        <f>'OA&amp;GRIDCO'!CP97+'Day Ahead IEX PXIL'!AX97+RTM!AX97</f>
        <v>8</v>
      </c>
      <c r="AS97" s="14">
        <f>'OA&amp;GRIDCO'!DA97+'Day Ahead IEX PXIL'!BC97+RTM!BC97</f>
        <v>329.77738402061857</v>
      </c>
      <c r="AT97" s="14">
        <f>'OA&amp;GRIDCO'!DB97+'Day Ahead IEX PXIL'!BD97+RTM!BD97</f>
        <v>0</v>
      </c>
      <c r="AU97" s="14">
        <f>'Day Ahead IEX PXIL'!BI97+RTM!BI97+'OA&amp;GRIDCO'!OQ97</f>
        <v>0</v>
      </c>
      <c r="AV97" s="14">
        <f>'Day Ahead IEX PXIL'!BJ97+RTM!BJ97+'OA&amp;GRIDCO'!OR97</f>
        <v>0</v>
      </c>
      <c r="AW97" s="91"/>
      <c r="AX97" s="91"/>
      <c r="AY97" s="14">
        <v>0</v>
      </c>
      <c r="AZ97" s="14">
        <f>'OA&amp;GRIDCO'!DL97+'Day Ahead IEX PXIL'!BP97+RTM!BP97</f>
        <v>14.12</v>
      </c>
      <c r="BA97" s="14">
        <f>'OA&amp;GRIDCO'!EC97+'Day Ahead IEX PXIL'!BU97+RTM!BU97</f>
        <v>0</v>
      </c>
      <c r="BB97" s="14">
        <f>'OA&amp;GRIDCO'!ED97+'Day Ahead IEX PXIL'!BV97+RTM!BV97</f>
        <v>0</v>
      </c>
      <c r="BC97" s="14">
        <f>'OA&amp;GRIDCO'!EQ97+'Day Ahead IEX PXIL'!CA97+RTM!CA97</f>
        <v>348.46000000000004</v>
      </c>
      <c r="BD97" s="14">
        <f>'OA&amp;GRIDCO'!ER97+'Day Ahead IEX PXIL'!CB97+RTM!CB97</f>
        <v>66.495000000000005</v>
      </c>
      <c r="BE97" s="99">
        <f>'OA&amp;GRIDCO'!NU97+GDAM!U97</f>
        <v>0</v>
      </c>
      <c r="BF97" s="99"/>
      <c r="BG97" s="77"/>
      <c r="BH97" s="77"/>
      <c r="BI97" s="14">
        <f>'OA&amp;GRIDCO'!EW97+'Day Ahead IEX PXIL'!CG97+RTM!CG97</f>
        <v>0</v>
      </c>
      <c r="BJ97" s="14">
        <f>'OA&amp;GRIDCO'!EX97+'Day Ahead IEX PXIL'!CH97+RTM!CH97</f>
        <v>0</v>
      </c>
      <c r="BK97" s="14">
        <f>'OA&amp;GRIDCO'!KW97+RTM!FG97+'Day Ahead IEX PXIL'!GW97</f>
        <v>0</v>
      </c>
      <c r="BL97" s="14">
        <f>'OA&amp;GRIDCO'!KX97+RTM!FH97+'Day Ahead IEX PXIL'!GX97</f>
        <v>0</v>
      </c>
      <c r="BM97" s="14">
        <f>'Day Ahead IEX PXIL'!CM97+RTM!CM97+'OA&amp;GRIDCO'!FC97</f>
        <v>0</v>
      </c>
      <c r="BN97" s="14">
        <f>'OA&amp;GRIDCO'!FD97+'Day Ahead IEX PXIL'!CN97+RTM!CN97</f>
        <v>0</v>
      </c>
      <c r="BO97" s="93"/>
      <c r="BP97" s="93"/>
      <c r="BQ97" s="14">
        <f>'OA&amp;GRIDCO'!FQ97+'Day Ahead IEX PXIL'!CS97+RTM!CS97</f>
        <v>26.8</v>
      </c>
      <c r="BR97" s="14">
        <f>'OA&amp;GRIDCO'!FR97+'Day Ahead IEX PXIL'!CT97+RTM!CT97</f>
        <v>6</v>
      </c>
      <c r="BS97" s="10">
        <f>'OA&amp;GRIDCO'!JU97+'Day Ahead IEX PXIL'!FA97+RTM!EU97</f>
        <v>108.9545</v>
      </c>
      <c r="BT97" s="14">
        <f>'OA&amp;GRIDCO'!JV97+'Day Ahead IEX PXIL'!FB97+RTM!EV97</f>
        <v>22</v>
      </c>
      <c r="BU97" s="31">
        <f>'OA&amp;GRIDCO'!GG97+RTM!G97</f>
        <v>0</v>
      </c>
      <c r="BV97" s="31">
        <f>'OA&amp;GRIDCO'!GH97</f>
        <v>0</v>
      </c>
      <c r="BW97" s="14">
        <f>'OA&amp;GRIDCO'!HA97+'Day Ahead IEX PXIL'!DK97+RTM!DE97</f>
        <v>1.5</v>
      </c>
      <c r="BX97" s="14">
        <f>'OA&amp;GRIDCO'!HB97</f>
        <v>0</v>
      </c>
      <c r="BY97" s="14">
        <f>'Day Ahead IEX PXIL'!GK97+RTM!FA97+'OA&amp;GRIDCO'!LC97</f>
        <v>0</v>
      </c>
      <c r="BZ97" s="14">
        <f>'Day Ahead IEX PXIL'!GL97+RTM!FB97+'OA&amp;GRIDCO'!LD97</f>
        <v>0</v>
      </c>
      <c r="CA97" s="61"/>
      <c r="CB97" s="61"/>
      <c r="CC97" s="98">
        <f>RTM!GI97+'Day Ahead IEX PXIL'!II97+GDAM!M97</f>
        <v>0</v>
      </c>
      <c r="CD97" s="98">
        <f>RTM!GJ97</f>
        <v>0</v>
      </c>
      <c r="CE97" s="14">
        <f>'OA&amp;GRIDCO'!HI97+'Day Ahead IEX PXIL'!DQ97+RTM!DK97</f>
        <v>0</v>
      </c>
      <c r="CF97" s="14">
        <f>'OA&amp;GRIDCO'!HJ97+'Day Ahead IEX PXIL'!DR97+RTM!DL97</f>
        <v>0</v>
      </c>
      <c r="CG97" s="98">
        <f>'OA&amp;GRIDCO'!HO97+'Day Ahead IEX PXIL'!DW97+RTM!DQ97</f>
        <v>0</v>
      </c>
      <c r="CH97" s="98">
        <f>'OA&amp;GRIDCO'!HP97+'Day Ahead IEX PXIL'!DX97+RTM!DR97</f>
        <v>0</v>
      </c>
      <c r="CI97" s="99">
        <f>'Day Ahead IEX PXIL'!HE97+'OA&amp;GRIDCO'!DI97+RTM!GY97</f>
        <v>0</v>
      </c>
      <c r="CJ97" s="99">
        <f>'Day Ahead IEX PXIL'!HF97+'OA&amp;GRIDCO'!DJ97</f>
        <v>0</v>
      </c>
      <c r="CK97" s="78">
        <f>'OA&amp;GRIDCO'!KS97+'Day Ahead IEX PXIL'!DE97</f>
        <v>10.31</v>
      </c>
      <c r="CL97" s="78">
        <f>'OA&amp;GRIDCO'!KT97+'Day Ahead IEX PXIL'!DF97</f>
        <v>0</v>
      </c>
      <c r="CM97" s="78">
        <f>'Day Ahead IEX PXIL'!FS97+RTM!FS97</f>
        <v>2.06</v>
      </c>
      <c r="CN97" s="78">
        <f>'Day Ahead IEX PXIL'!FT97</f>
        <v>0</v>
      </c>
      <c r="CO97" s="78">
        <f>RTM!IY97+'Day Ahead IEX PXIL'!IY97</f>
        <v>5.15</v>
      </c>
      <c r="CP97" s="78">
        <f>RTM!IZ97+'Day Ahead IEX PXIL'!IZ97</f>
        <v>0</v>
      </c>
      <c r="CQ97" s="14">
        <f>'OA&amp;GRIDCO'!KG97+'Day Ahead IEX PXIL'!FM97+RTM!GE97</f>
        <v>0</v>
      </c>
      <c r="CR97" s="14">
        <f>'OA&amp;GRIDCO'!KH97+'Day Ahead IEX PXIL'!FN97</f>
        <v>0</v>
      </c>
      <c r="CS97" s="14">
        <f>'OA&amp;GRIDCO'!KM97+'Day Ahead IEX PXIL'!FY97+RTM!FY97</f>
        <v>3.61</v>
      </c>
      <c r="CT97" s="14">
        <f>'Day Ahead IEX PXIL'!FZ97</f>
        <v>0</v>
      </c>
      <c r="CU97" s="14">
        <v>0</v>
      </c>
      <c r="CV97" s="14">
        <f>'Day Ahead IEX PXIL'!GF97</f>
        <v>0</v>
      </c>
      <c r="CW97" s="14">
        <f>'OA&amp;GRIDCO'!HU97+'Day Ahead IEX PXIL'!EC97+RTM!DW97</f>
        <v>550</v>
      </c>
      <c r="CX97" s="14">
        <f>'OA&amp;GRIDCO'!HV97+'Day Ahead IEX PXIL'!ED97+RTM!DX97</f>
        <v>0</v>
      </c>
      <c r="CY97" s="14">
        <f>'OA&amp;GRIDCO'!IG97+'Day Ahead IEX PXIL'!EI97+RTM!EC97</f>
        <v>9.3000000000000007</v>
      </c>
      <c r="CZ97" s="14">
        <f>'OA&amp;GRIDCO'!IH97+'Day Ahead IEX PXIL'!EJ97+RTM!ED97</f>
        <v>2.3250000000000002</v>
      </c>
      <c r="DA97" s="14">
        <f>'OA&amp;GRIDCO'!IU97+'Day Ahead IEX PXIL'!EO97+RTM!EI97</f>
        <v>0</v>
      </c>
      <c r="DB97" s="14">
        <f>'OA&amp;GRIDCO'!IV97+'Day Ahead IEX PXIL'!EP97+RTM!EJ97</f>
        <v>0</v>
      </c>
      <c r="DC97" s="99"/>
      <c r="DD97" s="99"/>
      <c r="DE97" s="14">
        <f>'Day Ahead IEX PXIL'!FC97+'OA&amp;GRIDCO'!KA97+RTM!GM97</f>
        <v>0</v>
      </c>
      <c r="DF97" s="14">
        <f>'Day Ahead IEX PXIL'!FD97+'OA&amp;GRIDCO'!KB97</f>
        <v>0</v>
      </c>
      <c r="DG97" s="14">
        <f>'OA&amp;GRIDCO'!JE97+'Day Ahead IEX PXIL'!EU97+RTM!EO97</f>
        <v>20.62</v>
      </c>
      <c r="DH97" s="14">
        <f>'OA&amp;GRIDCO'!JF97+'Day Ahead IEX PXIL'!EV97+RTM!EP97</f>
        <v>0</v>
      </c>
      <c r="DI97" s="14">
        <v>0</v>
      </c>
      <c r="DJ97" s="14">
        <v>0</v>
      </c>
      <c r="DK97" s="98">
        <f>RTM!FM97</f>
        <v>0</v>
      </c>
      <c r="DL97" s="98">
        <f>RTM!FN97</f>
        <v>0</v>
      </c>
      <c r="DM97" s="98">
        <f>'OA&amp;GRIDCO'!LF97+'Day Ahead IEX PXIL'!HU97+'Day Ahead IEX PXIL'!HU97</f>
        <v>0</v>
      </c>
      <c r="DN97" s="98">
        <f>'OA&amp;GRIDCO'!LH97+'Day Ahead IEX PXIL'!HV97+RTM!GV97</f>
        <v>0</v>
      </c>
      <c r="DO97" s="98">
        <f>'OA&amp;GRIDCO'!LS97+'Day Ahead IEX PXIL'!HO97+RTM!IU97</f>
        <v>0</v>
      </c>
      <c r="DP97" s="98">
        <f>'OA&amp;GRIDCO'!LT97+'Day Ahead IEX PXIL'!HP97+RTM!IV97</f>
        <v>0</v>
      </c>
      <c r="DQ97" s="98">
        <f>RTM!HK97</f>
        <v>1.65</v>
      </c>
      <c r="DR97" s="98">
        <f>RTM!HL97</f>
        <v>0</v>
      </c>
      <c r="DS97" s="98">
        <f>RTM!HO97</f>
        <v>0</v>
      </c>
      <c r="DT97" s="98">
        <f>RTM!HP97</f>
        <v>0</v>
      </c>
      <c r="DU97" s="98">
        <f>RTM!HS97</f>
        <v>0</v>
      </c>
      <c r="DV97" s="98">
        <f>RTM!HT97</f>
        <v>0</v>
      </c>
      <c r="DW97" s="98">
        <f>RTM!HW97+'OA&amp;GRIDCO'!MI97</f>
        <v>25</v>
      </c>
      <c r="DX97" s="98">
        <f>RTM!HX97</f>
        <v>0</v>
      </c>
      <c r="DY97" s="98">
        <f>RTM!IA97</f>
        <v>0</v>
      </c>
      <c r="DZ97" s="98">
        <f>RTM!IB97</f>
        <v>0</v>
      </c>
      <c r="EA97" s="98">
        <f>RTM!IC97</f>
        <v>0</v>
      </c>
      <c r="EB97" s="98">
        <f>RTM!ID97</f>
        <v>0</v>
      </c>
      <c r="EC97" s="98">
        <f>'OA&amp;GRIDCO'!MO97</f>
        <v>0</v>
      </c>
      <c r="ED97" s="98">
        <f>'OA&amp;GRIDCO'!MP97</f>
        <v>0</v>
      </c>
      <c r="EE97" s="98">
        <f>'OA&amp;GRIDCO'!MS97</f>
        <v>0</v>
      </c>
      <c r="EF97" s="98">
        <f>'OA&amp;GRIDCO'!MT97</f>
        <v>0</v>
      </c>
      <c r="EG97" s="98">
        <f>'OA&amp;GRIDCO'!MW97+'Day Ahead IEX PXIL'!IM97+GDAM!G97+RTM!II97</f>
        <v>0</v>
      </c>
      <c r="EH97" s="98">
        <f>'OA&amp;GRIDCO'!MX97+'Day Ahead IEX PXIL'!IN97+RTM!IJ97+GDAM!H97</f>
        <v>0</v>
      </c>
      <c r="EI97" s="98">
        <f>'Day Ahead IEX PXIL'!IQ97+RTM!IM97+'OA&amp;GRIDCO'!NA97</f>
        <v>6.65</v>
      </c>
      <c r="EJ97" s="98">
        <f>'Day Ahead IEX PXIL'!IR97+RTM!IN97+'OA&amp;GRIDCO'!NB97</f>
        <v>0.9</v>
      </c>
      <c r="EK97" s="98">
        <f>'OA&amp;GRIDCO'!NE97</f>
        <v>0</v>
      </c>
      <c r="EL97" s="98">
        <f>'OA&amp;GRIDCO'!NF97</f>
        <v>0</v>
      </c>
      <c r="EM97" s="98">
        <f>RTM!IQ97</f>
        <v>0</v>
      </c>
      <c r="EN97" s="98">
        <f>RTM!IR97</f>
        <v>0</v>
      </c>
      <c r="EO97" s="98">
        <f>'Day Ahead IEX PXIL'!IU97+RTM!JC97</f>
        <v>0</v>
      </c>
      <c r="EP97" s="98">
        <f>'Day Ahead IEX PXIL'!IV97+RTM!JD97</f>
        <v>0</v>
      </c>
      <c r="EQ97" s="98">
        <f>'OA&amp;GRIDCO'!NI97</f>
        <v>0</v>
      </c>
      <c r="ER97" s="98">
        <f>'OA&amp;GRIDCO'!NJ97</f>
        <v>0</v>
      </c>
      <c r="ES97" s="98">
        <f>'OA&amp;GRIDCO'!NK97+RTM!HC97+'Day Ahead IEX PXIL'!JC97</f>
        <v>0</v>
      </c>
      <c r="ET97" s="98">
        <f>'OA&amp;GRIDCO'!NN97+RTM!HD97+'Day Ahead IEX PXIL'!JD97</f>
        <v>0</v>
      </c>
      <c r="EU97" s="98">
        <f>RTM!JG97</f>
        <v>1.1100000000000001</v>
      </c>
      <c r="EV97" s="98">
        <f>RTM!JH97</f>
        <v>0</v>
      </c>
      <c r="EW97" s="98">
        <f>RTM!JK97</f>
        <v>0</v>
      </c>
      <c r="EX97" s="98">
        <f>RTM!JL97</f>
        <v>0</v>
      </c>
      <c r="EY97" s="98">
        <f>GDAM!S97+'OA&amp;GRIDCO'!OE97+RTM!JO97</f>
        <v>0</v>
      </c>
      <c r="EZ97" s="98">
        <f>GDAM!T97+'OA&amp;GRIDCO'!NV97+RTM!JP97</f>
        <v>0</v>
      </c>
      <c r="FA97" s="98">
        <f>GDAM!Y97+RTM!JS97</f>
        <v>0</v>
      </c>
      <c r="FB97" s="98">
        <f>GDAM!Z97+RTM!JT97</f>
        <v>0</v>
      </c>
      <c r="FC97" s="98">
        <f>RTM!JW97</f>
        <v>0</v>
      </c>
      <c r="FD97" s="98">
        <f>RTM!JX97</f>
        <v>0</v>
      </c>
      <c r="FE97" s="98">
        <f>GDAM!AE97+'OA&amp;GRIDCO'!OM97</f>
        <v>0</v>
      </c>
      <c r="FF97" s="98">
        <f>GDAM!AF97+'OA&amp;GRIDCO'!ON97</f>
        <v>0</v>
      </c>
      <c r="FG97" s="10">
        <f t="shared" si="2"/>
        <v>1752.9918840206183</v>
      </c>
      <c r="FH97" s="10">
        <f t="shared" si="3"/>
        <v>197.20399999999998</v>
      </c>
    </row>
    <row r="98" spans="1:164">
      <c r="A98" s="72" t="s">
        <v>120</v>
      </c>
      <c r="B98" s="62">
        <v>88</v>
      </c>
      <c r="C98" s="139"/>
      <c r="D98" s="99"/>
      <c r="E98" s="99"/>
      <c r="F98" s="99"/>
      <c r="G98" s="99">
        <v>20</v>
      </c>
      <c r="H98" s="99">
        <v>0.9</v>
      </c>
      <c r="I98" s="98"/>
      <c r="J98" s="98"/>
      <c r="K98" s="99"/>
      <c r="L98" s="99"/>
      <c r="M98" s="99">
        <v>18</v>
      </c>
      <c r="N98" s="99"/>
      <c r="O98" s="364">
        <v>0</v>
      </c>
      <c r="P98" s="99"/>
      <c r="Q98" s="119">
        <v>3.7</v>
      </c>
      <c r="R98" s="99">
        <v>0.45999999999999996</v>
      </c>
      <c r="S98" s="98">
        <v>25</v>
      </c>
      <c r="T98" s="99"/>
      <c r="U98" s="98">
        <v>37</v>
      </c>
      <c r="V98" s="99"/>
      <c r="W98" s="351">
        <v>0</v>
      </c>
      <c r="X98" s="99"/>
      <c r="Y98" s="351">
        <v>0</v>
      </c>
      <c r="Z98" s="99"/>
      <c r="AA98" s="351">
        <v>0</v>
      </c>
      <c r="AB98" s="99"/>
      <c r="AC98" s="365">
        <v>0</v>
      </c>
      <c r="AD98" s="99"/>
      <c r="AE98" s="14">
        <f>'OA&amp;GRIDCO'!W98+'Day Ahead IEX PXIL'!M98+RTM!M98</f>
        <v>41.24</v>
      </c>
      <c r="AF98" s="14">
        <f>'OA&amp;GRIDCO'!X98+'Day Ahead IEX PXIL'!N98+RTM!N98</f>
        <v>41.24</v>
      </c>
      <c r="AG98" s="14">
        <f>'OA&amp;GRIDCO'!AC98+'Day Ahead IEX PXIL'!S98+RTM!S98</f>
        <v>5</v>
      </c>
      <c r="AH98" s="14">
        <f>'OA&amp;GRIDCO'!AD98+'Day Ahead IEX PXIL'!T98+RTM!T98</f>
        <v>2.2200000000000002</v>
      </c>
      <c r="AI98" s="14">
        <f>'OA&amp;GRIDCO'!AU98+'Day Ahead IEX PXIL'!Y98+RTM!Y98</f>
        <v>114.95</v>
      </c>
      <c r="AJ98" s="14">
        <f>'OA&amp;GRIDCO'!AV98+'Day Ahead IEX PXIL'!Z98+RTM!Z98</f>
        <v>24</v>
      </c>
      <c r="AK98" s="14">
        <f>'OA&amp;GRIDCO'!BS98+'Day Ahead IEX PXIL'!AK98+RTM!AK98</f>
        <v>90.93</v>
      </c>
      <c r="AL98" s="14">
        <f>'OA&amp;GRIDCO'!BT98+'Day Ahead IEX PXIL'!AL98+RTM!AL98</f>
        <v>8.5440000000000005</v>
      </c>
      <c r="AM98" s="14">
        <f>'OA&amp;GRIDCO'!BC98+'Day Ahead IEX PXIL'!AE98+RTM!AE98</f>
        <v>0</v>
      </c>
      <c r="AN98" s="14">
        <f>'OA&amp;GRIDCO'!BD98+'Day Ahead IEX PXIL'!AF98+RTM!AF98</f>
        <v>0</v>
      </c>
      <c r="AO98" s="14">
        <f>'OA&amp;GRIDCO'!CC98+'Day Ahead IEX PXIL'!AQ98+RTM!AQ98</f>
        <v>0</v>
      </c>
      <c r="AP98" s="14">
        <f>'OA&amp;GRIDCO'!CD98+'Day Ahead IEX PXIL'!AR98+RTM!AR98</f>
        <v>0</v>
      </c>
      <c r="AQ98" s="14">
        <f>'OA&amp;GRIDCO'!CO98+'Day Ahead IEX PXIL'!AW98+RTM!AW98</f>
        <v>39.15</v>
      </c>
      <c r="AR98" s="14">
        <f>'OA&amp;GRIDCO'!CP98+'Day Ahead IEX PXIL'!AX98+RTM!AX98</f>
        <v>8</v>
      </c>
      <c r="AS98" s="14">
        <f>'OA&amp;GRIDCO'!DA98+'Day Ahead IEX PXIL'!BC98+RTM!BC98</f>
        <v>329.77738402061857</v>
      </c>
      <c r="AT98" s="14">
        <f>'OA&amp;GRIDCO'!DB98+'Day Ahead IEX PXIL'!BD98+RTM!BD98</f>
        <v>0</v>
      </c>
      <c r="AU98" s="14">
        <f>'Day Ahead IEX PXIL'!BI98+RTM!BI98+'OA&amp;GRIDCO'!OQ98</f>
        <v>0</v>
      </c>
      <c r="AV98" s="14">
        <f>'Day Ahead IEX PXIL'!BJ98+RTM!BJ98+'OA&amp;GRIDCO'!OR98</f>
        <v>0</v>
      </c>
      <c r="AW98" s="91"/>
      <c r="AX98" s="91"/>
      <c r="AY98" s="14">
        <v>0</v>
      </c>
      <c r="AZ98" s="14">
        <f>'OA&amp;GRIDCO'!DL98+'Day Ahead IEX PXIL'!BP98+RTM!BP98</f>
        <v>14.12</v>
      </c>
      <c r="BA98" s="14">
        <f>'OA&amp;GRIDCO'!EC98+'Day Ahead IEX PXIL'!BU98+RTM!BU98</f>
        <v>0</v>
      </c>
      <c r="BB98" s="14">
        <f>'OA&amp;GRIDCO'!ED98+'Day Ahead IEX PXIL'!BV98+RTM!BV98</f>
        <v>0</v>
      </c>
      <c r="BC98" s="14">
        <f>'OA&amp;GRIDCO'!EQ98+'Day Ahead IEX PXIL'!CA98+RTM!CA98</f>
        <v>348.46000000000004</v>
      </c>
      <c r="BD98" s="14">
        <f>'OA&amp;GRIDCO'!ER98+'Day Ahead IEX PXIL'!CB98+RTM!CB98</f>
        <v>66.495000000000005</v>
      </c>
      <c r="BE98" s="99">
        <f>'OA&amp;GRIDCO'!NU98+GDAM!U98</f>
        <v>0</v>
      </c>
      <c r="BF98" s="99"/>
      <c r="BG98" s="77"/>
      <c r="BH98" s="77"/>
      <c r="BI98" s="14">
        <f>'OA&amp;GRIDCO'!EW98+'Day Ahead IEX PXIL'!CG98+RTM!CG98</f>
        <v>0</v>
      </c>
      <c r="BJ98" s="14">
        <f>'OA&amp;GRIDCO'!EX98+'Day Ahead IEX PXIL'!CH98+RTM!CH98</f>
        <v>0</v>
      </c>
      <c r="BK98" s="14">
        <f>'OA&amp;GRIDCO'!KW98+RTM!FG98+'Day Ahead IEX PXIL'!GW98</f>
        <v>0</v>
      </c>
      <c r="BL98" s="14">
        <f>'OA&amp;GRIDCO'!KX98+RTM!FH98+'Day Ahead IEX PXIL'!GX98</f>
        <v>0</v>
      </c>
      <c r="BM98" s="14">
        <f>'Day Ahead IEX PXIL'!CM98+RTM!CM98+'OA&amp;GRIDCO'!FC98</f>
        <v>0</v>
      </c>
      <c r="BN98" s="14">
        <f>'OA&amp;GRIDCO'!FD98+'Day Ahead IEX PXIL'!CN98+RTM!CN98</f>
        <v>0</v>
      </c>
      <c r="BO98" s="93"/>
      <c r="BP98" s="93"/>
      <c r="BQ98" s="14">
        <f>'OA&amp;GRIDCO'!FQ98+'Day Ahead IEX PXIL'!CS98+RTM!CS98</f>
        <v>26.8</v>
      </c>
      <c r="BR98" s="14">
        <f>'OA&amp;GRIDCO'!FR98+'Day Ahead IEX PXIL'!CT98+RTM!CT98</f>
        <v>6</v>
      </c>
      <c r="BS98" s="10">
        <f>'OA&amp;GRIDCO'!JU98+'Day Ahead IEX PXIL'!FA98+RTM!EU98</f>
        <v>108.9545</v>
      </c>
      <c r="BT98" s="14">
        <f>'OA&amp;GRIDCO'!JV98+'Day Ahead IEX PXIL'!FB98+RTM!EV98</f>
        <v>22</v>
      </c>
      <c r="BU98" s="31">
        <f>'OA&amp;GRIDCO'!GG98+RTM!G98</f>
        <v>0</v>
      </c>
      <c r="BV98" s="31">
        <f>'OA&amp;GRIDCO'!GH98</f>
        <v>0</v>
      </c>
      <c r="BW98" s="14">
        <f>'OA&amp;GRIDCO'!HA98+'Day Ahead IEX PXIL'!DK98+RTM!DE98</f>
        <v>1.5</v>
      </c>
      <c r="BX98" s="14">
        <f>'OA&amp;GRIDCO'!HB98</f>
        <v>0</v>
      </c>
      <c r="BY98" s="14">
        <f>'Day Ahead IEX PXIL'!GK98+RTM!FA98+'OA&amp;GRIDCO'!LC98</f>
        <v>0</v>
      </c>
      <c r="BZ98" s="14">
        <f>'Day Ahead IEX PXIL'!GL98+RTM!FB98+'OA&amp;GRIDCO'!LD98</f>
        <v>0</v>
      </c>
      <c r="CA98" s="61"/>
      <c r="CB98" s="61"/>
      <c r="CC98" s="98">
        <f>RTM!GI98+'Day Ahead IEX PXIL'!II98+GDAM!M98</f>
        <v>0</v>
      </c>
      <c r="CD98" s="98">
        <f>RTM!GJ98</f>
        <v>0</v>
      </c>
      <c r="CE98" s="14">
        <f>'OA&amp;GRIDCO'!HI98+'Day Ahead IEX PXIL'!DQ98+RTM!DK98</f>
        <v>0</v>
      </c>
      <c r="CF98" s="14">
        <f>'OA&amp;GRIDCO'!HJ98+'Day Ahead IEX PXIL'!DR98+RTM!DL98</f>
        <v>0</v>
      </c>
      <c r="CG98" s="98">
        <f>'OA&amp;GRIDCO'!HO98+'Day Ahead IEX PXIL'!DW98+RTM!DQ98</f>
        <v>0</v>
      </c>
      <c r="CH98" s="98">
        <f>'OA&amp;GRIDCO'!HP98+'Day Ahead IEX PXIL'!DX98+RTM!DR98</f>
        <v>0</v>
      </c>
      <c r="CI98" s="99">
        <f>'Day Ahead IEX PXIL'!HE98+'OA&amp;GRIDCO'!DI98+RTM!GY98</f>
        <v>0</v>
      </c>
      <c r="CJ98" s="99">
        <f>'Day Ahead IEX PXIL'!HF98+'OA&amp;GRIDCO'!DJ98</f>
        <v>0</v>
      </c>
      <c r="CK98" s="78">
        <f>'OA&amp;GRIDCO'!KS98+'Day Ahead IEX PXIL'!DE98</f>
        <v>10.31</v>
      </c>
      <c r="CL98" s="78">
        <f>'OA&amp;GRIDCO'!KT98+'Day Ahead IEX PXIL'!DF98</f>
        <v>0</v>
      </c>
      <c r="CM98" s="78">
        <f>'Day Ahead IEX PXIL'!FS98+RTM!FS98</f>
        <v>2.06</v>
      </c>
      <c r="CN98" s="78">
        <f>'Day Ahead IEX PXIL'!FT98</f>
        <v>0</v>
      </c>
      <c r="CO98" s="78">
        <f>RTM!IY98+'Day Ahead IEX PXIL'!IY98</f>
        <v>5.15</v>
      </c>
      <c r="CP98" s="78">
        <f>RTM!IZ98+'Day Ahead IEX PXIL'!IZ98</f>
        <v>0</v>
      </c>
      <c r="CQ98" s="14">
        <f>'OA&amp;GRIDCO'!KG98+'Day Ahead IEX PXIL'!FM98+RTM!GE98</f>
        <v>0</v>
      </c>
      <c r="CR98" s="14">
        <f>'OA&amp;GRIDCO'!KH98+'Day Ahead IEX PXIL'!FN98</f>
        <v>0</v>
      </c>
      <c r="CS98" s="14">
        <f>'OA&amp;GRIDCO'!KM98+'Day Ahead IEX PXIL'!FY98+RTM!FY98</f>
        <v>3.61</v>
      </c>
      <c r="CT98" s="14">
        <f>'Day Ahead IEX PXIL'!FZ98</f>
        <v>0</v>
      </c>
      <c r="CU98" s="14">
        <v>0</v>
      </c>
      <c r="CV98" s="14">
        <f>'Day Ahead IEX PXIL'!GF98</f>
        <v>0</v>
      </c>
      <c r="CW98" s="14">
        <f>'OA&amp;GRIDCO'!HU98+'Day Ahead IEX PXIL'!EC98+RTM!DW98</f>
        <v>550</v>
      </c>
      <c r="CX98" s="14">
        <f>'OA&amp;GRIDCO'!HV98+'Day Ahead IEX PXIL'!ED98+RTM!DX98</f>
        <v>0</v>
      </c>
      <c r="CY98" s="14">
        <f>'OA&amp;GRIDCO'!IG98+'Day Ahead IEX PXIL'!EI98+RTM!EC98</f>
        <v>9.3000000000000007</v>
      </c>
      <c r="CZ98" s="14">
        <f>'OA&amp;GRIDCO'!IH98+'Day Ahead IEX PXIL'!EJ98+RTM!ED98</f>
        <v>2.3250000000000002</v>
      </c>
      <c r="DA98" s="14">
        <f>'OA&amp;GRIDCO'!IU98+'Day Ahead IEX PXIL'!EO98+RTM!EI98</f>
        <v>0</v>
      </c>
      <c r="DB98" s="14">
        <f>'OA&amp;GRIDCO'!IV98+'Day Ahead IEX PXIL'!EP98+RTM!EJ98</f>
        <v>0</v>
      </c>
      <c r="DC98" s="99"/>
      <c r="DD98" s="99"/>
      <c r="DE98" s="14">
        <f>'Day Ahead IEX PXIL'!FC98+'OA&amp;GRIDCO'!KA98+RTM!GM98</f>
        <v>0</v>
      </c>
      <c r="DF98" s="14">
        <f>'Day Ahead IEX PXIL'!FD98+'OA&amp;GRIDCO'!KB98</f>
        <v>0</v>
      </c>
      <c r="DG98" s="14">
        <f>'OA&amp;GRIDCO'!JE98+'Day Ahead IEX PXIL'!EU98+RTM!EO98</f>
        <v>20.62</v>
      </c>
      <c r="DH98" s="14">
        <f>'OA&amp;GRIDCO'!JF98+'Day Ahead IEX PXIL'!EV98+RTM!EP98</f>
        <v>0</v>
      </c>
      <c r="DI98" s="14">
        <v>0</v>
      </c>
      <c r="DJ98" s="14">
        <v>0</v>
      </c>
      <c r="DK98" s="98">
        <f>RTM!FM98</f>
        <v>0</v>
      </c>
      <c r="DL98" s="98">
        <f>RTM!FN98</f>
        <v>0</v>
      </c>
      <c r="DM98" s="98">
        <f>'OA&amp;GRIDCO'!LF98+'Day Ahead IEX PXIL'!HU98+'Day Ahead IEX PXIL'!HU98</f>
        <v>0</v>
      </c>
      <c r="DN98" s="98">
        <f>'OA&amp;GRIDCO'!LH98+'Day Ahead IEX PXIL'!HV98+RTM!GV98</f>
        <v>0</v>
      </c>
      <c r="DO98" s="98">
        <f>'OA&amp;GRIDCO'!LS98+'Day Ahead IEX PXIL'!HO98+RTM!IU98</f>
        <v>0</v>
      </c>
      <c r="DP98" s="98">
        <f>'OA&amp;GRIDCO'!LT98+'Day Ahead IEX PXIL'!HP98+RTM!IV98</f>
        <v>0</v>
      </c>
      <c r="DQ98" s="98">
        <f>RTM!HK98</f>
        <v>1.65</v>
      </c>
      <c r="DR98" s="98">
        <f>RTM!HL98</f>
        <v>0</v>
      </c>
      <c r="DS98" s="98">
        <f>RTM!HO98</f>
        <v>0</v>
      </c>
      <c r="DT98" s="98">
        <f>RTM!HP98</f>
        <v>0</v>
      </c>
      <c r="DU98" s="98">
        <f>RTM!HS98</f>
        <v>0</v>
      </c>
      <c r="DV98" s="98">
        <f>RTM!HT98</f>
        <v>0</v>
      </c>
      <c r="DW98" s="98">
        <f>RTM!HW98+'OA&amp;GRIDCO'!MI98</f>
        <v>25</v>
      </c>
      <c r="DX98" s="98">
        <f>RTM!HX98</f>
        <v>0</v>
      </c>
      <c r="DY98" s="98">
        <f>RTM!IA98</f>
        <v>0</v>
      </c>
      <c r="DZ98" s="98">
        <f>RTM!IB98</f>
        <v>0</v>
      </c>
      <c r="EA98" s="98">
        <f>RTM!IC98</f>
        <v>0</v>
      </c>
      <c r="EB98" s="98">
        <f>RTM!ID98</f>
        <v>0</v>
      </c>
      <c r="EC98" s="98">
        <f>'OA&amp;GRIDCO'!MO98</f>
        <v>0</v>
      </c>
      <c r="ED98" s="98">
        <f>'OA&amp;GRIDCO'!MP98</f>
        <v>0</v>
      </c>
      <c r="EE98" s="98">
        <f>'OA&amp;GRIDCO'!MS98</f>
        <v>0</v>
      </c>
      <c r="EF98" s="98">
        <f>'OA&amp;GRIDCO'!MT98</f>
        <v>0</v>
      </c>
      <c r="EG98" s="98">
        <f>'OA&amp;GRIDCO'!MW98+'Day Ahead IEX PXIL'!IM98+GDAM!G98+RTM!II98</f>
        <v>0</v>
      </c>
      <c r="EH98" s="98">
        <f>'OA&amp;GRIDCO'!MX98+'Day Ahead IEX PXIL'!IN98+RTM!IJ98+GDAM!H98</f>
        <v>0</v>
      </c>
      <c r="EI98" s="98">
        <f>'Day Ahead IEX PXIL'!IQ98+RTM!IM98+'OA&amp;GRIDCO'!NA98</f>
        <v>6.65</v>
      </c>
      <c r="EJ98" s="98">
        <f>'Day Ahead IEX PXIL'!IR98+RTM!IN98+'OA&amp;GRIDCO'!NB98</f>
        <v>0.9</v>
      </c>
      <c r="EK98" s="98">
        <f>'OA&amp;GRIDCO'!NE98</f>
        <v>0</v>
      </c>
      <c r="EL98" s="98">
        <f>'OA&amp;GRIDCO'!NF98</f>
        <v>0</v>
      </c>
      <c r="EM98" s="98">
        <f>RTM!IQ98</f>
        <v>0</v>
      </c>
      <c r="EN98" s="98">
        <f>RTM!IR98</f>
        <v>0</v>
      </c>
      <c r="EO98" s="98">
        <f>'Day Ahead IEX PXIL'!IU98+RTM!JC98</f>
        <v>0</v>
      </c>
      <c r="EP98" s="98">
        <f>'Day Ahead IEX PXIL'!IV98+RTM!JD98</f>
        <v>0</v>
      </c>
      <c r="EQ98" s="98">
        <f>'OA&amp;GRIDCO'!NI98</f>
        <v>0</v>
      </c>
      <c r="ER98" s="98">
        <f>'OA&amp;GRIDCO'!NJ98</f>
        <v>0</v>
      </c>
      <c r="ES98" s="98">
        <f>'OA&amp;GRIDCO'!NK98+RTM!HC98+'Day Ahead IEX PXIL'!JC98</f>
        <v>0</v>
      </c>
      <c r="ET98" s="98">
        <f>'OA&amp;GRIDCO'!NN98+RTM!HD98+'Day Ahead IEX PXIL'!JD98</f>
        <v>0</v>
      </c>
      <c r="EU98" s="98">
        <f>RTM!JG98</f>
        <v>1.1100000000000001</v>
      </c>
      <c r="EV98" s="98">
        <f>RTM!JH98</f>
        <v>0</v>
      </c>
      <c r="EW98" s="98">
        <f>RTM!JK98</f>
        <v>0</v>
      </c>
      <c r="EX98" s="98">
        <f>RTM!JL98</f>
        <v>0</v>
      </c>
      <c r="EY98" s="98">
        <f>GDAM!S98+'OA&amp;GRIDCO'!OE98+RTM!JO98</f>
        <v>0</v>
      </c>
      <c r="EZ98" s="98">
        <f>GDAM!T98+'OA&amp;GRIDCO'!NV98+RTM!JP98</f>
        <v>0</v>
      </c>
      <c r="FA98" s="98">
        <f>GDAM!Y98+RTM!JS98</f>
        <v>0</v>
      </c>
      <c r="FB98" s="98">
        <f>GDAM!Z98+RTM!JT98</f>
        <v>0</v>
      </c>
      <c r="FC98" s="98">
        <f>RTM!JW98</f>
        <v>0</v>
      </c>
      <c r="FD98" s="98">
        <f>RTM!JX98</f>
        <v>0</v>
      </c>
      <c r="FE98" s="98">
        <f>GDAM!AE98+'OA&amp;GRIDCO'!OM98</f>
        <v>0</v>
      </c>
      <c r="FF98" s="98">
        <f>GDAM!AF98+'OA&amp;GRIDCO'!ON98</f>
        <v>0</v>
      </c>
      <c r="FG98" s="10">
        <f t="shared" si="2"/>
        <v>1783.9218840206183</v>
      </c>
      <c r="FH98" s="10">
        <f t="shared" si="3"/>
        <v>197.20399999999998</v>
      </c>
    </row>
    <row r="99" spans="1:164">
      <c r="A99" s="72" t="s">
        <v>121</v>
      </c>
      <c r="B99" s="62">
        <v>89</v>
      </c>
      <c r="C99" s="139"/>
      <c r="D99" s="99"/>
      <c r="E99" s="99"/>
      <c r="F99" s="99"/>
      <c r="G99" s="99">
        <v>20</v>
      </c>
      <c r="H99" s="99">
        <v>0.9</v>
      </c>
      <c r="I99" s="98"/>
      <c r="J99" s="98"/>
      <c r="K99" s="99"/>
      <c r="L99" s="99"/>
      <c r="M99" s="99">
        <v>18</v>
      </c>
      <c r="N99" s="99"/>
      <c r="O99" s="364">
        <v>0</v>
      </c>
      <c r="P99" s="99"/>
      <c r="Q99" s="119">
        <v>3.7</v>
      </c>
      <c r="R99" s="99">
        <v>0.45999999999999996</v>
      </c>
      <c r="S99" s="98">
        <v>25</v>
      </c>
      <c r="T99" s="99"/>
      <c r="U99" s="98">
        <v>37</v>
      </c>
      <c r="V99" s="99"/>
      <c r="W99" s="351">
        <v>0</v>
      </c>
      <c r="X99" s="99"/>
      <c r="Y99" s="351">
        <v>0</v>
      </c>
      <c r="Z99" s="99"/>
      <c r="AA99" s="351">
        <v>0</v>
      </c>
      <c r="AB99" s="99"/>
      <c r="AC99" s="365">
        <v>0</v>
      </c>
      <c r="AD99" s="99"/>
      <c r="AE99" s="14">
        <f>'OA&amp;GRIDCO'!W99+'Day Ahead IEX PXIL'!M99+RTM!M99</f>
        <v>41.24</v>
      </c>
      <c r="AF99" s="14">
        <f>'OA&amp;GRIDCO'!X99+'Day Ahead IEX PXIL'!N99+RTM!N99</f>
        <v>41.24</v>
      </c>
      <c r="AG99" s="14">
        <f>'OA&amp;GRIDCO'!AC99+'Day Ahead IEX PXIL'!S99+RTM!S99</f>
        <v>5</v>
      </c>
      <c r="AH99" s="14">
        <f>'OA&amp;GRIDCO'!AD99+'Day Ahead IEX PXIL'!T99+RTM!T99</f>
        <v>2.2200000000000002</v>
      </c>
      <c r="AI99" s="14">
        <f>'OA&amp;GRIDCO'!AU99+'Day Ahead IEX PXIL'!Y99+RTM!Y99</f>
        <v>114.95</v>
      </c>
      <c r="AJ99" s="14">
        <f>'OA&amp;GRIDCO'!AV99+'Day Ahead IEX PXIL'!Z99+RTM!Z99</f>
        <v>24</v>
      </c>
      <c r="AK99" s="14">
        <f>'OA&amp;GRIDCO'!BS99+'Day Ahead IEX PXIL'!AK99+RTM!AK99</f>
        <v>60</v>
      </c>
      <c r="AL99" s="14">
        <f>'OA&amp;GRIDCO'!BT99+'Day Ahead IEX PXIL'!AL99+RTM!AL99</f>
        <v>8.5440000000000005</v>
      </c>
      <c r="AM99" s="14">
        <f>'OA&amp;GRIDCO'!BC99+'Day Ahead IEX PXIL'!AE99+RTM!AE99</f>
        <v>0</v>
      </c>
      <c r="AN99" s="14">
        <f>'OA&amp;GRIDCO'!BD99+'Day Ahead IEX PXIL'!AF99+RTM!AF99</f>
        <v>0</v>
      </c>
      <c r="AO99" s="14">
        <f>'OA&amp;GRIDCO'!CC99+'Day Ahead IEX PXIL'!AQ99+RTM!AQ99</f>
        <v>0</v>
      </c>
      <c r="AP99" s="14">
        <f>'OA&amp;GRIDCO'!CD99+'Day Ahead IEX PXIL'!AR99+RTM!AR99</f>
        <v>0</v>
      </c>
      <c r="AQ99" s="14">
        <f>'OA&amp;GRIDCO'!CO99+'Day Ahead IEX PXIL'!AW99+RTM!AW99</f>
        <v>39.15</v>
      </c>
      <c r="AR99" s="14">
        <f>'OA&amp;GRIDCO'!CP99+'Day Ahead IEX PXIL'!AX99+RTM!AX99</f>
        <v>8</v>
      </c>
      <c r="AS99" s="14">
        <f>'OA&amp;GRIDCO'!DA99+'Day Ahead IEX PXIL'!BC99+RTM!BC99</f>
        <v>329.77738402061857</v>
      </c>
      <c r="AT99" s="14">
        <f>'OA&amp;GRIDCO'!DB99+'Day Ahead IEX PXIL'!BD99+RTM!BD99</f>
        <v>0</v>
      </c>
      <c r="AU99" s="14">
        <f>'Day Ahead IEX PXIL'!BI99+RTM!BI99+'OA&amp;GRIDCO'!OQ99</f>
        <v>0</v>
      </c>
      <c r="AV99" s="14">
        <f>'Day Ahead IEX PXIL'!BJ99+RTM!BJ99+'OA&amp;GRIDCO'!OR99</f>
        <v>0</v>
      </c>
      <c r="AW99" s="91"/>
      <c r="AX99" s="91"/>
      <c r="AY99" s="14">
        <v>0</v>
      </c>
      <c r="AZ99" s="14">
        <f>'OA&amp;GRIDCO'!DL99+'Day Ahead IEX PXIL'!BP99+RTM!BP99</f>
        <v>14.12</v>
      </c>
      <c r="BA99" s="14">
        <f>'OA&amp;GRIDCO'!EC99+'Day Ahead IEX PXIL'!BU99+RTM!BU99</f>
        <v>0</v>
      </c>
      <c r="BB99" s="14">
        <f>'OA&amp;GRIDCO'!ED99+'Day Ahead IEX PXIL'!BV99+RTM!BV99</f>
        <v>0</v>
      </c>
      <c r="BC99" s="14">
        <f>'OA&amp;GRIDCO'!EQ99+'Day Ahead IEX PXIL'!CA99+RTM!CA99</f>
        <v>348.46000000000004</v>
      </c>
      <c r="BD99" s="14">
        <f>'OA&amp;GRIDCO'!ER99+'Day Ahead IEX PXIL'!CB99+RTM!CB99</f>
        <v>66.495000000000005</v>
      </c>
      <c r="BE99" s="99">
        <f>'OA&amp;GRIDCO'!NU99+GDAM!U99</f>
        <v>0</v>
      </c>
      <c r="BF99" s="99"/>
      <c r="BG99" s="77"/>
      <c r="BH99" s="77"/>
      <c r="BI99" s="14">
        <f>'OA&amp;GRIDCO'!EW99+'Day Ahead IEX PXIL'!CG99+RTM!CG99</f>
        <v>0</v>
      </c>
      <c r="BJ99" s="14">
        <f>'OA&amp;GRIDCO'!EX99+'Day Ahead IEX PXIL'!CH99+RTM!CH99</f>
        <v>0</v>
      </c>
      <c r="BK99" s="14">
        <f>'OA&amp;GRIDCO'!KW99+RTM!FG99+'Day Ahead IEX PXIL'!GW99</f>
        <v>0</v>
      </c>
      <c r="BL99" s="14">
        <f>'OA&amp;GRIDCO'!KX99+RTM!FH99+'Day Ahead IEX PXIL'!GX99</f>
        <v>0</v>
      </c>
      <c r="BM99" s="14">
        <f>'Day Ahead IEX PXIL'!CM99+RTM!CM99+'OA&amp;GRIDCO'!FC99</f>
        <v>0</v>
      </c>
      <c r="BN99" s="14">
        <f>'OA&amp;GRIDCO'!FD99+'Day Ahead IEX PXIL'!CN99+RTM!CN99</f>
        <v>0</v>
      </c>
      <c r="BO99" s="93"/>
      <c r="BP99" s="93"/>
      <c r="BQ99" s="14">
        <f>'OA&amp;GRIDCO'!FQ99+'Day Ahead IEX PXIL'!CS99+RTM!CS99</f>
        <v>26.8</v>
      </c>
      <c r="BR99" s="14">
        <f>'OA&amp;GRIDCO'!FR99+'Day Ahead IEX PXIL'!CT99+RTM!CT99</f>
        <v>6</v>
      </c>
      <c r="BS99" s="10">
        <f>'OA&amp;GRIDCO'!JU99+'Day Ahead IEX PXIL'!FA99+RTM!EU99</f>
        <v>108.9545</v>
      </c>
      <c r="BT99" s="14">
        <f>'OA&amp;GRIDCO'!JV99+'Day Ahead IEX PXIL'!FB99+RTM!EV99</f>
        <v>22</v>
      </c>
      <c r="BU99" s="31">
        <f>'OA&amp;GRIDCO'!GG99+RTM!G99</f>
        <v>0</v>
      </c>
      <c r="BV99" s="31">
        <f>'OA&amp;GRIDCO'!GH99</f>
        <v>0</v>
      </c>
      <c r="BW99" s="14">
        <f>'OA&amp;GRIDCO'!HA99+'Day Ahead IEX PXIL'!DK99+RTM!DE99</f>
        <v>1.5</v>
      </c>
      <c r="BX99" s="14">
        <f>'OA&amp;GRIDCO'!HB99</f>
        <v>0</v>
      </c>
      <c r="BY99" s="14">
        <f>'Day Ahead IEX PXIL'!GK99+RTM!FA99+'OA&amp;GRIDCO'!LC99</f>
        <v>0</v>
      </c>
      <c r="BZ99" s="14">
        <f>'Day Ahead IEX PXIL'!GL99+RTM!FB99+'OA&amp;GRIDCO'!LD99</f>
        <v>0</v>
      </c>
      <c r="CA99" s="61"/>
      <c r="CB99" s="61"/>
      <c r="CC99" s="98">
        <f>RTM!GI99+'Day Ahead IEX PXIL'!II99+GDAM!M99</f>
        <v>0</v>
      </c>
      <c r="CD99" s="98">
        <f>RTM!GJ99</f>
        <v>0</v>
      </c>
      <c r="CE99" s="14">
        <f>'OA&amp;GRIDCO'!HI99+'Day Ahead IEX PXIL'!DQ99+RTM!DK99</f>
        <v>0</v>
      </c>
      <c r="CF99" s="14">
        <f>'OA&amp;GRIDCO'!HJ99+'Day Ahead IEX PXIL'!DR99+RTM!DL99</f>
        <v>0</v>
      </c>
      <c r="CG99" s="98">
        <f>'OA&amp;GRIDCO'!HO99+'Day Ahead IEX PXIL'!DW99+RTM!DQ99</f>
        <v>0</v>
      </c>
      <c r="CH99" s="98">
        <f>'OA&amp;GRIDCO'!HP99+'Day Ahead IEX PXIL'!DX99+RTM!DR99</f>
        <v>0</v>
      </c>
      <c r="CI99" s="99">
        <f>'Day Ahead IEX PXIL'!HE99+'OA&amp;GRIDCO'!DI99+RTM!GY99</f>
        <v>0</v>
      </c>
      <c r="CJ99" s="99">
        <f>'Day Ahead IEX PXIL'!HF99+'OA&amp;GRIDCO'!DJ99</f>
        <v>0</v>
      </c>
      <c r="CK99" s="78">
        <f>'OA&amp;GRIDCO'!KS99+'Day Ahead IEX PXIL'!DE99</f>
        <v>10.31</v>
      </c>
      <c r="CL99" s="78">
        <f>'OA&amp;GRIDCO'!KT99+'Day Ahead IEX PXIL'!DF99</f>
        <v>0</v>
      </c>
      <c r="CM99" s="78">
        <f>'Day Ahead IEX PXIL'!FS99+RTM!FS99</f>
        <v>2.06</v>
      </c>
      <c r="CN99" s="78">
        <f>'Day Ahead IEX PXIL'!FT99</f>
        <v>0</v>
      </c>
      <c r="CO99" s="78">
        <f>RTM!IY99+'Day Ahead IEX PXIL'!IY99</f>
        <v>5.15</v>
      </c>
      <c r="CP99" s="78">
        <f>RTM!IZ99+'Day Ahead IEX PXIL'!IZ99</f>
        <v>0</v>
      </c>
      <c r="CQ99" s="14">
        <f>'OA&amp;GRIDCO'!KG99+'Day Ahead IEX PXIL'!FM99+RTM!GE99</f>
        <v>0</v>
      </c>
      <c r="CR99" s="14">
        <f>'OA&amp;GRIDCO'!KH99+'Day Ahead IEX PXIL'!FN99</f>
        <v>0</v>
      </c>
      <c r="CS99" s="14">
        <f>'OA&amp;GRIDCO'!KM99+'Day Ahead IEX PXIL'!FY99+RTM!FY99</f>
        <v>3.61</v>
      </c>
      <c r="CT99" s="14">
        <f>'Day Ahead IEX PXIL'!FZ99</f>
        <v>0</v>
      </c>
      <c r="CU99" s="14">
        <v>0</v>
      </c>
      <c r="CV99" s="14">
        <f>'Day Ahead IEX PXIL'!GF99</f>
        <v>0</v>
      </c>
      <c r="CW99" s="14">
        <f>'OA&amp;GRIDCO'!HU99+'Day Ahead IEX PXIL'!EC99+RTM!DW99</f>
        <v>550</v>
      </c>
      <c r="CX99" s="14">
        <f>'OA&amp;GRIDCO'!HV99+'Day Ahead IEX PXIL'!ED99+RTM!DX99</f>
        <v>0</v>
      </c>
      <c r="CY99" s="14">
        <f>'OA&amp;GRIDCO'!IG99+'Day Ahead IEX PXIL'!EI99+RTM!EC99</f>
        <v>9.3000000000000007</v>
      </c>
      <c r="CZ99" s="14">
        <f>'OA&amp;GRIDCO'!IH99+'Day Ahead IEX PXIL'!EJ99+RTM!ED99</f>
        <v>2.3250000000000002</v>
      </c>
      <c r="DA99" s="14">
        <f>'OA&amp;GRIDCO'!IU99+'Day Ahead IEX PXIL'!EO99+RTM!EI99</f>
        <v>0</v>
      </c>
      <c r="DB99" s="14">
        <f>'OA&amp;GRIDCO'!IV99+'Day Ahead IEX PXIL'!EP99+RTM!EJ99</f>
        <v>0</v>
      </c>
      <c r="DC99" s="99"/>
      <c r="DD99" s="99"/>
      <c r="DE99" s="14">
        <f>'Day Ahead IEX PXIL'!FC99+'OA&amp;GRIDCO'!KA99+RTM!GM99</f>
        <v>0</v>
      </c>
      <c r="DF99" s="14">
        <f>'Day Ahead IEX PXIL'!FD99+'OA&amp;GRIDCO'!KB99</f>
        <v>0</v>
      </c>
      <c r="DG99" s="14">
        <f>'OA&amp;GRIDCO'!JE99+'Day Ahead IEX PXIL'!EU99+RTM!EO99</f>
        <v>20.62</v>
      </c>
      <c r="DH99" s="14">
        <f>'OA&amp;GRIDCO'!JF99+'Day Ahead IEX PXIL'!EV99+RTM!EP99</f>
        <v>0</v>
      </c>
      <c r="DI99" s="14">
        <v>0</v>
      </c>
      <c r="DJ99" s="14">
        <v>0</v>
      </c>
      <c r="DK99" s="98">
        <f>RTM!FM99</f>
        <v>0</v>
      </c>
      <c r="DL99" s="98">
        <f>RTM!FN99</f>
        <v>0</v>
      </c>
      <c r="DM99" s="98">
        <f>'OA&amp;GRIDCO'!LF99+'Day Ahead IEX PXIL'!HU99+'Day Ahead IEX PXIL'!HU99</f>
        <v>0</v>
      </c>
      <c r="DN99" s="98">
        <f>'OA&amp;GRIDCO'!LH99+'Day Ahead IEX PXIL'!HV99+RTM!GV99</f>
        <v>0</v>
      </c>
      <c r="DO99" s="98">
        <f>'OA&amp;GRIDCO'!LS99+'Day Ahead IEX PXIL'!HO99+RTM!IU99</f>
        <v>0</v>
      </c>
      <c r="DP99" s="98">
        <f>'OA&amp;GRIDCO'!LT99+'Day Ahead IEX PXIL'!HP99+RTM!IV99</f>
        <v>0</v>
      </c>
      <c r="DQ99" s="98">
        <f>RTM!HK99</f>
        <v>1.65</v>
      </c>
      <c r="DR99" s="98">
        <f>RTM!HL99</f>
        <v>0</v>
      </c>
      <c r="DS99" s="98">
        <f>RTM!HO99</f>
        <v>0</v>
      </c>
      <c r="DT99" s="98">
        <f>RTM!HP99</f>
        <v>0</v>
      </c>
      <c r="DU99" s="98">
        <f>RTM!HS99</f>
        <v>0</v>
      </c>
      <c r="DV99" s="98">
        <f>RTM!HT99</f>
        <v>0</v>
      </c>
      <c r="DW99" s="98">
        <f>RTM!HW99+'OA&amp;GRIDCO'!MI99</f>
        <v>25</v>
      </c>
      <c r="DX99" s="98">
        <f>RTM!HX99</f>
        <v>0</v>
      </c>
      <c r="DY99" s="98">
        <f>RTM!IA99</f>
        <v>0</v>
      </c>
      <c r="DZ99" s="98">
        <f>RTM!IB99</f>
        <v>0</v>
      </c>
      <c r="EA99" s="98">
        <f>RTM!IC99</f>
        <v>0</v>
      </c>
      <c r="EB99" s="98">
        <f>RTM!ID99</f>
        <v>0</v>
      </c>
      <c r="EC99" s="98">
        <f>'OA&amp;GRIDCO'!MO99</f>
        <v>0</v>
      </c>
      <c r="ED99" s="98">
        <f>'OA&amp;GRIDCO'!MP99</f>
        <v>0</v>
      </c>
      <c r="EE99" s="98">
        <f>'OA&amp;GRIDCO'!MS99</f>
        <v>0</v>
      </c>
      <c r="EF99" s="98">
        <f>'OA&amp;GRIDCO'!MT99</f>
        <v>0</v>
      </c>
      <c r="EG99" s="98">
        <f>'OA&amp;GRIDCO'!MW99+'Day Ahead IEX PXIL'!IM99+GDAM!G99+RTM!II99</f>
        <v>0</v>
      </c>
      <c r="EH99" s="98">
        <f>'OA&amp;GRIDCO'!MX99+'Day Ahead IEX PXIL'!IN99+RTM!IJ99+GDAM!H99</f>
        <v>0</v>
      </c>
      <c r="EI99" s="98">
        <f>'Day Ahead IEX PXIL'!IQ99+RTM!IM99+'OA&amp;GRIDCO'!NA99</f>
        <v>6.65</v>
      </c>
      <c r="EJ99" s="98">
        <f>'Day Ahead IEX PXIL'!IR99+RTM!IN99+'OA&amp;GRIDCO'!NB99</f>
        <v>0.9</v>
      </c>
      <c r="EK99" s="98">
        <f>'OA&amp;GRIDCO'!NE99</f>
        <v>0</v>
      </c>
      <c r="EL99" s="98">
        <f>'OA&amp;GRIDCO'!NF99</f>
        <v>0</v>
      </c>
      <c r="EM99" s="98">
        <f>RTM!IQ99</f>
        <v>0</v>
      </c>
      <c r="EN99" s="98">
        <f>RTM!IR99</f>
        <v>0</v>
      </c>
      <c r="EO99" s="98">
        <f>'Day Ahead IEX PXIL'!IU99+RTM!JC99</f>
        <v>0</v>
      </c>
      <c r="EP99" s="98">
        <f>'Day Ahead IEX PXIL'!IV99+RTM!JD99</f>
        <v>0</v>
      </c>
      <c r="EQ99" s="98">
        <f>'OA&amp;GRIDCO'!NI99</f>
        <v>0</v>
      </c>
      <c r="ER99" s="98">
        <f>'OA&amp;GRIDCO'!NJ99</f>
        <v>0</v>
      </c>
      <c r="ES99" s="98">
        <f>'OA&amp;GRIDCO'!NK99+RTM!HC99+'Day Ahead IEX PXIL'!JC99</f>
        <v>0</v>
      </c>
      <c r="ET99" s="98">
        <f>'OA&amp;GRIDCO'!NN99+RTM!HD99+'Day Ahead IEX PXIL'!JD99</f>
        <v>0</v>
      </c>
      <c r="EU99" s="98">
        <f>RTM!JG99</f>
        <v>1.1100000000000001</v>
      </c>
      <c r="EV99" s="98">
        <f>RTM!JH99</f>
        <v>0</v>
      </c>
      <c r="EW99" s="98">
        <f>RTM!JK99</f>
        <v>0</v>
      </c>
      <c r="EX99" s="98">
        <f>RTM!JL99</f>
        <v>0</v>
      </c>
      <c r="EY99" s="98">
        <f>GDAM!S99+'OA&amp;GRIDCO'!OE99+RTM!JO99</f>
        <v>0</v>
      </c>
      <c r="EZ99" s="98">
        <f>GDAM!T99+'OA&amp;GRIDCO'!NV99+RTM!JP99</f>
        <v>0</v>
      </c>
      <c r="FA99" s="98">
        <f>GDAM!Y99+RTM!JS99</f>
        <v>0</v>
      </c>
      <c r="FB99" s="98">
        <f>GDAM!Z99+RTM!JT99</f>
        <v>0</v>
      </c>
      <c r="FC99" s="98">
        <f>RTM!JW99</f>
        <v>0</v>
      </c>
      <c r="FD99" s="98">
        <f>RTM!JX99</f>
        <v>0</v>
      </c>
      <c r="FE99" s="98">
        <f>GDAM!AE99+'OA&amp;GRIDCO'!OM99</f>
        <v>0</v>
      </c>
      <c r="FF99" s="98">
        <f>GDAM!AF99+'OA&amp;GRIDCO'!ON99</f>
        <v>0</v>
      </c>
      <c r="FG99" s="10">
        <f t="shared" si="2"/>
        <v>1752.9918840206183</v>
      </c>
      <c r="FH99" s="10">
        <f t="shared" si="3"/>
        <v>197.20399999999998</v>
      </c>
    </row>
    <row r="100" spans="1:164">
      <c r="A100" s="72" t="s">
        <v>122</v>
      </c>
      <c r="B100" s="62">
        <v>90</v>
      </c>
      <c r="C100" s="139"/>
      <c r="D100" s="99"/>
      <c r="E100" s="99"/>
      <c r="F100" s="99"/>
      <c r="G100" s="99">
        <v>20</v>
      </c>
      <c r="H100" s="99">
        <v>0.9</v>
      </c>
      <c r="I100" s="98"/>
      <c r="J100" s="98"/>
      <c r="K100" s="99"/>
      <c r="L100" s="99"/>
      <c r="M100" s="99">
        <v>18</v>
      </c>
      <c r="N100" s="99"/>
      <c r="O100" s="364">
        <v>0</v>
      </c>
      <c r="P100" s="99"/>
      <c r="Q100" s="119">
        <v>3.7</v>
      </c>
      <c r="R100" s="99">
        <v>0.45999999999999996</v>
      </c>
      <c r="S100" s="98">
        <v>25</v>
      </c>
      <c r="T100" s="99"/>
      <c r="U100" s="98">
        <v>37</v>
      </c>
      <c r="V100" s="99"/>
      <c r="W100" s="351">
        <v>0</v>
      </c>
      <c r="X100" s="99"/>
      <c r="Y100" s="351">
        <v>0</v>
      </c>
      <c r="Z100" s="99"/>
      <c r="AA100" s="351">
        <v>0</v>
      </c>
      <c r="AB100" s="99"/>
      <c r="AC100" s="365">
        <v>0</v>
      </c>
      <c r="AD100" s="99"/>
      <c r="AE100" s="14">
        <f>'OA&amp;GRIDCO'!W100+'Day Ahead IEX PXIL'!M100+RTM!M100</f>
        <v>41.24</v>
      </c>
      <c r="AF100" s="14">
        <f>'OA&amp;GRIDCO'!X100+'Day Ahead IEX PXIL'!N100+RTM!N100</f>
        <v>41.24</v>
      </c>
      <c r="AG100" s="14">
        <f>'OA&amp;GRIDCO'!AC100+'Day Ahead IEX PXIL'!S100+RTM!S100</f>
        <v>5</v>
      </c>
      <c r="AH100" s="14">
        <f>'OA&amp;GRIDCO'!AD100+'Day Ahead IEX PXIL'!T100+RTM!T100</f>
        <v>2.2200000000000002</v>
      </c>
      <c r="AI100" s="14">
        <f>'OA&amp;GRIDCO'!AU100+'Day Ahead IEX PXIL'!Y100+RTM!Y100</f>
        <v>114.95</v>
      </c>
      <c r="AJ100" s="14">
        <f>'OA&amp;GRIDCO'!AV100+'Day Ahead IEX PXIL'!Z100+RTM!Z100</f>
        <v>24</v>
      </c>
      <c r="AK100" s="14">
        <f>'OA&amp;GRIDCO'!BS100+'Day Ahead IEX PXIL'!AK100+RTM!AK100</f>
        <v>60</v>
      </c>
      <c r="AL100" s="14">
        <f>'OA&amp;GRIDCO'!BT100+'Day Ahead IEX PXIL'!AL100+RTM!AL100</f>
        <v>8.5440000000000005</v>
      </c>
      <c r="AM100" s="14">
        <f>'OA&amp;GRIDCO'!BC100+'Day Ahead IEX PXIL'!AE100+RTM!AE100</f>
        <v>0</v>
      </c>
      <c r="AN100" s="14">
        <f>'OA&amp;GRIDCO'!BD100+'Day Ahead IEX PXIL'!AF100+RTM!AF100</f>
        <v>0</v>
      </c>
      <c r="AO100" s="14">
        <f>'OA&amp;GRIDCO'!CC100+'Day Ahead IEX PXIL'!AQ100+RTM!AQ100</f>
        <v>0</v>
      </c>
      <c r="AP100" s="14">
        <f>'OA&amp;GRIDCO'!CD100+'Day Ahead IEX PXIL'!AR100+RTM!AR100</f>
        <v>0</v>
      </c>
      <c r="AQ100" s="14">
        <f>'OA&amp;GRIDCO'!CO100+'Day Ahead IEX PXIL'!AW100+RTM!AW100</f>
        <v>39.15</v>
      </c>
      <c r="AR100" s="14">
        <f>'OA&amp;GRIDCO'!CP100+'Day Ahead IEX PXIL'!AX100+RTM!AX100</f>
        <v>8</v>
      </c>
      <c r="AS100" s="14">
        <f>'OA&amp;GRIDCO'!DA100+'Day Ahead IEX PXIL'!BC100+RTM!BC100</f>
        <v>329.77738402061857</v>
      </c>
      <c r="AT100" s="14">
        <f>'OA&amp;GRIDCO'!DB100+'Day Ahead IEX PXIL'!BD100+RTM!BD100</f>
        <v>0</v>
      </c>
      <c r="AU100" s="14">
        <f>'Day Ahead IEX PXIL'!BI100+RTM!BI100+'OA&amp;GRIDCO'!OQ100</f>
        <v>0</v>
      </c>
      <c r="AV100" s="14">
        <f>'Day Ahead IEX PXIL'!BJ100+RTM!BJ100+'OA&amp;GRIDCO'!OR100</f>
        <v>0</v>
      </c>
      <c r="AW100" s="91"/>
      <c r="AX100" s="91"/>
      <c r="AY100" s="14">
        <v>0</v>
      </c>
      <c r="AZ100" s="14">
        <f>'OA&amp;GRIDCO'!DL100+'Day Ahead IEX PXIL'!BP100+RTM!BP100</f>
        <v>14.12</v>
      </c>
      <c r="BA100" s="14">
        <f>'OA&amp;GRIDCO'!EC100+'Day Ahead IEX PXIL'!BU100+RTM!BU100</f>
        <v>0</v>
      </c>
      <c r="BB100" s="14">
        <f>'OA&amp;GRIDCO'!ED100+'Day Ahead IEX PXIL'!BV100+RTM!BV100</f>
        <v>0</v>
      </c>
      <c r="BC100" s="14">
        <f>'OA&amp;GRIDCO'!EQ100+'Day Ahead IEX PXIL'!CA100+RTM!CA100</f>
        <v>348.46000000000004</v>
      </c>
      <c r="BD100" s="14">
        <f>'OA&amp;GRIDCO'!ER100+'Day Ahead IEX PXIL'!CB100+RTM!CB100</f>
        <v>66.495000000000005</v>
      </c>
      <c r="BE100" s="99">
        <f>'OA&amp;GRIDCO'!NU100+GDAM!U100</f>
        <v>0</v>
      </c>
      <c r="BF100" s="99"/>
      <c r="BG100" s="77"/>
      <c r="BH100" s="77"/>
      <c r="BI100" s="14">
        <f>'OA&amp;GRIDCO'!EW100+'Day Ahead IEX PXIL'!CG100+RTM!CG100</f>
        <v>0</v>
      </c>
      <c r="BJ100" s="14">
        <f>'OA&amp;GRIDCO'!EX100+'Day Ahead IEX PXIL'!CH100+RTM!CH100</f>
        <v>0</v>
      </c>
      <c r="BK100" s="14">
        <f>'OA&amp;GRIDCO'!KW100+RTM!FG100+'Day Ahead IEX PXIL'!GW100</f>
        <v>0</v>
      </c>
      <c r="BL100" s="14">
        <f>'OA&amp;GRIDCO'!KX100+RTM!FH100+'Day Ahead IEX PXIL'!GX100</f>
        <v>0</v>
      </c>
      <c r="BM100" s="14">
        <f>'Day Ahead IEX PXIL'!CM100+RTM!CM100+'OA&amp;GRIDCO'!FC100</f>
        <v>0</v>
      </c>
      <c r="BN100" s="14">
        <f>'OA&amp;GRIDCO'!FD100+'Day Ahead IEX PXIL'!CN100+RTM!CN100</f>
        <v>0</v>
      </c>
      <c r="BO100" s="93"/>
      <c r="BP100" s="93"/>
      <c r="BQ100" s="14">
        <f>'OA&amp;GRIDCO'!FQ100+'Day Ahead IEX PXIL'!CS100+RTM!CS100</f>
        <v>26.8</v>
      </c>
      <c r="BR100" s="14">
        <f>'OA&amp;GRIDCO'!FR100+'Day Ahead IEX PXIL'!CT100+RTM!CT100</f>
        <v>6</v>
      </c>
      <c r="BS100" s="10">
        <f>'OA&amp;GRIDCO'!JU100+'Day Ahead IEX PXIL'!FA100+RTM!EU100</f>
        <v>108.9545</v>
      </c>
      <c r="BT100" s="14">
        <f>'OA&amp;GRIDCO'!JV100+'Day Ahead IEX PXIL'!FB100+RTM!EV100</f>
        <v>22</v>
      </c>
      <c r="BU100" s="31">
        <f>'OA&amp;GRIDCO'!GG100+RTM!G100</f>
        <v>0</v>
      </c>
      <c r="BV100" s="31">
        <f>'OA&amp;GRIDCO'!GH100</f>
        <v>0</v>
      </c>
      <c r="BW100" s="14">
        <f>'OA&amp;GRIDCO'!HA100+'Day Ahead IEX PXIL'!DK100+RTM!DE100</f>
        <v>1.5</v>
      </c>
      <c r="BX100" s="14">
        <f>'OA&amp;GRIDCO'!HB100</f>
        <v>0</v>
      </c>
      <c r="BY100" s="14">
        <f>'Day Ahead IEX PXIL'!GK100+RTM!FA100+'OA&amp;GRIDCO'!LC100</f>
        <v>0</v>
      </c>
      <c r="BZ100" s="14">
        <f>'Day Ahead IEX PXIL'!GL100+RTM!FB100+'OA&amp;GRIDCO'!LD100</f>
        <v>0</v>
      </c>
      <c r="CA100" s="61"/>
      <c r="CB100" s="61"/>
      <c r="CC100" s="98">
        <f>RTM!GI100+'Day Ahead IEX PXIL'!II100+GDAM!M100</f>
        <v>0</v>
      </c>
      <c r="CD100" s="98">
        <f>RTM!GJ100</f>
        <v>0</v>
      </c>
      <c r="CE100" s="14">
        <f>'OA&amp;GRIDCO'!HI100+'Day Ahead IEX PXIL'!DQ100+RTM!DK100</f>
        <v>0</v>
      </c>
      <c r="CF100" s="14">
        <f>'OA&amp;GRIDCO'!HJ100+'Day Ahead IEX PXIL'!DR100+RTM!DL100</f>
        <v>0</v>
      </c>
      <c r="CG100" s="98">
        <f>'OA&amp;GRIDCO'!HO100+'Day Ahead IEX PXIL'!DW100+RTM!DQ100</f>
        <v>0</v>
      </c>
      <c r="CH100" s="98">
        <f>'OA&amp;GRIDCO'!HP100+'Day Ahead IEX PXIL'!DX100+RTM!DR100</f>
        <v>0</v>
      </c>
      <c r="CI100" s="99">
        <f>'Day Ahead IEX PXIL'!HE100+'OA&amp;GRIDCO'!DI100+RTM!GY100</f>
        <v>0</v>
      </c>
      <c r="CJ100" s="99">
        <f>'Day Ahead IEX PXIL'!HF100+'OA&amp;GRIDCO'!DJ100</f>
        <v>0</v>
      </c>
      <c r="CK100" s="78">
        <f>'OA&amp;GRIDCO'!KS100+'Day Ahead IEX PXIL'!DE100</f>
        <v>10.31</v>
      </c>
      <c r="CL100" s="78">
        <f>'OA&amp;GRIDCO'!KT100+'Day Ahead IEX PXIL'!DF100</f>
        <v>0</v>
      </c>
      <c r="CM100" s="78">
        <f>'Day Ahead IEX PXIL'!FS100+RTM!FS100</f>
        <v>2.06</v>
      </c>
      <c r="CN100" s="78">
        <f>'Day Ahead IEX PXIL'!FT100</f>
        <v>0</v>
      </c>
      <c r="CO100" s="78">
        <f>RTM!IY100+'Day Ahead IEX PXIL'!IY100</f>
        <v>5.15</v>
      </c>
      <c r="CP100" s="78">
        <f>RTM!IZ100+'Day Ahead IEX PXIL'!IZ100</f>
        <v>0</v>
      </c>
      <c r="CQ100" s="14">
        <f>'OA&amp;GRIDCO'!KG100+'Day Ahead IEX PXIL'!FM100+RTM!GE100</f>
        <v>0</v>
      </c>
      <c r="CR100" s="14">
        <f>'OA&amp;GRIDCO'!KH100+'Day Ahead IEX PXIL'!FN100</f>
        <v>0</v>
      </c>
      <c r="CS100" s="14">
        <f>'OA&amp;GRIDCO'!KM100+'Day Ahead IEX PXIL'!FY100+RTM!FY100</f>
        <v>3.61</v>
      </c>
      <c r="CT100" s="14">
        <f>'Day Ahead IEX PXIL'!FZ100</f>
        <v>0</v>
      </c>
      <c r="CU100" s="14">
        <v>0</v>
      </c>
      <c r="CV100" s="14">
        <f>'Day Ahead IEX PXIL'!GF100</f>
        <v>0</v>
      </c>
      <c r="CW100" s="14">
        <f>'OA&amp;GRIDCO'!HU100+'Day Ahead IEX PXIL'!EC100+RTM!DW100</f>
        <v>550</v>
      </c>
      <c r="CX100" s="14">
        <f>'OA&amp;GRIDCO'!HV100+'Day Ahead IEX PXIL'!ED100+RTM!DX100</f>
        <v>0</v>
      </c>
      <c r="CY100" s="14">
        <f>'OA&amp;GRIDCO'!IG100+'Day Ahead IEX PXIL'!EI100+RTM!EC100</f>
        <v>9.3000000000000007</v>
      </c>
      <c r="CZ100" s="14">
        <f>'OA&amp;GRIDCO'!IH100+'Day Ahead IEX PXIL'!EJ100+RTM!ED100</f>
        <v>2.3250000000000002</v>
      </c>
      <c r="DA100" s="14">
        <f>'OA&amp;GRIDCO'!IU100+'Day Ahead IEX PXIL'!EO100+RTM!EI100</f>
        <v>0</v>
      </c>
      <c r="DB100" s="14">
        <f>'OA&amp;GRIDCO'!IV100+'Day Ahead IEX PXIL'!EP100+RTM!EJ100</f>
        <v>0</v>
      </c>
      <c r="DC100" s="99"/>
      <c r="DD100" s="99"/>
      <c r="DE100" s="14">
        <f>'Day Ahead IEX PXIL'!FC100+'OA&amp;GRIDCO'!KA100+RTM!GM100</f>
        <v>0</v>
      </c>
      <c r="DF100" s="14">
        <f>'Day Ahead IEX PXIL'!FD100+'OA&amp;GRIDCO'!KB100</f>
        <v>0</v>
      </c>
      <c r="DG100" s="14">
        <f>'OA&amp;GRIDCO'!JE100+'Day Ahead IEX PXIL'!EU100+RTM!EO100</f>
        <v>20.62</v>
      </c>
      <c r="DH100" s="14">
        <f>'OA&amp;GRIDCO'!JF100+'Day Ahead IEX PXIL'!EV100+RTM!EP100</f>
        <v>0</v>
      </c>
      <c r="DI100" s="14">
        <v>0</v>
      </c>
      <c r="DJ100" s="14">
        <v>0</v>
      </c>
      <c r="DK100" s="98">
        <f>RTM!FM100</f>
        <v>0</v>
      </c>
      <c r="DL100" s="98">
        <f>RTM!FN100</f>
        <v>0</v>
      </c>
      <c r="DM100" s="98">
        <f>'OA&amp;GRIDCO'!LF100+'Day Ahead IEX PXIL'!HU100+'Day Ahead IEX PXIL'!HU100</f>
        <v>0</v>
      </c>
      <c r="DN100" s="98">
        <f>'OA&amp;GRIDCO'!LH100+'Day Ahead IEX PXIL'!HV100+RTM!GV100</f>
        <v>0</v>
      </c>
      <c r="DO100" s="98">
        <f>'OA&amp;GRIDCO'!LS100+'Day Ahead IEX PXIL'!HO100+RTM!IU100</f>
        <v>0</v>
      </c>
      <c r="DP100" s="98">
        <f>'OA&amp;GRIDCO'!LT100+'Day Ahead IEX PXIL'!HP100+RTM!IV100</f>
        <v>0</v>
      </c>
      <c r="DQ100" s="98">
        <f>RTM!HK100</f>
        <v>1.65</v>
      </c>
      <c r="DR100" s="98">
        <f>RTM!HL100</f>
        <v>0</v>
      </c>
      <c r="DS100" s="98">
        <f>RTM!HO100</f>
        <v>0</v>
      </c>
      <c r="DT100" s="98">
        <f>RTM!HP100</f>
        <v>0</v>
      </c>
      <c r="DU100" s="98">
        <f>RTM!HS100</f>
        <v>0</v>
      </c>
      <c r="DV100" s="98">
        <f>RTM!HT100</f>
        <v>0</v>
      </c>
      <c r="DW100" s="98">
        <f>RTM!HW100+'OA&amp;GRIDCO'!MI100</f>
        <v>25</v>
      </c>
      <c r="DX100" s="98">
        <f>RTM!HX100</f>
        <v>0</v>
      </c>
      <c r="DY100" s="98">
        <f>RTM!IA100</f>
        <v>0</v>
      </c>
      <c r="DZ100" s="98">
        <f>RTM!IB100</f>
        <v>0</v>
      </c>
      <c r="EA100" s="98">
        <f>RTM!IC100</f>
        <v>0</v>
      </c>
      <c r="EB100" s="98">
        <f>RTM!ID100</f>
        <v>0</v>
      </c>
      <c r="EC100" s="98">
        <f>'OA&amp;GRIDCO'!MO100</f>
        <v>0</v>
      </c>
      <c r="ED100" s="98">
        <f>'OA&amp;GRIDCO'!MP100</f>
        <v>0</v>
      </c>
      <c r="EE100" s="98">
        <f>'OA&amp;GRIDCO'!MS100</f>
        <v>0</v>
      </c>
      <c r="EF100" s="98">
        <f>'OA&amp;GRIDCO'!MT100</f>
        <v>0</v>
      </c>
      <c r="EG100" s="98">
        <f>'OA&amp;GRIDCO'!MW100+'Day Ahead IEX PXIL'!IM100+GDAM!G100+RTM!II100</f>
        <v>0</v>
      </c>
      <c r="EH100" s="98">
        <f>'OA&amp;GRIDCO'!MX100+'Day Ahead IEX PXIL'!IN100+RTM!IJ100+GDAM!H100</f>
        <v>0</v>
      </c>
      <c r="EI100" s="98">
        <f>'Day Ahead IEX PXIL'!IQ100+RTM!IM100+'OA&amp;GRIDCO'!NA100</f>
        <v>6.65</v>
      </c>
      <c r="EJ100" s="98">
        <f>'Day Ahead IEX PXIL'!IR100+RTM!IN100+'OA&amp;GRIDCO'!NB100</f>
        <v>0.9</v>
      </c>
      <c r="EK100" s="98">
        <f>'OA&amp;GRIDCO'!NE100</f>
        <v>0</v>
      </c>
      <c r="EL100" s="98">
        <f>'OA&amp;GRIDCO'!NF100</f>
        <v>0</v>
      </c>
      <c r="EM100" s="98">
        <f>RTM!IQ100</f>
        <v>0</v>
      </c>
      <c r="EN100" s="98">
        <f>RTM!IR100</f>
        <v>0</v>
      </c>
      <c r="EO100" s="98">
        <f>'Day Ahead IEX PXIL'!IU100+RTM!JC100</f>
        <v>0</v>
      </c>
      <c r="EP100" s="98">
        <f>'Day Ahead IEX PXIL'!IV100+RTM!JD100</f>
        <v>0</v>
      </c>
      <c r="EQ100" s="98">
        <f>'OA&amp;GRIDCO'!NI100</f>
        <v>0</v>
      </c>
      <c r="ER100" s="98">
        <f>'OA&amp;GRIDCO'!NJ100</f>
        <v>0</v>
      </c>
      <c r="ES100" s="98">
        <f>'OA&amp;GRIDCO'!NK100+RTM!HC100+'Day Ahead IEX PXIL'!JC100</f>
        <v>0</v>
      </c>
      <c r="ET100" s="98">
        <f>'OA&amp;GRIDCO'!NN100+RTM!HD100+'Day Ahead IEX PXIL'!JD100</f>
        <v>0</v>
      </c>
      <c r="EU100" s="98">
        <f>RTM!JG100</f>
        <v>1.1100000000000001</v>
      </c>
      <c r="EV100" s="98">
        <f>RTM!JH100</f>
        <v>0</v>
      </c>
      <c r="EW100" s="98">
        <f>RTM!JK100</f>
        <v>0</v>
      </c>
      <c r="EX100" s="98">
        <f>RTM!JL100</f>
        <v>0</v>
      </c>
      <c r="EY100" s="98">
        <f>GDAM!S100+'OA&amp;GRIDCO'!OE100+RTM!JO100</f>
        <v>0</v>
      </c>
      <c r="EZ100" s="98">
        <f>GDAM!T100+'OA&amp;GRIDCO'!NV100+RTM!JP100</f>
        <v>0</v>
      </c>
      <c r="FA100" s="98">
        <f>GDAM!Y100+RTM!JS100</f>
        <v>0</v>
      </c>
      <c r="FB100" s="98">
        <f>GDAM!Z100+RTM!JT100</f>
        <v>0</v>
      </c>
      <c r="FC100" s="98">
        <f>RTM!JW100</f>
        <v>0</v>
      </c>
      <c r="FD100" s="98">
        <f>RTM!JX100</f>
        <v>0</v>
      </c>
      <c r="FE100" s="98">
        <f>GDAM!AE100+'OA&amp;GRIDCO'!OM100</f>
        <v>0</v>
      </c>
      <c r="FF100" s="98">
        <f>GDAM!AF100+'OA&amp;GRIDCO'!ON100</f>
        <v>0</v>
      </c>
      <c r="FG100" s="10">
        <f t="shared" si="2"/>
        <v>1752.9918840206183</v>
      </c>
      <c r="FH100" s="10">
        <f t="shared" si="3"/>
        <v>197.20399999999998</v>
      </c>
    </row>
    <row r="101" spans="1:164">
      <c r="A101" s="72" t="s">
        <v>123</v>
      </c>
      <c r="B101" s="62">
        <v>91</v>
      </c>
      <c r="C101" s="139"/>
      <c r="D101" s="99"/>
      <c r="E101" s="99"/>
      <c r="F101" s="99"/>
      <c r="G101" s="99">
        <v>20</v>
      </c>
      <c r="H101" s="99">
        <v>0.9</v>
      </c>
      <c r="I101" s="98"/>
      <c r="J101" s="98"/>
      <c r="K101" s="99"/>
      <c r="L101" s="99"/>
      <c r="M101" s="99">
        <v>18</v>
      </c>
      <c r="N101" s="99"/>
      <c r="O101" s="364">
        <v>0</v>
      </c>
      <c r="P101" s="99"/>
      <c r="Q101" s="119">
        <v>3.7</v>
      </c>
      <c r="R101" s="99">
        <v>0.45999999999999996</v>
      </c>
      <c r="S101" s="98">
        <v>25</v>
      </c>
      <c r="T101" s="99"/>
      <c r="U101" s="98">
        <v>37</v>
      </c>
      <c r="V101" s="99"/>
      <c r="W101" s="351">
        <v>0</v>
      </c>
      <c r="X101" s="99"/>
      <c r="Y101" s="351">
        <v>0</v>
      </c>
      <c r="Z101" s="99"/>
      <c r="AA101" s="351">
        <v>0</v>
      </c>
      <c r="AB101" s="99"/>
      <c r="AC101" s="365">
        <v>0</v>
      </c>
      <c r="AD101" s="99"/>
      <c r="AE101" s="14">
        <f>'OA&amp;GRIDCO'!W101+'Day Ahead IEX PXIL'!M101+RTM!M101</f>
        <v>41.24</v>
      </c>
      <c r="AF101" s="14">
        <f>'OA&amp;GRIDCO'!X101+'Day Ahead IEX PXIL'!N101+RTM!N101</f>
        <v>41.24</v>
      </c>
      <c r="AG101" s="14">
        <f>'OA&amp;GRIDCO'!AC101+'Day Ahead IEX PXIL'!S101+RTM!S101</f>
        <v>5</v>
      </c>
      <c r="AH101" s="14">
        <f>'OA&amp;GRIDCO'!AD101+'Day Ahead IEX PXIL'!T101+RTM!T101</f>
        <v>2.2200000000000002</v>
      </c>
      <c r="AI101" s="14">
        <f>'OA&amp;GRIDCO'!AU101+'Day Ahead IEX PXIL'!Y101+RTM!Y101</f>
        <v>114.95</v>
      </c>
      <c r="AJ101" s="14">
        <f>'OA&amp;GRIDCO'!AV101+'Day Ahead IEX PXIL'!Z101+RTM!Z101</f>
        <v>24</v>
      </c>
      <c r="AK101" s="14">
        <f>'OA&amp;GRIDCO'!BS101+'Day Ahead IEX PXIL'!AK101+RTM!AK101</f>
        <v>60</v>
      </c>
      <c r="AL101" s="14">
        <f>'OA&amp;GRIDCO'!BT101+'Day Ahead IEX PXIL'!AL101+RTM!AL101</f>
        <v>8.5440000000000005</v>
      </c>
      <c r="AM101" s="14">
        <f>'OA&amp;GRIDCO'!BC101+'Day Ahead IEX PXIL'!AE101+RTM!AE101</f>
        <v>0</v>
      </c>
      <c r="AN101" s="14">
        <f>'OA&amp;GRIDCO'!BD101+'Day Ahead IEX PXIL'!AF101+RTM!AF101</f>
        <v>0</v>
      </c>
      <c r="AO101" s="14">
        <f>'OA&amp;GRIDCO'!CC101+'Day Ahead IEX PXIL'!AQ101+RTM!AQ101</f>
        <v>0</v>
      </c>
      <c r="AP101" s="14">
        <f>'OA&amp;GRIDCO'!CD101+'Day Ahead IEX PXIL'!AR101+RTM!AR101</f>
        <v>0</v>
      </c>
      <c r="AQ101" s="14">
        <f>'OA&amp;GRIDCO'!CO101+'Day Ahead IEX PXIL'!AW101+RTM!AW101</f>
        <v>39.15</v>
      </c>
      <c r="AR101" s="14">
        <f>'OA&amp;GRIDCO'!CP101+'Day Ahead IEX PXIL'!AX101+RTM!AX101</f>
        <v>8</v>
      </c>
      <c r="AS101" s="14">
        <f>'OA&amp;GRIDCO'!DA101+'Day Ahead IEX PXIL'!BC101+RTM!BC101</f>
        <v>329.77738402061857</v>
      </c>
      <c r="AT101" s="14">
        <f>'OA&amp;GRIDCO'!DB101+'Day Ahead IEX PXIL'!BD101+RTM!BD101</f>
        <v>0</v>
      </c>
      <c r="AU101" s="14">
        <f>'Day Ahead IEX PXIL'!BI101+RTM!BI101+'OA&amp;GRIDCO'!OQ101</f>
        <v>0</v>
      </c>
      <c r="AV101" s="14">
        <f>'Day Ahead IEX PXIL'!BJ101+RTM!BJ101+'OA&amp;GRIDCO'!OR101</f>
        <v>0</v>
      </c>
      <c r="AW101" s="91"/>
      <c r="AX101" s="91"/>
      <c r="AY101" s="14">
        <v>0</v>
      </c>
      <c r="AZ101" s="14">
        <f>'OA&amp;GRIDCO'!DL101+'Day Ahead IEX PXIL'!BP101+RTM!BP101</f>
        <v>14.12</v>
      </c>
      <c r="BA101" s="14">
        <f>'OA&amp;GRIDCO'!EC101+'Day Ahead IEX PXIL'!BU101+RTM!BU101</f>
        <v>0</v>
      </c>
      <c r="BB101" s="14">
        <f>'OA&amp;GRIDCO'!ED101+'Day Ahead IEX PXIL'!BV101+RTM!BV101</f>
        <v>0</v>
      </c>
      <c r="BC101" s="14">
        <f>'OA&amp;GRIDCO'!EQ101+'Day Ahead IEX PXIL'!CA101+RTM!CA101</f>
        <v>348.46000000000004</v>
      </c>
      <c r="BD101" s="14">
        <f>'OA&amp;GRIDCO'!ER101+'Day Ahead IEX PXIL'!CB101+RTM!CB101</f>
        <v>66.495000000000005</v>
      </c>
      <c r="BE101" s="99">
        <f>'OA&amp;GRIDCO'!NU101+GDAM!U101</f>
        <v>0</v>
      </c>
      <c r="BF101" s="99"/>
      <c r="BG101" s="77"/>
      <c r="BH101" s="77"/>
      <c r="BI101" s="14">
        <f>'OA&amp;GRIDCO'!EW101+'Day Ahead IEX PXIL'!CG101+RTM!CG101</f>
        <v>0</v>
      </c>
      <c r="BJ101" s="14">
        <f>'OA&amp;GRIDCO'!EX101+'Day Ahead IEX PXIL'!CH101+RTM!CH101</f>
        <v>0</v>
      </c>
      <c r="BK101" s="14">
        <f>'OA&amp;GRIDCO'!KW101+RTM!FG101+'Day Ahead IEX PXIL'!GW101</f>
        <v>0</v>
      </c>
      <c r="BL101" s="14">
        <f>'OA&amp;GRIDCO'!KX101+RTM!FH101+'Day Ahead IEX PXIL'!GX101</f>
        <v>0</v>
      </c>
      <c r="BM101" s="14">
        <f>'Day Ahead IEX PXIL'!CM101+RTM!CM101+'OA&amp;GRIDCO'!FC101</f>
        <v>0</v>
      </c>
      <c r="BN101" s="14">
        <f>'OA&amp;GRIDCO'!FD101+'Day Ahead IEX PXIL'!CN101+RTM!CN101</f>
        <v>0</v>
      </c>
      <c r="BO101" s="93"/>
      <c r="BP101" s="93"/>
      <c r="BQ101" s="14">
        <f>'OA&amp;GRIDCO'!FQ101+'Day Ahead IEX PXIL'!CS101+RTM!CS101</f>
        <v>26.8</v>
      </c>
      <c r="BR101" s="14">
        <f>'OA&amp;GRIDCO'!FR101+'Day Ahead IEX PXIL'!CT101+RTM!CT101</f>
        <v>6</v>
      </c>
      <c r="BS101" s="10">
        <f>'OA&amp;GRIDCO'!JU101+'Day Ahead IEX PXIL'!FA101+RTM!EU101</f>
        <v>108.9545</v>
      </c>
      <c r="BT101" s="14">
        <f>'OA&amp;GRIDCO'!JV101+'Day Ahead IEX PXIL'!FB101+RTM!EV101</f>
        <v>22</v>
      </c>
      <c r="BU101" s="31">
        <f>'OA&amp;GRIDCO'!GG101+RTM!G101</f>
        <v>0</v>
      </c>
      <c r="BV101" s="31">
        <f>'OA&amp;GRIDCO'!GH101</f>
        <v>0</v>
      </c>
      <c r="BW101" s="14">
        <f>'OA&amp;GRIDCO'!HA101+'Day Ahead IEX PXIL'!DK101+RTM!DE101</f>
        <v>1.5</v>
      </c>
      <c r="BX101" s="14">
        <f>'OA&amp;GRIDCO'!HB101</f>
        <v>0</v>
      </c>
      <c r="BY101" s="14">
        <f>'Day Ahead IEX PXIL'!GK101+RTM!FA101+'OA&amp;GRIDCO'!LC101</f>
        <v>0</v>
      </c>
      <c r="BZ101" s="14">
        <f>'Day Ahead IEX PXIL'!GL101+RTM!FB101+'OA&amp;GRIDCO'!LD101</f>
        <v>0</v>
      </c>
      <c r="CA101" s="61"/>
      <c r="CB101" s="61"/>
      <c r="CC101" s="98">
        <f>RTM!GI101+'Day Ahead IEX PXIL'!II101+GDAM!M101</f>
        <v>0</v>
      </c>
      <c r="CD101" s="98">
        <f>RTM!GJ101</f>
        <v>0</v>
      </c>
      <c r="CE101" s="14">
        <f>'OA&amp;GRIDCO'!HI101+'Day Ahead IEX PXIL'!DQ101+RTM!DK101</f>
        <v>0</v>
      </c>
      <c r="CF101" s="14">
        <f>'OA&amp;GRIDCO'!HJ101+'Day Ahead IEX PXIL'!DR101+RTM!DL101</f>
        <v>0</v>
      </c>
      <c r="CG101" s="98">
        <f>'OA&amp;GRIDCO'!HO101+'Day Ahead IEX PXIL'!DW101+RTM!DQ101</f>
        <v>0</v>
      </c>
      <c r="CH101" s="98">
        <f>'OA&amp;GRIDCO'!HP101+'Day Ahead IEX PXIL'!DX101+RTM!DR101</f>
        <v>0</v>
      </c>
      <c r="CI101" s="99">
        <f>'Day Ahead IEX PXIL'!HE101+'OA&amp;GRIDCO'!DI101+RTM!GY101</f>
        <v>0</v>
      </c>
      <c r="CJ101" s="99">
        <f>'Day Ahead IEX PXIL'!HF101+'OA&amp;GRIDCO'!DJ101</f>
        <v>0</v>
      </c>
      <c r="CK101" s="78">
        <f>'OA&amp;GRIDCO'!KS101+'Day Ahead IEX PXIL'!DE101</f>
        <v>10.31</v>
      </c>
      <c r="CL101" s="78">
        <f>'OA&amp;GRIDCO'!KT101+'Day Ahead IEX PXIL'!DF101</f>
        <v>0</v>
      </c>
      <c r="CM101" s="78">
        <f>'Day Ahead IEX PXIL'!FS101+RTM!FS101</f>
        <v>2.06</v>
      </c>
      <c r="CN101" s="78">
        <f>'Day Ahead IEX PXIL'!FT101</f>
        <v>0</v>
      </c>
      <c r="CO101" s="78">
        <f>RTM!IY101+'Day Ahead IEX PXIL'!IY101</f>
        <v>5.15</v>
      </c>
      <c r="CP101" s="78">
        <f>RTM!IZ101+'Day Ahead IEX PXIL'!IZ101</f>
        <v>0</v>
      </c>
      <c r="CQ101" s="14">
        <f>'OA&amp;GRIDCO'!KG101+'Day Ahead IEX PXIL'!FM101+RTM!GE101</f>
        <v>0</v>
      </c>
      <c r="CR101" s="14">
        <f>'OA&amp;GRIDCO'!KH101+'Day Ahead IEX PXIL'!FN101</f>
        <v>0</v>
      </c>
      <c r="CS101" s="14">
        <f>'OA&amp;GRIDCO'!KM101+'Day Ahead IEX PXIL'!FY101+RTM!FY101</f>
        <v>3.61</v>
      </c>
      <c r="CT101" s="14">
        <f>'Day Ahead IEX PXIL'!FZ101</f>
        <v>0</v>
      </c>
      <c r="CU101" s="14">
        <v>0</v>
      </c>
      <c r="CV101" s="14">
        <f>'Day Ahead IEX PXIL'!GF101</f>
        <v>0</v>
      </c>
      <c r="CW101" s="14">
        <f>'OA&amp;GRIDCO'!HU101+'Day Ahead IEX PXIL'!EC101+RTM!DW101</f>
        <v>550</v>
      </c>
      <c r="CX101" s="14">
        <f>'OA&amp;GRIDCO'!HV101+'Day Ahead IEX PXIL'!ED101+RTM!DX101</f>
        <v>0</v>
      </c>
      <c r="CY101" s="14">
        <f>'OA&amp;GRIDCO'!IG101+'Day Ahead IEX PXIL'!EI101+RTM!EC101</f>
        <v>9.3000000000000007</v>
      </c>
      <c r="CZ101" s="14">
        <f>'OA&amp;GRIDCO'!IH101+'Day Ahead IEX PXIL'!EJ101+RTM!ED101</f>
        <v>2.3250000000000002</v>
      </c>
      <c r="DA101" s="14">
        <f>'OA&amp;GRIDCO'!IU101+'Day Ahead IEX PXIL'!EO101+RTM!EI101</f>
        <v>0</v>
      </c>
      <c r="DB101" s="14">
        <f>'OA&amp;GRIDCO'!IV101+'Day Ahead IEX PXIL'!EP101+RTM!EJ101</f>
        <v>0</v>
      </c>
      <c r="DC101" s="99"/>
      <c r="DD101" s="99"/>
      <c r="DE101" s="14">
        <f>'Day Ahead IEX PXIL'!FC101+'OA&amp;GRIDCO'!KA101+RTM!GM101</f>
        <v>0</v>
      </c>
      <c r="DF101" s="14">
        <f>'Day Ahead IEX PXIL'!FD101+'OA&amp;GRIDCO'!KB101</f>
        <v>0</v>
      </c>
      <c r="DG101" s="14">
        <f>'OA&amp;GRIDCO'!JE101+'Day Ahead IEX PXIL'!EU101+RTM!EO101</f>
        <v>20.62</v>
      </c>
      <c r="DH101" s="14">
        <f>'OA&amp;GRIDCO'!JF101+'Day Ahead IEX PXIL'!EV101+RTM!EP101</f>
        <v>0</v>
      </c>
      <c r="DI101" s="14">
        <v>0</v>
      </c>
      <c r="DJ101" s="14">
        <v>0</v>
      </c>
      <c r="DK101" s="98">
        <f>RTM!FM101</f>
        <v>0</v>
      </c>
      <c r="DL101" s="98">
        <f>RTM!FN101</f>
        <v>0</v>
      </c>
      <c r="DM101" s="98">
        <f>'OA&amp;GRIDCO'!LF101+'Day Ahead IEX PXIL'!HU101+'Day Ahead IEX PXIL'!HU101</f>
        <v>0</v>
      </c>
      <c r="DN101" s="98">
        <f>'OA&amp;GRIDCO'!LH101+'Day Ahead IEX PXIL'!HV101+RTM!GV101</f>
        <v>0</v>
      </c>
      <c r="DO101" s="98">
        <f>'OA&amp;GRIDCO'!LS101+'Day Ahead IEX PXIL'!HO101+RTM!IU101</f>
        <v>0</v>
      </c>
      <c r="DP101" s="98">
        <f>'OA&amp;GRIDCO'!LT101+'Day Ahead IEX PXIL'!HP101+RTM!IV101</f>
        <v>0</v>
      </c>
      <c r="DQ101" s="98">
        <f>RTM!HK101</f>
        <v>1.65</v>
      </c>
      <c r="DR101" s="98">
        <f>RTM!HL101</f>
        <v>0</v>
      </c>
      <c r="DS101" s="98">
        <f>RTM!HO101</f>
        <v>0</v>
      </c>
      <c r="DT101" s="98">
        <f>RTM!HP101</f>
        <v>0</v>
      </c>
      <c r="DU101" s="98">
        <f>RTM!HS101</f>
        <v>0</v>
      </c>
      <c r="DV101" s="98">
        <f>RTM!HT101</f>
        <v>0</v>
      </c>
      <c r="DW101" s="98">
        <f>RTM!HW101+'OA&amp;GRIDCO'!MI101</f>
        <v>25</v>
      </c>
      <c r="DX101" s="98">
        <f>RTM!HX101</f>
        <v>0</v>
      </c>
      <c r="DY101" s="98">
        <f>RTM!IA101</f>
        <v>0</v>
      </c>
      <c r="DZ101" s="98">
        <f>RTM!IB101</f>
        <v>0</v>
      </c>
      <c r="EA101" s="98">
        <f>RTM!IC101</f>
        <v>0</v>
      </c>
      <c r="EB101" s="98">
        <f>RTM!ID101</f>
        <v>0</v>
      </c>
      <c r="EC101" s="98">
        <f>'OA&amp;GRIDCO'!MO101</f>
        <v>0</v>
      </c>
      <c r="ED101" s="98">
        <f>'OA&amp;GRIDCO'!MP101</f>
        <v>0</v>
      </c>
      <c r="EE101" s="98">
        <f>'OA&amp;GRIDCO'!MS101</f>
        <v>0</v>
      </c>
      <c r="EF101" s="98">
        <f>'OA&amp;GRIDCO'!MT101</f>
        <v>0</v>
      </c>
      <c r="EG101" s="98">
        <f>'OA&amp;GRIDCO'!MW101+'Day Ahead IEX PXIL'!IM101+GDAM!G101+RTM!II101</f>
        <v>0</v>
      </c>
      <c r="EH101" s="98">
        <f>'OA&amp;GRIDCO'!MX101+'Day Ahead IEX PXIL'!IN101+RTM!IJ101+GDAM!H101</f>
        <v>0</v>
      </c>
      <c r="EI101" s="98">
        <f>'Day Ahead IEX PXIL'!IQ101+RTM!IM101+'OA&amp;GRIDCO'!NA101</f>
        <v>6.65</v>
      </c>
      <c r="EJ101" s="98">
        <f>'Day Ahead IEX PXIL'!IR101+RTM!IN101+'OA&amp;GRIDCO'!NB101</f>
        <v>0.9</v>
      </c>
      <c r="EK101" s="98">
        <f>'OA&amp;GRIDCO'!NE101</f>
        <v>0</v>
      </c>
      <c r="EL101" s="98">
        <f>'OA&amp;GRIDCO'!NF101</f>
        <v>0</v>
      </c>
      <c r="EM101" s="98">
        <f>RTM!IQ101</f>
        <v>0</v>
      </c>
      <c r="EN101" s="98">
        <f>RTM!IR101</f>
        <v>0</v>
      </c>
      <c r="EO101" s="98">
        <f>'Day Ahead IEX PXIL'!IU101+RTM!JC101</f>
        <v>0</v>
      </c>
      <c r="EP101" s="98">
        <f>'Day Ahead IEX PXIL'!IV101+RTM!JD101</f>
        <v>0</v>
      </c>
      <c r="EQ101" s="98">
        <f>'OA&amp;GRIDCO'!NI101</f>
        <v>0</v>
      </c>
      <c r="ER101" s="98">
        <f>'OA&amp;GRIDCO'!NJ101</f>
        <v>0</v>
      </c>
      <c r="ES101" s="98">
        <f>'OA&amp;GRIDCO'!NK101+RTM!HC101+'Day Ahead IEX PXIL'!JC101</f>
        <v>0</v>
      </c>
      <c r="ET101" s="98">
        <f>'OA&amp;GRIDCO'!NN101+RTM!HD101+'Day Ahead IEX PXIL'!JD101</f>
        <v>0</v>
      </c>
      <c r="EU101" s="98">
        <f>RTM!JG101</f>
        <v>1.1100000000000001</v>
      </c>
      <c r="EV101" s="98">
        <f>RTM!JH101</f>
        <v>0</v>
      </c>
      <c r="EW101" s="98">
        <f>RTM!JK101</f>
        <v>0</v>
      </c>
      <c r="EX101" s="98">
        <f>RTM!JL101</f>
        <v>0</v>
      </c>
      <c r="EY101" s="98">
        <f>GDAM!S101+'OA&amp;GRIDCO'!OE101+RTM!JO101</f>
        <v>0</v>
      </c>
      <c r="EZ101" s="98">
        <f>GDAM!T101+'OA&amp;GRIDCO'!NV101+RTM!JP101</f>
        <v>0</v>
      </c>
      <c r="FA101" s="98">
        <f>GDAM!Y101+RTM!JS101</f>
        <v>0</v>
      </c>
      <c r="FB101" s="98">
        <f>GDAM!Z101+RTM!JT101</f>
        <v>0</v>
      </c>
      <c r="FC101" s="98">
        <f>RTM!JW101</f>
        <v>0</v>
      </c>
      <c r="FD101" s="98">
        <f>RTM!JX101</f>
        <v>0</v>
      </c>
      <c r="FE101" s="98">
        <f>GDAM!AE101+'OA&amp;GRIDCO'!OM101</f>
        <v>0</v>
      </c>
      <c r="FF101" s="98">
        <f>GDAM!AF101+'OA&amp;GRIDCO'!ON101</f>
        <v>0</v>
      </c>
      <c r="FG101" s="10">
        <f t="shared" si="2"/>
        <v>1752.9918840206183</v>
      </c>
      <c r="FH101" s="10">
        <f t="shared" si="3"/>
        <v>197.20399999999998</v>
      </c>
    </row>
    <row r="102" spans="1:164">
      <c r="A102" s="72" t="s">
        <v>124</v>
      </c>
      <c r="B102" s="62">
        <v>92</v>
      </c>
      <c r="C102" s="139"/>
      <c r="D102" s="99"/>
      <c r="E102" s="99"/>
      <c r="F102" s="99"/>
      <c r="G102" s="99">
        <v>20</v>
      </c>
      <c r="H102" s="99">
        <v>0.9</v>
      </c>
      <c r="I102" s="98"/>
      <c r="J102" s="98"/>
      <c r="K102" s="99"/>
      <c r="L102" s="99"/>
      <c r="M102" s="99">
        <v>18</v>
      </c>
      <c r="N102" s="99"/>
      <c r="O102" s="364">
        <v>0</v>
      </c>
      <c r="P102" s="99"/>
      <c r="Q102" s="119">
        <v>3.7</v>
      </c>
      <c r="R102" s="99">
        <v>0.45999999999999996</v>
      </c>
      <c r="S102" s="98">
        <v>25</v>
      </c>
      <c r="T102" s="99"/>
      <c r="U102" s="98">
        <v>37</v>
      </c>
      <c r="V102" s="99"/>
      <c r="W102" s="351">
        <v>0</v>
      </c>
      <c r="X102" s="99"/>
      <c r="Y102" s="351">
        <v>0</v>
      </c>
      <c r="Z102" s="99"/>
      <c r="AA102" s="351">
        <v>0</v>
      </c>
      <c r="AB102" s="99"/>
      <c r="AC102" s="365">
        <v>0</v>
      </c>
      <c r="AD102" s="99"/>
      <c r="AE102" s="14">
        <f>'OA&amp;GRIDCO'!W102+'Day Ahead IEX PXIL'!M102+RTM!M102</f>
        <v>41.24</v>
      </c>
      <c r="AF102" s="14">
        <f>'OA&amp;GRIDCO'!X102+'Day Ahead IEX PXIL'!N102+RTM!N102</f>
        <v>41.24</v>
      </c>
      <c r="AG102" s="14">
        <f>'OA&amp;GRIDCO'!AC102+'Day Ahead IEX PXIL'!S102+RTM!S102</f>
        <v>5</v>
      </c>
      <c r="AH102" s="14">
        <f>'OA&amp;GRIDCO'!AD102+'Day Ahead IEX PXIL'!T102+RTM!T102</f>
        <v>2.2200000000000002</v>
      </c>
      <c r="AI102" s="14">
        <f>'OA&amp;GRIDCO'!AU102+'Day Ahead IEX PXIL'!Y102+RTM!Y102</f>
        <v>114.95</v>
      </c>
      <c r="AJ102" s="14">
        <f>'OA&amp;GRIDCO'!AV102+'Day Ahead IEX PXIL'!Z102+RTM!Z102</f>
        <v>24</v>
      </c>
      <c r="AK102" s="14">
        <f>'OA&amp;GRIDCO'!BS102+'Day Ahead IEX PXIL'!AK102+RTM!AK102</f>
        <v>60</v>
      </c>
      <c r="AL102" s="14">
        <f>'OA&amp;GRIDCO'!BT102+'Day Ahead IEX PXIL'!AL102+RTM!AL102</f>
        <v>8.5440000000000005</v>
      </c>
      <c r="AM102" s="14">
        <f>'OA&amp;GRIDCO'!BC102+'Day Ahead IEX PXIL'!AE102+RTM!AE102</f>
        <v>0</v>
      </c>
      <c r="AN102" s="14">
        <f>'OA&amp;GRIDCO'!BD102+'Day Ahead IEX PXIL'!AF102+RTM!AF102</f>
        <v>0</v>
      </c>
      <c r="AO102" s="14">
        <f>'OA&amp;GRIDCO'!CC102+'Day Ahead IEX PXIL'!AQ102+RTM!AQ102</f>
        <v>0</v>
      </c>
      <c r="AP102" s="14">
        <f>'OA&amp;GRIDCO'!CD102+'Day Ahead IEX PXIL'!AR102+RTM!AR102</f>
        <v>0</v>
      </c>
      <c r="AQ102" s="14">
        <f>'OA&amp;GRIDCO'!CO102+'Day Ahead IEX PXIL'!AW102+RTM!AW102</f>
        <v>39.15</v>
      </c>
      <c r="AR102" s="14">
        <f>'OA&amp;GRIDCO'!CP102+'Day Ahead IEX PXIL'!AX102+RTM!AX102</f>
        <v>8</v>
      </c>
      <c r="AS102" s="14">
        <f>'OA&amp;GRIDCO'!DA102+'Day Ahead IEX PXIL'!BC102+RTM!BC102</f>
        <v>329.77738402061857</v>
      </c>
      <c r="AT102" s="14">
        <f>'OA&amp;GRIDCO'!DB102+'Day Ahead IEX PXIL'!BD102+RTM!BD102</f>
        <v>0</v>
      </c>
      <c r="AU102" s="14">
        <f>'Day Ahead IEX PXIL'!BI102+RTM!BI102+'OA&amp;GRIDCO'!OQ102</f>
        <v>0</v>
      </c>
      <c r="AV102" s="14">
        <f>'Day Ahead IEX PXIL'!BJ102+RTM!BJ102+'OA&amp;GRIDCO'!OR102</f>
        <v>0</v>
      </c>
      <c r="AW102" s="91"/>
      <c r="AX102" s="91"/>
      <c r="AY102" s="14">
        <v>0</v>
      </c>
      <c r="AZ102" s="14">
        <f>'OA&amp;GRIDCO'!DL102+'Day Ahead IEX PXIL'!BP102+RTM!BP102</f>
        <v>14.12</v>
      </c>
      <c r="BA102" s="14">
        <f>'OA&amp;GRIDCO'!EC102+'Day Ahead IEX PXIL'!BU102+RTM!BU102</f>
        <v>0</v>
      </c>
      <c r="BB102" s="14">
        <f>'OA&amp;GRIDCO'!ED102+'Day Ahead IEX PXIL'!BV102+RTM!BV102</f>
        <v>0</v>
      </c>
      <c r="BC102" s="14">
        <f>'OA&amp;GRIDCO'!EQ102+'Day Ahead IEX PXIL'!CA102+RTM!CA102</f>
        <v>348.46000000000004</v>
      </c>
      <c r="BD102" s="14">
        <f>'OA&amp;GRIDCO'!ER102+'Day Ahead IEX PXIL'!CB102+RTM!CB102</f>
        <v>66.495000000000005</v>
      </c>
      <c r="BE102" s="99">
        <f>'OA&amp;GRIDCO'!NU102+GDAM!U102</f>
        <v>0</v>
      </c>
      <c r="BF102" s="99"/>
      <c r="BG102" s="77"/>
      <c r="BH102" s="77"/>
      <c r="BI102" s="14">
        <f>'OA&amp;GRIDCO'!EW102+'Day Ahead IEX PXIL'!CG102+RTM!CG102</f>
        <v>0</v>
      </c>
      <c r="BJ102" s="14">
        <f>'OA&amp;GRIDCO'!EX102+'Day Ahead IEX PXIL'!CH102+RTM!CH102</f>
        <v>0</v>
      </c>
      <c r="BK102" s="14">
        <f>'OA&amp;GRIDCO'!KW102+RTM!FG102+'Day Ahead IEX PXIL'!GW102</f>
        <v>0</v>
      </c>
      <c r="BL102" s="14">
        <f>'OA&amp;GRIDCO'!KX102+RTM!FH102+'Day Ahead IEX PXIL'!GX102</f>
        <v>0</v>
      </c>
      <c r="BM102" s="14">
        <f>'Day Ahead IEX PXIL'!CM102+RTM!CM102+'OA&amp;GRIDCO'!FC102</f>
        <v>0</v>
      </c>
      <c r="BN102" s="14">
        <f>'OA&amp;GRIDCO'!FD102+'Day Ahead IEX PXIL'!CN102+RTM!CN102</f>
        <v>0</v>
      </c>
      <c r="BO102" s="93"/>
      <c r="BP102" s="93"/>
      <c r="BQ102" s="14">
        <f>'OA&amp;GRIDCO'!FQ102+'Day Ahead IEX PXIL'!CS102+RTM!CS102</f>
        <v>26.8</v>
      </c>
      <c r="BR102" s="14">
        <f>'OA&amp;GRIDCO'!FR102+'Day Ahead IEX PXIL'!CT102+RTM!CT102</f>
        <v>6</v>
      </c>
      <c r="BS102" s="10">
        <f>'OA&amp;GRIDCO'!JU102+'Day Ahead IEX PXIL'!FA102+RTM!EU102</f>
        <v>108.9545</v>
      </c>
      <c r="BT102" s="14">
        <f>'OA&amp;GRIDCO'!JV102+'Day Ahead IEX PXIL'!FB102+RTM!EV102</f>
        <v>22</v>
      </c>
      <c r="BU102" s="31">
        <f>'OA&amp;GRIDCO'!GG102+RTM!G102</f>
        <v>0</v>
      </c>
      <c r="BV102" s="31">
        <f>'OA&amp;GRIDCO'!GH102</f>
        <v>0</v>
      </c>
      <c r="BW102" s="14">
        <f>'OA&amp;GRIDCO'!HA102+'Day Ahead IEX PXIL'!DK102+RTM!DE102</f>
        <v>1.5</v>
      </c>
      <c r="BX102" s="14">
        <f>'OA&amp;GRIDCO'!HB102</f>
        <v>0</v>
      </c>
      <c r="BY102" s="14">
        <f>'Day Ahead IEX PXIL'!GK102+RTM!FA102+'OA&amp;GRIDCO'!LC102</f>
        <v>0</v>
      </c>
      <c r="BZ102" s="14">
        <f>'Day Ahead IEX PXIL'!GL102+RTM!FB102+'OA&amp;GRIDCO'!LD102</f>
        <v>0</v>
      </c>
      <c r="CA102" s="61"/>
      <c r="CB102" s="61"/>
      <c r="CC102" s="98">
        <f>RTM!GI102+'Day Ahead IEX PXIL'!II102+GDAM!M102</f>
        <v>0</v>
      </c>
      <c r="CD102" s="98">
        <f>RTM!GJ102</f>
        <v>0</v>
      </c>
      <c r="CE102" s="14">
        <f>'OA&amp;GRIDCO'!HI102+'Day Ahead IEX PXIL'!DQ102+RTM!DK102</f>
        <v>0</v>
      </c>
      <c r="CF102" s="14">
        <f>'OA&amp;GRIDCO'!HJ102+'Day Ahead IEX PXIL'!DR102+RTM!DL102</f>
        <v>0</v>
      </c>
      <c r="CG102" s="98">
        <f>'OA&amp;GRIDCO'!HO102+'Day Ahead IEX PXIL'!DW102+RTM!DQ102</f>
        <v>0</v>
      </c>
      <c r="CH102" s="98">
        <f>'OA&amp;GRIDCO'!HP102+'Day Ahead IEX PXIL'!DX102+RTM!DR102</f>
        <v>0</v>
      </c>
      <c r="CI102" s="99">
        <f>'Day Ahead IEX PXIL'!HE102+'OA&amp;GRIDCO'!DI102+RTM!GY102</f>
        <v>0</v>
      </c>
      <c r="CJ102" s="99">
        <f>'Day Ahead IEX PXIL'!HF102+'OA&amp;GRIDCO'!DJ102</f>
        <v>0</v>
      </c>
      <c r="CK102" s="78">
        <f>'OA&amp;GRIDCO'!KS102+'Day Ahead IEX PXIL'!DE102</f>
        <v>10.31</v>
      </c>
      <c r="CL102" s="78">
        <f>'OA&amp;GRIDCO'!KT102+'Day Ahead IEX PXIL'!DF102</f>
        <v>0</v>
      </c>
      <c r="CM102" s="78">
        <f>'Day Ahead IEX PXIL'!FS102+RTM!FS102</f>
        <v>2.06</v>
      </c>
      <c r="CN102" s="78">
        <f>'Day Ahead IEX PXIL'!FT102</f>
        <v>0</v>
      </c>
      <c r="CO102" s="78">
        <f>RTM!IY102+'Day Ahead IEX PXIL'!IY102</f>
        <v>5.15</v>
      </c>
      <c r="CP102" s="78">
        <f>RTM!IZ102+'Day Ahead IEX PXIL'!IZ102</f>
        <v>0</v>
      </c>
      <c r="CQ102" s="14">
        <f>'OA&amp;GRIDCO'!KG102+'Day Ahead IEX PXIL'!FM102+RTM!GE102</f>
        <v>0</v>
      </c>
      <c r="CR102" s="14">
        <f>'OA&amp;GRIDCO'!KH102+'Day Ahead IEX PXIL'!FN102</f>
        <v>0</v>
      </c>
      <c r="CS102" s="14">
        <f>'OA&amp;GRIDCO'!KM102+'Day Ahead IEX PXIL'!FY102+RTM!FY102</f>
        <v>3.61</v>
      </c>
      <c r="CT102" s="14">
        <f>'Day Ahead IEX PXIL'!FZ102</f>
        <v>0</v>
      </c>
      <c r="CU102" s="14">
        <v>0</v>
      </c>
      <c r="CV102" s="14">
        <f>'Day Ahead IEX PXIL'!GF102</f>
        <v>0</v>
      </c>
      <c r="CW102" s="14">
        <f>'OA&amp;GRIDCO'!HU102+'Day Ahead IEX PXIL'!EC102+RTM!DW102</f>
        <v>550</v>
      </c>
      <c r="CX102" s="14">
        <f>'OA&amp;GRIDCO'!HV102+'Day Ahead IEX PXIL'!ED102+RTM!DX102</f>
        <v>0</v>
      </c>
      <c r="CY102" s="14">
        <f>'OA&amp;GRIDCO'!IG102+'Day Ahead IEX PXIL'!EI102+RTM!EC102</f>
        <v>9.3000000000000007</v>
      </c>
      <c r="CZ102" s="14">
        <f>'OA&amp;GRIDCO'!IH102+'Day Ahead IEX PXIL'!EJ102+RTM!ED102</f>
        <v>2.3250000000000002</v>
      </c>
      <c r="DA102" s="14">
        <f>'OA&amp;GRIDCO'!IU102+'Day Ahead IEX PXIL'!EO102+RTM!EI102</f>
        <v>0</v>
      </c>
      <c r="DB102" s="14">
        <f>'OA&amp;GRIDCO'!IV102+'Day Ahead IEX PXIL'!EP102+RTM!EJ102</f>
        <v>0</v>
      </c>
      <c r="DC102" s="99"/>
      <c r="DD102" s="99"/>
      <c r="DE102" s="14">
        <f>'Day Ahead IEX PXIL'!FC102+'OA&amp;GRIDCO'!KA102+RTM!GM102</f>
        <v>0</v>
      </c>
      <c r="DF102" s="14">
        <f>'Day Ahead IEX PXIL'!FD102+'OA&amp;GRIDCO'!KB102</f>
        <v>0</v>
      </c>
      <c r="DG102" s="14">
        <f>'OA&amp;GRIDCO'!JE102+'Day Ahead IEX PXIL'!EU102+RTM!EO102</f>
        <v>20.62</v>
      </c>
      <c r="DH102" s="14">
        <f>'OA&amp;GRIDCO'!JF102+'Day Ahead IEX PXIL'!EV102+RTM!EP102</f>
        <v>0</v>
      </c>
      <c r="DI102" s="14">
        <v>0</v>
      </c>
      <c r="DJ102" s="14">
        <v>0</v>
      </c>
      <c r="DK102" s="98">
        <f>RTM!FM102</f>
        <v>0</v>
      </c>
      <c r="DL102" s="98">
        <f>RTM!FN102</f>
        <v>0</v>
      </c>
      <c r="DM102" s="98">
        <f>'OA&amp;GRIDCO'!LF102+'Day Ahead IEX PXIL'!HU102+'Day Ahead IEX PXIL'!HU102</f>
        <v>0</v>
      </c>
      <c r="DN102" s="98">
        <f>'OA&amp;GRIDCO'!LH102+'Day Ahead IEX PXIL'!HV102+RTM!GV102</f>
        <v>0</v>
      </c>
      <c r="DO102" s="98">
        <f>'OA&amp;GRIDCO'!LS102+'Day Ahead IEX PXIL'!HO102+RTM!IU102</f>
        <v>0</v>
      </c>
      <c r="DP102" s="98">
        <f>'OA&amp;GRIDCO'!LT102+'Day Ahead IEX PXIL'!HP102+RTM!IV102</f>
        <v>0</v>
      </c>
      <c r="DQ102" s="98">
        <f>RTM!HK102</f>
        <v>1.65</v>
      </c>
      <c r="DR102" s="98">
        <f>RTM!HL102</f>
        <v>0</v>
      </c>
      <c r="DS102" s="98">
        <f>RTM!HO102</f>
        <v>0</v>
      </c>
      <c r="DT102" s="98">
        <f>RTM!HP102</f>
        <v>0</v>
      </c>
      <c r="DU102" s="98">
        <f>RTM!HS102</f>
        <v>0</v>
      </c>
      <c r="DV102" s="98">
        <f>RTM!HT102</f>
        <v>0</v>
      </c>
      <c r="DW102" s="98">
        <f>RTM!HW102+'OA&amp;GRIDCO'!MI102</f>
        <v>25</v>
      </c>
      <c r="DX102" s="98">
        <f>RTM!HX102</f>
        <v>0</v>
      </c>
      <c r="DY102" s="98">
        <f>RTM!IA102</f>
        <v>0</v>
      </c>
      <c r="DZ102" s="98">
        <f>RTM!IB102</f>
        <v>0</v>
      </c>
      <c r="EA102" s="98">
        <f>RTM!IC102</f>
        <v>0</v>
      </c>
      <c r="EB102" s="98">
        <f>RTM!ID102</f>
        <v>0</v>
      </c>
      <c r="EC102" s="98">
        <f>'OA&amp;GRIDCO'!MO102</f>
        <v>0</v>
      </c>
      <c r="ED102" s="98">
        <f>'OA&amp;GRIDCO'!MP102</f>
        <v>0</v>
      </c>
      <c r="EE102" s="98">
        <f>'OA&amp;GRIDCO'!MS102</f>
        <v>0</v>
      </c>
      <c r="EF102" s="98">
        <f>'OA&amp;GRIDCO'!MT102</f>
        <v>0</v>
      </c>
      <c r="EG102" s="98">
        <f>'OA&amp;GRIDCO'!MW102+'Day Ahead IEX PXIL'!IM102+GDAM!G102+RTM!II102</f>
        <v>0</v>
      </c>
      <c r="EH102" s="98">
        <f>'OA&amp;GRIDCO'!MX102+'Day Ahead IEX PXIL'!IN102+RTM!IJ102+GDAM!H102</f>
        <v>0</v>
      </c>
      <c r="EI102" s="98">
        <f>'Day Ahead IEX PXIL'!IQ102+RTM!IM102+'OA&amp;GRIDCO'!NA102</f>
        <v>6.65</v>
      </c>
      <c r="EJ102" s="98">
        <f>'Day Ahead IEX PXIL'!IR102+RTM!IN102+'OA&amp;GRIDCO'!NB102</f>
        <v>0.9</v>
      </c>
      <c r="EK102" s="98">
        <f>'OA&amp;GRIDCO'!NE102</f>
        <v>0</v>
      </c>
      <c r="EL102" s="98">
        <f>'OA&amp;GRIDCO'!NF102</f>
        <v>0</v>
      </c>
      <c r="EM102" s="98">
        <f>RTM!IQ102</f>
        <v>0</v>
      </c>
      <c r="EN102" s="98">
        <f>RTM!IR102</f>
        <v>0</v>
      </c>
      <c r="EO102" s="98">
        <f>'Day Ahead IEX PXIL'!IU102+RTM!JC102</f>
        <v>0</v>
      </c>
      <c r="EP102" s="98">
        <f>'Day Ahead IEX PXIL'!IV102+RTM!JD102</f>
        <v>0</v>
      </c>
      <c r="EQ102" s="98">
        <f>'OA&amp;GRIDCO'!NI102</f>
        <v>0</v>
      </c>
      <c r="ER102" s="98">
        <f>'OA&amp;GRIDCO'!NJ102</f>
        <v>0</v>
      </c>
      <c r="ES102" s="98">
        <f>'OA&amp;GRIDCO'!NK102+RTM!HC102+'Day Ahead IEX PXIL'!JC102</f>
        <v>0</v>
      </c>
      <c r="ET102" s="98">
        <f>'OA&amp;GRIDCO'!NN102+RTM!HD102+'Day Ahead IEX PXIL'!JD102</f>
        <v>0</v>
      </c>
      <c r="EU102" s="98">
        <f>RTM!JG102</f>
        <v>1.1100000000000001</v>
      </c>
      <c r="EV102" s="98">
        <f>RTM!JH102</f>
        <v>0</v>
      </c>
      <c r="EW102" s="98">
        <f>RTM!JK102</f>
        <v>0</v>
      </c>
      <c r="EX102" s="98">
        <f>RTM!JL102</f>
        <v>0</v>
      </c>
      <c r="EY102" s="98">
        <f>GDAM!S102+'OA&amp;GRIDCO'!OE102+RTM!JO102</f>
        <v>0</v>
      </c>
      <c r="EZ102" s="98">
        <f>GDAM!T102+'OA&amp;GRIDCO'!NV102+RTM!JP102</f>
        <v>0</v>
      </c>
      <c r="FA102" s="98">
        <f>GDAM!Y102+RTM!JS102</f>
        <v>0</v>
      </c>
      <c r="FB102" s="98">
        <f>GDAM!Z102+RTM!JT102</f>
        <v>0</v>
      </c>
      <c r="FC102" s="98">
        <f>RTM!JW102</f>
        <v>0</v>
      </c>
      <c r="FD102" s="98">
        <f>RTM!JX102</f>
        <v>0</v>
      </c>
      <c r="FE102" s="98">
        <f>GDAM!AE102+'OA&amp;GRIDCO'!OM102</f>
        <v>0</v>
      </c>
      <c r="FF102" s="98">
        <f>GDAM!AF102+'OA&amp;GRIDCO'!ON102</f>
        <v>0</v>
      </c>
      <c r="FG102" s="10">
        <f t="shared" si="2"/>
        <v>1752.9918840206183</v>
      </c>
      <c r="FH102" s="10">
        <f t="shared" si="3"/>
        <v>197.20399999999998</v>
      </c>
    </row>
    <row r="103" spans="1:164">
      <c r="A103" s="72" t="s">
        <v>125</v>
      </c>
      <c r="B103" s="62">
        <v>93</v>
      </c>
      <c r="C103" s="139"/>
      <c r="D103" s="99"/>
      <c r="E103" s="99"/>
      <c r="F103" s="99"/>
      <c r="G103" s="99">
        <v>20</v>
      </c>
      <c r="H103" s="99">
        <v>0.9</v>
      </c>
      <c r="I103" s="98"/>
      <c r="J103" s="98"/>
      <c r="K103" s="99"/>
      <c r="L103" s="99"/>
      <c r="M103" s="99">
        <v>18</v>
      </c>
      <c r="N103" s="99"/>
      <c r="O103" s="364">
        <v>0</v>
      </c>
      <c r="P103" s="99"/>
      <c r="Q103" s="119">
        <v>3.7</v>
      </c>
      <c r="R103" s="99">
        <v>0.45999999999999996</v>
      </c>
      <c r="S103" s="98">
        <v>25</v>
      </c>
      <c r="T103" s="99"/>
      <c r="U103" s="98">
        <v>37</v>
      </c>
      <c r="V103" s="99"/>
      <c r="W103" s="351">
        <v>0</v>
      </c>
      <c r="X103" s="99"/>
      <c r="Y103" s="351">
        <v>0</v>
      </c>
      <c r="Z103" s="99"/>
      <c r="AA103" s="351">
        <v>0</v>
      </c>
      <c r="AB103" s="99"/>
      <c r="AC103" s="365">
        <v>0</v>
      </c>
      <c r="AD103" s="99"/>
      <c r="AE103" s="14">
        <f>'OA&amp;GRIDCO'!W103+'Day Ahead IEX PXIL'!M103+RTM!M103</f>
        <v>41.24</v>
      </c>
      <c r="AF103" s="14">
        <f>'OA&amp;GRIDCO'!X103+'Day Ahead IEX PXIL'!N103+RTM!N103</f>
        <v>41.24</v>
      </c>
      <c r="AG103" s="14">
        <f>'OA&amp;GRIDCO'!AC103+'Day Ahead IEX PXIL'!S103+RTM!S103</f>
        <v>5</v>
      </c>
      <c r="AH103" s="14">
        <f>'OA&amp;GRIDCO'!AD103+'Day Ahead IEX PXIL'!T103+RTM!T103</f>
        <v>2.2200000000000002</v>
      </c>
      <c r="AI103" s="14">
        <f>'OA&amp;GRIDCO'!AU103+'Day Ahead IEX PXIL'!Y103+RTM!Y103</f>
        <v>114.95</v>
      </c>
      <c r="AJ103" s="14">
        <f>'OA&amp;GRIDCO'!AV103+'Day Ahead IEX PXIL'!Z103+RTM!Z103</f>
        <v>24</v>
      </c>
      <c r="AK103" s="14">
        <f>'OA&amp;GRIDCO'!BS103+'Day Ahead IEX PXIL'!AK103+RTM!AK103</f>
        <v>60</v>
      </c>
      <c r="AL103" s="14">
        <f>'OA&amp;GRIDCO'!BT103+'Day Ahead IEX PXIL'!AL103+RTM!AL103</f>
        <v>8.5440000000000005</v>
      </c>
      <c r="AM103" s="14">
        <f>'OA&amp;GRIDCO'!BC103+'Day Ahead IEX PXIL'!AE103+RTM!AE103</f>
        <v>0</v>
      </c>
      <c r="AN103" s="14">
        <f>'OA&amp;GRIDCO'!BD103+'Day Ahead IEX PXIL'!AF103+RTM!AF103</f>
        <v>0</v>
      </c>
      <c r="AO103" s="14">
        <f>'OA&amp;GRIDCO'!CC103+'Day Ahead IEX PXIL'!AQ103+RTM!AQ103</f>
        <v>0</v>
      </c>
      <c r="AP103" s="14">
        <f>'OA&amp;GRIDCO'!CD103+'Day Ahead IEX PXIL'!AR103+RTM!AR103</f>
        <v>0</v>
      </c>
      <c r="AQ103" s="14">
        <f>'OA&amp;GRIDCO'!CO103+'Day Ahead IEX PXIL'!AW103+RTM!AW103</f>
        <v>39.15</v>
      </c>
      <c r="AR103" s="14">
        <f>'OA&amp;GRIDCO'!CP103+'Day Ahead IEX PXIL'!AX103+RTM!AX103</f>
        <v>8</v>
      </c>
      <c r="AS103" s="14">
        <f>'OA&amp;GRIDCO'!DA103+'Day Ahead IEX PXIL'!BC103+RTM!BC103</f>
        <v>329.77738402061857</v>
      </c>
      <c r="AT103" s="14">
        <f>'OA&amp;GRIDCO'!DB103+'Day Ahead IEX PXIL'!BD103+RTM!BD103</f>
        <v>0</v>
      </c>
      <c r="AU103" s="14">
        <f>'Day Ahead IEX PXIL'!BI103+RTM!BI103+'OA&amp;GRIDCO'!OQ103</f>
        <v>0</v>
      </c>
      <c r="AV103" s="14">
        <f>'Day Ahead IEX PXIL'!BJ103+RTM!BJ103+'OA&amp;GRIDCO'!OR103</f>
        <v>0</v>
      </c>
      <c r="AW103" s="91"/>
      <c r="AX103" s="91"/>
      <c r="AY103" s="14">
        <v>0</v>
      </c>
      <c r="AZ103" s="14">
        <f>'OA&amp;GRIDCO'!DL103+'Day Ahead IEX PXIL'!BP103+RTM!BP103</f>
        <v>14.12</v>
      </c>
      <c r="BA103" s="14">
        <f>'OA&amp;GRIDCO'!EC103+'Day Ahead IEX PXIL'!BU103+RTM!BU103</f>
        <v>0</v>
      </c>
      <c r="BB103" s="14">
        <f>'OA&amp;GRIDCO'!ED103+'Day Ahead IEX PXIL'!BV103+RTM!BV103</f>
        <v>0</v>
      </c>
      <c r="BC103" s="14">
        <f>'OA&amp;GRIDCO'!EQ103+'Day Ahead IEX PXIL'!CA103+RTM!CA103</f>
        <v>348.46000000000004</v>
      </c>
      <c r="BD103" s="14">
        <f>'OA&amp;GRIDCO'!ER103+'Day Ahead IEX PXIL'!CB103+RTM!CB103</f>
        <v>66.495000000000005</v>
      </c>
      <c r="BE103" s="99">
        <f>'OA&amp;GRIDCO'!NU103+GDAM!U103</f>
        <v>0</v>
      </c>
      <c r="BF103" s="99"/>
      <c r="BG103" s="77"/>
      <c r="BH103" s="77"/>
      <c r="BI103" s="14">
        <f>'OA&amp;GRIDCO'!EW103+'Day Ahead IEX PXIL'!CG103+RTM!CG103</f>
        <v>0</v>
      </c>
      <c r="BJ103" s="14">
        <f>'OA&amp;GRIDCO'!EX103+'Day Ahead IEX PXIL'!CH103+RTM!CH103</f>
        <v>0</v>
      </c>
      <c r="BK103" s="14">
        <f>'OA&amp;GRIDCO'!KW103+RTM!FG103+'Day Ahead IEX PXIL'!GW103</f>
        <v>0</v>
      </c>
      <c r="BL103" s="14">
        <f>'OA&amp;GRIDCO'!KX103+RTM!FH103+'Day Ahead IEX PXIL'!GX103</f>
        <v>0</v>
      </c>
      <c r="BM103" s="14">
        <f>'Day Ahead IEX PXIL'!CM103+RTM!CM103+'OA&amp;GRIDCO'!FC103</f>
        <v>0</v>
      </c>
      <c r="BN103" s="14">
        <f>'OA&amp;GRIDCO'!FD103+'Day Ahead IEX PXIL'!CN103+RTM!CN103</f>
        <v>0</v>
      </c>
      <c r="BO103" s="93"/>
      <c r="BP103" s="93"/>
      <c r="BQ103" s="14">
        <f>'OA&amp;GRIDCO'!FQ103+'Day Ahead IEX PXIL'!CS103+RTM!CS103</f>
        <v>26.8</v>
      </c>
      <c r="BR103" s="14">
        <f>'OA&amp;GRIDCO'!FR103+'Day Ahead IEX PXIL'!CT103+RTM!CT103</f>
        <v>6</v>
      </c>
      <c r="BS103" s="10">
        <f>'OA&amp;GRIDCO'!JU103+'Day Ahead IEX PXIL'!FA103+RTM!EU103</f>
        <v>108.9545</v>
      </c>
      <c r="BT103" s="14">
        <f>'OA&amp;GRIDCO'!JV103+'Day Ahead IEX PXIL'!FB103+RTM!EV103</f>
        <v>22</v>
      </c>
      <c r="BU103" s="31">
        <f>'OA&amp;GRIDCO'!GG103+RTM!G103</f>
        <v>0</v>
      </c>
      <c r="BV103" s="31">
        <f>'OA&amp;GRIDCO'!GH103</f>
        <v>0</v>
      </c>
      <c r="BW103" s="14">
        <f>'OA&amp;GRIDCO'!HA103+'Day Ahead IEX PXIL'!DK103+RTM!DE103</f>
        <v>1.5</v>
      </c>
      <c r="BX103" s="14">
        <f>'OA&amp;GRIDCO'!HB103</f>
        <v>0</v>
      </c>
      <c r="BY103" s="14">
        <f>'Day Ahead IEX PXIL'!GK103+RTM!FA103+'OA&amp;GRIDCO'!LC103</f>
        <v>0</v>
      </c>
      <c r="BZ103" s="14">
        <f>'Day Ahead IEX PXIL'!GL103+RTM!FB103+'OA&amp;GRIDCO'!LD103</f>
        <v>0</v>
      </c>
      <c r="CA103" s="61"/>
      <c r="CB103" s="61"/>
      <c r="CC103" s="98">
        <f>RTM!GI103+'Day Ahead IEX PXIL'!II103+GDAM!M103</f>
        <v>0</v>
      </c>
      <c r="CD103" s="98">
        <f>RTM!GJ103</f>
        <v>0</v>
      </c>
      <c r="CE103" s="14">
        <f>'OA&amp;GRIDCO'!HI103+'Day Ahead IEX PXIL'!DQ103+RTM!DK103</f>
        <v>0</v>
      </c>
      <c r="CF103" s="14">
        <f>'OA&amp;GRIDCO'!HJ103+'Day Ahead IEX PXIL'!DR103+RTM!DL103</f>
        <v>0</v>
      </c>
      <c r="CG103" s="98">
        <f>'OA&amp;GRIDCO'!HO103+'Day Ahead IEX PXIL'!DW103+RTM!DQ103</f>
        <v>0</v>
      </c>
      <c r="CH103" s="98">
        <f>'OA&amp;GRIDCO'!HP103+'Day Ahead IEX PXIL'!DX103+RTM!DR103</f>
        <v>0</v>
      </c>
      <c r="CI103" s="99">
        <f>'Day Ahead IEX PXIL'!HE103+'OA&amp;GRIDCO'!DI103+RTM!GY103</f>
        <v>0</v>
      </c>
      <c r="CJ103" s="99">
        <f>'Day Ahead IEX PXIL'!HF103+'OA&amp;GRIDCO'!DJ103</f>
        <v>0</v>
      </c>
      <c r="CK103" s="78">
        <f>'OA&amp;GRIDCO'!KS103+'Day Ahead IEX PXIL'!DE103</f>
        <v>10.31</v>
      </c>
      <c r="CL103" s="78">
        <f>'OA&amp;GRIDCO'!KT103+'Day Ahead IEX PXIL'!DF103</f>
        <v>0</v>
      </c>
      <c r="CM103" s="78">
        <f>'Day Ahead IEX PXIL'!FS103+RTM!FS103</f>
        <v>2.06</v>
      </c>
      <c r="CN103" s="78">
        <f>'Day Ahead IEX PXIL'!FT103</f>
        <v>0</v>
      </c>
      <c r="CO103" s="78">
        <f>RTM!IY103+'Day Ahead IEX PXIL'!IY103</f>
        <v>5.15</v>
      </c>
      <c r="CP103" s="78">
        <f>RTM!IZ103+'Day Ahead IEX PXIL'!IZ103</f>
        <v>0</v>
      </c>
      <c r="CQ103" s="14">
        <f>'OA&amp;GRIDCO'!KG103+'Day Ahead IEX PXIL'!FM103+RTM!GE103</f>
        <v>0</v>
      </c>
      <c r="CR103" s="14">
        <f>'OA&amp;GRIDCO'!KH103+'Day Ahead IEX PXIL'!FN103</f>
        <v>0</v>
      </c>
      <c r="CS103" s="14">
        <f>'OA&amp;GRIDCO'!KM103+'Day Ahead IEX PXIL'!FY103+RTM!FY103</f>
        <v>3.61</v>
      </c>
      <c r="CT103" s="14">
        <f>'Day Ahead IEX PXIL'!FZ103</f>
        <v>0</v>
      </c>
      <c r="CU103" s="14">
        <v>0</v>
      </c>
      <c r="CV103" s="14">
        <f>'Day Ahead IEX PXIL'!GF103</f>
        <v>0</v>
      </c>
      <c r="CW103" s="14">
        <f>'OA&amp;GRIDCO'!HU103+'Day Ahead IEX PXIL'!EC103+RTM!DW103</f>
        <v>550</v>
      </c>
      <c r="CX103" s="14">
        <f>'OA&amp;GRIDCO'!HV103+'Day Ahead IEX PXIL'!ED103+RTM!DX103</f>
        <v>0</v>
      </c>
      <c r="CY103" s="14">
        <f>'OA&amp;GRIDCO'!IG103+'Day Ahead IEX PXIL'!EI103+RTM!EC103</f>
        <v>9.3000000000000007</v>
      </c>
      <c r="CZ103" s="14">
        <f>'OA&amp;GRIDCO'!IH103+'Day Ahead IEX PXIL'!EJ103+RTM!ED103</f>
        <v>2.3250000000000002</v>
      </c>
      <c r="DA103" s="14">
        <f>'OA&amp;GRIDCO'!IU103+'Day Ahead IEX PXIL'!EO103+RTM!EI103</f>
        <v>0</v>
      </c>
      <c r="DB103" s="14">
        <f>'OA&amp;GRIDCO'!IV103+'Day Ahead IEX PXIL'!EP103+RTM!EJ103</f>
        <v>0</v>
      </c>
      <c r="DC103" s="99"/>
      <c r="DD103" s="99"/>
      <c r="DE103" s="14">
        <f>'Day Ahead IEX PXIL'!FC103+'OA&amp;GRIDCO'!KA103+RTM!GM103</f>
        <v>0</v>
      </c>
      <c r="DF103" s="14">
        <f>'Day Ahead IEX PXIL'!FD103+'OA&amp;GRIDCO'!KB103</f>
        <v>0</v>
      </c>
      <c r="DG103" s="14">
        <f>'OA&amp;GRIDCO'!JE103+'Day Ahead IEX PXIL'!EU103+RTM!EO103</f>
        <v>20.62</v>
      </c>
      <c r="DH103" s="14">
        <f>'OA&amp;GRIDCO'!JF103+'Day Ahead IEX PXIL'!EV103+RTM!EP103</f>
        <v>0</v>
      </c>
      <c r="DI103" s="14">
        <v>0</v>
      </c>
      <c r="DJ103" s="14">
        <v>0</v>
      </c>
      <c r="DK103" s="98">
        <f>RTM!FM103</f>
        <v>0</v>
      </c>
      <c r="DL103" s="98">
        <f>RTM!FN103</f>
        <v>0</v>
      </c>
      <c r="DM103" s="98">
        <f>'OA&amp;GRIDCO'!LF103+'Day Ahead IEX PXIL'!HU103+'Day Ahead IEX PXIL'!HU103</f>
        <v>0</v>
      </c>
      <c r="DN103" s="98">
        <f>'OA&amp;GRIDCO'!LH103+'Day Ahead IEX PXIL'!HV103+RTM!GV103</f>
        <v>0</v>
      </c>
      <c r="DO103" s="98">
        <f>'OA&amp;GRIDCO'!LS103+'Day Ahead IEX PXIL'!HO103+RTM!IU103</f>
        <v>0</v>
      </c>
      <c r="DP103" s="98">
        <f>'OA&amp;GRIDCO'!LT103+'Day Ahead IEX PXIL'!HP103+RTM!IV103</f>
        <v>0</v>
      </c>
      <c r="DQ103" s="98">
        <f>RTM!HK103</f>
        <v>1.65</v>
      </c>
      <c r="DR103" s="98">
        <f>RTM!HL103</f>
        <v>0</v>
      </c>
      <c r="DS103" s="98">
        <f>RTM!HO103</f>
        <v>0</v>
      </c>
      <c r="DT103" s="98">
        <f>RTM!HP103</f>
        <v>0</v>
      </c>
      <c r="DU103" s="98">
        <f>RTM!HS103</f>
        <v>0</v>
      </c>
      <c r="DV103" s="98">
        <f>RTM!HT103</f>
        <v>0</v>
      </c>
      <c r="DW103" s="98">
        <f>RTM!HW103+'OA&amp;GRIDCO'!MI103</f>
        <v>25</v>
      </c>
      <c r="DX103" s="98">
        <f>RTM!HX103</f>
        <v>0</v>
      </c>
      <c r="DY103" s="98">
        <f>RTM!IA103</f>
        <v>0</v>
      </c>
      <c r="DZ103" s="98">
        <f>RTM!IB103</f>
        <v>0</v>
      </c>
      <c r="EA103" s="98">
        <f>RTM!IC103</f>
        <v>0</v>
      </c>
      <c r="EB103" s="98">
        <f>RTM!ID103</f>
        <v>0</v>
      </c>
      <c r="EC103" s="98">
        <f>'OA&amp;GRIDCO'!MO103</f>
        <v>0</v>
      </c>
      <c r="ED103" s="98">
        <f>'OA&amp;GRIDCO'!MP103</f>
        <v>0</v>
      </c>
      <c r="EE103" s="98">
        <f>'OA&amp;GRIDCO'!MS103</f>
        <v>0</v>
      </c>
      <c r="EF103" s="98">
        <f>'OA&amp;GRIDCO'!MT103</f>
        <v>0</v>
      </c>
      <c r="EG103" s="98">
        <f>'OA&amp;GRIDCO'!MW103+'Day Ahead IEX PXIL'!IM103+GDAM!G103+RTM!II103</f>
        <v>0</v>
      </c>
      <c r="EH103" s="98">
        <f>'OA&amp;GRIDCO'!MX103+'Day Ahead IEX PXIL'!IN103+RTM!IJ103+GDAM!H103</f>
        <v>0</v>
      </c>
      <c r="EI103" s="98">
        <f>'Day Ahead IEX PXIL'!IQ103+RTM!IM103+'OA&amp;GRIDCO'!NA103</f>
        <v>6.65</v>
      </c>
      <c r="EJ103" s="98">
        <f>'Day Ahead IEX PXIL'!IR103+RTM!IN103+'OA&amp;GRIDCO'!NB103</f>
        <v>0.9</v>
      </c>
      <c r="EK103" s="98">
        <f>'OA&amp;GRIDCO'!NE103</f>
        <v>0</v>
      </c>
      <c r="EL103" s="98">
        <f>'OA&amp;GRIDCO'!NF103</f>
        <v>0</v>
      </c>
      <c r="EM103" s="98">
        <f>RTM!IQ103</f>
        <v>0</v>
      </c>
      <c r="EN103" s="98">
        <f>RTM!IR103</f>
        <v>0</v>
      </c>
      <c r="EO103" s="98">
        <f>'Day Ahead IEX PXIL'!IU103+RTM!JC103</f>
        <v>0</v>
      </c>
      <c r="EP103" s="98">
        <f>'Day Ahead IEX PXIL'!IV103+RTM!JD103</f>
        <v>0</v>
      </c>
      <c r="EQ103" s="98">
        <f>'OA&amp;GRIDCO'!NI103</f>
        <v>0</v>
      </c>
      <c r="ER103" s="98">
        <f>'OA&amp;GRIDCO'!NJ103</f>
        <v>0</v>
      </c>
      <c r="ES103" s="98">
        <f>'OA&amp;GRIDCO'!NK103+RTM!HC103+'Day Ahead IEX PXIL'!JC103</f>
        <v>0</v>
      </c>
      <c r="ET103" s="98">
        <f>'OA&amp;GRIDCO'!NN103+RTM!HD103+'Day Ahead IEX PXIL'!JD103</f>
        <v>0</v>
      </c>
      <c r="EU103" s="98">
        <f>RTM!JG103</f>
        <v>1.1100000000000001</v>
      </c>
      <c r="EV103" s="98">
        <f>RTM!JH103</f>
        <v>0</v>
      </c>
      <c r="EW103" s="98">
        <f>RTM!JK103</f>
        <v>0</v>
      </c>
      <c r="EX103" s="98">
        <f>RTM!JL103</f>
        <v>0</v>
      </c>
      <c r="EY103" s="98">
        <f>GDAM!S103+'OA&amp;GRIDCO'!OE103+RTM!JO103</f>
        <v>0</v>
      </c>
      <c r="EZ103" s="98">
        <f>GDAM!T103+'OA&amp;GRIDCO'!NV103+RTM!JP103</f>
        <v>0</v>
      </c>
      <c r="FA103" s="98">
        <f>GDAM!Y103+RTM!JS103</f>
        <v>0</v>
      </c>
      <c r="FB103" s="98">
        <f>GDAM!Z103+RTM!JT103</f>
        <v>0</v>
      </c>
      <c r="FC103" s="98">
        <f>RTM!JW103</f>
        <v>0</v>
      </c>
      <c r="FD103" s="98">
        <f>RTM!JX103</f>
        <v>0</v>
      </c>
      <c r="FE103" s="98">
        <f>GDAM!AE103+'OA&amp;GRIDCO'!OM103</f>
        <v>0</v>
      </c>
      <c r="FF103" s="98">
        <f>GDAM!AF103+'OA&amp;GRIDCO'!ON103</f>
        <v>0</v>
      </c>
      <c r="FG103" s="10">
        <f t="shared" si="2"/>
        <v>1752.9918840206183</v>
      </c>
      <c r="FH103" s="10">
        <f t="shared" si="3"/>
        <v>197.20399999999998</v>
      </c>
    </row>
    <row r="104" spans="1:164">
      <c r="A104" s="72" t="s">
        <v>126</v>
      </c>
      <c r="B104" s="62">
        <v>94</v>
      </c>
      <c r="C104" s="139"/>
      <c r="D104" s="99"/>
      <c r="E104" s="99"/>
      <c r="F104" s="99"/>
      <c r="G104" s="99">
        <v>20</v>
      </c>
      <c r="H104" s="99">
        <v>0.9</v>
      </c>
      <c r="I104" s="98"/>
      <c r="J104" s="98"/>
      <c r="K104" s="99"/>
      <c r="L104" s="99"/>
      <c r="M104" s="99">
        <v>18</v>
      </c>
      <c r="N104" s="99"/>
      <c r="O104" s="364">
        <v>0</v>
      </c>
      <c r="P104" s="99"/>
      <c r="Q104" s="119">
        <v>3.7</v>
      </c>
      <c r="R104" s="99">
        <v>0.45999999999999996</v>
      </c>
      <c r="S104" s="98">
        <v>25</v>
      </c>
      <c r="T104" s="99"/>
      <c r="U104" s="98">
        <v>37</v>
      </c>
      <c r="V104" s="99"/>
      <c r="W104" s="351">
        <v>0</v>
      </c>
      <c r="X104" s="99"/>
      <c r="Y104" s="351">
        <v>0</v>
      </c>
      <c r="Z104" s="99"/>
      <c r="AA104" s="351">
        <v>0</v>
      </c>
      <c r="AB104" s="99"/>
      <c r="AC104" s="365">
        <v>0</v>
      </c>
      <c r="AD104" s="99"/>
      <c r="AE104" s="14">
        <f>'OA&amp;GRIDCO'!W104+'Day Ahead IEX PXIL'!M104+RTM!M104</f>
        <v>41.24</v>
      </c>
      <c r="AF104" s="14">
        <f>'OA&amp;GRIDCO'!X104+'Day Ahead IEX PXIL'!N104+RTM!N104</f>
        <v>41.24</v>
      </c>
      <c r="AG104" s="14">
        <f>'OA&amp;GRIDCO'!AC104+'Day Ahead IEX PXIL'!S104+RTM!S104</f>
        <v>5</v>
      </c>
      <c r="AH104" s="14">
        <f>'OA&amp;GRIDCO'!AD104+'Day Ahead IEX PXIL'!T104+RTM!T104</f>
        <v>2.2200000000000002</v>
      </c>
      <c r="AI104" s="14">
        <f>'OA&amp;GRIDCO'!AU104+'Day Ahead IEX PXIL'!Y104+RTM!Y104</f>
        <v>114.95</v>
      </c>
      <c r="AJ104" s="14">
        <f>'OA&amp;GRIDCO'!AV104+'Day Ahead IEX PXIL'!Z104+RTM!Z104</f>
        <v>24</v>
      </c>
      <c r="AK104" s="14">
        <f>'OA&amp;GRIDCO'!BS104+'Day Ahead IEX PXIL'!AK104+RTM!AK104</f>
        <v>60</v>
      </c>
      <c r="AL104" s="14">
        <f>'OA&amp;GRIDCO'!BT104+'Day Ahead IEX PXIL'!AL104+RTM!AL104</f>
        <v>8.5440000000000005</v>
      </c>
      <c r="AM104" s="14">
        <f>'OA&amp;GRIDCO'!BC104+'Day Ahead IEX PXIL'!AE104+RTM!AE104</f>
        <v>0</v>
      </c>
      <c r="AN104" s="14">
        <f>'OA&amp;GRIDCO'!BD104+'Day Ahead IEX PXIL'!AF104+RTM!AF104</f>
        <v>0</v>
      </c>
      <c r="AO104" s="14">
        <f>'OA&amp;GRIDCO'!CC104+'Day Ahead IEX PXIL'!AQ104+RTM!AQ104</f>
        <v>0</v>
      </c>
      <c r="AP104" s="14">
        <f>'OA&amp;GRIDCO'!CD104+'Day Ahead IEX PXIL'!AR104+RTM!AR104</f>
        <v>0</v>
      </c>
      <c r="AQ104" s="14">
        <f>'OA&amp;GRIDCO'!CO104+'Day Ahead IEX PXIL'!AW104+RTM!AW104</f>
        <v>39.15</v>
      </c>
      <c r="AR104" s="14">
        <f>'OA&amp;GRIDCO'!CP104+'Day Ahead IEX PXIL'!AX104+RTM!AX104</f>
        <v>8</v>
      </c>
      <c r="AS104" s="14">
        <f>'OA&amp;GRIDCO'!DA104+'Day Ahead IEX PXIL'!BC104+RTM!BC104</f>
        <v>329.77738402061857</v>
      </c>
      <c r="AT104" s="14">
        <f>'OA&amp;GRIDCO'!DB104+'Day Ahead IEX PXIL'!BD104+RTM!BD104</f>
        <v>0</v>
      </c>
      <c r="AU104" s="14">
        <f>'Day Ahead IEX PXIL'!BI104+RTM!BI104+'OA&amp;GRIDCO'!OQ104</f>
        <v>0</v>
      </c>
      <c r="AV104" s="14">
        <f>'Day Ahead IEX PXIL'!BJ104+RTM!BJ104+'OA&amp;GRIDCO'!OR104</f>
        <v>0</v>
      </c>
      <c r="AW104" s="91"/>
      <c r="AX104" s="91"/>
      <c r="AY104" s="14">
        <v>0</v>
      </c>
      <c r="AZ104" s="14">
        <f>'OA&amp;GRIDCO'!DL104+'Day Ahead IEX PXIL'!BP104+RTM!BP104</f>
        <v>14.12</v>
      </c>
      <c r="BA104" s="14">
        <f>'OA&amp;GRIDCO'!EC104+'Day Ahead IEX PXIL'!BU104+RTM!BU104</f>
        <v>0</v>
      </c>
      <c r="BB104" s="14">
        <f>'OA&amp;GRIDCO'!ED104+'Day Ahead IEX PXIL'!BV104+RTM!BV104</f>
        <v>0</v>
      </c>
      <c r="BC104" s="14">
        <f>'OA&amp;GRIDCO'!EQ104+'Day Ahead IEX PXIL'!CA104+RTM!CA104</f>
        <v>348.46000000000004</v>
      </c>
      <c r="BD104" s="14">
        <f>'OA&amp;GRIDCO'!ER104+'Day Ahead IEX PXIL'!CB104+RTM!CB104</f>
        <v>66.495000000000005</v>
      </c>
      <c r="BE104" s="99">
        <f>'OA&amp;GRIDCO'!NU104+GDAM!U104</f>
        <v>0</v>
      </c>
      <c r="BF104" s="99"/>
      <c r="BG104" s="77"/>
      <c r="BH104" s="77"/>
      <c r="BI104" s="14">
        <f>'OA&amp;GRIDCO'!EW104+'Day Ahead IEX PXIL'!CG104+RTM!CG104</f>
        <v>0</v>
      </c>
      <c r="BJ104" s="14">
        <f>'OA&amp;GRIDCO'!EX104+'Day Ahead IEX PXIL'!CH104+RTM!CH104</f>
        <v>0</v>
      </c>
      <c r="BK104" s="14">
        <f>'OA&amp;GRIDCO'!KW104+RTM!FG104+'Day Ahead IEX PXIL'!GW104</f>
        <v>0</v>
      </c>
      <c r="BL104" s="14">
        <f>'OA&amp;GRIDCO'!KX104+RTM!FH104+'Day Ahead IEX PXIL'!GX104</f>
        <v>0</v>
      </c>
      <c r="BM104" s="14">
        <f>'Day Ahead IEX PXIL'!CM104+RTM!CM104+'OA&amp;GRIDCO'!FC104</f>
        <v>0</v>
      </c>
      <c r="BN104" s="14">
        <f>'OA&amp;GRIDCO'!FD104+'Day Ahead IEX PXIL'!CN104+RTM!CN104</f>
        <v>0</v>
      </c>
      <c r="BO104" s="93"/>
      <c r="BP104" s="93"/>
      <c r="BQ104" s="14">
        <f>'OA&amp;GRIDCO'!FQ104+'Day Ahead IEX PXIL'!CS104+RTM!CS104</f>
        <v>26.8</v>
      </c>
      <c r="BR104" s="14">
        <f>'OA&amp;GRIDCO'!FR104+'Day Ahead IEX PXIL'!CT104+RTM!CT104</f>
        <v>6</v>
      </c>
      <c r="BS104" s="10">
        <f>'OA&amp;GRIDCO'!JU104+'Day Ahead IEX PXIL'!FA104+RTM!EU104</f>
        <v>108.9545</v>
      </c>
      <c r="BT104" s="14">
        <f>'OA&amp;GRIDCO'!JV104+'Day Ahead IEX PXIL'!FB104+RTM!EV104</f>
        <v>22</v>
      </c>
      <c r="BU104" s="31">
        <f>'OA&amp;GRIDCO'!GG104+RTM!G104</f>
        <v>0</v>
      </c>
      <c r="BV104" s="31">
        <f>'OA&amp;GRIDCO'!GH104</f>
        <v>0</v>
      </c>
      <c r="BW104" s="14">
        <f>'OA&amp;GRIDCO'!HA104+'Day Ahead IEX PXIL'!DK104+RTM!DE104</f>
        <v>1.5</v>
      </c>
      <c r="BX104" s="14">
        <f>'OA&amp;GRIDCO'!HB104</f>
        <v>0</v>
      </c>
      <c r="BY104" s="14">
        <f>'Day Ahead IEX PXIL'!GK104+RTM!FA104+'OA&amp;GRIDCO'!LC104</f>
        <v>0</v>
      </c>
      <c r="BZ104" s="14">
        <f>'Day Ahead IEX PXIL'!GL104+RTM!FB104+'OA&amp;GRIDCO'!LD104</f>
        <v>0</v>
      </c>
      <c r="CA104" s="61"/>
      <c r="CB104" s="61"/>
      <c r="CC104" s="98">
        <f>RTM!GI104+'Day Ahead IEX PXIL'!II104+GDAM!M104</f>
        <v>0</v>
      </c>
      <c r="CD104" s="98">
        <f>RTM!GJ104</f>
        <v>0</v>
      </c>
      <c r="CE104" s="14">
        <f>'OA&amp;GRIDCO'!HI104+'Day Ahead IEX PXIL'!DQ104+RTM!DK104</f>
        <v>0</v>
      </c>
      <c r="CF104" s="14">
        <f>'OA&amp;GRIDCO'!HJ104+'Day Ahead IEX PXIL'!DR104+RTM!DL104</f>
        <v>0</v>
      </c>
      <c r="CG104" s="98">
        <f>'OA&amp;GRIDCO'!HO104+'Day Ahead IEX PXIL'!DW104+RTM!DQ104</f>
        <v>0</v>
      </c>
      <c r="CH104" s="98">
        <f>'OA&amp;GRIDCO'!HP104+'Day Ahead IEX PXIL'!DX104+RTM!DR104</f>
        <v>0</v>
      </c>
      <c r="CI104" s="99">
        <f>'Day Ahead IEX PXIL'!HE104+'OA&amp;GRIDCO'!DI104+RTM!GY104</f>
        <v>0</v>
      </c>
      <c r="CJ104" s="99">
        <f>'Day Ahead IEX PXIL'!HF104+'OA&amp;GRIDCO'!DJ104</f>
        <v>0</v>
      </c>
      <c r="CK104" s="78">
        <f>'OA&amp;GRIDCO'!KS104+'Day Ahead IEX PXIL'!DE104</f>
        <v>10.31</v>
      </c>
      <c r="CL104" s="78">
        <f>'OA&amp;GRIDCO'!KT104+'Day Ahead IEX PXIL'!DF104</f>
        <v>0</v>
      </c>
      <c r="CM104" s="78">
        <f>'Day Ahead IEX PXIL'!FS104+RTM!FS104</f>
        <v>2.06</v>
      </c>
      <c r="CN104" s="78">
        <f>'Day Ahead IEX PXIL'!FT104</f>
        <v>0</v>
      </c>
      <c r="CO104" s="78">
        <f>RTM!IY104+'Day Ahead IEX PXIL'!IY104</f>
        <v>5.15</v>
      </c>
      <c r="CP104" s="78">
        <f>RTM!IZ104+'Day Ahead IEX PXIL'!IZ104</f>
        <v>0</v>
      </c>
      <c r="CQ104" s="14">
        <f>'OA&amp;GRIDCO'!KG104+'Day Ahead IEX PXIL'!FM104+RTM!GE104</f>
        <v>0</v>
      </c>
      <c r="CR104" s="14">
        <f>'OA&amp;GRIDCO'!KH104+'Day Ahead IEX PXIL'!FN104</f>
        <v>0</v>
      </c>
      <c r="CS104" s="14">
        <f>'OA&amp;GRIDCO'!KM104+'Day Ahead IEX PXIL'!FY104+RTM!FY104</f>
        <v>3.61</v>
      </c>
      <c r="CT104" s="14">
        <f>'Day Ahead IEX PXIL'!FZ104</f>
        <v>0</v>
      </c>
      <c r="CU104" s="14">
        <v>0</v>
      </c>
      <c r="CV104" s="14">
        <f>'Day Ahead IEX PXIL'!GF104</f>
        <v>0</v>
      </c>
      <c r="CW104" s="14">
        <f>'OA&amp;GRIDCO'!HU104+'Day Ahead IEX PXIL'!EC104+RTM!DW104</f>
        <v>550</v>
      </c>
      <c r="CX104" s="14">
        <f>'OA&amp;GRIDCO'!HV104+'Day Ahead IEX PXIL'!ED104+RTM!DX104</f>
        <v>0</v>
      </c>
      <c r="CY104" s="14">
        <f>'OA&amp;GRIDCO'!IG104+'Day Ahead IEX PXIL'!EI104+RTM!EC104</f>
        <v>9.3000000000000007</v>
      </c>
      <c r="CZ104" s="14">
        <f>'OA&amp;GRIDCO'!IH104+'Day Ahead IEX PXIL'!EJ104+RTM!ED104</f>
        <v>2.3250000000000002</v>
      </c>
      <c r="DA104" s="14">
        <f>'OA&amp;GRIDCO'!IU104+'Day Ahead IEX PXIL'!EO104+RTM!EI104</f>
        <v>0</v>
      </c>
      <c r="DB104" s="14">
        <f>'OA&amp;GRIDCO'!IV104+'Day Ahead IEX PXIL'!EP104+RTM!EJ104</f>
        <v>0</v>
      </c>
      <c r="DC104" s="99"/>
      <c r="DD104" s="99"/>
      <c r="DE104" s="14">
        <f>'Day Ahead IEX PXIL'!FC104+'OA&amp;GRIDCO'!KA104+RTM!GM104</f>
        <v>0</v>
      </c>
      <c r="DF104" s="14">
        <f>'Day Ahead IEX PXIL'!FD104+'OA&amp;GRIDCO'!KB104</f>
        <v>0</v>
      </c>
      <c r="DG104" s="14">
        <f>'OA&amp;GRIDCO'!JE104+'Day Ahead IEX PXIL'!EU104+RTM!EO104</f>
        <v>20.62</v>
      </c>
      <c r="DH104" s="14">
        <f>'OA&amp;GRIDCO'!JF104+'Day Ahead IEX PXIL'!EV104+RTM!EP104</f>
        <v>0</v>
      </c>
      <c r="DI104" s="14">
        <v>0</v>
      </c>
      <c r="DJ104" s="14">
        <v>0</v>
      </c>
      <c r="DK104" s="98">
        <f>RTM!FM104</f>
        <v>0</v>
      </c>
      <c r="DL104" s="98">
        <f>RTM!FN104</f>
        <v>0</v>
      </c>
      <c r="DM104" s="98">
        <f>'OA&amp;GRIDCO'!LF104+'Day Ahead IEX PXIL'!HU104+'Day Ahead IEX PXIL'!HU104</f>
        <v>0</v>
      </c>
      <c r="DN104" s="98">
        <f>'OA&amp;GRIDCO'!LH104+'Day Ahead IEX PXIL'!HV104+RTM!GV104</f>
        <v>0</v>
      </c>
      <c r="DO104" s="98">
        <f>'OA&amp;GRIDCO'!LS104+'Day Ahead IEX PXIL'!HO104+RTM!IU104</f>
        <v>0</v>
      </c>
      <c r="DP104" s="98">
        <f>'OA&amp;GRIDCO'!LT104+'Day Ahead IEX PXIL'!HP104+RTM!IV104</f>
        <v>0</v>
      </c>
      <c r="DQ104" s="98">
        <f>RTM!HK104</f>
        <v>1.65</v>
      </c>
      <c r="DR104" s="98">
        <f>RTM!HL104</f>
        <v>0</v>
      </c>
      <c r="DS104" s="98">
        <f>RTM!HO104</f>
        <v>0</v>
      </c>
      <c r="DT104" s="98">
        <f>RTM!HP104</f>
        <v>0</v>
      </c>
      <c r="DU104" s="98">
        <f>RTM!HS104</f>
        <v>0</v>
      </c>
      <c r="DV104" s="98">
        <f>RTM!HT104</f>
        <v>0</v>
      </c>
      <c r="DW104" s="98">
        <f>RTM!HW104+'OA&amp;GRIDCO'!MI104</f>
        <v>25</v>
      </c>
      <c r="DX104" s="98">
        <f>RTM!HX104</f>
        <v>0</v>
      </c>
      <c r="DY104" s="98">
        <f>RTM!IA104</f>
        <v>0</v>
      </c>
      <c r="DZ104" s="98">
        <f>RTM!IB104</f>
        <v>0</v>
      </c>
      <c r="EA104" s="98">
        <f>RTM!IC104</f>
        <v>0</v>
      </c>
      <c r="EB104" s="98">
        <f>RTM!ID104</f>
        <v>0</v>
      </c>
      <c r="EC104" s="98">
        <f>'OA&amp;GRIDCO'!MO104</f>
        <v>0</v>
      </c>
      <c r="ED104" s="98">
        <f>'OA&amp;GRIDCO'!MP104</f>
        <v>0</v>
      </c>
      <c r="EE104" s="98">
        <f>'OA&amp;GRIDCO'!MS104</f>
        <v>0</v>
      </c>
      <c r="EF104" s="98">
        <f>'OA&amp;GRIDCO'!MT104</f>
        <v>0</v>
      </c>
      <c r="EG104" s="98">
        <f>'OA&amp;GRIDCO'!MW104+'Day Ahead IEX PXIL'!IM104+GDAM!G104+RTM!II104</f>
        <v>0</v>
      </c>
      <c r="EH104" s="98">
        <f>'OA&amp;GRIDCO'!MX104+'Day Ahead IEX PXIL'!IN104+RTM!IJ104+GDAM!H104</f>
        <v>0</v>
      </c>
      <c r="EI104" s="98">
        <f>'Day Ahead IEX PXIL'!IQ104+RTM!IM104+'OA&amp;GRIDCO'!NA104</f>
        <v>6.65</v>
      </c>
      <c r="EJ104" s="98">
        <f>'Day Ahead IEX PXIL'!IR104+RTM!IN104+'OA&amp;GRIDCO'!NB104</f>
        <v>0.9</v>
      </c>
      <c r="EK104" s="98">
        <f>'OA&amp;GRIDCO'!NE104</f>
        <v>0</v>
      </c>
      <c r="EL104" s="98">
        <f>'OA&amp;GRIDCO'!NF104</f>
        <v>0</v>
      </c>
      <c r="EM104" s="98">
        <f>RTM!IQ104</f>
        <v>0</v>
      </c>
      <c r="EN104" s="98">
        <f>RTM!IR104</f>
        <v>0</v>
      </c>
      <c r="EO104" s="98">
        <f>'Day Ahead IEX PXIL'!IU104+RTM!JC104</f>
        <v>0</v>
      </c>
      <c r="EP104" s="98">
        <f>'Day Ahead IEX PXIL'!IV104+RTM!JD104</f>
        <v>0</v>
      </c>
      <c r="EQ104" s="98">
        <f>'OA&amp;GRIDCO'!NI104</f>
        <v>0</v>
      </c>
      <c r="ER104" s="98">
        <f>'OA&amp;GRIDCO'!NJ104</f>
        <v>0</v>
      </c>
      <c r="ES104" s="98">
        <f>'OA&amp;GRIDCO'!NK104+RTM!HC104+'Day Ahead IEX PXIL'!JC104</f>
        <v>0</v>
      </c>
      <c r="ET104" s="98">
        <f>'OA&amp;GRIDCO'!NN104+RTM!HD104+'Day Ahead IEX PXIL'!JD104</f>
        <v>0</v>
      </c>
      <c r="EU104" s="98">
        <f>RTM!JG104</f>
        <v>1.1100000000000001</v>
      </c>
      <c r="EV104" s="98">
        <f>RTM!JH104</f>
        <v>0</v>
      </c>
      <c r="EW104" s="98">
        <f>RTM!JK104</f>
        <v>0</v>
      </c>
      <c r="EX104" s="98">
        <f>RTM!JL104</f>
        <v>0</v>
      </c>
      <c r="EY104" s="98">
        <f>GDAM!S104+'OA&amp;GRIDCO'!OE104+RTM!JO104</f>
        <v>0</v>
      </c>
      <c r="EZ104" s="98">
        <f>GDAM!T104+'OA&amp;GRIDCO'!NV104+RTM!JP104</f>
        <v>0</v>
      </c>
      <c r="FA104" s="98">
        <f>GDAM!Y104+RTM!JS104</f>
        <v>0</v>
      </c>
      <c r="FB104" s="98">
        <f>GDAM!Z104+RTM!JT104</f>
        <v>0</v>
      </c>
      <c r="FC104" s="98">
        <f>RTM!JW104</f>
        <v>0</v>
      </c>
      <c r="FD104" s="98">
        <f>RTM!JX104</f>
        <v>0</v>
      </c>
      <c r="FE104" s="98">
        <f>GDAM!AE104+'OA&amp;GRIDCO'!OM104</f>
        <v>0</v>
      </c>
      <c r="FF104" s="98">
        <f>GDAM!AF104+'OA&amp;GRIDCO'!ON104</f>
        <v>0</v>
      </c>
      <c r="FG104" s="10">
        <f t="shared" si="2"/>
        <v>1752.9918840206183</v>
      </c>
      <c r="FH104" s="10">
        <f t="shared" si="3"/>
        <v>197.20399999999998</v>
      </c>
    </row>
    <row r="105" spans="1:164">
      <c r="A105" s="72" t="s">
        <v>127</v>
      </c>
      <c r="B105" s="62">
        <v>95</v>
      </c>
      <c r="C105" s="139"/>
      <c r="D105" s="99"/>
      <c r="E105" s="99"/>
      <c r="F105" s="99"/>
      <c r="G105" s="99">
        <v>20</v>
      </c>
      <c r="H105" s="99">
        <v>0.9</v>
      </c>
      <c r="I105" s="98"/>
      <c r="J105" s="98"/>
      <c r="K105" s="99"/>
      <c r="L105" s="99"/>
      <c r="M105" s="99">
        <v>18</v>
      </c>
      <c r="N105" s="99"/>
      <c r="O105" s="364">
        <v>0</v>
      </c>
      <c r="P105" s="99"/>
      <c r="Q105" s="119">
        <v>3.7</v>
      </c>
      <c r="R105" s="99">
        <v>0.45999999999999996</v>
      </c>
      <c r="S105" s="98">
        <v>25</v>
      </c>
      <c r="T105" s="99"/>
      <c r="U105" s="98">
        <v>37</v>
      </c>
      <c r="V105" s="99"/>
      <c r="W105" s="351">
        <v>0</v>
      </c>
      <c r="X105" s="99"/>
      <c r="Y105" s="351">
        <v>0</v>
      </c>
      <c r="Z105" s="99"/>
      <c r="AA105" s="351">
        <v>0</v>
      </c>
      <c r="AB105" s="99"/>
      <c r="AC105" s="365">
        <v>0</v>
      </c>
      <c r="AD105" s="99"/>
      <c r="AE105" s="14">
        <f>'OA&amp;GRIDCO'!W105+'Day Ahead IEX PXIL'!M105+RTM!M105</f>
        <v>41.24</v>
      </c>
      <c r="AF105" s="14">
        <f>'OA&amp;GRIDCO'!X105+'Day Ahead IEX PXIL'!N105+RTM!N105</f>
        <v>41.24</v>
      </c>
      <c r="AG105" s="14">
        <f>'OA&amp;GRIDCO'!AC105+'Day Ahead IEX PXIL'!S105+RTM!S105</f>
        <v>5</v>
      </c>
      <c r="AH105" s="14">
        <f>'OA&amp;GRIDCO'!AD105+'Day Ahead IEX PXIL'!T105+RTM!T105</f>
        <v>2.2200000000000002</v>
      </c>
      <c r="AI105" s="14">
        <f>'OA&amp;GRIDCO'!AU105+'Day Ahead IEX PXIL'!Y105+RTM!Y105</f>
        <v>114.95</v>
      </c>
      <c r="AJ105" s="14">
        <f>'OA&amp;GRIDCO'!AV105+'Day Ahead IEX PXIL'!Z105+RTM!Z105</f>
        <v>24</v>
      </c>
      <c r="AK105" s="14">
        <f>'OA&amp;GRIDCO'!BS105+'Day Ahead IEX PXIL'!AK105+RTM!AK105</f>
        <v>60</v>
      </c>
      <c r="AL105" s="14">
        <f>'OA&amp;GRIDCO'!BT105+'Day Ahead IEX PXIL'!AL105+RTM!AL105</f>
        <v>8.5440000000000005</v>
      </c>
      <c r="AM105" s="14">
        <f>'OA&amp;GRIDCO'!BC105+'Day Ahead IEX PXIL'!AE105+RTM!AE105</f>
        <v>0</v>
      </c>
      <c r="AN105" s="14">
        <f>'OA&amp;GRIDCO'!BD105+'Day Ahead IEX PXIL'!AF105+RTM!AF105</f>
        <v>0</v>
      </c>
      <c r="AO105" s="14">
        <f>'OA&amp;GRIDCO'!CC105+'Day Ahead IEX PXIL'!AQ105+RTM!AQ105</f>
        <v>0</v>
      </c>
      <c r="AP105" s="14">
        <f>'OA&amp;GRIDCO'!CD105+'Day Ahead IEX PXIL'!AR105+RTM!AR105</f>
        <v>0</v>
      </c>
      <c r="AQ105" s="14">
        <f>'OA&amp;GRIDCO'!CO105+'Day Ahead IEX PXIL'!AW105+RTM!AW105</f>
        <v>39.15</v>
      </c>
      <c r="AR105" s="14">
        <f>'OA&amp;GRIDCO'!CP105+'Day Ahead IEX PXIL'!AX105+RTM!AX105</f>
        <v>8</v>
      </c>
      <c r="AS105" s="14">
        <f>'OA&amp;GRIDCO'!DA105+'Day Ahead IEX PXIL'!BC105+RTM!BC105</f>
        <v>329.77738402061857</v>
      </c>
      <c r="AT105" s="14">
        <f>'OA&amp;GRIDCO'!DB105+'Day Ahead IEX PXIL'!BD105+RTM!BD105</f>
        <v>0</v>
      </c>
      <c r="AU105" s="14">
        <f>'Day Ahead IEX PXIL'!BI105+RTM!BI105+'OA&amp;GRIDCO'!OQ105</f>
        <v>0</v>
      </c>
      <c r="AV105" s="14">
        <f>'Day Ahead IEX PXIL'!BJ105+RTM!BJ105+'OA&amp;GRIDCO'!OR105</f>
        <v>0</v>
      </c>
      <c r="AW105" s="91"/>
      <c r="AX105" s="91"/>
      <c r="AY105" s="14">
        <v>0</v>
      </c>
      <c r="AZ105" s="14">
        <f>'OA&amp;GRIDCO'!DL105+'Day Ahead IEX PXIL'!BP105+RTM!BP105</f>
        <v>14.12</v>
      </c>
      <c r="BA105" s="14">
        <f>'OA&amp;GRIDCO'!EC105+'Day Ahead IEX PXIL'!BU105+RTM!BU105</f>
        <v>0</v>
      </c>
      <c r="BB105" s="14">
        <f>'OA&amp;GRIDCO'!ED105+'Day Ahead IEX PXIL'!BV105+RTM!BV105</f>
        <v>0</v>
      </c>
      <c r="BC105" s="14">
        <f>'OA&amp;GRIDCO'!EQ105+'Day Ahead IEX PXIL'!CA105+RTM!CA105</f>
        <v>348.46000000000004</v>
      </c>
      <c r="BD105" s="14">
        <f>'OA&amp;GRIDCO'!ER105+'Day Ahead IEX PXIL'!CB105+RTM!CB105</f>
        <v>66.495000000000005</v>
      </c>
      <c r="BE105" s="99">
        <f>'OA&amp;GRIDCO'!NU105+GDAM!U105</f>
        <v>0</v>
      </c>
      <c r="BF105" s="99"/>
      <c r="BG105" s="77"/>
      <c r="BH105" s="77"/>
      <c r="BI105" s="14">
        <f>'OA&amp;GRIDCO'!EW105+'Day Ahead IEX PXIL'!CG105+RTM!CG105</f>
        <v>0</v>
      </c>
      <c r="BJ105" s="14">
        <f>'OA&amp;GRIDCO'!EX105+'Day Ahead IEX PXIL'!CH105+RTM!CH105</f>
        <v>0</v>
      </c>
      <c r="BK105" s="14">
        <f>'OA&amp;GRIDCO'!KW105+RTM!FG105+'Day Ahead IEX PXIL'!GW105</f>
        <v>0</v>
      </c>
      <c r="BL105" s="14">
        <f>'OA&amp;GRIDCO'!KX105+RTM!FH105+'Day Ahead IEX PXIL'!GX105</f>
        <v>0</v>
      </c>
      <c r="BM105" s="14">
        <f>'Day Ahead IEX PXIL'!CM105+RTM!CM105+'OA&amp;GRIDCO'!FC105</f>
        <v>0</v>
      </c>
      <c r="BN105" s="14">
        <f>'OA&amp;GRIDCO'!FD105+'Day Ahead IEX PXIL'!CN105+RTM!CN105</f>
        <v>0</v>
      </c>
      <c r="BO105" s="93"/>
      <c r="BP105" s="93"/>
      <c r="BQ105" s="14">
        <f>'OA&amp;GRIDCO'!FQ105+'Day Ahead IEX PXIL'!CS105+RTM!CS105</f>
        <v>26.8</v>
      </c>
      <c r="BR105" s="14">
        <f>'OA&amp;GRIDCO'!FR105+'Day Ahead IEX PXIL'!CT105+RTM!CT105</f>
        <v>6</v>
      </c>
      <c r="BS105" s="10">
        <f>'OA&amp;GRIDCO'!JU105+'Day Ahead IEX PXIL'!FA105+RTM!EU105</f>
        <v>108.9545</v>
      </c>
      <c r="BT105" s="14">
        <f>'OA&amp;GRIDCO'!JV105+'Day Ahead IEX PXIL'!FB105+RTM!EV105</f>
        <v>22</v>
      </c>
      <c r="BU105" s="31">
        <f>'OA&amp;GRIDCO'!GG105+RTM!G105</f>
        <v>0</v>
      </c>
      <c r="BV105" s="31">
        <f>'OA&amp;GRIDCO'!GH105</f>
        <v>0</v>
      </c>
      <c r="BW105" s="14">
        <f>'OA&amp;GRIDCO'!HA105+'Day Ahead IEX PXIL'!DK105+RTM!DE105</f>
        <v>1.5</v>
      </c>
      <c r="BX105" s="14">
        <f>'OA&amp;GRIDCO'!HB105</f>
        <v>0</v>
      </c>
      <c r="BY105" s="14">
        <f>'Day Ahead IEX PXIL'!GK105+RTM!FA105+'OA&amp;GRIDCO'!LC105</f>
        <v>0</v>
      </c>
      <c r="BZ105" s="14">
        <f>'Day Ahead IEX PXIL'!GL105+RTM!FB105+'OA&amp;GRIDCO'!LD105</f>
        <v>0</v>
      </c>
      <c r="CA105" s="61"/>
      <c r="CB105" s="61"/>
      <c r="CC105" s="98">
        <f>RTM!GI105+'Day Ahead IEX PXIL'!II105+GDAM!M105</f>
        <v>0</v>
      </c>
      <c r="CD105" s="98">
        <f>RTM!GJ105</f>
        <v>0</v>
      </c>
      <c r="CE105" s="14">
        <f>'OA&amp;GRIDCO'!HI105+'Day Ahead IEX PXIL'!DQ105+RTM!DK105</f>
        <v>0</v>
      </c>
      <c r="CF105" s="14">
        <f>'OA&amp;GRIDCO'!HJ105+'Day Ahead IEX PXIL'!DR105+RTM!DL105</f>
        <v>0</v>
      </c>
      <c r="CG105" s="98">
        <f>'OA&amp;GRIDCO'!HO105+'Day Ahead IEX PXIL'!DW105+RTM!DQ105</f>
        <v>0</v>
      </c>
      <c r="CH105" s="98">
        <f>'OA&amp;GRIDCO'!HP105+'Day Ahead IEX PXIL'!DX105+RTM!DR105</f>
        <v>0</v>
      </c>
      <c r="CI105" s="99">
        <f>'Day Ahead IEX PXIL'!HE105+'OA&amp;GRIDCO'!DI105+RTM!GY105</f>
        <v>0</v>
      </c>
      <c r="CJ105" s="99">
        <f>'Day Ahead IEX PXIL'!HF105+'OA&amp;GRIDCO'!DJ105</f>
        <v>0</v>
      </c>
      <c r="CK105" s="78">
        <f>'OA&amp;GRIDCO'!KS105+'Day Ahead IEX PXIL'!DE105</f>
        <v>10.31</v>
      </c>
      <c r="CL105" s="78">
        <f>'OA&amp;GRIDCO'!KT105+'Day Ahead IEX PXIL'!DF105</f>
        <v>0</v>
      </c>
      <c r="CM105" s="78">
        <f>'Day Ahead IEX PXIL'!FS105+RTM!FS105</f>
        <v>2.06</v>
      </c>
      <c r="CN105" s="78">
        <f>'Day Ahead IEX PXIL'!FT105</f>
        <v>0</v>
      </c>
      <c r="CO105" s="78">
        <f>RTM!IY105+'Day Ahead IEX PXIL'!IY105</f>
        <v>5.15</v>
      </c>
      <c r="CP105" s="78">
        <f>RTM!IZ105+'Day Ahead IEX PXIL'!IZ105</f>
        <v>0</v>
      </c>
      <c r="CQ105" s="14">
        <f>'OA&amp;GRIDCO'!KG105+'Day Ahead IEX PXIL'!FM105+RTM!GE105</f>
        <v>0</v>
      </c>
      <c r="CR105" s="14">
        <f>'OA&amp;GRIDCO'!KH105+'Day Ahead IEX PXIL'!FN105</f>
        <v>0</v>
      </c>
      <c r="CS105" s="14">
        <f>'OA&amp;GRIDCO'!KM105+'Day Ahead IEX PXIL'!FY105+RTM!FY105</f>
        <v>3.61</v>
      </c>
      <c r="CT105" s="14">
        <f>'Day Ahead IEX PXIL'!FZ105</f>
        <v>0</v>
      </c>
      <c r="CU105" s="14">
        <v>0</v>
      </c>
      <c r="CV105" s="14">
        <f>'Day Ahead IEX PXIL'!GF105</f>
        <v>0</v>
      </c>
      <c r="CW105" s="14">
        <f>'OA&amp;GRIDCO'!HU105+'Day Ahead IEX PXIL'!EC105+RTM!DW105</f>
        <v>550</v>
      </c>
      <c r="CX105" s="14">
        <f>'OA&amp;GRIDCO'!HV105+'Day Ahead IEX PXIL'!ED105+RTM!DX105</f>
        <v>0</v>
      </c>
      <c r="CY105" s="14">
        <f>'OA&amp;GRIDCO'!IG105+'Day Ahead IEX PXIL'!EI105+RTM!EC105</f>
        <v>9.3000000000000007</v>
      </c>
      <c r="CZ105" s="14">
        <f>'OA&amp;GRIDCO'!IH105+'Day Ahead IEX PXIL'!EJ105+RTM!ED105</f>
        <v>2.3250000000000002</v>
      </c>
      <c r="DA105" s="14">
        <f>'OA&amp;GRIDCO'!IU105+'Day Ahead IEX PXIL'!EO105+RTM!EI105</f>
        <v>0</v>
      </c>
      <c r="DB105" s="14">
        <f>'OA&amp;GRIDCO'!IV105+'Day Ahead IEX PXIL'!EP105+RTM!EJ105</f>
        <v>0</v>
      </c>
      <c r="DC105" s="99"/>
      <c r="DD105" s="99"/>
      <c r="DE105" s="14">
        <f>'Day Ahead IEX PXIL'!FC105+'OA&amp;GRIDCO'!KA105+RTM!GM105</f>
        <v>0</v>
      </c>
      <c r="DF105" s="14">
        <f>'Day Ahead IEX PXIL'!FD105+'OA&amp;GRIDCO'!KB105</f>
        <v>0</v>
      </c>
      <c r="DG105" s="14">
        <f>'OA&amp;GRIDCO'!JE105+'Day Ahead IEX PXIL'!EU105+RTM!EO105</f>
        <v>20.62</v>
      </c>
      <c r="DH105" s="14">
        <f>'OA&amp;GRIDCO'!JF105+'Day Ahead IEX PXIL'!EV105+RTM!EP105</f>
        <v>0</v>
      </c>
      <c r="DI105" s="14">
        <v>0</v>
      </c>
      <c r="DJ105" s="14">
        <v>0</v>
      </c>
      <c r="DK105" s="98">
        <f>RTM!FM105</f>
        <v>0</v>
      </c>
      <c r="DL105" s="98">
        <f>RTM!FN105</f>
        <v>0</v>
      </c>
      <c r="DM105" s="98">
        <f>'OA&amp;GRIDCO'!LF105+'Day Ahead IEX PXIL'!HU105+'Day Ahead IEX PXIL'!HU105</f>
        <v>0</v>
      </c>
      <c r="DN105" s="98">
        <f>'OA&amp;GRIDCO'!LH105+'Day Ahead IEX PXIL'!HV105+RTM!GV105</f>
        <v>0</v>
      </c>
      <c r="DO105" s="98">
        <f>'OA&amp;GRIDCO'!LS105+'Day Ahead IEX PXIL'!HO105+RTM!IU105</f>
        <v>0</v>
      </c>
      <c r="DP105" s="98">
        <f>'OA&amp;GRIDCO'!LT105+'Day Ahead IEX PXIL'!HP105+RTM!IV105</f>
        <v>0</v>
      </c>
      <c r="DQ105" s="98">
        <f>RTM!HK105</f>
        <v>1.65</v>
      </c>
      <c r="DR105" s="98">
        <f>RTM!HL105</f>
        <v>0</v>
      </c>
      <c r="DS105" s="98">
        <f>RTM!HO105</f>
        <v>0</v>
      </c>
      <c r="DT105" s="98">
        <f>RTM!HP105</f>
        <v>0</v>
      </c>
      <c r="DU105" s="98">
        <f>RTM!HS105</f>
        <v>0</v>
      </c>
      <c r="DV105" s="98">
        <f>RTM!HT105</f>
        <v>0</v>
      </c>
      <c r="DW105" s="98">
        <f>RTM!HW105+'OA&amp;GRIDCO'!MI105</f>
        <v>25</v>
      </c>
      <c r="DX105" s="98">
        <f>RTM!HX105</f>
        <v>0</v>
      </c>
      <c r="DY105" s="98">
        <f>RTM!IA105</f>
        <v>0</v>
      </c>
      <c r="DZ105" s="98">
        <f>RTM!IB105</f>
        <v>0</v>
      </c>
      <c r="EA105" s="98">
        <f>RTM!IC105</f>
        <v>0</v>
      </c>
      <c r="EB105" s="98">
        <f>RTM!ID105</f>
        <v>0</v>
      </c>
      <c r="EC105" s="98">
        <f>'OA&amp;GRIDCO'!MO105</f>
        <v>0</v>
      </c>
      <c r="ED105" s="98">
        <f>'OA&amp;GRIDCO'!MP105</f>
        <v>0</v>
      </c>
      <c r="EE105" s="98">
        <f>'OA&amp;GRIDCO'!MS105</f>
        <v>0</v>
      </c>
      <c r="EF105" s="98">
        <f>'OA&amp;GRIDCO'!MT105</f>
        <v>0</v>
      </c>
      <c r="EG105" s="98">
        <f>'OA&amp;GRIDCO'!MW105+'Day Ahead IEX PXIL'!IM105+GDAM!G105+RTM!II105</f>
        <v>0</v>
      </c>
      <c r="EH105" s="98">
        <f>'OA&amp;GRIDCO'!MX105+'Day Ahead IEX PXIL'!IN105+RTM!IJ105+GDAM!H105</f>
        <v>0</v>
      </c>
      <c r="EI105" s="98">
        <f>'Day Ahead IEX PXIL'!IQ105+RTM!IM105+'OA&amp;GRIDCO'!NA105</f>
        <v>6.65</v>
      </c>
      <c r="EJ105" s="98">
        <f>'Day Ahead IEX PXIL'!IR105+RTM!IN105+'OA&amp;GRIDCO'!NB105</f>
        <v>0.9</v>
      </c>
      <c r="EK105" s="98">
        <f>'OA&amp;GRIDCO'!NE105</f>
        <v>0</v>
      </c>
      <c r="EL105" s="98">
        <f>'OA&amp;GRIDCO'!NF105</f>
        <v>0</v>
      </c>
      <c r="EM105" s="98">
        <f>RTM!IQ105</f>
        <v>0</v>
      </c>
      <c r="EN105" s="98">
        <f>RTM!IR105</f>
        <v>0</v>
      </c>
      <c r="EO105" s="98">
        <f>'Day Ahead IEX PXIL'!IU105+RTM!JC105</f>
        <v>0</v>
      </c>
      <c r="EP105" s="98">
        <f>'Day Ahead IEX PXIL'!IV105+RTM!JD105</f>
        <v>0</v>
      </c>
      <c r="EQ105" s="98">
        <f>'OA&amp;GRIDCO'!NI105</f>
        <v>0</v>
      </c>
      <c r="ER105" s="98">
        <f>'OA&amp;GRIDCO'!NJ105</f>
        <v>0</v>
      </c>
      <c r="ES105" s="98">
        <f>'OA&amp;GRIDCO'!NK105+RTM!HC105+'Day Ahead IEX PXIL'!JC105</f>
        <v>0</v>
      </c>
      <c r="ET105" s="98">
        <f>'OA&amp;GRIDCO'!NN105+RTM!HD105+'Day Ahead IEX PXIL'!JD105</f>
        <v>0</v>
      </c>
      <c r="EU105" s="98">
        <f>RTM!JG105</f>
        <v>1.1100000000000001</v>
      </c>
      <c r="EV105" s="98">
        <f>RTM!JH105</f>
        <v>0</v>
      </c>
      <c r="EW105" s="98">
        <f>RTM!JK105</f>
        <v>0</v>
      </c>
      <c r="EX105" s="98">
        <f>RTM!JL105</f>
        <v>0</v>
      </c>
      <c r="EY105" s="98">
        <f>GDAM!S105+'OA&amp;GRIDCO'!OE105+RTM!JO105</f>
        <v>0</v>
      </c>
      <c r="EZ105" s="98">
        <f>GDAM!T105+'OA&amp;GRIDCO'!NV105+RTM!JP105</f>
        <v>0</v>
      </c>
      <c r="FA105" s="98">
        <f>GDAM!Y105+RTM!JS105</f>
        <v>0</v>
      </c>
      <c r="FB105" s="98">
        <f>GDAM!Z105+RTM!JT105</f>
        <v>0</v>
      </c>
      <c r="FC105" s="98">
        <f>RTM!JW105</f>
        <v>0</v>
      </c>
      <c r="FD105" s="98">
        <f>RTM!JX105</f>
        <v>0</v>
      </c>
      <c r="FE105" s="98">
        <f>GDAM!AE105+'OA&amp;GRIDCO'!OM105</f>
        <v>0</v>
      </c>
      <c r="FF105" s="98">
        <f>GDAM!AF105+'OA&amp;GRIDCO'!ON105</f>
        <v>0</v>
      </c>
      <c r="FG105" s="10">
        <f t="shared" si="2"/>
        <v>1752.9918840206183</v>
      </c>
      <c r="FH105" s="10">
        <f t="shared" si="3"/>
        <v>197.20399999999998</v>
      </c>
    </row>
    <row r="106" spans="1:164" ht="14.25" thickBot="1">
      <c r="A106" s="79" t="s">
        <v>128</v>
      </c>
      <c r="B106" s="80">
        <v>96</v>
      </c>
      <c r="C106" s="139"/>
      <c r="D106" s="99"/>
      <c r="E106" s="99"/>
      <c r="F106" s="99"/>
      <c r="G106" s="99">
        <v>20</v>
      </c>
      <c r="H106" s="99">
        <v>0.9</v>
      </c>
      <c r="I106" s="98"/>
      <c r="J106" s="98"/>
      <c r="K106" s="99"/>
      <c r="L106" s="99"/>
      <c r="M106" s="99">
        <v>18</v>
      </c>
      <c r="N106" s="99"/>
      <c r="O106" s="364">
        <v>0</v>
      </c>
      <c r="P106" s="99"/>
      <c r="Q106" s="119">
        <v>3.7</v>
      </c>
      <c r="R106" s="99">
        <v>0.45999999999999996</v>
      </c>
      <c r="S106" s="98">
        <v>25</v>
      </c>
      <c r="T106" s="99"/>
      <c r="U106" s="98">
        <v>37</v>
      </c>
      <c r="V106" s="99"/>
      <c r="W106" s="351">
        <v>0</v>
      </c>
      <c r="X106" s="99"/>
      <c r="Y106" s="351">
        <v>0</v>
      </c>
      <c r="Z106" s="99"/>
      <c r="AA106" s="351">
        <v>0</v>
      </c>
      <c r="AB106" s="99"/>
      <c r="AC106" s="365">
        <v>0</v>
      </c>
      <c r="AD106" s="99"/>
      <c r="AE106" s="14">
        <f>'OA&amp;GRIDCO'!W106+'Day Ahead IEX PXIL'!M106+RTM!M106</f>
        <v>41.24</v>
      </c>
      <c r="AF106" s="14">
        <f>'OA&amp;GRIDCO'!X106+'Day Ahead IEX PXIL'!N106+RTM!N106</f>
        <v>41.24</v>
      </c>
      <c r="AG106" s="14">
        <f>'OA&amp;GRIDCO'!AC106+'Day Ahead IEX PXIL'!S106+RTM!S106</f>
        <v>5</v>
      </c>
      <c r="AH106" s="14">
        <f>'OA&amp;GRIDCO'!AD106+'Day Ahead IEX PXIL'!T106+RTM!T106</f>
        <v>2.2200000000000002</v>
      </c>
      <c r="AI106" s="14">
        <f>'OA&amp;GRIDCO'!AU106+'Day Ahead IEX PXIL'!Y106+RTM!Y106</f>
        <v>114.95</v>
      </c>
      <c r="AJ106" s="14">
        <f>'OA&amp;GRIDCO'!AV106+'Day Ahead IEX PXIL'!Z106+RTM!Z106</f>
        <v>24</v>
      </c>
      <c r="AK106" s="14">
        <f>'OA&amp;GRIDCO'!BS106+'Day Ahead IEX PXIL'!AK106+RTM!AK106</f>
        <v>80.62</v>
      </c>
      <c r="AL106" s="14">
        <f>'OA&amp;GRIDCO'!BT106+'Day Ahead IEX PXIL'!AL106+RTM!AL106</f>
        <v>8.5440000000000005</v>
      </c>
      <c r="AM106" s="14">
        <f>'OA&amp;GRIDCO'!BC106+'Day Ahead IEX PXIL'!AE106+RTM!AE106</f>
        <v>0</v>
      </c>
      <c r="AN106" s="14">
        <f>'OA&amp;GRIDCO'!BD106+'Day Ahead IEX PXIL'!AF106+RTM!AF106</f>
        <v>0</v>
      </c>
      <c r="AO106" s="14">
        <f>'OA&amp;GRIDCO'!CC106+'Day Ahead IEX PXIL'!AQ106+RTM!AQ106</f>
        <v>0</v>
      </c>
      <c r="AP106" s="14">
        <f>'OA&amp;GRIDCO'!CD106+'Day Ahead IEX PXIL'!AR106+RTM!AR106</f>
        <v>0</v>
      </c>
      <c r="AQ106" s="14">
        <f>'OA&amp;GRIDCO'!CO106+'Day Ahead IEX PXIL'!AW106+RTM!AW106</f>
        <v>39.15</v>
      </c>
      <c r="AR106" s="14">
        <f>'OA&amp;GRIDCO'!CP106+'Day Ahead IEX PXIL'!AX106+RTM!AX106</f>
        <v>8</v>
      </c>
      <c r="AS106" s="14">
        <f>'OA&amp;GRIDCO'!DA106+'Day Ahead IEX PXIL'!BC106+RTM!BC106</f>
        <v>329.77738402061857</v>
      </c>
      <c r="AT106" s="14">
        <f>'OA&amp;GRIDCO'!DB106+'Day Ahead IEX PXIL'!BD106+RTM!BD106</f>
        <v>0</v>
      </c>
      <c r="AU106" s="14">
        <f>'Day Ahead IEX PXIL'!BI106+RTM!BI106+'OA&amp;GRIDCO'!OQ106</f>
        <v>0</v>
      </c>
      <c r="AV106" s="14">
        <f>'Day Ahead IEX PXIL'!BJ106+RTM!BJ106+'OA&amp;GRIDCO'!OR106</f>
        <v>0</v>
      </c>
      <c r="AW106" s="92"/>
      <c r="AX106" s="92"/>
      <c r="AY106" s="14">
        <v>0</v>
      </c>
      <c r="AZ106" s="14">
        <f>'OA&amp;GRIDCO'!DL106+'Day Ahead IEX PXIL'!BP106+RTM!BP106</f>
        <v>14.12</v>
      </c>
      <c r="BA106" s="14">
        <f>'OA&amp;GRIDCO'!EC106+'Day Ahead IEX PXIL'!BU106+RTM!BU106</f>
        <v>0</v>
      </c>
      <c r="BB106" s="14">
        <f>'OA&amp;GRIDCO'!ED106+'Day Ahead IEX PXIL'!BV106+RTM!BV106</f>
        <v>0</v>
      </c>
      <c r="BC106" s="14">
        <f>'OA&amp;GRIDCO'!EQ106+'Day Ahead IEX PXIL'!CA106+RTM!CA106</f>
        <v>348.46000000000004</v>
      </c>
      <c r="BD106" s="14">
        <f>'OA&amp;GRIDCO'!ER106+'Day Ahead IEX PXIL'!CB106+RTM!CB106</f>
        <v>66.495000000000005</v>
      </c>
      <c r="BE106" s="99">
        <f>'OA&amp;GRIDCO'!NU106+GDAM!U106</f>
        <v>0</v>
      </c>
      <c r="BF106" s="100"/>
      <c r="BG106" s="81"/>
      <c r="BH106" s="81"/>
      <c r="BI106" s="14">
        <f>'OA&amp;GRIDCO'!EW106+'Day Ahead IEX PXIL'!CG106+RTM!CG106</f>
        <v>0</v>
      </c>
      <c r="BJ106" s="14">
        <f>'OA&amp;GRIDCO'!EX106+'Day Ahead IEX PXIL'!CH106+RTM!CH106</f>
        <v>0</v>
      </c>
      <c r="BK106" s="14">
        <f>'OA&amp;GRIDCO'!KW106+RTM!FG106+'Day Ahead IEX PXIL'!GW106</f>
        <v>0</v>
      </c>
      <c r="BL106" s="14">
        <f>'OA&amp;GRIDCO'!KX106+RTM!FH106+'Day Ahead IEX PXIL'!GX106</f>
        <v>0</v>
      </c>
      <c r="BM106" s="14">
        <f>'Day Ahead IEX PXIL'!CM106+RTM!CM106+'OA&amp;GRIDCO'!FC106</f>
        <v>0</v>
      </c>
      <c r="BN106" s="14">
        <f>'OA&amp;GRIDCO'!FD106+'Day Ahead IEX PXIL'!CN106+RTM!CN106</f>
        <v>0</v>
      </c>
      <c r="BO106" s="94"/>
      <c r="BP106" s="94"/>
      <c r="BQ106" s="14">
        <f>'OA&amp;GRIDCO'!FQ106+'Day Ahead IEX PXIL'!CS106+RTM!CS106</f>
        <v>26.8</v>
      </c>
      <c r="BR106" s="14">
        <f>'OA&amp;GRIDCO'!FR106+'Day Ahead IEX PXIL'!CT106+RTM!CT106</f>
        <v>6</v>
      </c>
      <c r="BS106" s="10">
        <f>'OA&amp;GRIDCO'!JU106+'Day Ahead IEX PXIL'!FA106+RTM!EU106</f>
        <v>108.9545</v>
      </c>
      <c r="BT106" s="14">
        <f>'OA&amp;GRIDCO'!JV106+'Day Ahead IEX PXIL'!FB106+RTM!EV106</f>
        <v>22</v>
      </c>
      <c r="BU106" s="31">
        <f>'OA&amp;GRIDCO'!GG106+RTM!G106</f>
        <v>0</v>
      </c>
      <c r="BV106" s="31">
        <f>'OA&amp;GRIDCO'!GH106</f>
        <v>0</v>
      </c>
      <c r="BW106" s="14">
        <f>'OA&amp;GRIDCO'!HA106+'Day Ahead IEX PXIL'!DK106+RTM!DE106</f>
        <v>1.5</v>
      </c>
      <c r="BX106" s="14">
        <f>'OA&amp;GRIDCO'!HB106</f>
        <v>0</v>
      </c>
      <c r="BY106" s="14">
        <f>'Day Ahead IEX PXIL'!GK106+RTM!FA106+'OA&amp;GRIDCO'!LC106</f>
        <v>0</v>
      </c>
      <c r="BZ106" s="14">
        <f>'Day Ahead IEX PXIL'!GL106+RTM!FB106+'OA&amp;GRIDCO'!LD106</f>
        <v>0</v>
      </c>
      <c r="CA106" s="82"/>
      <c r="CB106" s="82"/>
      <c r="CC106" s="98">
        <f>RTM!GI106+'Day Ahead IEX PXIL'!II106+GDAM!M106</f>
        <v>0</v>
      </c>
      <c r="CD106" s="98">
        <f>RTM!GJ106</f>
        <v>0</v>
      </c>
      <c r="CE106" s="14">
        <f>'OA&amp;GRIDCO'!HI106+'Day Ahead IEX PXIL'!DQ106+RTM!DK106</f>
        <v>0</v>
      </c>
      <c r="CF106" s="14">
        <f>'OA&amp;GRIDCO'!HJ106+'Day Ahead IEX PXIL'!DR106+RTM!DL106</f>
        <v>0</v>
      </c>
      <c r="CG106" s="98">
        <f>'OA&amp;GRIDCO'!HO106+'Day Ahead IEX PXIL'!DW106+RTM!DQ106</f>
        <v>0</v>
      </c>
      <c r="CH106" s="98">
        <f>'OA&amp;GRIDCO'!HP106+'Day Ahead IEX PXIL'!DX106+RTM!DR106</f>
        <v>0</v>
      </c>
      <c r="CI106" s="99">
        <f>'Day Ahead IEX PXIL'!HE106+'OA&amp;GRIDCO'!DI106+RTM!GY106</f>
        <v>0</v>
      </c>
      <c r="CJ106" s="99">
        <f>'Day Ahead IEX PXIL'!HF106+'OA&amp;GRIDCO'!DJ106</f>
        <v>0</v>
      </c>
      <c r="CK106" s="78">
        <f>'OA&amp;GRIDCO'!KS106+'Day Ahead IEX PXIL'!DE106</f>
        <v>10.31</v>
      </c>
      <c r="CL106" s="78">
        <f>'OA&amp;GRIDCO'!KT106+'Day Ahead IEX PXIL'!DF106</f>
        <v>0</v>
      </c>
      <c r="CM106" s="78">
        <f>'Day Ahead IEX PXIL'!FS106+RTM!FS106</f>
        <v>2.06</v>
      </c>
      <c r="CN106" s="78">
        <f>'Day Ahead IEX PXIL'!FT106</f>
        <v>0</v>
      </c>
      <c r="CO106" s="78">
        <f>RTM!IY106+'Day Ahead IEX PXIL'!IY106</f>
        <v>5.15</v>
      </c>
      <c r="CP106" s="78">
        <f>RTM!IZ106+'Day Ahead IEX PXIL'!IZ106</f>
        <v>0</v>
      </c>
      <c r="CQ106" s="14">
        <f>'OA&amp;GRIDCO'!KG106+'Day Ahead IEX PXIL'!FM106+RTM!GE106</f>
        <v>0</v>
      </c>
      <c r="CR106" s="14">
        <f>'OA&amp;GRIDCO'!KH106+'Day Ahead IEX PXIL'!FN106</f>
        <v>0</v>
      </c>
      <c r="CS106" s="14">
        <f>'OA&amp;GRIDCO'!KM106+'Day Ahead IEX PXIL'!FY106+RTM!FY106</f>
        <v>3.61</v>
      </c>
      <c r="CT106" s="14">
        <f>'Day Ahead IEX PXIL'!FZ106</f>
        <v>0</v>
      </c>
      <c r="CU106" s="14">
        <v>0</v>
      </c>
      <c r="CV106" s="14">
        <f>'Day Ahead IEX PXIL'!GF106</f>
        <v>0</v>
      </c>
      <c r="CW106" s="14">
        <f>'OA&amp;GRIDCO'!HU106+'Day Ahead IEX PXIL'!EC106+RTM!DW106</f>
        <v>550</v>
      </c>
      <c r="CX106" s="14">
        <f>'OA&amp;GRIDCO'!HV106+'Day Ahead IEX PXIL'!ED106+RTM!DX106</f>
        <v>0</v>
      </c>
      <c r="CY106" s="14">
        <f>'OA&amp;GRIDCO'!IG106+'Day Ahead IEX PXIL'!EI106+RTM!EC106</f>
        <v>9.3000000000000007</v>
      </c>
      <c r="CZ106" s="14">
        <f>'OA&amp;GRIDCO'!IH106+'Day Ahead IEX PXIL'!EJ106+RTM!ED106</f>
        <v>2.3250000000000002</v>
      </c>
      <c r="DA106" s="14">
        <f>'OA&amp;GRIDCO'!IU106+'Day Ahead IEX PXIL'!EO106+RTM!EI106</f>
        <v>0</v>
      </c>
      <c r="DB106" s="14">
        <f>'OA&amp;GRIDCO'!IV106+'Day Ahead IEX PXIL'!EP106+RTM!EJ106</f>
        <v>0</v>
      </c>
      <c r="DC106" s="99"/>
      <c r="DD106" s="100"/>
      <c r="DE106" s="14">
        <f>'Day Ahead IEX PXIL'!FC106+'OA&amp;GRIDCO'!KA106+RTM!GM106</f>
        <v>0</v>
      </c>
      <c r="DF106" s="14">
        <f>'Day Ahead IEX PXIL'!FD106+'OA&amp;GRIDCO'!KB106</f>
        <v>0</v>
      </c>
      <c r="DG106" s="14">
        <f>'OA&amp;GRIDCO'!JE106+'Day Ahead IEX PXIL'!EU106+RTM!EO106</f>
        <v>20.62</v>
      </c>
      <c r="DH106" s="14">
        <f>'OA&amp;GRIDCO'!JF106+'Day Ahead IEX PXIL'!EV106+RTM!EP106</f>
        <v>0</v>
      </c>
      <c r="DI106" s="14">
        <v>0</v>
      </c>
      <c r="DJ106" s="14">
        <v>0</v>
      </c>
      <c r="DK106" s="98">
        <f>RTM!FM106</f>
        <v>0</v>
      </c>
      <c r="DL106" s="98">
        <f>RTM!FN106</f>
        <v>0</v>
      </c>
      <c r="DM106" s="98">
        <f>'OA&amp;GRIDCO'!LF106+'Day Ahead IEX PXIL'!HU106+'Day Ahead IEX PXIL'!HU106</f>
        <v>0</v>
      </c>
      <c r="DN106" s="98">
        <f>'OA&amp;GRIDCO'!LH106+'Day Ahead IEX PXIL'!HV106+RTM!GV106</f>
        <v>0</v>
      </c>
      <c r="DO106" s="98">
        <f>'OA&amp;GRIDCO'!LS106+'Day Ahead IEX PXIL'!HO106+RTM!IU106</f>
        <v>0</v>
      </c>
      <c r="DP106" s="98">
        <f>'OA&amp;GRIDCO'!LT106+'Day Ahead IEX PXIL'!HP106+RTM!IV106</f>
        <v>0</v>
      </c>
      <c r="DQ106" s="98">
        <f>RTM!HK106</f>
        <v>1.65</v>
      </c>
      <c r="DR106" s="98">
        <f>RTM!HL106</f>
        <v>0</v>
      </c>
      <c r="DS106" s="98">
        <f>RTM!HO106</f>
        <v>0</v>
      </c>
      <c r="DT106" s="98">
        <f>RTM!HP106</f>
        <v>0</v>
      </c>
      <c r="DU106" s="98">
        <f>RTM!HS106</f>
        <v>0</v>
      </c>
      <c r="DV106" s="98">
        <f>RTM!HT106</f>
        <v>0</v>
      </c>
      <c r="DW106" s="98">
        <f>RTM!HW106+'OA&amp;GRIDCO'!MI106</f>
        <v>25</v>
      </c>
      <c r="DX106" s="98">
        <f>RTM!HX106</f>
        <v>0</v>
      </c>
      <c r="DY106" s="98">
        <f>RTM!IA106</f>
        <v>0</v>
      </c>
      <c r="DZ106" s="98">
        <f>RTM!IB106</f>
        <v>0</v>
      </c>
      <c r="EA106" s="98">
        <f>RTM!IC106</f>
        <v>0</v>
      </c>
      <c r="EB106" s="98">
        <f>RTM!ID106</f>
        <v>0</v>
      </c>
      <c r="EC106" s="98">
        <f>'OA&amp;GRIDCO'!MO106</f>
        <v>0</v>
      </c>
      <c r="ED106" s="98">
        <f>'OA&amp;GRIDCO'!MP106</f>
        <v>0</v>
      </c>
      <c r="EE106" s="98">
        <f>'OA&amp;GRIDCO'!MS106</f>
        <v>0</v>
      </c>
      <c r="EF106" s="98">
        <f>'OA&amp;GRIDCO'!MT106</f>
        <v>0</v>
      </c>
      <c r="EG106" s="98">
        <f>'OA&amp;GRIDCO'!MW106+'Day Ahead IEX PXIL'!IM106+GDAM!G106+RTM!II106</f>
        <v>0</v>
      </c>
      <c r="EH106" s="98">
        <f>'OA&amp;GRIDCO'!MX106+'Day Ahead IEX PXIL'!IN106+RTM!IJ106+GDAM!H106</f>
        <v>0</v>
      </c>
      <c r="EI106" s="98">
        <f>'Day Ahead IEX PXIL'!IQ106+RTM!IM106+'OA&amp;GRIDCO'!NA106</f>
        <v>6.65</v>
      </c>
      <c r="EJ106" s="98">
        <f>'Day Ahead IEX PXIL'!IR106+RTM!IN106+'OA&amp;GRIDCO'!NB106</f>
        <v>0.9</v>
      </c>
      <c r="EK106" s="98">
        <f>'OA&amp;GRIDCO'!NE106</f>
        <v>0</v>
      </c>
      <c r="EL106" s="98">
        <f>'OA&amp;GRIDCO'!NF106</f>
        <v>0</v>
      </c>
      <c r="EM106" s="98">
        <f>RTM!IQ106</f>
        <v>0</v>
      </c>
      <c r="EN106" s="98">
        <f>RTM!IR106</f>
        <v>0</v>
      </c>
      <c r="EO106" s="98">
        <f>'Day Ahead IEX PXIL'!IU106+RTM!JC106</f>
        <v>0</v>
      </c>
      <c r="EP106" s="98">
        <f>'Day Ahead IEX PXIL'!IV106+RTM!JD106</f>
        <v>0</v>
      </c>
      <c r="EQ106" s="98">
        <f>'OA&amp;GRIDCO'!NI106</f>
        <v>0</v>
      </c>
      <c r="ER106" s="98">
        <f>'OA&amp;GRIDCO'!NJ106</f>
        <v>0</v>
      </c>
      <c r="ES106" s="98">
        <f>'OA&amp;GRIDCO'!NK106+RTM!HC106+'Day Ahead IEX PXIL'!JC106</f>
        <v>0</v>
      </c>
      <c r="ET106" s="98">
        <f>'OA&amp;GRIDCO'!NN106+RTM!HD106+'Day Ahead IEX PXIL'!JD106</f>
        <v>0</v>
      </c>
      <c r="EU106" s="98">
        <f>RTM!JG106</f>
        <v>1.1100000000000001</v>
      </c>
      <c r="EV106" s="98">
        <f>RTM!JH106</f>
        <v>0</v>
      </c>
      <c r="EW106" s="98">
        <f>RTM!JK106</f>
        <v>0</v>
      </c>
      <c r="EX106" s="98">
        <f>RTM!JL106</f>
        <v>0</v>
      </c>
      <c r="EY106" s="98">
        <f>GDAM!S106+'OA&amp;GRIDCO'!OE106+RTM!JO106</f>
        <v>0</v>
      </c>
      <c r="EZ106" s="98">
        <f>GDAM!T106+'OA&amp;GRIDCO'!NV106+RTM!JP106</f>
        <v>0</v>
      </c>
      <c r="FA106" s="98">
        <f>GDAM!Y106+RTM!JS106</f>
        <v>0</v>
      </c>
      <c r="FB106" s="98">
        <f>GDAM!Z106+RTM!JT106</f>
        <v>0</v>
      </c>
      <c r="FC106" s="98">
        <f>RTM!JW106</f>
        <v>0</v>
      </c>
      <c r="FD106" s="98">
        <f>RTM!JX106</f>
        <v>0</v>
      </c>
      <c r="FE106" s="98">
        <f>GDAM!AE106+'OA&amp;GRIDCO'!OM106</f>
        <v>0</v>
      </c>
      <c r="FF106" s="98">
        <f>GDAM!AF106+'OA&amp;GRIDCO'!ON106</f>
        <v>0</v>
      </c>
      <c r="FG106" s="10">
        <f t="shared" si="2"/>
        <v>1773.6118840206184</v>
      </c>
      <c r="FH106" s="10">
        <f t="shared" si="3"/>
        <v>197.20399999999998</v>
      </c>
    </row>
    <row r="107" spans="1:164" s="76" customFormat="1">
      <c r="A107" s="83" t="s">
        <v>129</v>
      </c>
      <c r="B107" s="84"/>
      <c r="C107" s="88">
        <f>MAX(C11:C106)</f>
        <v>0</v>
      </c>
      <c r="D107" s="88">
        <f t="shared" ref="D107:AB107" si="4">MAX(D11:D106)</f>
        <v>0</v>
      </c>
      <c r="E107" s="88">
        <f t="shared" si="4"/>
        <v>0</v>
      </c>
      <c r="F107" s="88">
        <f t="shared" si="4"/>
        <v>0</v>
      </c>
      <c r="G107" s="88">
        <f t="shared" si="4"/>
        <v>20</v>
      </c>
      <c r="H107" s="88">
        <f t="shared" si="4"/>
        <v>0.9</v>
      </c>
      <c r="I107" s="88">
        <f t="shared" si="4"/>
        <v>0</v>
      </c>
      <c r="J107" s="88">
        <f t="shared" si="4"/>
        <v>0</v>
      </c>
      <c r="K107" s="88">
        <f t="shared" si="4"/>
        <v>0</v>
      </c>
      <c r="L107" s="88">
        <f t="shared" si="4"/>
        <v>0</v>
      </c>
      <c r="M107" s="88">
        <f t="shared" si="4"/>
        <v>18</v>
      </c>
      <c r="N107" s="88">
        <f t="shared" si="4"/>
        <v>0</v>
      </c>
      <c r="O107" s="151">
        <f t="shared" si="4"/>
        <v>3</v>
      </c>
      <c r="P107" s="88">
        <f t="shared" si="4"/>
        <v>0</v>
      </c>
      <c r="Q107" s="88">
        <f t="shared" si="4"/>
        <v>3.7</v>
      </c>
      <c r="R107" s="88">
        <f t="shared" si="4"/>
        <v>0.45999999999999996</v>
      </c>
      <c r="S107" s="88">
        <f t="shared" si="4"/>
        <v>25</v>
      </c>
      <c r="T107" s="88">
        <f t="shared" si="4"/>
        <v>0</v>
      </c>
      <c r="U107" s="88">
        <f t="shared" si="4"/>
        <v>37</v>
      </c>
      <c r="V107" s="88">
        <f t="shared" si="4"/>
        <v>0</v>
      </c>
      <c r="W107" s="88">
        <f t="shared" si="4"/>
        <v>8.5</v>
      </c>
      <c r="X107" s="88">
        <f t="shared" si="4"/>
        <v>0</v>
      </c>
      <c r="Y107" s="88">
        <f t="shared" si="4"/>
        <v>3.81</v>
      </c>
      <c r="Z107" s="88">
        <f t="shared" si="4"/>
        <v>0</v>
      </c>
      <c r="AA107" s="88">
        <f t="shared" si="4"/>
        <v>5.77</v>
      </c>
      <c r="AB107" s="88">
        <f t="shared" si="4"/>
        <v>0</v>
      </c>
      <c r="AC107" s="88">
        <f t="shared" ref="AC107:BO107" si="5">MAX(AC11:AC106)</f>
        <v>1.2619463272416003</v>
      </c>
      <c r="AD107" s="88">
        <f t="shared" si="5"/>
        <v>0</v>
      </c>
      <c r="AE107" s="88">
        <f t="shared" si="5"/>
        <v>41.24</v>
      </c>
      <c r="AF107" s="88">
        <f t="shared" si="5"/>
        <v>41.24</v>
      </c>
      <c r="AG107" s="88">
        <f t="shared" si="5"/>
        <v>5</v>
      </c>
      <c r="AH107" s="88">
        <f t="shared" si="5"/>
        <v>2.2200000000000002</v>
      </c>
      <c r="AI107" s="88">
        <f t="shared" si="5"/>
        <v>115</v>
      </c>
      <c r="AJ107" s="88">
        <f t="shared" si="5"/>
        <v>34.5</v>
      </c>
      <c r="AK107" s="88">
        <f t="shared" si="5"/>
        <v>101.24000000000001</v>
      </c>
      <c r="AL107" s="88">
        <f t="shared" si="5"/>
        <v>8.5440000000000005</v>
      </c>
      <c r="AM107" s="88">
        <f t="shared" si="5"/>
        <v>0</v>
      </c>
      <c r="AN107" s="88">
        <f t="shared" si="5"/>
        <v>0</v>
      </c>
      <c r="AO107" s="88">
        <f t="shared" si="5"/>
        <v>0</v>
      </c>
      <c r="AP107" s="88">
        <f t="shared" si="5"/>
        <v>0</v>
      </c>
      <c r="AQ107" s="88">
        <f t="shared" si="5"/>
        <v>39.15</v>
      </c>
      <c r="AR107" s="88">
        <f t="shared" si="5"/>
        <v>8</v>
      </c>
      <c r="AS107" s="88">
        <f t="shared" si="5"/>
        <v>329.77738402061857</v>
      </c>
      <c r="AT107" s="88">
        <f t="shared" si="5"/>
        <v>0</v>
      </c>
      <c r="AU107" s="88">
        <f t="shared" si="5"/>
        <v>0</v>
      </c>
      <c r="AV107" s="88">
        <f t="shared" si="5"/>
        <v>0</v>
      </c>
      <c r="AW107" s="88">
        <f t="shared" si="5"/>
        <v>0</v>
      </c>
      <c r="AX107" s="88">
        <f t="shared" si="5"/>
        <v>0</v>
      </c>
      <c r="AY107" s="88">
        <f t="shared" si="5"/>
        <v>0</v>
      </c>
      <c r="AZ107" s="88">
        <f t="shared" si="5"/>
        <v>14.12</v>
      </c>
      <c r="BA107" s="88">
        <f t="shared" si="5"/>
        <v>0</v>
      </c>
      <c r="BB107" s="88">
        <f t="shared" si="5"/>
        <v>0</v>
      </c>
      <c r="BC107" s="88">
        <f t="shared" si="5"/>
        <v>348.46000000000004</v>
      </c>
      <c r="BD107" s="88">
        <f t="shared" si="5"/>
        <v>66.495000000000005</v>
      </c>
      <c r="BE107" s="88">
        <f t="shared" si="5"/>
        <v>10.16</v>
      </c>
      <c r="BF107" s="88">
        <f t="shared" si="5"/>
        <v>0</v>
      </c>
      <c r="BG107" s="88">
        <f t="shared" si="5"/>
        <v>0</v>
      </c>
      <c r="BH107" s="88">
        <f t="shared" si="5"/>
        <v>0</v>
      </c>
      <c r="BI107" s="88">
        <f t="shared" si="5"/>
        <v>0</v>
      </c>
      <c r="BJ107" s="88">
        <f t="shared" si="5"/>
        <v>0</v>
      </c>
      <c r="BK107" s="88">
        <f t="shared" si="5"/>
        <v>0</v>
      </c>
      <c r="BL107" s="88">
        <f t="shared" si="5"/>
        <v>0</v>
      </c>
      <c r="BM107" s="88">
        <f t="shared" si="5"/>
        <v>27</v>
      </c>
      <c r="BN107" s="88">
        <f t="shared" si="5"/>
        <v>0</v>
      </c>
      <c r="BO107" s="88">
        <f t="shared" si="5"/>
        <v>0</v>
      </c>
      <c r="BP107" s="88">
        <f t="shared" ref="BP107:EA107" si="6">MAX(BP11:BP106)</f>
        <v>0</v>
      </c>
      <c r="BQ107" s="88">
        <f t="shared" si="6"/>
        <v>26.8</v>
      </c>
      <c r="BR107" s="88">
        <f t="shared" si="6"/>
        <v>6</v>
      </c>
      <c r="BS107" s="88">
        <f t="shared" si="6"/>
        <v>108.9545</v>
      </c>
      <c r="BT107" s="88">
        <f t="shared" si="6"/>
        <v>22</v>
      </c>
      <c r="BU107" s="88">
        <f t="shared" si="6"/>
        <v>0</v>
      </c>
      <c r="BV107" s="88">
        <f t="shared" si="6"/>
        <v>0</v>
      </c>
      <c r="BW107" s="88">
        <f t="shared" si="6"/>
        <v>1.5</v>
      </c>
      <c r="BX107" s="88">
        <f t="shared" si="6"/>
        <v>0</v>
      </c>
      <c r="BY107" s="88">
        <f t="shared" si="6"/>
        <v>0</v>
      </c>
      <c r="BZ107" s="88">
        <f t="shared" si="6"/>
        <v>0</v>
      </c>
      <c r="CA107" s="88">
        <f t="shared" si="6"/>
        <v>0</v>
      </c>
      <c r="CB107" s="88">
        <f t="shared" si="6"/>
        <v>0</v>
      </c>
      <c r="CC107" s="88">
        <f t="shared" si="6"/>
        <v>0</v>
      </c>
      <c r="CD107" s="88">
        <f t="shared" si="6"/>
        <v>0</v>
      </c>
      <c r="CE107" s="88">
        <f t="shared" si="6"/>
        <v>0</v>
      </c>
      <c r="CF107" s="88">
        <f t="shared" si="6"/>
        <v>0</v>
      </c>
      <c r="CG107" s="88">
        <f t="shared" si="6"/>
        <v>0</v>
      </c>
      <c r="CH107" s="88">
        <f t="shared" si="6"/>
        <v>0</v>
      </c>
      <c r="CI107" s="88">
        <f t="shared" si="6"/>
        <v>0</v>
      </c>
      <c r="CJ107" s="88">
        <f t="shared" si="6"/>
        <v>0</v>
      </c>
      <c r="CK107" s="88">
        <f t="shared" si="6"/>
        <v>10.31</v>
      </c>
      <c r="CL107" s="88">
        <f t="shared" si="6"/>
        <v>0</v>
      </c>
      <c r="CM107" s="88">
        <f t="shared" si="6"/>
        <v>2.06</v>
      </c>
      <c r="CN107" s="88">
        <f t="shared" si="6"/>
        <v>0</v>
      </c>
      <c r="CO107" s="88">
        <f t="shared" si="6"/>
        <v>5.15</v>
      </c>
      <c r="CP107" s="88">
        <f t="shared" si="6"/>
        <v>0</v>
      </c>
      <c r="CQ107" s="88">
        <f t="shared" si="6"/>
        <v>8.25</v>
      </c>
      <c r="CR107" s="88">
        <f t="shared" si="6"/>
        <v>0</v>
      </c>
      <c r="CS107" s="88">
        <f t="shared" si="6"/>
        <v>3.61</v>
      </c>
      <c r="CT107" s="88">
        <f t="shared" si="6"/>
        <v>0</v>
      </c>
      <c r="CU107" s="88">
        <f t="shared" si="6"/>
        <v>0</v>
      </c>
      <c r="CV107" s="88">
        <f t="shared" si="6"/>
        <v>0</v>
      </c>
      <c r="CW107" s="88">
        <f t="shared" si="6"/>
        <v>550</v>
      </c>
      <c r="CX107" s="88">
        <f t="shared" si="6"/>
        <v>0</v>
      </c>
      <c r="CY107" s="88">
        <f t="shared" si="6"/>
        <v>9.3000000000000007</v>
      </c>
      <c r="CZ107" s="88">
        <f t="shared" si="6"/>
        <v>2.3250000000000002</v>
      </c>
      <c r="DA107" s="88">
        <f t="shared" si="6"/>
        <v>0</v>
      </c>
      <c r="DB107" s="88">
        <f t="shared" si="6"/>
        <v>0</v>
      </c>
      <c r="DC107" s="88">
        <f t="shared" si="6"/>
        <v>0</v>
      </c>
      <c r="DD107" s="88">
        <f t="shared" si="6"/>
        <v>0</v>
      </c>
      <c r="DE107" s="88">
        <f t="shared" si="6"/>
        <v>0</v>
      </c>
      <c r="DF107" s="88">
        <f t="shared" si="6"/>
        <v>0</v>
      </c>
      <c r="DG107" s="88">
        <f t="shared" si="6"/>
        <v>20.62</v>
      </c>
      <c r="DH107" s="88">
        <f t="shared" si="6"/>
        <v>0</v>
      </c>
      <c r="DI107" s="88">
        <f t="shared" si="6"/>
        <v>0</v>
      </c>
      <c r="DJ107" s="88">
        <f t="shared" si="6"/>
        <v>0</v>
      </c>
      <c r="DK107" s="88">
        <f t="shared" si="6"/>
        <v>0</v>
      </c>
      <c r="DL107" s="88">
        <f t="shared" si="6"/>
        <v>0</v>
      </c>
      <c r="DM107" s="88">
        <f t="shared" si="6"/>
        <v>0</v>
      </c>
      <c r="DN107" s="88">
        <f t="shared" si="6"/>
        <v>0</v>
      </c>
      <c r="DO107" s="88">
        <f t="shared" si="6"/>
        <v>0</v>
      </c>
      <c r="DP107" s="88">
        <f t="shared" si="6"/>
        <v>0</v>
      </c>
      <c r="DQ107" s="88">
        <f t="shared" si="6"/>
        <v>1.65</v>
      </c>
      <c r="DR107" s="88">
        <f t="shared" si="6"/>
        <v>0</v>
      </c>
      <c r="DS107" s="88">
        <f t="shared" si="6"/>
        <v>0</v>
      </c>
      <c r="DT107" s="88">
        <f t="shared" si="6"/>
        <v>0</v>
      </c>
      <c r="DU107" s="88">
        <f t="shared" si="6"/>
        <v>0</v>
      </c>
      <c r="DV107" s="88">
        <f t="shared" si="6"/>
        <v>0</v>
      </c>
      <c r="DW107" s="88">
        <f t="shared" si="6"/>
        <v>28.19</v>
      </c>
      <c r="DX107" s="88">
        <f t="shared" si="6"/>
        <v>0</v>
      </c>
      <c r="DY107" s="88">
        <f t="shared" si="6"/>
        <v>0</v>
      </c>
      <c r="DZ107" s="88">
        <f t="shared" si="6"/>
        <v>0</v>
      </c>
      <c r="EA107" s="88">
        <f t="shared" si="6"/>
        <v>0</v>
      </c>
      <c r="EB107" s="88">
        <f t="shared" ref="EB107:FH107" si="7">MAX(EB11:EB106)</f>
        <v>0</v>
      </c>
      <c r="EC107" s="88">
        <f t="shared" si="7"/>
        <v>10</v>
      </c>
      <c r="ED107" s="88">
        <f t="shared" si="7"/>
        <v>0</v>
      </c>
      <c r="EE107" s="88">
        <f t="shared" si="7"/>
        <v>0</v>
      </c>
      <c r="EF107" s="88">
        <f t="shared" si="7"/>
        <v>0</v>
      </c>
      <c r="EG107" s="88">
        <f t="shared" si="7"/>
        <v>0</v>
      </c>
      <c r="EH107" s="88">
        <f t="shared" si="7"/>
        <v>0</v>
      </c>
      <c r="EI107" s="88">
        <f t="shared" si="7"/>
        <v>6.65</v>
      </c>
      <c r="EJ107" s="88">
        <f t="shared" si="7"/>
        <v>0.9</v>
      </c>
      <c r="EK107" s="88">
        <f t="shared" si="7"/>
        <v>0</v>
      </c>
      <c r="EL107" s="88">
        <f t="shared" si="7"/>
        <v>0</v>
      </c>
      <c r="EM107" s="88">
        <f t="shared" si="7"/>
        <v>0</v>
      </c>
      <c r="EN107" s="88">
        <f t="shared" si="7"/>
        <v>0</v>
      </c>
      <c r="EO107" s="88">
        <f t="shared" si="7"/>
        <v>0</v>
      </c>
      <c r="EP107" s="88">
        <f t="shared" si="7"/>
        <v>0</v>
      </c>
      <c r="EQ107" s="88">
        <f t="shared" si="7"/>
        <v>0</v>
      </c>
      <c r="ER107" s="88">
        <f t="shared" si="7"/>
        <v>0</v>
      </c>
      <c r="ES107" s="88">
        <f t="shared" si="7"/>
        <v>0</v>
      </c>
      <c r="ET107" s="88">
        <f t="shared" si="7"/>
        <v>0</v>
      </c>
      <c r="EU107" s="88">
        <f t="shared" si="7"/>
        <v>1.33</v>
      </c>
      <c r="EV107" s="88">
        <f t="shared" si="7"/>
        <v>0</v>
      </c>
      <c r="EW107" s="88">
        <f t="shared" si="7"/>
        <v>0</v>
      </c>
      <c r="EX107" s="88">
        <f t="shared" si="7"/>
        <v>0</v>
      </c>
      <c r="EY107" s="88">
        <f t="shared" ref="EY107:FF107" si="8">MAX(EY11:EY106)</f>
        <v>0</v>
      </c>
      <c r="EZ107" s="88">
        <f t="shared" si="8"/>
        <v>0</v>
      </c>
      <c r="FA107" s="88">
        <f t="shared" si="8"/>
        <v>6.49</v>
      </c>
      <c r="FB107" s="88">
        <f t="shared" si="8"/>
        <v>0</v>
      </c>
      <c r="FC107" s="88">
        <f t="shared" si="8"/>
        <v>0</v>
      </c>
      <c r="FD107" s="88">
        <f t="shared" si="8"/>
        <v>0</v>
      </c>
      <c r="FE107" s="88">
        <f t="shared" si="8"/>
        <v>5.42</v>
      </c>
      <c r="FF107" s="88">
        <f t="shared" si="8"/>
        <v>0</v>
      </c>
      <c r="FG107" s="88">
        <f t="shared" si="7"/>
        <v>1783.9218840206183</v>
      </c>
      <c r="FH107" s="88">
        <f t="shared" si="7"/>
        <v>207.70399999999998</v>
      </c>
    </row>
    <row r="108" spans="1:164" s="76" customFormat="1">
      <c r="A108" s="85" t="s">
        <v>130</v>
      </c>
      <c r="B108" s="63"/>
      <c r="C108" s="89">
        <f>MIN(C11:C106)</f>
        <v>0</v>
      </c>
      <c r="D108" s="89">
        <f t="shared" ref="D108:AB108" si="9">MIN(D11:D106)</f>
        <v>0</v>
      </c>
      <c r="E108" s="89">
        <f t="shared" si="9"/>
        <v>0</v>
      </c>
      <c r="F108" s="89">
        <f t="shared" si="9"/>
        <v>0</v>
      </c>
      <c r="G108" s="89">
        <f t="shared" si="9"/>
        <v>20</v>
      </c>
      <c r="H108" s="89">
        <f t="shared" si="9"/>
        <v>0.9</v>
      </c>
      <c r="I108" s="89">
        <f t="shared" si="9"/>
        <v>0</v>
      </c>
      <c r="J108" s="89">
        <f t="shared" si="9"/>
        <v>0</v>
      </c>
      <c r="K108" s="89">
        <f t="shared" si="9"/>
        <v>0</v>
      </c>
      <c r="L108" s="89">
        <f t="shared" si="9"/>
        <v>0</v>
      </c>
      <c r="M108" s="89">
        <f t="shared" si="9"/>
        <v>18</v>
      </c>
      <c r="N108" s="89">
        <f t="shared" si="9"/>
        <v>0</v>
      </c>
      <c r="O108" s="89">
        <f t="shared" si="9"/>
        <v>0</v>
      </c>
      <c r="P108" s="89">
        <f t="shared" si="9"/>
        <v>0</v>
      </c>
      <c r="Q108" s="89">
        <f t="shared" si="9"/>
        <v>3.7</v>
      </c>
      <c r="R108" s="89">
        <f t="shared" si="9"/>
        <v>0.45999999999999996</v>
      </c>
      <c r="S108" s="89">
        <f t="shared" si="9"/>
        <v>25</v>
      </c>
      <c r="T108" s="89">
        <f t="shared" si="9"/>
        <v>0</v>
      </c>
      <c r="U108" s="89">
        <f t="shared" si="9"/>
        <v>37</v>
      </c>
      <c r="V108" s="89">
        <f t="shared" si="9"/>
        <v>0</v>
      </c>
      <c r="W108" s="89">
        <f t="shared" si="9"/>
        <v>0</v>
      </c>
      <c r="X108" s="89">
        <f t="shared" si="9"/>
        <v>0</v>
      </c>
      <c r="Y108" s="89">
        <f t="shared" si="9"/>
        <v>0</v>
      </c>
      <c r="Z108" s="89">
        <f t="shared" si="9"/>
        <v>0</v>
      </c>
      <c r="AA108" s="89">
        <f t="shared" si="9"/>
        <v>0</v>
      </c>
      <c r="AB108" s="89">
        <f t="shared" si="9"/>
        <v>0</v>
      </c>
      <c r="AC108" s="89">
        <f t="shared" ref="AC108:BO108" si="10">MIN(AC11:AC106)</f>
        <v>0</v>
      </c>
      <c r="AD108" s="89">
        <f t="shared" si="10"/>
        <v>0</v>
      </c>
      <c r="AE108" s="89">
        <f t="shared" si="10"/>
        <v>20.62</v>
      </c>
      <c r="AF108" s="89">
        <f t="shared" si="10"/>
        <v>20.62</v>
      </c>
      <c r="AG108" s="89">
        <f t="shared" si="10"/>
        <v>5</v>
      </c>
      <c r="AH108" s="89">
        <f t="shared" si="10"/>
        <v>2.2200000000000002</v>
      </c>
      <c r="AI108" s="89">
        <f t="shared" si="10"/>
        <v>100</v>
      </c>
      <c r="AJ108" s="89">
        <f t="shared" si="10"/>
        <v>24</v>
      </c>
      <c r="AK108" s="89">
        <f t="shared" si="10"/>
        <v>60</v>
      </c>
      <c r="AL108" s="89">
        <f t="shared" si="10"/>
        <v>8.5440000000000005</v>
      </c>
      <c r="AM108" s="89">
        <f t="shared" si="10"/>
        <v>0</v>
      </c>
      <c r="AN108" s="89">
        <f t="shared" si="10"/>
        <v>0</v>
      </c>
      <c r="AO108" s="89">
        <f t="shared" si="10"/>
        <v>0</v>
      </c>
      <c r="AP108" s="89">
        <f t="shared" si="10"/>
        <v>0</v>
      </c>
      <c r="AQ108" s="89">
        <f t="shared" si="10"/>
        <v>25.75</v>
      </c>
      <c r="AR108" s="89">
        <f t="shared" si="10"/>
        <v>8</v>
      </c>
      <c r="AS108" s="89">
        <f t="shared" si="10"/>
        <v>329.77738402061857</v>
      </c>
      <c r="AT108" s="89">
        <f t="shared" si="10"/>
        <v>0</v>
      </c>
      <c r="AU108" s="89">
        <f t="shared" si="10"/>
        <v>0</v>
      </c>
      <c r="AV108" s="89">
        <f t="shared" si="10"/>
        <v>0</v>
      </c>
      <c r="AW108" s="89">
        <f t="shared" si="10"/>
        <v>0</v>
      </c>
      <c r="AX108" s="89">
        <f t="shared" si="10"/>
        <v>0</v>
      </c>
      <c r="AY108" s="89">
        <f t="shared" si="10"/>
        <v>0</v>
      </c>
      <c r="AZ108" s="89">
        <f t="shared" si="10"/>
        <v>10.38</v>
      </c>
      <c r="BA108" s="89">
        <f t="shared" si="10"/>
        <v>0</v>
      </c>
      <c r="BB108" s="89">
        <f t="shared" si="10"/>
        <v>0</v>
      </c>
      <c r="BC108" s="89">
        <f t="shared" si="10"/>
        <v>348.46000000000004</v>
      </c>
      <c r="BD108" s="89">
        <f t="shared" si="10"/>
        <v>66.495000000000005</v>
      </c>
      <c r="BE108" s="89">
        <f t="shared" si="10"/>
        <v>0</v>
      </c>
      <c r="BF108" s="89">
        <f t="shared" si="10"/>
        <v>0</v>
      </c>
      <c r="BG108" s="89">
        <f t="shared" si="10"/>
        <v>0</v>
      </c>
      <c r="BH108" s="89">
        <f t="shared" si="10"/>
        <v>0</v>
      </c>
      <c r="BI108" s="89">
        <f t="shared" si="10"/>
        <v>0</v>
      </c>
      <c r="BJ108" s="89">
        <f t="shared" si="10"/>
        <v>0</v>
      </c>
      <c r="BK108" s="89">
        <f t="shared" si="10"/>
        <v>0</v>
      </c>
      <c r="BL108" s="89">
        <f t="shared" si="10"/>
        <v>0</v>
      </c>
      <c r="BM108" s="89">
        <f t="shared" si="10"/>
        <v>0</v>
      </c>
      <c r="BN108" s="89">
        <f t="shared" si="10"/>
        <v>0</v>
      </c>
      <c r="BO108" s="89">
        <f t="shared" si="10"/>
        <v>0</v>
      </c>
      <c r="BP108" s="89">
        <f t="shared" ref="BP108:EA108" si="11">MIN(BP11:BP106)</f>
        <v>0</v>
      </c>
      <c r="BQ108" s="89">
        <f t="shared" si="11"/>
        <v>26.8</v>
      </c>
      <c r="BR108" s="89">
        <f t="shared" si="11"/>
        <v>6</v>
      </c>
      <c r="BS108" s="89">
        <f t="shared" si="11"/>
        <v>70.11</v>
      </c>
      <c r="BT108" s="89">
        <f t="shared" si="11"/>
        <v>11</v>
      </c>
      <c r="BU108" s="89">
        <f t="shared" si="11"/>
        <v>0</v>
      </c>
      <c r="BV108" s="89">
        <f t="shared" si="11"/>
        <v>0</v>
      </c>
      <c r="BW108" s="89">
        <f t="shared" si="11"/>
        <v>0</v>
      </c>
      <c r="BX108" s="89">
        <f t="shared" si="11"/>
        <v>0</v>
      </c>
      <c r="BY108" s="89">
        <f t="shared" si="11"/>
        <v>0</v>
      </c>
      <c r="BZ108" s="89">
        <f t="shared" si="11"/>
        <v>0</v>
      </c>
      <c r="CA108" s="89">
        <f t="shared" si="11"/>
        <v>0</v>
      </c>
      <c r="CB108" s="89">
        <f t="shared" si="11"/>
        <v>0</v>
      </c>
      <c r="CC108" s="89">
        <f t="shared" si="11"/>
        <v>0</v>
      </c>
      <c r="CD108" s="89">
        <f t="shared" si="11"/>
        <v>0</v>
      </c>
      <c r="CE108" s="89">
        <f t="shared" si="11"/>
        <v>0</v>
      </c>
      <c r="CF108" s="89">
        <f t="shared" si="11"/>
        <v>0</v>
      </c>
      <c r="CG108" s="89">
        <f t="shared" si="11"/>
        <v>0</v>
      </c>
      <c r="CH108" s="89">
        <f t="shared" si="11"/>
        <v>0</v>
      </c>
      <c r="CI108" s="89">
        <f t="shared" si="11"/>
        <v>0</v>
      </c>
      <c r="CJ108" s="89">
        <f t="shared" si="11"/>
        <v>0</v>
      </c>
      <c r="CK108" s="89">
        <f t="shared" si="11"/>
        <v>0</v>
      </c>
      <c r="CL108" s="89">
        <f t="shared" si="11"/>
        <v>0</v>
      </c>
      <c r="CM108" s="89">
        <f t="shared" si="11"/>
        <v>0</v>
      </c>
      <c r="CN108" s="89">
        <f t="shared" si="11"/>
        <v>0</v>
      </c>
      <c r="CO108" s="89">
        <f t="shared" si="11"/>
        <v>0</v>
      </c>
      <c r="CP108" s="89">
        <f t="shared" si="11"/>
        <v>0</v>
      </c>
      <c r="CQ108" s="89">
        <f t="shared" si="11"/>
        <v>0</v>
      </c>
      <c r="CR108" s="89">
        <f t="shared" si="11"/>
        <v>0</v>
      </c>
      <c r="CS108" s="89">
        <f t="shared" si="11"/>
        <v>0</v>
      </c>
      <c r="CT108" s="89">
        <f t="shared" si="11"/>
        <v>0</v>
      </c>
      <c r="CU108" s="89">
        <f t="shared" si="11"/>
        <v>0</v>
      </c>
      <c r="CV108" s="89">
        <f t="shared" si="11"/>
        <v>0</v>
      </c>
      <c r="CW108" s="89">
        <f t="shared" si="11"/>
        <v>400</v>
      </c>
      <c r="CX108" s="89">
        <f t="shared" si="11"/>
        <v>0</v>
      </c>
      <c r="CY108" s="89">
        <f t="shared" si="11"/>
        <v>0</v>
      </c>
      <c r="CZ108" s="89">
        <f t="shared" si="11"/>
        <v>2.3250000000000002</v>
      </c>
      <c r="DA108" s="89">
        <f t="shared" si="11"/>
        <v>0</v>
      </c>
      <c r="DB108" s="89">
        <f t="shared" si="11"/>
        <v>0</v>
      </c>
      <c r="DC108" s="89">
        <f t="shared" si="11"/>
        <v>0</v>
      </c>
      <c r="DD108" s="89">
        <f t="shared" si="11"/>
        <v>0</v>
      </c>
      <c r="DE108" s="89">
        <f t="shared" si="11"/>
        <v>0</v>
      </c>
      <c r="DF108" s="89">
        <f t="shared" si="11"/>
        <v>0</v>
      </c>
      <c r="DG108" s="89">
        <f t="shared" si="11"/>
        <v>10.31</v>
      </c>
      <c r="DH108" s="89">
        <f t="shared" si="11"/>
        <v>0</v>
      </c>
      <c r="DI108" s="89">
        <f t="shared" si="11"/>
        <v>0</v>
      </c>
      <c r="DJ108" s="89">
        <f t="shared" si="11"/>
        <v>0</v>
      </c>
      <c r="DK108" s="89">
        <f t="shared" si="11"/>
        <v>0</v>
      </c>
      <c r="DL108" s="89">
        <f t="shared" si="11"/>
        <v>0</v>
      </c>
      <c r="DM108" s="89">
        <f t="shared" si="11"/>
        <v>0</v>
      </c>
      <c r="DN108" s="89">
        <f t="shared" si="11"/>
        <v>0</v>
      </c>
      <c r="DO108" s="89">
        <f t="shared" si="11"/>
        <v>0</v>
      </c>
      <c r="DP108" s="89">
        <f t="shared" si="11"/>
        <v>0</v>
      </c>
      <c r="DQ108" s="89">
        <f t="shared" si="11"/>
        <v>0</v>
      </c>
      <c r="DR108" s="89">
        <f t="shared" si="11"/>
        <v>0</v>
      </c>
      <c r="DS108" s="89">
        <f t="shared" si="11"/>
        <v>0</v>
      </c>
      <c r="DT108" s="89">
        <f t="shared" si="11"/>
        <v>0</v>
      </c>
      <c r="DU108" s="89">
        <f t="shared" si="11"/>
        <v>0</v>
      </c>
      <c r="DV108" s="89">
        <f t="shared" si="11"/>
        <v>0</v>
      </c>
      <c r="DW108" s="89">
        <f t="shared" si="11"/>
        <v>22</v>
      </c>
      <c r="DX108" s="89">
        <f t="shared" si="11"/>
        <v>0</v>
      </c>
      <c r="DY108" s="89">
        <f t="shared" si="11"/>
        <v>0</v>
      </c>
      <c r="DZ108" s="89">
        <f t="shared" si="11"/>
        <v>0</v>
      </c>
      <c r="EA108" s="89">
        <f t="shared" si="11"/>
        <v>0</v>
      </c>
      <c r="EB108" s="89">
        <f t="shared" ref="EB108:FH108" si="12">MIN(EB11:EB106)</f>
        <v>0</v>
      </c>
      <c r="EC108" s="89">
        <f t="shared" si="12"/>
        <v>0</v>
      </c>
      <c r="ED108" s="89">
        <f t="shared" si="12"/>
        <v>0</v>
      </c>
      <c r="EE108" s="89">
        <f t="shared" si="12"/>
        <v>0</v>
      </c>
      <c r="EF108" s="89">
        <f t="shared" si="12"/>
        <v>0</v>
      </c>
      <c r="EG108" s="89">
        <f t="shared" si="12"/>
        <v>0</v>
      </c>
      <c r="EH108" s="89">
        <f t="shared" si="12"/>
        <v>0</v>
      </c>
      <c r="EI108" s="89">
        <f t="shared" si="12"/>
        <v>6.65</v>
      </c>
      <c r="EJ108" s="89">
        <f t="shared" si="12"/>
        <v>0.9</v>
      </c>
      <c r="EK108" s="89">
        <f t="shared" si="12"/>
        <v>0</v>
      </c>
      <c r="EL108" s="89">
        <f t="shared" si="12"/>
        <v>0</v>
      </c>
      <c r="EM108" s="89">
        <f t="shared" si="12"/>
        <v>0</v>
      </c>
      <c r="EN108" s="89">
        <f t="shared" si="12"/>
        <v>0</v>
      </c>
      <c r="EO108" s="89">
        <f t="shared" si="12"/>
        <v>0</v>
      </c>
      <c r="EP108" s="89">
        <f t="shared" si="12"/>
        <v>0</v>
      </c>
      <c r="EQ108" s="89">
        <f t="shared" si="12"/>
        <v>0</v>
      </c>
      <c r="ER108" s="89">
        <f t="shared" si="12"/>
        <v>0</v>
      </c>
      <c r="ES108" s="89">
        <f t="shared" si="12"/>
        <v>0</v>
      </c>
      <c r="ET108" s="89">
        <f t="shared" si="12"/>
        <v>0</v>
      </c>
      <c r="EU108" s="89">
        <f t="shared" si="12"/>
        <v>0</v>
      </c>
      <c r="EV108" s="89">
        <f t="shared" si="12"/>
        <v>0</v>
      </c>
      <c r="EW108" s="89">
        <f t="shared" si="12"/>
        <v>0</v>
      </c>
      <c r="EX108" s="89">
        <f t="shared" si="12"/>
        <v>0</v>
      </c>
      <c r="EY108" s="89">
        <f t="shared" ref="EY108:FF108" si="13">MIN(EY11:EY106)</f>
        <v>0</v>
      </c>
      <c r="EZ108" s="89">
        <f t="shared" si="13"/>
        <v>0</v>
      </c>
      <c r="FA108" s="89">
        <f t="shared" si="13"/>
        <v>0</v>
      </c>
      <c r="FB108" s="89">
        <f t="shared" si="13"/>
        <v>0</v>
      </c>
      <c r="FC108" s="89">
        <f t="shared" si="13"/>
        <v>0</v>
      </c>
      <c r="FD108" s="89">
        <f t="shared" si="13"/>
        <v>0</v>
      </c>
      <c r="FE108" s="89">
        <f t="shared" si="13"/>
        <v>0</v>
      </c>
      <c r="FF108" s="89">
        <f t="shared" si="13"/>
        <v>0</v>
      </c>
      <c r="FG108" s="89">
        <f t="shared" si="12"/>
        <v>1508.9931200552426</v>
      </c>
      <c r="FH108" s="89">
        <f t="shared" si="12"/>
        <v>167.584</v>
      </c>
    </row>
    <row r="109" spans="1:164" s="76" customFormat="1">
      <c r="A109" s="85" t="s">
        <v>131</v>
      </c>
      <c r="B109" s="63"/>
      <c r="C109" s="89" t="e">
        <f t="shared" ref="C109:AB109" si="14">AVERAGE(C11:C106)</f>
        <v>#DIV/0!</v>
      </c>
      <c r="D109" s="89" t="e">
        <f t="shared" si="14"/>
        <v>#DIV/0!</v>
      </c>
      <c r="E109" s="89" t="e">
        <f t="shared" si="14"/>
        <v>#DIV/0!</v>
      </c>
      <c r="F109" s="89" t="e">
        <f t="shared" si="14"/>
        <v>#DIV/0!</v>
      </c>
      <c r="G109" s="89">
        <f t="shared" si="14"/>
        <v>20</v>
      </c>
      <c r="H109" s="89">
        <f t="shared" si="14"/>
        <v>0.90000000000000069</v>
      </c>
      <c r="I109" s="89" t="e">
        <f t="shared" si="14"/>
        <v>#DIV/0!</v>
      </c>
      <c r="J109" s="89" t="e">
        <f t="shared" si="14"/>
        <v>#DIV/0!</v>
      </c>
      <c r="K109" s="89" t="e">
        <f t="shared" si="14"/>
        <v>#DIV/0!</v>
      </c>
      <c r="L109" s="89" t="e">
        <f t="shared" si="14"/>
        <v>#DIV/0!</v>
      </c>
      <c r="M109" s="89">
        <f t="shared" si="14"/>
        <v>18</v>
      </c>
      <c r="N109" s="89" t="e">
        <f t="shared" si="14"/>
        <v>#DIV/0!</v>
      </c>
      <c r="O109" s="89">
        <f t="shared" si="14"/>
        <v>0.496770833333333</v>
      </c>
      <c r="P109" s="89" t="e">
        <f t="shared" si="14"/>
        <v>#DIV/0!</v>
      </c>
      <c r="Q109" s="89">
        <f t="shared" si="14"/>
        <v>3.6999999999999935</v>
      </c>
      <c r="R109" s="89">
        <f t="shared" si="14"/>
        <v>0.46000000000000063</v>
      </c>
      <c r="S109" s="89">
        <f t="shared" si="14"/>
        <v>25</v>
      </c>
      <c r="T109" s="89" t="e">
        <f t="shared" si="14"/>
        <v>#DIV/0!</v>
      </c>
      <c r="U109" s="89">
        <f t="shared" si="14"/>
        <v>37</v>
      </c>
      <c r="V109" s="89" t="e">
        <f t="shared" si="14"/>
        <v>#DIV/0!</v>
      </c>
      <c r="W109" s="89">
        <f t="shared" si="14"/>
        <v>1.6295833333333334</v>
      </c>
      <c r="X109" s="89" t="e">
        <f t="shared" si="14"/>
        <v>#DIV/0!</v>
      </c>
      <c r="Y109" s="89">
        <f t="shared" si="14"/>
        <v>0.96979166666666672</v>
      </c>
      <c r="Z109" s="89" t="e">
        <f t="shared" si="14"/>
        <v>#DIV/0!</v>
      </c>
      <c r="AA109" s="89">
        <f t="shared" si="14"/>
        <v>1.3148958333333334</v>
      </c>
      <c r="AB109" s="89" t="e">
        <f t="shared" si="14"/>
        <v>#DIV/0!</v>
      </c>
      <c r="AC109" s="89">
        <f t="shared" ref="AC109:BO109" si="15">AVERAGE(AC11:AC106)</f>
        <v>0.26007757464996595</v>
      </c>
      <c r="AD109" s="89" t="e">
        <f t="shared" si="15"/>
        <v>#DIV/0!</v>
      </c>
      <c r="AE109" s="89">
        <f t="shared" si="15"/>
        <v>31.660104166666571</v>
      </c>
      <c r="AF109" s="89">
        <f t="shared" si="15"/>
        <v>30.929999999999897</v>
      </c>
      <c r="AG109" s="89">
        <f t="shared" si="15"/>
        <v>5</v>
      </c>
      <c r="AH109" s="89">
        <f t="shared" si="15"/>
        <v>2.2199999999999993</v>
      </c>
      <c r="AI109" s="89">
        <f t="shared" si="15"/>
        <v>112.1708333333335</v>
      </c>
      <c r="AJ109" s="89">
        <f t="shared" si="15"/>
        <v>30.15625</v>
      </c>
      <c r="AK109" s="89">
        <f t="shared" si="15"/>
        <v>66.658020833333339</v>
      </c>
      <c r="AL109" s="89">
        <f t="shared" si="15"/>
        <v>8.5439999999999898</v>
      </c>
      <c r="AM109" s="89">
        <f t="shared" si="15"/>
        <v>0</v>
      </c>
      <c r="AN109" s="89">
        <f t="shared" si="15"/>
        <v>0</v>
      </c>
      <c r="AO109" s="89">
        <f t="shared" si="15"/>
        <v>0</v>
      </c>
      <c r="AP109" s="89">
        <f t="shared" si="15"/>
        <v>0</v>
      </c>
      <c r="AQ109" s="89">
        <f t="shared" si="15"/>
        <v>32.170833333333348</v>
      </c>
      <c r="AR109" s="89">
        <f t="shared" si="15"/>
        <v>8</v>
      </c>
      <c r="AS109" s="89">
        <f t="shared" si="15"/>
        <v>329.77738402061806</v>
      </c>
      <c r="AT109" s="89">
        <f t="shared" si="15"/>
        <v>0</v>
      </c>
      <c r="AU109" s="89">
        <f t="shared" si="15"/>
        <v>0</v>
      </c>
      <c r="AV109" s="89">
        <f t="shared" si="15"/>
        <v>0</v>
      </c>
      <c r="AW109" s="89" t="e">
        <f t="shared" si="15"/>
        <v>#DIV/0!</v>
      </c>
      <c r="AX109" s="89" t="e">
        <f t="shared" si="15"/>
        <v>#DIV/0!</v>
      </c>
      <c r="AY109" s="89">
        <f t="shared" si="15"/>
        <v>0</v>
      </c>
      <c r="AZ109" s="89">
        <f t="shared" si="15"/>
        <v>14.012499999999976</v>
      </c>
      <c r="BA109" s="89">
        <f t="shared" si="15"/>
        <v>0</v>
      </c>
      <c r="BB109" s="89">
        <f t="shared" si="15"/>
        <v>0</v>
      </c>
      <c r="BC109" s="89">
        <f t="shared" si="15"/>
        <v>348.45999999999935</v>
      </c>
      <c r="BD109" s="89">
        <f t="shared" si="15"/>
        <v>66.494999999999905</v>
      </c>
      <c r="BE109" s="89">
        <f t="shared" si="15"/>
        <v>1.7477083333333336</v>
      </c>
      <c r="BF109" s="89" t="e">
        <f t="shared" si="15"/>
        <v>#DIV/0!</v>
      </c>
      <c r="BG109" s="89" t="e">
        <f t="shared" si="15"/>
        <v>#DIV/0!</v>
      </c>
      <c r="BH109" s="89" t="e">
        <f t="shared" si="15"/>
        <v>#DIV/0!</v>
      </c>
      <c r="BI109" s="89">
        <f t="shared" si="15"/>
        <v>0</v>
      </c>
      <c r="BJ109" s="89">
        <f t="shared" si="15"/>
        <v>0</v>
      </c>
      <c r="BK109" s="89">
        <f t="shared" si="15"/>
        <v>0</v>
      </c>
      <c r="BL109" s="89">
        <f t="shared" si="15"/>
        <v>0</v>
      </c>
      <c r="BM109" s="89">
        <f t="shared" si="15"/>
        <v>7.677083333333333</v>
      </c>
      <c r="BN109" s="89">
        <f t="shared" si="15"/>
        <v>0</v>
      </c>
      <c r="BO109" s="89" t="e">
        <f t="shared" si="15"/>
        <v>#DIV/0!</v>
      </c>
      <c r="BP109" s="89" t="e">
        <f t="shared" ref="BP109:EA109" si="16">AVERAGE(BP11:BP106)</f>
        <v>#DIV/0!</v>
      </c>
      <c r="BQ109" s="89">
        <f t="shared" si="16"/>
        <v>26.800000000000011</v>
      </c>
      <c r="BR109" s="89">
        <f t="shared" si="16"/>
        <v>6</v>
      </c>
      <c r="BS109" s="89">
        <f t="shared" si="16"/>
        <v>99.739760416666527</v>
      </c>
      <c r="BT109" s="89">
        <f t="shared" si="16"/>
        <v>16.3125</v>
      </c>
      <c r="BU109" s="89">
        <f t="shared" si="16"/>
        <v>0</v>
      </c>
      <c r="BV109" s="89">
        <f t="shared" si="16"/>
        <v>0</v>
      </c>
      <c r="BW109" s="89">
        <f t="shared" si="16"/>
        <v>0.83333333333333337</v>
      </c>
      <c r="BX109" s="89">
        <f t="shared" si="16"/>
        <v>0</v>
      </c>
      <c r="BY109" s="89">
        <f t="shared" si="16"/>
        <v>0</v>
      </c>
      <c r="BZ109" s="89">
        <f t="shared" si="16"/>
        <v>0</v>
      </c>
      <c r="CA109" s="89" t="e">
        <f t="shared" si="16"/>
        <v>#DIV/0!</v>
      </c>
      <c r="CB109" s="89" t="e">
        <f t="shared" si="16"/>
        <v>#DIV/0!</v>
      </c>
      <c r="CC109" s="89">
        <f t="shared" si="16"/>
        <v>0</v>
      </c>
      <c r="CD109" s="89">
        <f t="shared" si="16"/>
        <v>0</v>
      </c>
      <c r="CE109" s="89">
        <f t="shared" si="16"/>
        <v>0</v>
      </c>
      <c r="CF109" s="89">
        <f t="shared" si="16"/>
        <v>0</v>
      </c>
      <c r="CG109" s="89">
        <f t="shared" si="16"/>
        <v>0</v>
      </c>
      <c r="CH109" s="89">
        <f t="shared" si="16"/>
        <v>0</v>
      </c>
      <c r="CI109" s="89">
        <f t="shared" si="16"/>
        <v>0</v>
      </c>
      <c r="CJ109" s="89">
        <f t="shared" si="16"/>
        <v>0</v>
      </c>
      <c r="CK109" s="89">
        <f t="shared" si="16"/>
        <v>6.0141666666666636</v>
      </c>
      <c r="CL109" s="89">
        <f t="shared" si="16"/>
        <v>0</v>
      </c>
      <c r="CM109" s="89">
        <f t="shared" si="16"/>
        <v>0.53645833333333348</v>
      </c>
      <c r="CN109" s="89">
        <f t="shared" si="16"/>
        <v>0</v>
      </c>
      <c r="CO109" s="89">
        <f t="shared" si="16"/>
        <v>1.2875000000000005</v>
      </c>
      <c r="CP109" s="89">
        <f t="shared" si="16"/>
        <v>0</v>
      </c>
      <c r="CQ109" s="89">
        <f t="shared" si="16"/>
        <v>3.09375</v>
      </c>
      <c r="CR109" s="89">
        <f t="shared" si="16"/>
        <v>0</v>
      </c>
      <c r="CS109" s="89">
        <f t="shared" si="16"/>
        <v>1.2785416666666667</v>
      </c>
      <c r="CT109" s="89">
        <f t="shared" si="16"/>
        <v>0</v>
      </c>
      <c r="CU109" s="89">
        <f t="shared" si="16"/>
        <v>0</v>
      </c>
      <c r="CV109" s="89">
        <f t="shared" si="16"/>
        <v>0</v>
      </c>
      <c r="CW109" s="89">
        <f t="shared" si="16"/>
        <v>437.5</v>
      </c>
      <c r="CX109" s="89">
        <f t="shared" si="16"/>
        <v>0</v>
      </c>
      <c r="CY109" s="89">
        <f t="shared" si="16"/>
        <v>9.2031249999999858</v>
      </c>
      <c r="CZ109" s="89">
        <f t="shared" si="16"/>
        <v>2.3249999999999962</v>
      </c>
      <c r="DA109" s="89">
        <f t="shared" si="16"/>
        <v>0</v>
      </c>
      <c r="DB109" s="89">
        <f t="shared" si="16"/>
        <v>0</v>
      </c>
      <c r="DC109" s="89" t="e">
        <f t="shared" si="16"/>
        <v>#DIV/0!</v>
      </c>
      <c r="DD109" s="89" t="e">
        <f t="shared" si="16"/>
        <v>#DIV/0!</v>
      </c>
      <c r="DE109" s="89">
        <f t="shared" si="16"/>
        <v>0</v>
      </c>
      <c r="DF109" s="89">
        <f t="shared" si="16"/>
        <v>0</v>
      </c>
      <c r="DG109" s="89">
        <f t="shared" si="16"/>
        <v>15.464999999999948</v>
      </c>
      <c r="DH109" s="89">
        <f t="shared" si="16"/>
        <v>0</v>
      </c>
      <c r="DI109" s="89">
        <f t="shared" si="16"/>
        <v>0</v>
      </c>
      <c r="DJ109" s="89">
        <f t="shared" si="16"/>
        <v>0</v>
      </c>
      <c r="DK109" s="89">
        <f t="shared" si="16"/>
        <v>0</v>
      </c>
      <c r="DL109" s="89">
        <f t="shared" si="16"/>
        <v>0</v>
      </c>
      <c r="DM109" s="89">
        <f t="shared" si="16"/>
        <v>0</v>
      </c>
      <c r="DN109" s="89">
        <f t="shared" si="16"/>
        <v>0</v>
      </c>
      <c r="DO109" s="89">
        <f t="shared" si="16"/>
        <v>0</v>
      </c>
      <c r="DP109" s="89">
        <f t="shared" si="16"/>
        <v>0</v>
      </c>
      <c r="DQ109" s="89">
        <f t="shared" si="16"/>
        <v>1.5015625000000012</v>
      </c>
      <c r="DR109" s="89">
        <f t="shared" si="16"/>
        <v>0</v>
      </c>
      <c r="DS109" s="89">
        <f t="shared" si="16"/>
        <v>0</v>
      </c>
      <c r="DT109" s="89">
        <f t="shared" si="16"/>
        <v>0</v>
      </c>
      <c r="DU109" s="89">
        <f t="shared" si="16"/>
        <v>0</v>
      </c>
      <c r="DV109" s="89">
        <f t="shared" si="16"/>
        <v>0</v>
      </c>
      <c r="DW109" s="89">
        <f t="shared" si="16"/>
        <v>23.523333333333341</v>
      </c>
      <c r="DX109" s="89">
        <f t="shared" si="16"/>
        <v>0</v>
      </c>
      <c r="DY109" s="89">
        <f t="shared" si="16"/>
        <v>0</v>
      </c>
      <c r="DZ109" s="89">
        <f t="shared" si="16"/>
        <v>0</v>
      </c>
      <c r="EA109" s="89">
        <f t="shared" si="16"/>
        <v>0</v>
      </c>
      <c r="EB109" s="89">
        <f t="shared" ref="EB109:FH109" si="17">AVERAGE(EB11:EB106)</f>
        <v>0</v>
      </c>
      <c r="EC109" s="89">
        <f t="shared" si="17"/>
        <v>3.0731249999999992</v>
      </c>
      <c r="ED109" s="89">
        <f t="shared" si="17"/>
        <v>0</v>
      </c>
      <c r="EE109" s="89">
        <f t="shared" si="17"/>
        <v>0</v>
      </c>
      <c r="EF109" s="89">
        <f t="shared" si="17"/>
        <v>0</v>
      </c>
      <c r="EG109" s="89">
        <f t="shared" si="17"/>
        <v>0</v>
      </c>
      <c r="EH109" s="89">
        <f t="shared" si="17"/>
        <v>0</v>
      </c>
      <c r="EI109" s="89">
        <f t="shared" si="17"/>
        <v>6.6499999999999879</v>
      </c>
      <c r="EJ109" s="89">
        <f t="shared" si="17"/>
        <v>0.90000000000000069</v>
      </c>
      <c r="EK109" s="89">
        <f t="shared" si="17"/>
        <v>0</v>
      </c>
      <c r="EL109" s="89">
        <f t="shared" si="17"/>
        <v>0</v>
      </c>
      <c r="EM109" s="89">
        <f t="shared" si="17"/>
        <v>0</v>
      </c>
      <c r="EN109" s="89">
        <f t="shared" si="17"/>
        <v>0</v>
      </c>
      <c r="EO109" s="89">
        <f t="shared" si="17"/>
        <v>0</v>
      </c>
      <c r="EP109" s="89">
        <f t="shared" si="17"/>
        <v>0</v>
      </c>
      <c r="EQ109" s="89">
        <f t="shared" si="17"/>
        <v>0</v>
      </c>
      <c r="ER109" s="89">
        <f t="shared" si="17"/>
        <v>0</v>
      </c>
      <c r="ES109" s="89">
        <f t="shared" si="17"/>
        <v>0</v>
      </c>
      <c r="ET109" s="89">
        <f t="shared" si="17"/>
        <v>0</v>
      </c>
      <c r="EU109" s="89">
        <f t="shared" si="17"/>
        <v>0.49645833333333317</v>
      </c>
      <c r="EV109" s="89">
        <f t="shared" si="17"/>
        <v>0</v>
      </c>
      <c r="EW109" s="89">
        <f t="shared" si="17"/>
        <v>0</v>
      </c>
      <c r="EX109" s="89">
        <f t="shared" si="17"/>
        <v>0</v>
      </c>
      <c r="EY109" s="89">
        <f t="shared" ref="EY109:FF109" si="18">AVERAGE(EY11:EY106)</f>
        <v>0</v>
      </c>
      <c r="EZ109" s="89">
        <f t="shared" si="18"/>
        <v>0</v>
      </c>
      <c r="FA109" s="89">
        <f t="shared" si="18"/>
        <v>0.57885416666666656</v>
      </c>
      <c r="FB109" s="89">
        <f t="shared" si="18"/>
        <v>0</v>
      </c>
      <c r="FC109" s="89">
        <f t="shared" si="18"/>
        <v>0</v>
      </c>
      <c r="FD109" s="89">
        <f t="shared" si="18"/>
        <v>0</v>
      </c>
      <c r="FE109" s="89">
        <f t="shared" si="18"/>
        <v>1.3498958333333331</v>
      </c>
      <c r="FF109" s="89">
        <f t="shared" si="18"/>
        <v>0</v>
      </c>
      <c r="FG109" s="89">
        <f t="shared" si="17"/>
        <v>1620.617951178602</v>
      </c>
      <c r="FH109" s="89">
        <f t="shared" si="17"/>
        <v>187.25525000000027</v>
      </c>
    </row>
    <row r="110" spans="1:164" s="76" customFormat="1" ht="14.25" thickBot="1">
      <c r="A110" s="86" t="s">
        <v>132</v>
      </c>
      <c r="B110" s="87"/>
      <c r="C110" s="90" t="e">
        <f t="shared" ref="C110:AB110" si="19">AVERAGE(C11:C106)*24/1000</f>
        <v>#DIV/0!</v>
      </c>
      <c r="D110" s="90" t="e">
        <f t="shared" si="19"/>
        <v>#DIV/0!</v>
      </c>
      <c r="E110" s="90" t="e">
        <f t="shared" si="19"/>
        <v>#DIV/0!</v>
      </c>
      <c r="F110" s="90" t="e">
        <f t="shared" si="19"/>
        <v>#DIV/0!</v>
      </c>
      <c r="G110" s="90">
        <f t="shared" si="19"/>
        <v>0.48</v>
      </c>
      <c r="H110" s="90">
        <f t="shared" si="19"/>
        <v>2.1600000000000015E-2</v>
      </c>
      <c r="I110" s="90" t="e">
        <f t="shared" si="19"/>
        <v>#DIV/0!</v>
      </c>
      <c r="J110" s="90" t="e">
        <f t="shared" si="19"/>
        <v>#DIV/0!</v>
      </c>
      <c r="K110" s="90" t="e">
        <f t="shared" si="19"/>
        <v>#DIV/0!</v>
      </c>
      <c r="L110" s="90" t="e">
        <f t="shared" si="19"/>
        <v>#DIV/0!</v>
      </c>
      <c r="M110" s="90">
        <f t="shared" si="19"/>
        <v>0.432</v>
      </c>
      <c r="N110" s="90" t="e">
        <f t="shared" si="19"/>
        <v>#DIV/0!</v>
      </c>
      <c r="O110" s="90">
        <f t="shared" si="19"/>
        <v>1.1922499999999992E-2</v>
      </c>
      <c r="P110" s="90" t="e">
        <f t="shared" si="19"/>
        <v>#DIV/0!</v>
      </c>
      <c r="Q110" s="90">
        <f t="shared" si="19"/>
        <v>8.8799999999999837E-2</v>
      </c>
      <c r="R110" s="90">
        <f t="shared" si="19"/>
        <v>1.1040000000000015E-2</v>
      </c>
      <c r="S110" s="90">
        <f t="shared" si="19"/>
        <v>0.6</v>
      </c>
      <c r="T110" s="90" t="e">
        <f t="shared" si="19"/>
        <v>#DIV/0!</v>
      </c>
      <c r="U110" s="90">
        <f t="shared" si="19"/>
        <v>0.88800000000000001</v>
      </c>
      <c r="V110" s="90" t="e">
        <f t="shared" si="19"/>
        <v>#DIV/0!</v>
      </c>
      <c r="W110" s="90">
        <f t="shared" si="19"/>
        <v>3.9109999999999999E-2</v>
      </c>
      <c r="X110" s="90" t="e">
        <f t="shared" si="19"/>
        <v>#DIV/0!</v>
      </c>
      <c r="Y110" s="90">
        <f t="shared" si="19"/>
        <v>2.3275000000000001E-2</v>
      </c>
      <c r="Z110" s="90" t="e">
        <f t="shared" si="19"/>
        <v>#DIV/0!</v>
      </c>
      <c r="AA110" s="90">
        <f t="shared" si="19"/>
        <v>3.1557500000000002E-2</v>
      </c>
      <c r="AB110" s="90" t="e">
        <f t="shared" si="19"/>
        <v>#DIV/0!</v>
      </c>
      <c r="AC110" s="90">
        <f t="shared" ref="AC110:BO110" si="20">AVERAGE(AC11:AC106)*24/1000</f>
        <v>6.2418617915991825E-3</v>
      </c>
      <c r="AD110" s="90" t="e">
        <f t="shared" si="20"/>
        <v>#DIV/0!</v>
      </c>
      <c r="AE110" s="90">
        <f t="shared" si="20"/>
        <v>0.75984249999999764</v>
      </c>
      <c r="AF110" s="90">
        <f t="shared" si="20"/>
        <v>0.74231999999999754</v>
      </c>
      <c r="AG110" s="90">
        <f t="shared" si="20"/>
        <v>0.12</v>
      </c>
      <c r="AH110" s="90">
        <f t="shared" si="20"/>
        <v>5.3279999999999987E-2</v>
      </c>
      <c r="AI110" s="90">
        <f t="shared" si="20"/>
        <v>2.6921000000000039</v>
      </c>
      <c r="AJ110" s="90">
        <f t="shared" si="20"/>
        <v>0.72375</v>
      </c>
      <c r="AK110" s="90">
        <f t="shared" si="20"/>
        <v>1.5997925</v>
      </c>
      <c r="AL110" s="90">
        <f t="shared" si="20"/>
        <v>0.20505599999999977</v>
      </c>
      <c r="AM110" s="90">
        <f t="shared" si="20"/>
        <v>0</v>
      </c>
      <c r="AN110" s="90">
        <f t="shared" si="20"/>
        <v>0</v>
      </c>
      <c r="AO110" s="90">
        <f t="shared" si="20"/>
        <v>0</v>
      </c>
      <c r="AP110" s="90">
        <f t="shared" si="20"/>
        <v>0</v>
      </c>
      <c r="AQ110" s="90">
        <f t="shared" si="20"/>
        <v>0.77210000000000034</v>
      </c>
      <c r="AR110" s="90">
        <f t="shared" si="20"/>
        <v>0.192</v>
      </c>
      <c r="AS110" s="90">
        <f t="shared" si="20"/>
        <v>7.9146572164948337</v>
      </c>
      <c r="AT110" s="90">
        <f t="shared" si="20"/>
        <v>0</v>
      </c>
      <c r="AU110" s="90">
        <f t="shared" si="20"/>
        <v>0</v>
      </c>
      <c r="AV110" s="90">
        <f t="shared" si="20"/>
        <v>0</v>
      </c>
      <c r="AW110" s="90" t="e">
        <f t="shared" si="20"/>
        <v>#DIV/0!</v>
      </c>
      <c r="AX110" s="90" t="e">
        <f t="shared" si="20"/>
        <v>#DIV/0!</v>
      </c>
      <c r="AY110" s="90">
        <f t="shared" si="20"/>
        <v>0</v>
      </c>
      <c r="AZ110" s="90">
        <f t="shared" si="20"/>
        <v>0.33629999999999943</v>
      </c>
      <c r="BA110" s="90">
        <f t="shared" si="20"/>
        <v>0</v>
      </c>
      <c r="BB110" s="90">
        <f t="shared" si="20"/>
        <v>0</v>
      </c>
      <c r="BC110" s="90">
        <f t="shared" si="20"/>
        <v>8.3630399999999838</v>
      </c>
      <c r="BD110" s="90">
        <f t="shared" si="20"/>
        <v>1.5958799999999977</v>
      </c>
      <c r="BE110" s="90">
        <f t="shared" si="20"/>
        <v>4.194500000000001E-2</v>
      </c>
      <c r="BF110" s="90" t="e">
        <f t="shared" si="20"/>
        <v>#DIV/0!</v>
      </c>
      <c r="BG110" s="90" t="e">
        <f t="shared" si="20"/>
        <v>#DIV/0!</v>
      </c>
      <c r="BH110" s="90" t="e">
        <f t="shared" si="20"/>
        <v>#DIV/0!</v>
      </c>
      <c r="BI110" s="90">
        <f t="shared" si="20"/>
        <v>0</v>
      </c>
      <c r="BJ110" s="90">
        <f t="shared" si="20"/>
        <v>0</v>
      </c>
      <c r="BK110" s="90">
        <f t="shared" si="20"/>
        <v>0</v>
      </c>
      <c r="BL110" s="90">
        <f t="shared" si="20"/>
        <v>0</v>
      </c>
      <c r="BM110" s="90">
        <f t="shared" si="20"/>
        <v>0.18425</v>
      </c>
      <c r="BN110" s="90">
        <f t="shared" si="20"/>
        <v>0</v>
      </c>
      <c r="BO110" s="90" t="e">
        <f t="shared" si="20"/>
        <v>#DIV/0!</v>
      </c>
      <c r="BP110" s="90" t="e">
        <f t="shared" ref="BP110:EA110" si="21">AVERAGE(BP11:BP106)*24/1000</f>
        <v>#DIV/0!</v>
      </c>
      <c r="BQ110" s="90">
        <f t="shared" si="21"/>
        <v>0.64320000000000033</v>
      </c>
      <c r="BR110" s="90">
        <f t="shared" si="21"/>
        <v>0.14399999999999999</v>
      </c>
      <c r="BS110" s="90">
        <f t="shared" si="21"/>
        <v>2.3937542499999966</v>
      </c>
      <c r="BT110" s="90">
        <f t="shared" si="21"/>
        <v>0.39150000000000001</v>
      </c>
      <c r="BU110" s="90">
        <f t="shared" si="21"/>
        <v>0</v>
      </c>
      <c r="BV110" s="90">
        <f t="shared" si="21"/>
        <v>0</v>
      </c>
      <c r="BW110" s="90">
        <f t="shared" si="21"/>
        <v>0.02</v>
      </c>
      <c r="BX110" s="90">
        <f t="shared" si="21"/>
        <v>0</v>
      </c>
      <c r="BY110" s="90">
        <f t="shared" si="21"/>
        <v>0</v>
      </c>
      <c r="BZ110" s="90">
        <f t="shared" si="21"/>
        <v>0</v>
      </c>
      <c r="CA110" s="90" t="e">
        <f t="shared" si="21"/>
        <v>#DIV/0!</v>
      </c>
      <c r="CB110" s="90" t="e">
        <f t="shared" si="21"/>
        <v>#DIV/0!</v>
      </c>
      <c r="CC110" s="90">
        <f t="shared" si="21"/>
        <v>0</v>
      </c>
      <c r="CD110" s="90">
        <f t="shared" si="21"/>
        <v>0</v>
      </c>
      <c r="CE110" s="90">
        <f t="shared" si="21"/>
        <v>0</v>
      </c>
      <c r="CF110" s="90">
        <f t="shared" si="21"/>
        <v>0</v>
      </c>
      <c r="CG110" s="90">
        <f t="shared" si="21"/>
        <v>0</v>
      </c>
      <c r="CH110" s="90">
        <f t="shared" si="21"/>
        <v>0</v>
      </c>
      <c r="CI110" s="90">
        <f t="shared" si="21"/>
        <v>0</v>
      </c>
      <c r="CJ110" s="90">
        <f t="shared" si="21"/>
        <v>0</v>
      </c>
      <c r="CK110" s="90">
        <f t="shared" si="21"/>
        <v>0.14433999999999991</v>
      </c>
      <c r="CL110" s="90">
        <f t="shared" si="21"/>
        <v>0</v>
      </c>
      <c r="CM110" s="90">
        <f t="shared" si="21"/>
        <v>1.2875000000000003E-2</v>
      </c>
      <c r="CN110" s="90">
        <f t="shared" si="21"/>
        <v>0</v>
      </c>
      <c r="CO110" s="90">
        <f t="shared" si="21"/>
        <v>3.0900000000000014E-2</v>
      </c>
      <c r="CP110" s="90">
        <f t="shared" si="21"/>
        <v>0</v>
      </c>
      <c r="CQ110" s="90">
        <f t="shared" si="21"/>
        <v>7.4249999999999997E-2</v>
      </c>
      <c r="CR110" s="90">
        <f t="shared" si="21"/>
        <v>0</v>
      </c>
      <c r="CS110" s="90">
        <f t="shared" si="21"/>
        <v>3.0685000000000004E-2</v>
      </c>
      <c r="CT110" s="90">
        <f t="shared" si="21"/>
        <v>0</v>
      </c>
      <c r="CU110" s="90">
        <f t="shared" si="21"/>
        <v>0</v>
      </c>
      <c r="CV110" s="90">
        <f t="shared" si="21"/>
        <v>0</v>
      </c>
      <c r="CW110" s="90">
        <f t="shared" si="21"/>
        <v>10.5</v>
      </c>
      <c r="CX110" s="90">
        <f t="shared" si="21"/>
        <v>0</v>
      </c>
      <c r="CY110" s="90">
        <f t="shared" si="21"/>
        <v>0.22087499999999965</v>
      </c>
      <c r="CZ110" s="90">
        <f t="shared" si="21"/>
        <v>5.5799999999999912E-2</v>
      </c>
      <c r="DA110" s="90">
        <f t="shared" si="21"/>
        <v>0</v>
      </c>
      <c r="DB110" s="90">
        <f t="shared" si="21"/>
        <v>0</v>
      </c>
      <c r="DC110" s="90" t="e">
        <f t="shared" si="21"/>
        <v>#DIV/0!</v>
      </c>
      <c r="DD110" s="90" t="e">
        <f t="shared" si="21"/>
        <v>#DIV/0!</v>
      </c>
      <c r="DE110" s="90">
        <f t="shared" si="21"/>
        <v>0</v>
      </c>
      <c r="DF110" s="90">
        <f t="shared" si="21"/>
        <v>0</v>
      </c>
      <c r="DG110" s="90">
        <f t="shared" si="21"/>
        <v>0.37115999999999877</v>
      </c>
      <c r="DH110" s="90">
        <f t="shared" si="21"/>
        <v>0</v>
      </c>
      <c r="DI110" s="90">
        <f t="shared" si="21"/>
        <v>0</v>
      </c>
      <c r="DJ110" s="90">
        <f t="shared" si="21"/>
        <v>0</v>
      </c>
      <c r="DK110" s="90">
        <f t="shared" si="21"/>
        <v>0</v>
      </c>
      <c r="DL110" s="90">
        <f t="shared" si="21"/>
        <v>0</v>
      </c>
      <c r="DM110" s="90">
        <f t="shared" si="21"/>
        <v>0</v>
      </c>
      <c r="DN110" s="90">
        <f t="shared" si="21"/>
        <v>0</v>
      </c>
      <c r="DO110" s="90">
        <f t="shared" si="21"/>
        <v>0</v>
      </c>
      <c r="DP110" s="90">
        <f t="shared" si="21"/>
        <v>0</v>
      </c>
      <c r="DQ110" s="90">
        <f t="shared" si="21"/>
        <v>3.6037500000000028E-2</v>
      </c>
      <c r="DR110" s="90">
        <f t="shared" si="21"/>
        <v>0</v>
      </c>
      <c r="DS110" s="90">
        <f t="shared" si="21"/>
        <v>0</v>
      </c>
      <c r="DT110" s="90">
        <f t="shared" si="21"/>
        <v>0</v>
      </c>
      <c r="DU110" s="90">
        <f t="shared" si="21"/>
        <v>0</v>
      </c>
      <c r="DV110" s="90">
        <f t="shared" si="21"/>
        <v>0</v>
      </c>
      <c r="DW110" s="90">
        <f t="shared" si="21"/>
        <v>0.56456000000000017</v>
      </c>
      <c r="DX110" s="90">
        <f t="shared" si="21"/>
        <v>0</v>
      </c>
      <c r="DY110" s="90">
        <f t="shared" si="21"/>
        <v>0</v>
      </c>
      <c r="DZ110" s="90">
        <f t="shared" si="21"/>
        <v>0</v>
      </c>
      <c r="EA110" s="90">
        <f t="shared" si="21"/>
        <v>0</v>
      </c>
      <c r="EB110" s="90">
        <f t="shared" ref="EB110:FH110" si="22">AVERAGE(EB11:EB106)*24/1000</f>
        <v>0</v>
      </c>
      <c r="EC110" s="90">
        <f t="shared" si="22"/>
        <v>7.3754999999999987E-2</v>
      </c>
      <c r="ED110" s="90">
        <f t="shared" si="22"/>
        <v>0</v>
      </c>
      <c r="EE110" s="90">
        <f t="shared" si="22"/>
        <v>0</v>
      </c>
      <c r="EF110" s="90">
        <f t="shared" si="22"/>
        <v>0</v>
      </c>
      <c r="EG110" s="90">
        <f t="shared" si="22"/>
        <v>0</v>
      </c>
      <c r="EH110" s="90">
        <f t="shared" si="22"/>
        <v>0</v>
      </c>
      <c r="EI110" s="90">
        <f t="shared" si="22"/>
        <v>0.15959999999999971</v>
      </c>
      <c r="EJ110" s="90">
        <f t="shared" si="22"/>
        <v>2.1600000000000015E-2</v>
      </c>
      <c r="EK110" s="90">
        <f t="shared" si="22"/>
        <v>0</v>
      </c>
      <c r="EL110" s="90">
        <f t="shared" si="22"/>
        <v>0</v>
      </c>
      <c r="EM110" s="90">
        <f t="shared" si="22"/>
        <v>0</v>
      </c>
      <c r="EN110" s="90">
        <f t="shared" si="22"/>
        <v>0</v>
      </c>
      <c r="EO110" s="90">
        <f t="shared" si="22"/>
        <v>0</v>
      </c>
      <c r="EP110" s="90">
        <f t="shared" si="22"/>
        <v>0</v>
      </c>
      <c r="EQ110" s="90">
        <f t="shared" si="22"/>
        <v>0</v>
      </c>
      <c r="ER110" s="90">
        <f t="shared" si="22"/>
        <v>0</v>
      </c>
      <c r="ES110" s="90">
        <f t="shared" si="22"/>
        <v>0</v>
      </c>
      <c r="ET110" s="90">
        <f t="shared" si="22"/>
        <v>0</v>
      </c>
      <c r="EU110" s="90">
        <f t="shared" si="22"/>
        <v>1.1914999999999995E-2</v>
      </c>
      <c r="EV110" s="90">
        <f t="shared" si="22"/>
        <v>0</v>
      </c>
      <c r="EW110" s="90">
        <f t="shared" si="22"/>
        <v>0</v>
      </c>
      <c r="EX110" s="90">
        <f t="shared" si="22"/>
        <v>0</v>
      </c>
      <c r="EY110" s="90">
        <f t="shared" ref="EY110:FF110" si="23">AVERAGE(EY11:EY106)*24/1000</f>
        <v>0</v>
      </c>
      <c r="EZ110" s="90">
        <f t="shared" si="23"/>
        <v>0</v>
      </c>
      <c r="FA110" s="90">
        <f t="shared" si="23"/>
        <v>1.3892499999999999E-2</v>
      </c>
      <c r="FB110" s="90">
        <f t="shared" si="23"/>
        <v>0</v>
      </c>
      <c r="FC110" s="90">
        <f t="shared" si="23"/>
        <v>0</v>
      </c>
      <c r="FD110" s="90">
        <f t="shared" si="23"/>
        <v>0</v>
      </c>
      <c r="FE110" s="90">
        <f t="shared" si="23"/>
        <v>3.2397499999999996E-2</v>
      </c>
      <c r="FF110" s="90">
        <f t="shared" si="23"/>
        <v>0</v>
      </c>
      <c r="FG110" s="90">
        <f t="shared" si="22"/>
        <v>38.894830828286445</v>
      </c>
      <c r="FH110" s="90">
        <f t="shared" si="22"/>
        <v>4.4941260000000067</v>
      </c>
    </row>
    <row r="111" spans="1:164">
      <c r="A111" s="35" t="s">
        <v>133</v>
      </c>
      <c r="B111" s="38"/>
      <c r="C111" s="64"/>
      <c r="D111" s="36"/>
      <c r="E111" s="36"/>
      <c r="F111" s="36"/>
      <c r="G111" s="36"/>
      <c r="H111" s="36"/>
      <c r="I111" s="36"/>
      <c r="J111" s="36"/>
      <c r="K111" s="36"/>
      <c r="L111" s="36"/>
      <c r="M111" s="97"/>
      <c r="N111" s="97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484" t="s">
        <v>134</v>
      </c>
      <c r="AF111" s="484"/>
      <c r="AG111" s="484"/>
      <c r="AH111" s="484"/>
      <c r="AI111" s="484"/>
      <c r="AJ111" s="484"/>
      <c r="AK111" s="484"/>
      <c r="AL111" s="484"/>
      <c r="AM111" s="484"/>
      <c r="AN111" s="484"/>
      <c r="AO111" s="484"/>
      <c r="AP111" s="484"/>
      <c r="AQ111" s="484"/>
      <c r="AR111" s="484"/>
      <c r="AS111" s="484"/>
      <c r="AT111" s="484"/>
      <c r="AU111" s="484"/>
      <c r="AV111" s="484"/>
      <c r="AW111" s="484"/>
      <c r="AX111" s="484"/>
      <c r="AY111" s="484"/>
      <c r="AZ111" s="484"/>
      <c r="BA111" s="36"/>
      <c r="BB111" s="36"/>
      <c r="BC111" s="36"/>
      <c r="BD111" s="36"/>
    </row>
    <row r="112" spans="1:164" ht="14.25" thickBot="1"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97"/>
      <c r="N112" s="97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484" t="s">
        <v>135</v>
      </c>
      <c r="AF112" s="484"/>
      <c r="AG112" s="484"/>
      <c r="AH112" s="484"/>
      <c r="AI112" s="484"/>
      <c r="AJ112" s="484"/>
      <c r="AK112" s="484"/>
      <c r="AL112" s="484"/>
      <c r="AM112" s="484"/>
      <c r="AN112" s="484"/>
      <c r="AO112" s="484"/>
      <c r="AP112" s="484"/>
      <c r="AQ112" s="484"/>
      <c r="AR112" s="484"/>
      <c r="AS112" s="484"/>
      <c r="AT112" s="484"/>
      <c r="AU112" s="484"/>
      <c r="AV112" s="484"/>
      <c r="AW112" s="484"/>
      <c r="AX112" s="484"/>
      <c r="AY112" s="36"/>
      <c r="AZ112" s="36"/>
      <c r="BA112" s="36"/>
      <c r="BB112" s="36"/>
      <c r="BC112" s="36"/>
      <c r="BD112" s="36"/>
    </row>
    <row r="113" spans="3:56"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97"/>
      <c r="N113" s="97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488" t="s">
        <v>136</v>
      </c>
      <c r="AF113" s="489"/>
      <c r="AG113" s="489"/>
      <c r="AH113" s="489"/>
      <c r="AI113" s="489"/>
      <c r="AJ113" s="489"/>
      <c r="AK113" s="489"/>
      <c r="AL113" s="489"/>
      <c r="AM113" s="489"/>
      <c r="AN113" s="489"/>
      <c r="AO113" s="489"/>
      <c r="AP113" s="489"/>
      <c r="AQ113" s="489"/>
      <c r="AR113" s="489"/>
      <c r="AS113" s="489"/>
      <c r="AT113" s="490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</row>
    <row r="114" spans="3:56">
      <c r="C114" s="64"/>
      <c r="D114" s="64"/>
      <c r="E114" s="38"/>
      <c r="F114" s="38"/>
      <c r="G114" s="38"/>
      <c r="H114" s="38"/>
      <c r="I114" s="38"/>
      <c r="J114" s="38"/>
      <c r="K114" s="38"/>
      <c r="L114" s="38"/>
      <c r="M114" s="97"/>
      <c r="N114" s="97"/>
      <c r="O114" s="38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491" t="s">
        <v>137</v>
      </c>
      <c r="AF114" s="492"/>
      <c r="AG114" s="492"/>
      <c r="AH114" s="493"/>
      <c r="AI114" s="493"/>
      <c r="AJ114" s="493"/>
      <c r="AK114" s="493"/>
      <c r="AL114" s="38"/>
      <c r="AM114" s="475" t="s">
        <v>138</v>
      </c>
      <c r="AN114" s="475"/>
      <c r="AO114" s="475"/>
      <c r="AP114" s="475"/>
      <c r="AQ114" s="475"/>
      <c r="AR114" s="475"/>
      <c r="AS114" s="475"/>
      <c r="AT114" s="494"/>
      <c r="AU114" s="38"/>
      <c r="AV114" s="38"/>
      <c r="AW114" s="38"/>
      <c r="AX114" s="38"/>
      <c r="AY114" s="38"/>
      <c r="AZ114" s="38"/>
      <c r="BA114" s="38"/>
      <c r="BB114" s="38"/>
      <c r="BC114" s="66"/>
      <c r="BD114" s="38"/>
    </row>
    <row r="115" spans="3:56">
      <c r="C115" s="64"/>
      <c r="D115" s="64"/>
      <c r="E115" s="38"/>
      <c r="F115" s="38"/>
      <c r="G115" s="38"/>
      <c r="H115" s="38"/>
      <c r="I115" s="38"/>
      <c r="J115" s="38"/>
      <c r="K115" s="38"/>
      <c r="L115" s="38"/>
      <c r="M115" s="97"/>
      <c r="N115" s="97"/>
      <c r="O115" s="38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479"/>
      <c r="AF115" s="480"/>
      <c r="AG115" s="480"/>
      <c r="AH115" s="480"/>
      <c r="AI115" s="480"/>
      <c r="AJ115" s="480"/>
      <c r="AK115" s="480"/>
      <c r="AL115" s="480"/>
      <c r="AM115" s="480"/>
      <c r="AN115" s="480"/>
      <c r="AO115" s="480"/>
      <c r="AP115" s="480"/>
      <c r="AQ115" s="480"/>
      <c r="AR115" s="480"/>
      <c r="AS115" s="480"/>
      <c r="AT115" s="481"/>
      <c r="AU115" s="38"/>
      <c r="AV115" s="38"/>
      <c r="AW115" s="38"/>
      <c r="AX115" s="38"/>
      <c r="AY115" s="38"/>
      <c r="AZ115" s="38"/>
      <c r="BA115" s="38"/>
      <c r="BB115" s="38"/>
      <c r="BC115" s="66"/>
      <c r="BD115" s="38"/>
    </row>
    <row r="116" spans="3:56">
      <c r="C116" s="64"/>
      <c r="D116" s="64"/>
      <c r="E116" s="38"/>
      <c r="F116" s="38"/>
      <c r="G116" s="38"/>
      <c r="H116" s="38"/>
      <c r="I116" s="38"/>
      <c r="J116" s="38"/>
      <c r="K116" s="38"/>
      <c r="L116" s="38"/>
      <c r="M116" s="97"/>
      <c r="N116" s="97"/>
      <c r="O116" s="38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495" t="s">
        <v>139</v>
      </c>
      <c r="AF116" s="475"/>
      <c r="AG116" s="475"/>
      <c r="AH116" s="496"/>
      <c r="AI116" s="496"/>
      <c r="AJ116" s="496"/>
      <c r="AK116" s="496"/>
      <c r="AL116" s="38"/>
      <c r="AM116" s="475" t="s">
        <v>140</v>
      </c>
      <c r="AN116" s="475"/>
      <c r="AO116" s="475"/>
      <c r="AP116" s="475"/>
      <c r="AQ116" s="475"/>
      <c r="AR116" s="475"/>
      <c r="AS116" s="475"/>
      <c r="AT116" s="494"/>
      <c r="AU116" s="38"/>
      <c r="AV116" s="38"/>
      <c r="AW116" s="38"/>
      <c r="AX116" s="38"/>
      <c r="AY116" s="38"/>
      <c r="AZ116" s="38"/>
      <c r="BA116" s="38"/>
      <c r="BB116" s="38"/>
      <c r="BC116" s="66"/>
      <c r="BD116" s="38"/>
    </row>
    <row r="117" spans="3:56">
      <c r="C117" s="64"/>
      <c r="D117" s="64"/>
      <c r="E117" s="38"/>
      <c r="F117" s="38"/>
      <c r="G117" s="38"/>
      <c r="H117" s="38"/>
      <c r="I117" s="38"/>
      <c r="J117" s="38"/>
      <c r="K117" s="38"/>
      <c r="L117" s="38"/>
      <c r="M117" s="97"/>
      <c r="N117" s="97"/>
      <c r="O117" s="38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479"/>
      <c r="AF117" s="480"/>
      <c r="AG117" s="480"/>
      <c r="AH117" s="480"/>
      <c r="AI117" s="480"/>
      <c r="AJ117" s="480"/>
      <c r="AK117" s="480"/>
      <c r="AL117" s="480"/>
      <c r="AM117" s="480"/>
      <c r="AN117" s="480"/>
      <c r="AO117" s="480"/>
      <c r="AP117" s="480"/>
      <c r="AQ117" s="480"/>
      <c r="AR117" s="480"/>
      <c r="AS117" s="480"/>
      <c r="AT117" s="481"/>
      <c r="AU117" s="38"/>
      <c r="AV117" s="38"/>
      <c r="AW117" s="38"/>
      <c r="AX117" s="38"/>
      <c r="AY117" s="38"/>
      <c r="AZ117" s="38"/>
      <c r="BA117" s="38"/>
      <c r="BB117" s="38"/>
      <c r="BC117" s="66"/>
      <c r="BD117" s="38"/>
    </row>
    <row r="118" spans="3:56" ht="14.25" thickBot="1">
      <c r="C118" s="67"/>
      <c r="D118" s="67"/>
      <c r="E118" s="483"/>
      <c r="F118" s="483"/>
      <c r="G118" s="483"/>
      <c r="H118" s="483"/>
      <c r="I118" s="483"/>
      <c r="J118" s="483"/>
      <c r="K118" s="483"/>
      <c r="L118" s="483"/>
      <c r="M118" s="483"/>
      <c r="N118" s="483"/>
      <c r="O118" s="483"/>
      <c r="P118" s="483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485" t="s">
        <v>141</v>
      </c>
      <c r="AF118" s="486"/>
      <c r="AG118" s="486"/>
      <c r="AH118" s="486"/>
      <c r="AI118" s="486"/>
      <c r="AJ118" s="486"/>
      <c r="AK118" s="486"/>
      <c r="AL118" s="68"/>
      <c r="AM118" s="486" t="s">
        <v>142</v>
      </c>
      <c r="AN118" s="486"/>
      <c r="AO118" s="486"/>
      <c r="AP118" s="486"/>
      <c r="AQ118" s="486"/>
      <c r="AR118" s="486"/>
      <c r="AS118" s="486"/>
      <c r="AT118" s="487"/>
      <c r="AU118" s="35"/>
      <c r="AV118" s="35"/>
      <c r="AW118" s="35"/>
      <c r="AX118" s="35"/>
      <c r="AY118" s="475"/>
      <c r="AZ118" s="475"/>
      <c r="BA118" s="475"/>
      <c r="BB118" s="475"/>
      <c r="BC118" s="475"/>
      <c r="BD118" s="475"/>
    </row>
    <row r="119" spans="3:56">
      <c r="C119" s="69"/>
      <c r="D119" s="69"/>
      <c r="E119" s="39"/>
      <c r="F119" s="39"/>
      <c r="G119" s="39"/>
      <c r="H119" s="39"/>
      <c r="I119" s="39"/>
      <c r="J119" s="39"/>
      <c r="K119" s="478"/>
      <c r="L119" s="478"/>
      <c r="M119" s="39"/>
      <c r="N119" s="39"/>
      <c r="O119" s="478"/>
      <c r="P119" s="478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478"/>
      <c r="AF119" s="478"/>
      <c r="AG119" s="482"/>
      <c r="AH119" s="482"/>
      <c r="AI119" s="70"/>
      <c r="AJ119" s="70"/>
      <c r="AK119" s="478"/>
      <c r="AL119" s="478"/>
      <c r="AM119" s="497" t="s">
        <v>173</v>
      </c>
      <c r="AN119" s="497"/>
      <c r="AO119" s="497"/>
      <c r="AP119" s="497"/>
      <c r="AQ119" s="497"/>
      <c r="AR119" s="497"/>
      <c r="AS119" s="497"/>
      <c r="AT119" s="497"/>
      <c r="AU119" s="478"/>
      <c r="AV119" s="478"/>
      <c r="AW119" s="478"/>
      <c r="AX119" s="478"/>
      <c r="AY119" s="478"/>
      <c r="AZ119" s="478"/>
      <c r="BA119" s="478"/>
      <c r="BB119" s="478"/>
      <c r="BC119" s="478"/>
      <c r="BD119" s="478"/>
    </row>
  </sheetData>
  <mergeCells count="113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O9:CP9"/>
    <mergeCell ref="DW9:DX9"/>
    <mergeCell ref="DY9:DZ9"/>
    <mergeCell ref="FG9:FH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X113"/>
  <sheetViews>
    <sheetView tabSelected="1" defaultGridColor="0" colorId="8" zoomScaleNormal="100" workbookViewId="0">
      <pane xSplit="1" topLeftCell="DA1" activePane="topRight" state="frozen"/>
      <selection activeCell="A16" sqref="A16"/>
      <selection pane="topRight" activeCell="DO11" sqref="DO11:DP106"/>
    </sheetView>
  </sheetViews>
  <sheetFormatPr defaultColWidth="7.140625" defaultRowHeight="12.75" customHeight="1"/>
  <cols>
    <col min="1" max="1" width="7.140625" style="73"/>
    <col min="2" max="2" width="7.140625" style="73" customWidth="1"/>
    <col min="3" max="10" width="7.140625" style="44"/>
    <col min="11" max="11" width="7.85546875" style="44" customWidth="1"/>
    <col min="12" max="12" width="7.140625" style="44"/>
    <col min="13" max="16" width="7.140625" style="106"/>
    <col min="17" max="17" width="8.42578125" style="106" customWidth="1"/>
    <col min="18" max="18" width="8.7109375" style="106" customWidth="1"/>
    <col min="19" max="46" width="7.140625" style="106"/>
    <col min="47" max="60" width="7.140625" style="44"/>
    <col min="61" max="62" width="7.140625" style="106"/>
    <col min="63" max="64" width="7.140625" style="44"/>
    <col min="65" max="66" width="7.140625" style="106"/>
    <col min="67" max="84" width="7.140625" style="44"/>
    <col min="85" max="94" width="7.140625" style="106"/>
    <col min="95" max="95" width="7.42578125" style="149" customWidth="1"/>
    <col min="96" max="104" width="7.140625" style="149"/>
    <col min="105" max="105" width="7.140625" style="76"/>
    <col min="106" max="106" width="11.42578125" style="76" customWidth="1"/>
    <col min="107" max="114" width="7.140625" style="44"/>
    <col min="115" max="122" width="7.140625" style="106"/>
    <col min="123" max="136" width="7.140625" style="44"/>
    <col min="137" max="146" width="7.140625" style="106"/>
    <col min="147" max="156" width="7.140625" style="44"/>
    <col min="157" max="160" width="7.140625" style="106"/>
    <col min="161" max="162" width="7.140625" style="76"/>
    <col min="163" max="164" width="7.140625" style="149"/>
    <col min="165" max="168" width="7.140625" style="76"/>
    <col min="169" max="170" width="7.140625" style="149"/>
    <col min="171" max="174" width="7.140625" style="76"/>
    <col min="175" max="192" width="7.140625" style="44"/>
    <col min="193" max="196" width="7.140625" style="106"/>
    <col min="197" max="198" width="7.140625" style="149"/>
    <col min="199" max="208" width="7.140625" style="106"/>
    <col min="209" max="218" width="7.140625" style="44"/>
    <col min="219" max="240" width="7.140625" style="106"/>
    <col min="241" max="242" width="7.140625" style="44"/>
    <col min="243" max="243" width="7.7109375" style="44" customWidth="1"/>
    <col min="244" max="258" width="7.140625" style="44"/>
    <col min="259" max="264" width="7.140625" style="106"/>
    <col min="265" max="266" width="7.140625" style="44"/>
    <col min="267" max="276" width="7.140625" style="122"/>
    <col min="277" max="284" width="7.140625" style="112"/>
    <col min="285" max="286" width="7.140625" style="122"/>
    <col min="287" max="300" width="7.140625" style="112"/>
    <col min="301" max="301" width="7.140625" style="106"/>
    <col min="302" max="302" width="7.140625" style="44"/>
    <col min="303" max="310" width="7.140625" style="112"/>
    <col min="311" max="311" width="6.140625" style="112" customWidth="1"/>
    <col min="312" max="320" width="7.140625" style="112"/>
    <col min="321" max="324" width="7.140625" style="122"/>
    <col min="325" max="325" width="6.5703125" style="122" customWidth="1"/>
    <col min="326" max="351" width="7.140625" style="122"/>
    <col min="352" max="352" width="8.7109375" style="122" customWidth="1"/>
    <col min="353" max="365" width="7.140625" style="122"/>
    <col min="366" max="366" width="7.140625" style="122" customWidth="1"/>
    <col min="367" max="378" width="7.140625" style="122"/>
    <col min="379" max="379" width="7.140625" style="122" customWidth="1"/>
    <col min="380" max="408" width="7.140625" style="122"/>
    <col min="409" max="16384" width="7.140625" style="112"/>
  </cols>
  <sheetData>
    <row r="1" spans="1:440" s="73" customFormat="1" ht="12.75" customHeight="1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132"/>
      <c r="N1" s="132"/>
      <c r="O1" s="132"/>
      <c r="P1" s="132"/>
      <c r="Q1" s="132"/>
      <c r="R1" s="132"/>
      <c r="S1" s="35"/>
      <c r="T1" s="35"/>
      <c r="U1" s="132"/>
      <c r="V1" s="132"/>
      <c r="W1" s="35"/>
      <c r="X1" s="35"/>
      <c r="Y1" s="132"/>
      <c r="Z1" s="132"/>
      <c r="AA1" s="132"/>
      <c r="AB1" s="132"/>
      <c r="AC1" s="35"/>
      <c r="AD1" s="35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35"/>
      <c r="AV1" s="35"/>
      <c r="AW1" s="35"/>
      <c r="AX1" s="35"/>
      <c r="AY1" s="35"/>
      <c r="AZ1" s="35"/>
      <c r="BA1" s="35"/>
      <c r="BB1" s="35"/>
      <c r="BC1" s="35"/>
      <c r="BI1" s="183"/>
      <c r="BJ1" s="183"/>
      <c r="BM1" s="183"/>
      <c r="BN1" s="183"/>
      <c r="CQ1" s="182"/>
      <c r="CR1" s="182"/>
      <c r="CS1" s="182"/>
      <c r="CT1" s="182"/>
      <c r="CU1" s="182"/>
      <c r="CV1" s="182"/>
      <c r="CW1" s="182"/>
      <c r="CX1" s="182"/>
      <c r="CY1" s="176"/>
      <c r="CZ1" s="176"/>
      <c r="DA1" s="176"/>
      <c r="DB1" s="176"/>
      <c r="DM1" s="183"/>
      <c r="DQ1" s="183"/>
      <c r="DR1" s="183"/>
      <c r="EG1" s="183"/>
      <c r="EH1" s="183"/>
      <c r="EI1" s="183"/>
      <c r="EJ1" s="183"/>
      <c r="EK1" s="183"/>
      <c r="EL1" s="183"/>
      <c r="EM1" s="183"/>
      <c r="EN1" s="183"/>
      <c r="EO1" s="183"/>
      <c r="EP1" s="183"/>
      <c r="FA1" s="183"/>
      <c r="FB1" s="183"/>
      <c r="FC1" s="183"/>
      <c r="FD1" s="183"/>
      <c r="FE1" s="176"/>
      <c r="FF1" s="176"/>
      <c r="FG1" s="182"/>
      <c r="FH1" s="182"/>
      <c r="FI1" s="176"/>
      <c r="FJ1" s="176"/>
      <c r="FK1" s="176"/>
      <c r="FL1" s="176"/>
      <c r="FM1" s="182"/>
      <c r="FN1" s="182"/>
      <c r="FO1" s="176"/>
      <c r="FP1" s="176"/>
      <c r="FQ1" s="176"/>
      <c r="FR1" s="176"/>
      <c r="GL1" s="183"/>
      <c r="GM1" s="183"/>
      <c r="GO1" s="182"/>
      <c r="GP1" s="182"/>
      <c r="GQ1" s="183"/>
      <c r="GR1" s="183"/>
      <c r="GS1" s="183"/>
      <c r="GT1" s="183"/>
      <c r="GU1" s="183"/>
      <c r="GV1" s="183"/>
      <c r="HK1" s="183"/>
      <c r="HL1" s="183"/>
      <c r="HM1" s="183"/>
      <c r="HN1" s="183"/>
      <c r="HO1" s="183"/>
      <c r="HP1" s="183"/>
      <c r="HQ1" s="183"/>
      <c r="HR1" s="183"/>
      <c r="HS1" s="183"/>
      <c r="HW1" s="183"/>
      <c r="HX1" s="183"/>
      <c r="HY1" s="183"/>
      <c r="HZ1" s="183"/>
      <c r="IB1" s="183"/>
      <c r="IE1" s="183"/>
      <c r="IF1" s="183"/>
      <c r="IY1" s="183"/>
      <c r="IZ1" s="183"/>
      <c r="JA1" s="183"/>
      <c r="JB1" s="183"/>
      <c r="JC1" s="183"/>
      <c r="JD1" s="183"/>
      <c r="JG1" s="183"/>
      <c r="JH1" s="183"/>
      <c r="JI1" s="183"/>
      <c r="JJ1" s="183"/>
      <c r="JK1" s="183"/>
      <c r="JL1" s="183"/>
      <c r="JM1" s="183"/>
      <c r="JN1" s="183"/>
      <c r="JO1" s="122"/>
      <c r="JP1" s="122"/>
      <c r="JQ1" s="112"/>
      <c r="JR1" s="112"/>
      <c r="JS1" s="112"/>
      <c r="JT1" s="112"/>
      <c r="JU1" s="112"/>
      <c r="JV1" s="112"/>
      <c r="JW1" s="112"/>
      <c r="JX1" s="112"/>
      <c r="JY1" s="122"/>
      <c r="JZ1" s="122"/>
      <c r="KA1" s="112"/>
      <c r="KB1" s="112"/>
      <c r="KC1" s="112"/>
      <c r="KD1" s="112"/>
      <c r="KE1" s="112"/>
      <c r="KF1" s="112"/>
      <c r="KG1" s="112"/>
      <c r="KH1" s="112"/>
      <c r="KI1" s="112"/>
      <c r="KJ1" s="112"/>
      <c r="KK1" s="112"/>
      <c r="KL1" s="112"/>
      <c r="KM1" s="112"/>
      <c r="KN1" s="112"/>
      <c r="KO1" s="106"/>
      <c r="KP1" s="44"/>
      <c r="KQ1" s="112"/>
      <c r="KR1" s="112"/>
      <c r="KS1" s="112"/>
      <c r="KT1" s="112"/>
      <c r="LM1" s="207"/>
      <c r="MG1" s="183"/>
      <c r="MK1" s="183"/>
      <c r="ML1" s="183"/>
      <c r="MM1" s="183"/>
      <c r="MN1" s="183"/>
      <c r="MY1" s="183"/>
      <c r="MZ1" s="183"/>
      <c r="NO1" s="183"/>
      <c r="NP1" s="183"/>
      <c r="NQ1" s="183"/>
      <c r="NR1" s="183"/>
      <c r="NS1" s="183"/>
      <c r="NW1" s="183"/>
      <c r="NX1" s="183"/>
      <c r="NY1" s="183"/>
      <c r="NZ1" s="183"/>
      <c r="OA1" s="183"/>
      <c r="OB1" s="183"/>
      <c r="OC1" s="183"/>
      <c r="OD1" s="183"/>
      <c r="OE1" s="183"/>
      <c r="OF1" s="183"/>
      <c r="OG1" s="183"/>
      <c r="OH1" s="183"/>
      <c r="OI1" s="183"/>
      <c r="OJ1" s="183"/>
      <c r="OK1" s="183"/>
    </row>
    <row r="2" spans="1:440" s="73" customFormat="1" ht="12.75" customHeight="1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93"/>
      <c r="N2" s="193"/>
      <c r="O2" s="193"/>
      <c r="P2" s="193"/>
      <c r="Q2" s="193"/>
      <c r="R2" s="193"/>
      <c r="S2" s="111"/>
      <c r="T2" s="111"/>
      <c r="U2" s="193"/>
      <c r="V2" s="193"/>
      <c r="W2" s="111"/>
      <c r="X2" s="111"/>
      <c r="Y2" s="193"/>
      <c r="Z2" s="193"/>
      <c r="AA2" s="193"/>
      <c r="AB2" s="193"/>
      <c r="AC2" s="111"/>
      <c r="AD2" s="111"/>
      <c r="AE2" s="193"/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193"/>
      <c r="AT2" s="193"/>
      <c r="AU2" s="111"/>
      <c r="AV2" s="111"/>
      <c r="AW2" s="111"/>
      <c r="AX2" s="111"/>
      <c r="AY2" s="111"/>
      <c r="AZ2" s="111"/>
      <c r="BA2" s="111"/>
      <c r="BB2" s="111"/>
      <c r="BC2" s="111"/>
      <c r="BI2" s="183"/>
      <c r="BJ2" s="183"/>
      <c r="BM2" s="183"/>
      <c r="BN2" s="183"/>
      <c r="CQ2" s="182"/>
      <c r="CR2" s="182"/>
      <c r="CS2" s="182"/>
      <c r="CT2" s="182"/>
      <c r="CU2" s="182"/>
      <c r="CV2" s="182"/>
      <c r="CW2" s="182"/>
      <c r="CX2" s="182"/>
      <c r="CY2" s="176"/>
      <c r="CZ2" s="176"/>
      <c r="DA2" s="176"/>
      <c r="DB2" s="176"/>
      <c r="DM2" s="183"/>
      <c r="DQ2" s="183"/>
      <c r="DR2" s="183"/>
      <c r="EG2" s="183"/>
      <c r="EH2" s="183"/>
      <c r="EI2" s="183"/>
      <c r="EJ2" s="183"/>
      <c r="EK2" s="183"/>
      <c r="EL2" s="183"/>
      <c r="EM2" s="183"/>
      <c r="EN2" s="183"/>
      <c r="EO2" s="183"/>
      <c r="EP2" s="183"/>
      <c r="FA2" s="183"/>
      <c r="FB2" s="183"/>
      <c r="FC2" s="183"/>
      <c r="FD2" s="183"/>
      <c r="FE2" s="176"/>
      <c r="FF2" s="176"/>
      <c r="FG2" s="182"/>
      <c r="FH2" s="182"/>
      <c r="FI2" s="176"/>
      <c r="FJ2" s="176"/>
      <c r="FK2" s="176"/>
      <c r="FL2" s="176"/>
      <c r="FM2" s="182"/>
      <c r="FN2" s="182"/>
      <c r="FO2" s="176"/>
      <c r="FP2" s="176"/>
      <c r="FQ2" s="176"/>
      <c r="FR2" s="176"/>
      <c r="GL2" s="183"/>
      <c r="GM2" s="183"/>
      <c r="GO2" s="182"/>
      <c r="GP2" s="182"/>
      <c r="GQ2" s="183"/>
      <c r="GR2" s="183"/>
      <c r="GS2" s="183"/>
      <c r="GT2" s="183"/>
      <c r="GU2" s="183"/>
      <c r="GV2" s="183"/>
      <c r="HK2" s="183"/>
      <c r="HL2" s="183"/>
      <c r="HM2" s="183"/>
      <c r="HN2" s="183"/>
      <c r="HO2" s="183"/>
      <c r="HP2" s="183"/>
      <c r="HQ2" s="183"/>
      <c r="HR2" s="183"/>
      <c r="HS2" s="183"/>
      <c r="HW2" s="183"/>
      <c r="HX2" s="183"/>
      <c r="HY2" s="183"/>
      <c r="HZ2" s="183"/>
      <c r="IB2" s="183"/>
      <c r="IE2" s="183"/>
      <c r="IF2" s="183"/>
      <c r="IY2" s="183"/>
      <c r="IZ2" s="183"/>
      <c r="JA2" s="183"/>
      <c r="JB2" s="183"/>
      <c r="JC2" s="183"/>
      <c r="JD2" s="183"/>
      <c r="JG2" s="183"/>
      <c r="JH2" s="183"/>
      <c r="JI2" s="183"/>
      <c r="JJ2" s="183"/>
      <c r="JK2" s="183"/>
      <c r="JL2" s="183"/>
      <c r="JM2" s="183"/>
      <c r="JN2" s="183"/>
      <c r="JO2" s="122"/>
      <c r="JP2" s="122"/>
      <c r="JQ2" s="112"/>
      <c r="JR2" s="112"/>
      <c r="JS2" s="112"/>
      <c r="JT2" s="112"/>
      <c r="JU2" s="112"/>
      <c r="JV2" s="112"/>
      <c r="JW2" s="112"/>
      <c r="JX2" s="112"/>
      <c r="JY2" s="122"/>
      <c r="JZ2" s="122"/>
      <c r="KA2" s="112"/>
      <c r="KB2" s="112"/>
      <c r="KC2" s="112"/>
      <c r="KD2" s="112"/>
      <c r="KE2" s="112"/>
      <c r="KF2" s="112"/>
      <c r="KG2" s="112"/>
      <c r="KH2" s="112"/>
      <c r="KI2" s="112"/>
      <c r="KJ2" s="112"/>
      <c r="KK2" s="112"/>
      <c r="KL2" s="112"/>
      <c r="KM2" s="112"/>
      <c r="KN2" s="112"/>
      <c r="KO2" s="106"/>
      <c r="KP2" s="44"/>
      <c r="KQ2" s="112"/>
      <c r="KR2" s="112"/>
      <c r="KS2" s="112"/>
      <c r="KT2" s="112"/>
      <c r="LM2" s="207"/>
      <c r="MG2" s="183"/>
      <c r="MK2" s="183"/>
      <c r="ML2" s="183"/>
      <c r="MM2" s="183"/>
      <c r="MN2" s="183"/>
      <c r="MY2" s="183"/>
      <c r="MZ2" s="183"/>
      <c r="NO2" s="183"/>
      <c r="NP2" s="183"/>
      <c r="NQ2" s="183"/>
      <c r="NR2" s="183"/>
      <c r="NS2" s="183"/>
      <c r="NW2" s="183"/>
      <c r="NX2" s="183"/>
      <c r="NY2" s="183"/>
      <c r="NZ2" s="183"/>
      <c r="OA2" s="183"/>
      <c r="OB2" s="183"/>
      <c r="OC2" s="183"/>
      <c r="OD2" s="183"/>
      <c r="OE2" s="183"/>
      <c r="OF2" s="183"/>
      <c r="OG2" s="183"/>
      <c r="OH2" s="183"/>
      <c r="OI2" s="183"/>
      <c r="OJ2" s="183"/>
      <c r="OK2" s="183"/>
    </row>
    <row r="3" spans="1:440" s="73" customFormat="1" ht="12.75" customHeight="1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132"/>
      <c r="N3" s="132"/>
      <c r="O3" s="132"/>
      <c r="P3" s="132"/>
      <c r="Q3" s="132"/>
      <c r="R3" s="132"/>
      <c r="S3" s="35"/>
      <c r="T3" s="35"/>
      <c r="U3" s="132"/>
      <c r="V3" s="132"/>
      <c r="W3" s="35"/>
      <c r="X3" s="35"/>
      <c r="Y3" s="132"/>
      <c r="Z3" s="132"/>
      <c r="AA3" s="132"/>
      <c r="AB3" s="132"/>
      <c r="AC3" s="35"/>
      <c r="AD3" s="35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35"/>
      <c r="AV3" s="35"/>
      <c r="AW3" s="35"/>
      <c r="AX3" s="35"/>
      <c r="AY3" s="35"/>
      <c r="AZ3" s="35"/>
      <c r="BA3" s="35"/>
      <c r="BB3" s="35"/>
      <c r="BC3" s="35"/>
      <c r="BI3" s="183"/>
      <c r="BJ3" s="183"/>
      <c r="BM3" s="183"/>
      <c r="BN3" s="183"/>
      <c r="CQ3" s="182"/>
      <c r="CR3" s="182"/>
      <c r="CS3" s="182"/>
      <c r="CT3" s="182"/>
      <c r="CU3" s="182"/>
      <c r="CV3" s="182"/>
      <c r="CW3" s="182"/>
      <c r="CX3" s="182"/>
      <c r="CY3" s="176"/>
      <c r="CZ3" s="176"/>
      <c r="DA3" s="176"/>
      <c r="DB3" s="176"/>
      <c r="DM3" s="183"/>
      <c r="DQ3" s="183"/>
      <c r="DR3" s="183"/>
      <c r="EG3" s="183"/>
      <c r="EH3" s="183"/>
      <c r="EI3" s="183"/>
      <c r="EJ3" s="183"/>
      <c r="EK3" s="183"/>
      <c r="EL3" s="183"/>
      <c r="EM3" s="183"/>
      <c r="EN3" s="183"/>
      <c r="EO3" s="183"/>
      <c r="EP3" s="183"/>
      <c r="FA3" s="183"/>
      <c r="FB3" s="183"/>
      <c r="FC3" s="183"/>
      <c r="FD3" s="183"/>
      <c r="FE3" s="176"/>
      <c r="FF3" s="176"/>
      <c r="FG3" s="182"/>
      <c r="FH3" s="182"/>
      <c r="FI3" s="176"/>
      <c r="FJ3" s="176"/>
      <c r="FK3" s="176"/>
      <c r="FL3" s="176"/>
      <c r="FM3" s="182"/>
      <c r="FN3" s="182" t="s">
        <v>145</v>
      </c>
      <c r="FO3" s="176"/>
      <c r="FP3" s="176"/>
      <c r="FQ3" s="176"/>
      <c r="FR3" s="176"/>
      <c r="GL3" s="183"/>
      <c r="GM3" s="183"/>
      <c r="GO3" s="182"/>
      <c r="GP3" s="182"/>
      <c r="GQ3" s="183"/>
      <c r="GR3" s="183"/>
      <c r="GS3" s="183"/>
      <c r="GT3" s="183"/>
      <c r="GU3" s="183"/>
      <c r="GV3" s="183"/>
      <c r="HK3" s="183"/>
      <c r="HL3" s="183"/>
      <c r="HM3" s="183"/>
      <c r="HN3" s="183"/>
      <c r="HO3" s="183"/>
      <c r="HP3" s="183"/>
      <c r="HQ3" s="183"/>
      <c r="HR3" s="183"/>
      <c r="HS3" s="183"/>
      <c r="HW3" s="183"/>
      <c r="HX3" s="183"/>
      <c r="HY3" s="183"/>
      <c r="HZ3" s="183"/>
      <c r="IB3" s="183"/>
      <c r="IE3" s="183"/>
      <c r="IF3" s="183"/>
      <c r="IY3" s="183"/>
      <c r="IZ3" s="183"/>
      <c r="JA3" s="183"/>
      <c r="JB3" s="183"/>
      <c r="JC3" s="183"/>
      <c r="JD3" s="183"/>
      <c r="JG3" s="183"/>
      <c r="JH3" s="183"/>
      <c r="JI3" s="183"/>
      <c r="JJ3" s="183"/>
      <c r="JK3" s="183"/>
      <c r="JL3" s="183"/>
      <c r="JM3" s="183"/>
      <c r="JN3" s="183"/>
      <c r="JO3" s="122"/>
      <c r="JP3" s="122"/>
      <c r="JQ3" s="112"/>
      <c r="JR3" s="112"/>
      <c r="JS3" s="112"/>
      <c r="JT3" s="112"/>
      <c r="JU3" s="112"/>
      <c r="JV3" s="112"/>
      <c r="JW3" s="112"/>
      <c r="JX3" s="112"/>
      <c r="JY3" s="122"/>
      <c r="JZ3" s="122"/>
      <c r="KA3" s="112"/>
      <c r="KB3" s="112"/>
      <c r="KC3" s="112"/>
      <c r="KD3" s="112"/>
      <c r="KE3" s="112"/>
      <c r="KF3" s="112"/>
      <c r="KG3" s="112"/>
      <c r="KH3" s="112"/>
      <c r="KI3" s="112"/>
      <c r="KJ3" s="112"/>
      <c r="KK3" s="112"/>
      <c r="KL3" s="112"/>
      <c r="KM3" s="112"/>
      <c r="KN3" s="112"/>
      <c r="KO3" s="106"/>
      <c r="KP3" s="44"/>
      <c r="KQ3" s="112"/>
      <c r="KR3" s="112"/>
      <c r="KS3" s="112"/>
      <c r="KT3" s="112"/>
      <c r="MG3" s="183"/>
      <c r="MK3" s="183"/>
      <c r="ML3" s="183"/>
      <c r="MM3" s="183"/>
      <c r="MN3" s="183"/>
      <c r="MY3" s="183"/>
      <c r="MZ3" s="183"/>
      <c r="NO3" s="183"/>
      <c r="NP3" s="183"/>
      <c r="NQ3" s="183"/>
      <c r="NR3" s="183"/>
      <c r="NS3" s="183"/>
      <c r="NW3" s="183"/>
      <c r="NX3" s="183"/>
      <c r="NY3" s="183"/>
      <c r="NZ3" s="183"/>
      <c r="OA3" s="183"/>
      <c r="OB3" s="183"/>
      <c r="OC3" s="183"/>
      <c r="OD3" s="183"/>
      <c r="OE3" s="183"/>
      <c r="OF3" s="183"/>
      <c r="OG3" s="183"/>
      <c r="OH3" s="183"/>
      <c r="OI3" s="183"/>
      <c r="OJ3" s="183"/>
      <c r="OK3" s="183"/>
    </row>
    <row r="4" spans="1:440" s="73" customFormat="1" ht="12.75" customHeight="1">
      <c r="A4" s="131" t="s">
        <v>26</v>
      </c>
      <c r="B4" s="35"/>
      <c r="C4" s="35"/>
      <c r="D4" s="35"/>
      <c r="E4" s="35"/>
      <c r="F4" s="35"/>
      <c r="G4" s="35"/>
      <c r="H4" s="35"/>
      <c r="I4" s="34"/>
      <c r="J4" s="133" t="s">
        <v>27</v>
      </c>
      <c r="K4" s="71" t="str">
        <f>'CGP SCHEDULE'!L5</f>
        <v>17.08.2026</v>
      </c>
      <c r="L4" s="34"/>
      <c r="M4" s="133"/>
      <c r="N4" s="133"/>
      <c r="O4" s="377"/>
      <c r="P4" s="378"/>
      <c r="Q4" s="133"/>
      <c r="R4" s="133"/>
      <c r="S4" s="34"/>
      <c r="T4" s="34"/>
      <c r="U4" s="133"/>
      <c r="V4" s="133"/>
      <c r="W4" s="35"/>
      <c r="X4" s="35"/>
      <c r="Y4" s="132"/>
      <c r="Z4" s="132"/>
      <c r="AA4" s="132" t="s">
        <v>28</v>
      </c>
      <c r="AB4" s="417">
        <f>'CGP SCHEDULE'!$AG$5</f>
        <v>0.69791666666666663</v>
      </c>
      <c r="AC4" s="417"/>
      <c r="AD4" s="177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4"/>
      <c r="AT4" s="194"/>
      <c r="AU4" s="177"/>
      <c r="AV4" s="177"/>
      <c r="AW4" s="177"/>
      <c r="AX4" s="177"/>
      <c r="AY4" s="177"/>
      <c r="AZ4" s="177"/>
      <c r="BA4" s="177"/>
      <c r="BB4" s="177"/>
      <c r="BC4" s="177"/>
      <c r="BI4" s="183"/>
      <c r="BJ4" s="183"/>
      <c r="BM4" s="183"/>
      <c r="BN4" s="183"/>
      <c r="CF4" s="180"/>
      <c r="CG4" s="180"/>
      <c r="CQ4" s="196"/>
      <c r="CR4" s="182"/>
      <c r="CS4" s="182"/>
      <c r="CT4" s="182"/>
      <c r="CU4" s="182"/>
      <c r="CV4" s="182"/>
      <c r="CW4" s="182"/>
      <c r="CX4" s="182"/>
      <c r="CY4" s="176"/>
      <c r="CZ4" s="176"/>
      <c r="DA4" s="176"/>
      <c r="DB4" s="176"/>
      <c r="DM4" s="183"/>
      <c r="DQ4" s="183"/>
      <c r="DR4" s="183"/>
      <c r="EG4" s="183"/>
      <c r="EH4" s="183"/>
      <c r="EI4" s="183"/>
      <c r="EJ4" s="183"/>
      <c r="EK4" s="183"/>
      <c r="EL4" s="183"/>
      <c r="EM4" s="183"/>
      <c r="EN4" s="183"/>
      <c r="EO4" s="183"/>
      <c r="EP4" s="183"/>
      <c r="FA4" s="183"/>
      <c r="FB4" s="183"/>
      <c r="FC4" s="183"/>
      <c r="FD4" s="183"/>
      <c r="FE4" s="176"/>
      <c r="FF4" s="176"/>
      <c r="FG4" s="182"/>
      <c r="FH4" s="182"/>
      <c r="FI4" s="176"/>
      <c r="FJ4" s="176"/>
      <c r="FK4" s="176"/>
      <c r="FL4" s="176"/>
      <c r="FM4" s="182"/>
      <c r="FN4" s="182"/>
      <c r="FO4" s="176"/>
      <c r="FP4" s="176"/>
      <c r="FQ4" s="176"/>
      <c r="FR4" s="176"/>
      <c r="GL4" s="183" t="s">
        <v>145</v>
      </c>
      <c r="GM4" s="183"/>
      <c r="GO4" s="182"/>
      <c r="GP4" s="182"/>
      <c r="GQ4" s="183"/>
      <c r="GR4" s="183"/>
      <c r="GS4" s="183"/>
      <c r="GT4" s="183"/>
      <c r="GU4" s="183"/>
      <c r="GV4" s="183"/>
      <c r="HK4" s="183"/>
      <c r="HL4" s="183"/>
      <c r="HM4" s="183"/>
      <c r="HN4" s="183"/>
      <c r="HO4" s="183"/>
      <c r="HP4" s="183"/>
      <c r="HQ4" s="183"/>
      <c r="HR4" s="183"/>
      <c r="HS4" s="183"/>
      <c r="HW4" s="183"/>
      <c r="HX4" s="183"/>
      <c r="HY4" s="183"/>
      <c r="HZ4" s="183"/>
      <c r="IB4" s="183"/>
      <c r="IE4" s="183"/>
      <c r="IF4" s="183"/>
      <c r="IY4" s="183"/>
      <c r="IZ4" s="183"/>
      <c r="JA4" s="183"/>
      <c r="JB4" s="183"/>
      <c r="JC4" s="183"/>
      <c r="JD4" s="183"/>
      <c r="JG4" s="183"/>
      <c r="JH4" s="183"/>
      <c r="JI4" s="183"/>
      <c r="JJ4" s="183"/>
      <c r="JK4" s="183"/>
      <c r="JL4" s="183"/>
      <c r="JM4" s="183"/>
      <c r="JN4" s="183"/>
      <c r="JO4" s="122"/>
      <c r="JP4" s="122"/>
      <c r="JQ4" s="112"/>
      <c r="JR4" s="112"/>
      <c r="JS4" s="112"/>
      <c r="JT4" s="112"/>
      <c r="JU4" s="112"/>
      <c r="JV4" s="112"/>
      <c r="JW4" s="112"/>
      <c r="JX4" s="112"/>
      <c r="JY4" s="122"/>
      <c r="JZ4" s="122"/>
      <c r="KA4" s="112"/>
      <c r="KB4" s="112"/>
      <c r="KC4" s="112"/>
      <c r="KD4" s="112"/>
      <c r="KE4" s="112"/>
      <c r="KF4" s="112"/>
      <c r="KG4" s="112"/>
      <c r="KH4" s="112"/>
      <c r="KI4" s="112"/>
      <c r="KJ4" s="112"/>
      <c r="KK4" s="112"/>
      <c r="KL4" s="112"/>
      <c r="KM4" s="112"/>
      <c r="KN4" s="112"/>
      <c r="KO4" s="106"/>
      <c r="KP4" s="44"/>
      <c r="KQ4" s="112"/>
      <c r="KR4" s="112"/>
      <c r="KS4" s="112"/>
      <c r="KT4" s="112"/>
      <c r="LM4" s="207"/>
      <c r="MG4" s="183"/>
      <c r="MK4" s="183"/>
      <c r="ML4" s="183"/>
      <c r="MM4" s="183"/>
      <c r="MN4" s="183"/>
      <c r="MY4" s="183"/>
      <c r="MZ4" s="183"/>
      <c r="NO4" s="183"/>
      <c r="NP4" s="183"/>
      <c r="NQ4" s="183"/>
      <c r="NR4" s="183"/>
      <c r="NS4" s="183"/>
      <c r="NW4" s="183"/>
      <c r="NX4" s="183"/>
      <c r="NY4" s="183"/>
      <c r="NZ4" s="183"/>
      <c r="OA4" s="183"/>
      <c r="OB4" s="183"/>
      <c r="OC4" s="183"/>
      <c r="OD4" s="183"/>
      <c r="OE4" s="183"/>
      <c r="OF4" s="183"/>
      <c r="OG4" s="183"/>
      <c r="OH4" s="183"/>
      <c r="OI4" s="183"/>
      <c r="OJ4" s="183"/>
      <c r="OK4" s="183"/>
    </row>
    <row r="5" spans="1:440" s="73" customFormat="1" ht="12.75" customHeight="1" thickBot="1">
      <c r="A5" s="34"/>
      <c r="B5" s="35"/>
      <c r="C5" s="34"/>
      <c r="D5" s="34"/>
      <c r="E5" s="34"/>
      <c r="F5" s="34"/>
      <c r="G5" s="34"/>
      <c r="H5" s="34"/>
      <c r="I5" s="34"/>
      <c r="J5" s="34"/>
      <c r="K5" s="34"/>
      <c r="L5" s="34"/>
      <c r="M5" s="133"/>
      <c r="N5" s="133"/>
      <c r="O5" s="133"/>
      <c r="P5" s="133"/>
      <c r="Q5" s="133"/>
      <c r="R5" s="133"/>
      <c r="S5" s="34"/>
      <c r="T5" s="34"/>
      <c r="U5" s="133"/>
      <c r="V5" s="133"/>
      <c r="W5" s="35"/>
      <c r="X5" s="35"/>
      <c r="Y5" s="132"/>
      <c r="Z5" s="132"/>
      <c r="AA5" s="132"/>
      <c r="AB5" s="132"/>
      <c r="AC5" s="35"/>
      <c r="AD5" s="35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35"/>
      <c r="AV5" s="35"/>
      <c r="AW5" s="35"/>
      <c r="AX5" s="35"/>
      <c r="AY5" s="35"/>
      <c r="AZ5" s="35"/>
      <c r="BA5" s="35"/>
      <c r="BB5" s="35"/>
      <c r="BC5" s="35"/>
      <c r="BI5" s="183"/>
      <c r="BJ5" s="183"/>
      <c r="BM5" s="183"/>
      <c r="BN5" s="183"/>
      <c r="CQ5" s="182"/>
      <c r="CR5" s="182"/>
      <c r="CS5" s="182"/>
      <c r="CT5" s="182"/>
      <c r="CU5" s="182"/>
      <c r="CV5" s="182"/>
      <c r="CW5" s="182"/>
      <c r="CX5" s="182"/>
      <c r="CY5" s="176"/>
      <c r="CZ5" s="176"/>
      <c r="DA5" s="76"/>
      <c r="DB5" s="176"/>
      <c r="DM5" s="183"/>
      <c r="DQ5" s="183"/>
      <c r="DR5" s="183"/>
      <c r="EG5" s="183"/>
      <c r="EH5" s="183"/>
      <c r="EI5" s="183"/>
      <c r="EJ5" s="183"/>
      <c r="EK5" s="183"/>
      <c r="EL5" s="183"/>
      <c r="EM5" s="183"/>
      <c r="EN5" s="183"/>
      <c r="EO5" s="183"/>
      <c r="EP5" s="183"/>
      <c r="FA5" s="183"/>
      <c r="FB5" s="183"/>
      <c r="FC5" s="183"/>
      <c r="FD5" s="183"/>
      <c r="FE5" s="176"/>
      <c r="FF5" s="176"/>
      <c r="FG5" s="182"/>
      <c r="FH5" s="182"/>
      <c r="FI5" s="176"/>
      <c r="FJ5" s="176"/>
      <c r="FK5" s="176"/>
      <c r="FL5" s="176"/>
      <c r="FM5" s="182"/>
      <c r="FN5" s="182"/>
      <c r="FO5" s="176"/>
      <c r="FP5" s="176"/>
      <c r="FQ5" s="176"/>
      <c r="FR5" s="176"/>
      <c r="GL5" s="183"/>
      <c r="GM5" s="183"/>
      <c r="GO5" s="182"/>
      <c r="GP5" s="182"/>
      <c r="GQ5" s="183"/>
      <c r="GR5" s="183"/>
      <c r="GS5" s="183"/>
      <c r="GT5" s="183"/>
      <c r="GU5" s="183"/>
      <c r="GV5" s="183"/>
      <c r="HK5" s="183"/>
      <c r="HL5" s="183"/>
      <c r="HM5" s="183"/>
      <c r="HN5" s="183"/>
      <c r="HO5" s="183"/>
      <c r="HP5" s="183"/>
      <c r="HQ5" s="183"/>
      <c r="HR5" s="183"/>
      <c r="HS5" s="183"/>
      <c r="HW5" s="183"/>
      <c r="HX5" s="183"/>
      <c r="HY5" s="183"/>
      <c r="HZ5" s="183"/>
      <c r="IB5" s="183"/>
      <c r="IE5" s="183"/>
      <c r="IF5" s="183"/>
      <c r="IY5" s="183"/>
      <c r="IZ5" s="183"/>
      <c r="JA5" s="183"/>
      <c r="JB5" s="183"/>
      <c r="JC5" s="183"/>
      <c r="JD5" s="183"/>
      <c r="JG5" s="183"/>
      <c r="JH5" s="183"/>
      <c r="JI5" s="183"/>
      <c r="JJ5" s="183"/>
      <c r="JK5" s="183"/>
      <c r="JL5" s="183"/>
      <c r="JM5" s="183"/>
      <c r="JN5" s="183"/>
      <c r="JO5" s="122"/>
      <c r="JP5" s="122"/>
      <c r="JQ5" s="112"/>
      <c r="JR5" s="112"/>
      <c r="JS5" s="112"/>
      <c r="JT5" s="112"/>
      <c r="JU5" s="112"/>
      <c r="JV5" s="112"/>
      <c r="JW5" s="178"/>
      <c r="JX5" s="112"/>
      <c r="JY5" s="122"/>
      <c r="JZ5" s="122"/>
      <c r="KA5" s="112"/>
      <c r="KB5" s="112"/>
      <c r="KC5" s="112"/>
      <c r="KD5" s="112"/>
      <c r="KE5" s="112"/>
      <c r="KF5" s="112"/>
      <c r="KG5" s="112"/>
      <c r="KH5" s="112"/>
      <c r="KI5" s="112"/>
      <c r="KJ5" s="112"/>
      <c r="KK5" s="112"/>
      <c r="KL5" s="112"/>
      <c r="KM5" s="112"/>
      <c r="KN5" s="112"/>
      <c r="KO5" s="106"/>
      <c r="KP5" s="44"/>
      <c r="KQ5" s="112"/>
      <c r="KR5" s="112"/>
      <c r="KS5" s="112"/>
      <c r="KT5" s="112"/>
      <c r="MG5" s="183"/>
      <c r="MK5" s="183"/>
      <c r="ML5" s="183"/>
      <c r="MM5" s="183"/>
      <c r="MN5" s="183"/>
      <c r="MY5" s="183"/>
      <c r="MZ5" s="183"/>
      <c r="NO5" s="183"/>
      <c r="NP5" s="183"/>
      <c r="NQ5" s="183"/>
      <c r="NR5" s="183"/>
      <c r="NS5" s="183"/>
      <c r="NW5" s="183"/>
      <c r="NX5" s="183"/>
      <c r="NY5" s="183"/>
      <c r="NZ5" s="183"/>
      <c r="OA5" s="183"/>
      <c r="OB5" s="183"/>
      <c r="OC5" s="183"/>
      <c r="OD5" s="183"/>
      <c r="OE5" s="183"/>
      <c r="OF5" s="183"/>
      <c r="OG5" s="183"/>
      <c r="OH5" s="183"/>
      <c r="OI5" s="183"/>
      <c r="OJ5" s="183"/>
      <c r="OK5" s="183"/>
    </row>
    <row r="6" spans="1:440" s="73" customFormat="1" ht="12.75" customHeight="1" thickBot="1">
      <c r="A6" s="131" t="s">
        <v>144</v>
      </c>
      <c r="B6" s="35"/>
      <c r="C6" s="34"/>
      <c r="D6" s="34"/>
      <c r="E6" s="34"/>
      <c r="F6" s="34"/>
      <c r="G6" s="34"/>
      <c r="H6" s="34"/>
      <c r="I6" s="34"/>
      <c r="J6" s="34"/>
      <c r="K6" s="34"/>
      <c r="L6" s="34"/>
      <c r="M6" s="133"/>
      <c r="N6" s="133"/>
      <c r="O6" s="133"/>
      <c r="P6" s="133"/>
      <c r="Q6" s="133"/>
      <c r="R6" s="133"/>
      <c r="S6" s="34"/>
      <c r="T6" s="34"/>
      <c r="U6" s="133"/>
      <c r="V6" s="133"/>
      <c r="W6" s="35"/>
      <c r="X6" s="35"/>
      <c r="Y6" s="132"/>
      <c r="Z6" s="132"/>
      <c r="AA6" s="132"/>
      <c r="AB6" s="132"/>
      <c r="AC6" s="35"/>
      <c r="AD6" s="419" t="str">
        <f>'CGP SCHEDULE'!AG7</f>
        <v>Revision-2</v>
      </c>
      <c r="AE6" s="420"/>
      <c r="AF6" s="420"/>
      <c r="AG6" s="420"/>
      <c r="AH6" s="420"/>
      <c r="AI6" s="420"/>
      <c r="AJ6" s="420"/>
      <c r="AK6" s="420"/>
      <c r="AL6" s="420"/>
      <c r="AM6" s="420"/>
      <c r="AN6" s="420"/>
      <c r="AO6" s="420"/>
      <c r="AP6" s="420"/>
      <c r="AQ6" s="420"/>
      <c r="AR6" s="420"/>
      <c r="AS6" s="420"/>
      <c r="AT6" s="420"/>
      <c r="AU6" s="420"/>
      <c r="AV6" s="420"/>
      <c r="AW6" s="420"/>
      <c r="AX6" s="420"/>
      <c r="AY6" s="420"/>
      <c r="AZ6" s="420"/>
      <c r="BA6" s="420"/>
      <c r="BB6" s="420"/>
      <c r="BC6" s="421"/>
      <c r="BI6" s="183"/>
      <c r="BJ6" s="183"/>
      <c r="BM6" s="183"/>
      <c r="BN6" s="183"/>
      <c r="CQ6" s="182"/>
      <c r="CR6" s="182"/>
      <c r="CS6" s="182"/>
      <c r="CT6" s="182"/>
      <c r="CU6" s="182"/>
      <c r="CV6" s="182"/>
      <c r="CW6" s="182"/>
      <c r="CX6" s="182"/>
      <c r="CY6" s="176"/>
      <c r="CZ6" s="176"/>
      <c r="DA6" s="176"/>
      <c r="DB6" s="176"/>
      <c r="DG6" s="176"/>
      <c r="DI6" s="44"/>
      <c r="DM6" s="183"/>
      <c r="DQ6" s="183"/>
      <c r="DR6" s="183"/>
      <c r="EG6" s="183"/>
      <c r="EH6" s="183"/>
      <c r="EI6" s="183"/>
      <c r="EJ6" s="183"/>
      <c r="EK6" s="183"/>
      <c r="EL6" s="183"/>
      <c r="EM6" s="183"/>
      <c r="EN6" s="183"/>
      <c r="EO6" s="183"/>
      <c r="EP6" s="183"/>
      <c r="FA6" s="183"/>
      <c r="FB6" s="183"/>
      <c r="FC6" s="183"/>
      <c r="FD6" s="183"/>
      <c r="FE6" s="176"/>
      <c r="FF6" s="176"/>
      <c r="FG6" s="182"/>
      <c r="FH6" s="182"/>
      <c r="FI6" s="176"/>
      <c r="FJ6" s="176"/>
      <c r="FK6" s="176"/>
      <c r="FL6" s="176"/>
      <c r="FM6" s="182"/>
      <c r="FN6" s="182"/>
      <c r="FO6" s="176"/>
      <c r="FP6" s="176"/>
      <c r="FQ6" s="176"/>
      <c r="FR6" s="176"/>
      <c r="GL6" s="183"/>
      <c r="GM6" s="183"/>
      <c r="GO6" s="182"/>
      <c r="GP6" s="182"/>
      <c r="GQ6" s="183"/>
      <c r="GR6" s="183"/>
      <c r="GS6" s="183"/>
      <c r="GT6" s="183"/>
      <c r="GU6" s="183"/>
      <c r="GV6" s="183"/>
      <c r="HK6" s="183"/>
      <c r="HL6" s="183"/>
      <c r="HM6" s="183"/>
      <c r="HN6" s="183"/>
      <c r="HO6" s="183"/>
      <c r="HP6" s="183"/>
      <c r="HQ6" s="183"/>
      <c r="HR6" s="183"/>
      <c r="HS6" s="183"/>
      <c r="HW6" s="183"/>
      <c r="HX6" s="183"/>
      <c r="HY6" s="183"/>
      <c r="HZ6" s="183"/>
      <c r="IB6" s="183"/>
      <c r="IE6" s="183"/>
      <c r="IF6" s="183"/>
      <c r="IY6" s="183"/>
      <c r="IZ6" s="183"/>
      <c r="JA6" s="183"/>
      <c r="JB6" s="183"/>
      <c r="JC6" s="183"/>
      <c r="JD6" s="183"/>
      <c r="JG6" s="183"/>
      <c r="JH6" s="183"/>
      <c r="JI6" s="183"/>
      <c r="JJ6" s="183"/>
      <c r="JK6" s="183"/>
      <c r="JL6" s="183"/>
      <c r="JM6" s="183"/>
      <c r="JN6" s="183"/>
      <c r="JO6" s="122"/>
      <c r="JP6" s="122"/>
      <c r="JQ6" s="112"/>
      <c r="JR6" s="112"/>
      <c r="JS6" s="112"/>
      <c r="JT6" s="112"/>
      <c r="JU6" s="112"/>
      <c r="JV6" s="112"/>
      <c r="JW6" s="112"/>
      <c r="JX6" s="112"/>
      <c r="JY6" s="122"/>
      <c r="JZ6" s="122"/>
      <c r="KA6" s="112"/>
      <c r="KB6" s="112"/>
      <c r="KC6" s="112"/>
      <c r="KD6" s="112"/>
      <c r="KE6" s="112"/>
      <c r="KF6" s="112"/>
      <c r="KG6" s="112"/>
      <c r="KH6" s="112"/>
      <c r="KI6" s="112"/>
      <c r="KJ6" s="112"/>
      <c r="KK6" s="112"/>
      <c r="KL6" s="112"/>
      <c r="KM6" s="112"/>
      <c r="KN6" s="112"/>
      <c r="KO6" s="106"/>
      <c r="KP6" s="44"/>
      <c r="KQ6" s="112"/>
      <c r="KR6" s="112"/>
      <c r="KS6" s="112"/>
      <c r="KT6" s="112"/>
      <c r="MG6" s="183"/>
      <c r="MK6" s="183"/>
      <c r="ML6" s="183"/>
      <c r="MM6" s="183"/>
      <c r="MN6" s="183"/>
      <c r="MY6" s="183"/>
      <c r="MZ6" s="183"/>
      <c r="NO6" s="183"/>
      <c r="NP6" s="183"/>
      <c r="NQ6" s="183"/>
      <c r="NR6" s="183"/>
      <c r="NS6" s="183"/>
      <c r="NW6" s="183"/>
      <c r="NX6" s="183"/>
      <c r="NY6" s="183"/>
      <c r="NZ6" s="183"/>
      <c r="OA6" s="183"/>
      <c r="OB6" s="183"/>
      <c r="OC6" s="183"/>
      <c r="OD6" s="183"/>
      <c r="OE6" s="183"/>
      <c r="OF6" s="183"/>
      <c r="OG6" s="183"/>
      <c r="OH6" s="183"/>
      <c r="OI6" s="183"/>
      <c r="OJ6" s="183"/>
      <c r="OK6" s="183"/>
    </row>
    <row r="7" spans="1:440" s="107" customFormat="1" ht="15.75" customHeight="1">
      <c r="A7" s="34"/>
      <c r="B7" s="35"/>
      <c r="C7" s="34"/>
      <c r="D7" s="34"/>
      <c r="E7" s="34"/>
      <c r="F7" s="34"/>
      <c r="G7" s="34"/>
      <c r="H7" s="34"/>
      <c r="I7" s="34"/>
      <c r="J7" s="132" t="s">
        <v>30</v>
      </c>
      <c r="K7" s="34"/>
      <c r="L7" s="71" t="str">
        <f>'CGP SCHEDULE'!O8</f>
        <v>22.07.2026</v>
      </c>
      <c r="M7" s="131"/>
      <c r="N7" s="131"/>
      <c r="O7" s="197"/>
      <c r="P7" s="197"/>
      <c r="Q7" s="197"/>
      <c r="R7" s="197"/>
      <c r="S7" s="49"/>
      <c r="T7" s="49"/>
      <c r="U7" s="197"/>
      <c r="V7" s="197"/>
      <c r="W7" s="48"/>
      <c r="X7" s="48"/>
      <c r="Y7" s="195"/>
      <c r="Z7" s="195"/>
      <c r="AA7" s="195"/>
      <c r="AB7" s="195"/>
      <c r="AC7" s="48"/>
      <c r="AD7" s="48"/>
      <c r="AE7" s="195"/>
      <c r="AF7" s="195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35"/>
      <c r="AV7" s="35"/>
      <c r="AW7" s="48"/>
      <c r="AX7" s="48"/>
      <c r="AY7" s="48"/>
      <c r="AZ7" s="48"/>
      <c r="BA7" s="48"/>
      <c r="BB7" s="48"/>
      <c r="BC7" s="48"/>
      <c r="BE7" s="73"/>
      <c r="BF7" s="73"/>
      <c r="BG7" s="73"/>
      <c r="BH7" s="73"/>
      <c r="BI7" s="183"/>
      <c r="BJ7" s="183"/>
      <c r="BK7" s="73"/>
      <c r="BL7" s="73"/>
      <c r="BM7" s="183"/>
      <c r="BN7" s="18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182"/>
      <c r="CR7" s="182"/>
      <c r="CS7" s="182"/>
      <c r="CT7" s="182"/>
      <c r="CU7" s="182"/>
      <c r="CV7" s="182"/>
      <c r="CW7" s="182"/>
      <c r="CX7" s="182"/>
      <c r="CY7" s="176"/>
      <c r="CZ7" s="176"/>
      <c r="DA7" s="176"/>
      <c r="DB7" s="176"/>
      <c r="DC7" s="176"/>
      <c r="DD7" s="176"/>
      <c r="DE7" s="176"/>
      <c r="DF7" s="176"/>
      <c r="DG7" s="176"/>
      <c r="DH7" s="176"/>
      <c r="DI7" s="176"/>
      <c r="DJ7" s="176"/>
      <c r="DK7" s="73"/>
      <c r="DL7" s="73"/>
      <c r="DM7" s="183"/>
      <c r="DN7" s="73"/>
      <c r="DO7" s="73"/>
      <c r="DP7" s="73"/>
      <c r="DQ7" s="183"/>
      <c r="DR7" s="18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  <c r="EF7" s="73"/>
      <c r="EG7" s="183"/>
      <c r="EH7" s="183"/>
      <c r="EI7" s="183"/>
      <c r="EJ7" s="352"/>
      <c r="EK7" s="183"/>
      <c r="EL7" s="183"/>
      <c r="EM7" s="183"/>
      <c r="EN7" s="183"/>
      <c r="EO7" s="183"/>
      <c r="EP7" s="183"/>
      <c r="EQ7" s="73"/>
      <c r="ER7" s="73"/>
      <c r="ES7" s="73"/>
      <c r="ET7" s="73"/>
      <c r="EU7" s="73"/>
      <c r="EV7" s="73"/>
      <c r="EW7" s="73"/>
      <c r="EX7" s="73"/>
      <c r="EY7" s="73"/>
      <c r="EZ7" s="73"/>
      <c r="FA7" s="183"/>
      <c r="FB7" s="183"/>
      <c r="FC7" s="183"/>
      <c r="FD7" s="183"/>
      <c r="FE7" s="73"/>
      <c r="FF7" s="73"/>
      <c r="FG7" s="183"/>
      <c r="FH7" s="183"/>
      <c r="FI7" s="73"/>
      <c r="FJ7" s="73"/>
      <c r="FK7" s="73"/>
      <c r="FL7" s="73"/>
      <c r="FM7" s="183"/>
      <c r="FN7" s="183"/>
      <c r="FO7" s="73"/>
      <c r="FP7" s="73"/>
      <c r="FQ7" s="73"/>
      <c r="FR7" s="73"/>
      <c r="FS7" s="73"/>
      <c r="FT7" s="73"/>
      <c r="FU7" s="73"/>
      <c r="FV7" s="73"/>
      <c r="FW7" s="73"/>
      <c r="FX7" s="73"/>
      <c r="FY7" s="73"/>
      <c r="FZ7" s="73"/>
      <c r="GA7" s="73"/>
      <c r="GB7" s="73"/>
      <c r="GC7" s="73"/>
      <c r="GD7" s="73"/>
      <c r="GE7" s="73"/>
      <c r="GF7" s="73"/>
      <c r="GG7" s="73"/>
      <c r="GH7" s="73"/>
      <c r="GI7" s="73"/>
      <c r="GJ7" s="73"/>
      <c r="GK7" s="73"/>
      <c r="GL7" s="183"/>
      <c r="GM7" s="183"/>
      <c r="GN7" s="73"/>
      <c r="GO7" s="183"/>
      <c r="GP7" s="183"/>
      <c r="GQ7" s="183"/>
      <c r="GR7" s="183"/>
      <c r="GS7" s="183"/>
      <c r="GT7" s="183"/>
      <c r="GU7" s="183"/>
      <c r="GV7" s="183"/>
      <c r="GW7" s="73"/>
      <c r="GX7" s="73"/>
      <c r="GY7" s="73"/>
      <c r="GZ7" s="73"/>
      <c r="HA7" s="73"/>
      <c r="HB7" s="73"/>
      <c r="HC7" s="73"/>
      <c r="HD7" s="73"/>
      <c r="HE7" s="73"/>
      <c r="HF7" s="73"/>
      <c r="HG7" s="73"/>
      <c r="HH7" s="73"/>
      <c r="HI7" s="73"/>
      <c r="HJ7" s="73"/>
      <c r="HK7" s="183"/>
      <c r="HL7" s="183"/>
      <c r="HM7" s="183"/>
      <c r="HN7" s="183"/>
      <c r="HO7" s="183"/>
      <c r="HP7" s="183"/>
      <c r="HQ7" s="183"/>
      <c r="HR7" s="183"/>
      <c r="HS7" s="183"/>
      <c r="HT7" s="73"/>
      <c r="HU7" s="73"/>
      <c r="HV7" s="73"/>
      <c r="HW7" s="183"/>
      <c r="HX7" s="183"/>
      <c r="HY7" s="183"/>
      <c r="HZ7" s="183"/>
      <c r="IA7" s="73"/>
      <c r="IB7" s="183"/>
      <c r="IC7" s="73"/>
      <c r="ID7" s="73"/>
      <c r="IE7" s="183"/>
      <c r="IF7" s="18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  <c r="IU7" s="73"/>
      <c r="IV7" s="73"/>
      <c r="IW7" s="179"/>
      <c r="IX7" s="73"/>
      <c r="IY7" s="183"/>
      <c r="IZ7" s="183"/>
      <c r="JA7" s="183"/>
      <c r="JB7" s="183"/>
      <c r="JC7" s="183"/>
      <c r="JD7" s="183"/>
      <c r="JE7" s="73"/>
      <c r="JF7" s="73"/>
      <c r="JG7" s="183"/>
      <c r="JH7" s="183"/>
      <c r="JI7" s="183"/>
      <c r="JJ7" s="183"/>
      <c r="JK7" s="183"/>
      <c r="JL7" s="183"/>
      <c r="JM7" s="183"/>
      <c r="JN7" s="183"/>
      <c r="JO7" s="122"/>
      <c r="JP7" s="122"/>
      <c r="JQ7" s="112"/>
      <c r="JR7" s="112"/>
      <c r="JS7" s="112"/>
      <c r="JT7" s="112"/>
      <c r="JU7" s="112"/>
      <c r="JV7" s="112"/>
      <c r="JW7" s="112"/>
      <c r="JX7" s="112"/>
      <c r="JY7" s="122"/>
      <c r="JZ7" s="122"/>
      <c r="KA7" s="112"/>
      <c r="KB7" s="112"/>
      <c r="KC7" s="112"/>
      <c r="KD7" s="112"/>
      <c r="KE7" s="112"/>
      <c r="KF7" s="112"/>
      <c r="KG7" s="112"/>
      <c r="KH7" s="112"/>
      <c r="KI7" s="112"/>
      <c r="KJ7" s="112"/>
      <c r="KK7" s="112"/>
      <c r="KL7" s="112"/>
      <c r="KM7" s="112"/>
      <c r="KN7" s="112"/>
      <c r="KO7" s="106"/>
      <c r="KP7" s="44"/>
      <c r="KQ7" s="112"/>
      <c r="KR7" s="112"/>
      <c r="KS7" s="112"/>
      <c r="KT7" s="112"/>
      <c r="KU7" s="73"/>
      <c r="KV7" s="73"/>
      <c r="KW7" s="73"/>
      <c r="KX7" s="73"/>
      <c r="KY7" s="73"/>
      <c r="KZ7" s="73"/>
      <c r="LA7" s="73"/>
      <c r="LB7" s="73"/>
      <c r="LC7" s="73"/>
      <c r="LD7" s="73"/>
      <c r="LE7" s="73"/>
      <c r="LF7" s="73"/>
      <c r="LG7" s="73"/>
      <c r="LH7" s="73"/>
      <c r="LI7" s="73"/>
      <c r="LJ7" s="73"/>
      <c r="LK7" s="73"/>
      <c r="LL7" s="73"/>
      <c r="LM7" s="73"/>
      <c r="LN7" s="73"/>
      <c r="LO7" s="73"/>
      <c r="LP7" s="73"/>
      <c r="LQ7" s="73"/>
      <c r="LR7" s="73"/>
      <c r="LS7" s="73"/>
      <c r="LT7" s="73"/>
      <c r="LU7" s="73"/>
      <c r="LV7" s="73"/>
      <c r="LW7" s="73"/>
      <c r="LX7" s="73"/>
      <c r="LY7" s="73"/>
      <c r="LZ7" s="73"/>
      <c r="MA7" s="73"/>
      <c r="MB7" s="73"/>
      <c r="MC7" s="73"/>
      <c r="MD7" s="73"/>
      <c r="ME7" s="73"/>
      <c r="MF7" s="73"/>
      <c r="MG7" s="183"/>
      <c r="MH7" s="73"/>
      <c r="MI7" s="73"/>
      <c r="MJ7" s="73"/>
      <c r="MK7" s="183"/>
      <c r="ML7" s="183"/>
      <c r="MM7" s="183"/>
      <c r="MN7" s="183"/>
      <c r="MO7" s="73"/>
      <c r="MP7" s="73"/>
      <c r="MQ7" s="73"/>
      <c r="MR7" s="73"/>
      <c r="MS7" s="73"/>
      <c r="MT7" s="73"/>
      <c r="MU7" s="73"/>
      <c r="MV7" s="73"/>
      <c r="MW7" s="73"/>
      <c r="MX7" s="73"/>
      <c r="MY7" s="183"/>
      <c r="MZ7" s="183"/>
      <c r="NA7" s="73"/>
      <c r="NB7" s="73"/>
      <c r="NC7" s="73"/>
      <c r="ND7" s="73"/>
      <c r="NE7" s="73"/>
      <c r="NF7" s="73"/>
      <c r="NG7" s="73"/>
      <c r="NH7" s="73"/>
      <c r="NI7" s="73"/>
      <c r="NJ7" s="73"/>
      <c r="NK7" s="73"/>
      <c r="NL7" s="73"/>
      <c r="NM7" s="73"/>
      <c r="NN7" s="73"/>
      <c r="NO7" s="183"/>
      <c r="NP7" s="183"/>
      <c r="NQ7" s="183"/>
      <c r="NR7" s="183"/>
      <c r="NS7" s="183"/>
      <c r="NT7" s="73"/>
      <c r="NU7" s="73"/>
      <c r="NV7" s="73"/>
      <c r="NW7" s="183"/>
      <c r="NX7" s="183"/>
      <c r="NY7" s="183"/>
      <c r="NZ7" s="183"/>
      <c r="OA7" s="204"/>
      <c r="OB7" s="204"/>
      <c r="OC7" s="204"/>
      <c r="OD7" s="204"/>
      <c r="OE7" s="204"/>
      <c r="OF7" s="204"/>
      <c r="OG7" s="183"/>
      <c r="OH7" s="183"/>
      <c r="OI7" s="183"/>
      <c r="OJ7" s="183"/>
      <c r="OK7" s="183"/>
      <c r="OL7" s="73"/>
      <c r="OM7" s="73"/>
      <c r="ON7" s="73"/>
      <c r="OO7" s="73"/>
      <c r="OP7" s="73"/>
      <c r="OQ7" s="73"/>
      <c r="OR7" s="73"/>
    </row>
    <row r="8" spans="1:440" s="189" customFormat="1" ht="30" customHeight="1">
      <c r="A8" s="181" t="s">
        <v>31</v>
      </c>
      <c r="B8" s="181" t="s">
        <v>32</v>
      </c>
      <c r="C8" s="380" t="s">
        <v>21</v>
      </c>
      <c r="D8" s="394"/>
      <c r="E8" s="394"/>
      <c r="F8" s="394"/>
      <c r="G8" s="394"/>
      <c r="H8" s="394"/>
      <c r="I8" s="394"/>
      <c r="J8" s="394"/>
      <c r="K8" s="384" t="s">
        <v>172</v>
      </c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84" t="s">
        <v>0</v>
      </c>
      <c r="Z8" s="391"/>
      <c r="AA8" s="391"/>
      <c r="AB8" s="391"/>
      <c r="AC8" s="391"/>
      <c r="AD8" s="391"/>
      <c r="AE8" s="414" t="s">
        <v>268</v>
      </c>
      <c r="AF8" s="415"/>
      <c r="AG8" s="415"/>
      <c r="AH8" s="415"/>
      <c r="AI8" s="415"/>
      <c r="AJ8" s="415"/>
      <c r="AK8" s="415"/>
      <c r="AL8" s="415"/>
      <c r="AM8" s="415"/>
      <c r="AN8" s="415"/>
      <c r="AO8" s="415"/>
      <c r="AP8" s="415"/>
      <c r="AQ8" s="415"/>
      <c r="AR8" s="415"/>
      <c r="AS8" s="415"/>
      <c r="AT8" s="415"/>
      <c r="AU8" s="415"/>
      <c r="AV8" s="416"/>
      <c r="AW8" s="380" t="s">
        <v>283</v>
      </c>
      <c r="AX8" s="394"/>
      <c r="AY8" s="394"/>
      <c r="AZ8" s="394"/>
      <c r="BA8" s="394"/>
      <c r="BB8" s="394"/>
      <c r="BC8" s="394"/>
      <c r="BD8" s="394"/>
      <c r="BE8" s="394" t="s">
        <v>184</v>
      </c>
      <c r="BF8" s="394"/>
      <c r="BG8" s="394"/>
      <c r="BH8" s="394"/>
      <c r="BI8" s="394"/>
      <c r="BJ8" s="394"/>
      <c r="BK8" s="394"/>
      <c r="BL8" s="394"/>
      <c r="BM8" s="394"/>
      <c r="BN8" s="394"/>
      <c r="BO8" s="394"/>
      <c r="BP8" s="394"/>
      <c r="BQ8" s="394"/>
      <c r="BR8" s="394"/>
      <c r="BS8" s="394"/>
      <c r="BT8" s="394"/>
      <c r="BU8" s="380" t="s">
        <v>198</v>
      </c>
      <c r="BV8" s="380"/>
      <c r="BW8" s="380"/>
      <c r="BX8" s="380"/>
      <c r="BY8" s="380"/>
      <c r="BZ8" s="380"/>
      <c r="CA8" s="380"/>
      <c r="CB8" s="380"/>
      <c r="CC8" s="380"/>
      <c r="CD8" s="380"/>
      <c r="CE8" s="384" t="s">
        <v>2</v>
      </c>
      <c r="CF8" s="391"/>
      <c r="CG8" s="391"/>
      <c r="CH8" s="391"/>
      <c r="CI8" s="391"/>
      <c r="CJ8" s="391"/>
      <c r="CK8" s="391"/>
      <c r="CL8" s="391"/>
      <c r="CM8" s="391"/>
      <c r="CN8" s="391"/>
      <c r="CO8" s="391"/>
      <c r="CP8" s="391"/>
      <c r="CQ8" s="422" t="s">
        <v>18</v>
      </c>
      <c r="CR8" s="423"/>
      <c r="CS8" s="423"/>
      <c r="CT8" s="423"/>
      <c r="CU8" s="423"/>
      <c r="CV8" s="423"/>
      <c r="CW8" s="423"/>
      <c r="CX8" s="423"/>
      <c r="CY8" s="423"/>
      <c r="CZ8" s="423"/>
      <c r="DA8" s="423"/>
      <c r="DB8" s="424"/>
      <c r="DC8" s="380" t="s">
        <v>16</v>
      </c>
      <c r="DD8" s="394"/>
      <c r="DE8" s="394"/>
      <c r="DF8" s="394"/>
      <c r="DG8" s="394"/>
      <c r="DH8" s="394"/>
      <c r="DI8" s="394"/>
      <c r="DJ8" s="394"/>
      <c r="DK8" s="398" t="s">
        <v>4</v>
      </c>
      <c r="DL8" s="399"/>
      <c r="DM8" s="399"/>
      <c r="DN8" s="399"/>
      <c r="DO8" s="399"/>
      <c r="DP8" s="399"/>
      <c r="DQ8" s="399"/>
      <c r="DR8" s="400"/>
      <c r="DS8" s="380" t="s">
        <v>6</v>
      </c>
      <c r="DT8" s="394"/>
      <c r="DU8" s="394"/>
      <c r="DV8" s="394"/>
      <c r="DW8" s="394"/>
      <c r="DX8" s="394"/>
      <c r="DY8" s="394"/>
      <c r="DZ8" s="394"/>
      <c r="EA8" s="394"/>
      <c r="EB8" s="394"/>
      <c r="EC8" s="394"/>
      <c r="ED8" s="394"/>
      <c r="EE8" s="391" t="s">
        <v>170</v>
      </c>
      <c r="EF8" s="391"/>
      <c r="EG8" s="391"/>
      <c r="EH8" s="391"/>
      <c r="EI8" s="391"/>
      <c r="EJ8" s="391"/>
      <c r="EK8" s="391"/>
      <c r="EL8" s="391"/>
      <c r="EM8" s="425"/>
      <c r="EN8" s="425"/>
      <c r="EO8" s="425"/>
      <c r="EP8" s="425"/>
      <c r="EQ8" s="391"/>
      <c r="ER8" s="391"/>
      <c r="ES8" s="418" t="s">
        <v>176</v>
      </c>
      <c r="ET8" s="418"/>
      <c r="EU8" s="418"/>
      <c r="EV8" s="418"/>
      <c r="EW8" s="418"/>
      <c r="EX8" s="418"/>
      <c r="EY8" s="384" t="s">
        <v>296</v>
      </c>
      <c r="EZ8" s="391"/>
      <c r="FA8" s="391"/>
      <c r="FB8" s="391"/>
      <c r="FC8" s="391"/>
      <c r="FD8" s="391"/>
      <c r="FE8" s="384" t="s">
        <v>369</v>
      </c>
      <c r="FF8" s="384"/>
      <c r="FG8" s="384"/>
      <c r="FH8" s="384"/>
      <c r="FI8" s="384"/>
      <c r="FJ8" s="384"/>
      <c r="FK8" s="384"/>
      <c r="FL8" s="384"/>
      <c r="FM8" s="384"/>
      <c r="FN8" s="384"/>
      <c r="FO8" s="384"/>
      <c r="FP8" s="384"/>
      <c r="FQ8" s="384"/>
      <c r="FR8" s="384"/>
      <c r="FS8" s="380" t="s">
        <v>207</v>
      </c>
      <c r="FT8" s="394"/>
      <c r="FU8" s="394"/>
      <c r="FV8" s="394"/>
      <c r="FW8" s="394"/>
      <c r="FX8" s="394"/>
      <c r="FY8" s="394"/>
      <c r="FZ8" s="394"/>
      <c r="GA8" s="394"/>
      <c r="GB8" s="394"/>
      <c r="GC8" s="394"/>
      <c r="GD8" s="394"/>
      <c r="GE8" s="394"/>
      <c r="GF8" s="394"/>
      <c r="GG8" s="394"/>
      <c r="GH8" s="394"/>
      <c r="GI8" s="380" t="s">
        <v>192</v>
      </c>
      <c r="GJ8" s="394"/>
      <c r="GK8" s="394"/>
      <c r="GL8" s="394"/>
      <c r="GM8" s="394"/>
      <c r="GN8" s="394"/>
      <c r="GO8" s="394"/>
      <c r="GP8" s="394"/>
      <c r="GQ8" s="394"/>
      <c r="GR8" s="394"/>
      <c r="GS8" s="394"/>
      <c r="GT8" s="394"/>
      <c r="GU8" s="394"/>
      <c r="GV8" s="394"/>
      <c r="GW8" s="394"/>
      <c r="GX8" s="394"/>
      <c r="GY8" s="394"/>
      <c r="GZ8" s="394"/>
      <c r="HA8" s="394"/>
      <c r="HB8" s="394"/>
      <c r="HC8" s="380" t="s">
        <v>15</v>
      </c>
      <c r="HD8" s="394"/>
      <c r="HE8" s="394"/>
      <c r="HF8" s="394"/>
      <c r="HG8" s="394"/>
      <c r="HH8" s="394"/>
      <c r="HI8" s="394"/>
      <c r="HJ8" s="394"/>
      <c r="HK8" s="380" t="s">
        <v>143</v>
      </c>
      <c r="HL8" s="380"/>
      <c r="HM8" s="380"/>
      <c r="HN8" s="380"/>
      <c r="HO8" s="380"/>
      <c r="HP8" s="380"/>
      <c r="HQ8" s="384" t="s">
        <v>185</v>
      </c>
      <c r="HR8" s="391"/>
      <c r="HS8" s="391"/>
      <c r="HT8" s="391"/>
      <c r="HU8" s="391"/>
      <c r="HV8" s="391"/>
      <c r="HW8" s="384" t="s">
        <v>282</v>
      </c>
      <c r="HX8" s="391"/>
      <c r="HY8" s="391"/>
      <c r="HZ8" s="391"/>
      <c r="IA8" s="391"/>
      <c r="IB8" s="391"/>
      <c r="IC8" s="391"/>
      <c r="ID8" s="391"/>
      <c r="IE8" s="391"/>
      <c r="IF8" s="391"/>
      <c r="IG8" s="391"/>
      <c r="IH8" s="391"/>
      <c r="II8" s="430" t="s">
        <v>175</v>
      </c>
      <c r="IJ8" s="399"/>
      <c r="IK8" s="399"/>
      <c r="IL8" s="399"/>
      <c r="IM8" s="399"/>
      <c r="IN8" s="399"/>
      <c r="IO8" s="399"/>
      <c r="IP8" s="399"/>
      <c r="IQ8" s="399"/>
      <c r="IR8" s="399"/>
      <c r="IS8" s="399"/>
      <c r="IT8" s="399"/>
      <c r="IU8" s="399"/>
      <c r="IV8" s="431"/>
      <c r="IW8" s="380" t="s">
        <v>19</v>
      </c>
      <c r="IX8" s="394"/>
      <c r="IY8" s="394"/>
      <c r="IZ8" s="394"/>
      <c r="JA8" s="394"/>
      <c r="JB8" s="394"/>
      <c r="JC8" s="394"/>
      <c r="JD8" s="394"/>
      <c r="JE8" s="394"/>
      <c r="JF8" s="394"/>
      <c r="JG8" s="384" t="s">
        <v>201</v>
      </c>
      <c r="JH8" s="384"/>
      <c r="JI8" s="384"/>
      <c r="JJ8" s="384"/>
      <c r="JK8" s="384"/>
      <c r="JL8" s="384"/>
      <c r="JM8" s="384"/>
      <c r="JN8" s="384"/>
      <c r="JO8" s="384"/>
      <c r="JP8" s="384"/>
      <c r="JQ8" s="384"/>
      <c r="JR8" s="384"/>
      <c r="JS8" s="384"/>
      <c r="JT8" s="384"/>
      <c r="JU8" s="384"/>
      <c r="JV8" s="384"/>
      <c r="JW8" s="380" t="s">
        <v>211</v>
      </c>
      <c r="JX8" s="394"/>
      <c r="JY8" s="394"/>
      <c r="JZ8" s="394"/>
      <c r="KA8" s="394"/>
      <c r="KB8" s="394"/>
      <c r="KC8" s="380" t="s">
        <v>210</v>
      </c>
      <c r="KD8" s="380"/>
      <c r="KE8" s="380"/>
      <c r="KF8" s="380"/>
      <c r="KG8" s="380"/>
      <c r="KH8" s="380"/>
      <c r="KI8" s="380" t="s">
        <v>208</v>
      </c>
      <c r="KJ8" s="394"/>
      <c r="KK8" s="394"/>
      <c r="KL8" s="394"/>
      <c r="KM8" s="394"/>
      <c r="KN8" s="394"/>
      <c r="KO8" s="394" t="s">
        <v>215</v>
      </c>
      <c r="KP8" s="394"/>
      <c r="KQ8" s="394"/>
      <c r="KR8" s="394"/>
      <c r="KS8" s="394"/>
      <c r="KT8" s="394"/>
      <c r="KU8" s="394" t="s">
        <v>220</v>
      </c>
      <c r="KV8" s="394"/>
      <c r="KW8" s="394"/>
      <c r="KX8" s="394"/>
      <c r="KY8" s="408" t="s">
        <v>219</v>
      </c>
      <c r="KZ8" s="437"/>
      <c r="LA8" s="437"/>
      <c r="LB8" s="437"/>
      <c r="LC8" s="437"/>
      <c r="LD8" s="409"/>
      <c r="LE8" s="394" t="s">
        <v>249</v>
      </c>
      <c r="LF8" s="394"/>
      <c r="LG8" s="394"/>
      <c r="LH8" s="394"/>
      <c r="LI8" s="422" t="s">
        <v>300</v>
      </c>
      <c r="LJ8" s="423"/>
      <c r="LK8" s="423"/>
      <c r="LL8" s="423"/>
      <c r="LM8" s="423"/>
      <c r="LN8" s="423"/>
      <c r="LO8" s="423"/>
      <c r="LP8" s="423"/>
      <c r="LQ8" s="423"/>
      <c r="LR8" s="423"/>
      <c r="LS8" s="423"/>
      <c r="LT8" s="424"/>
      <c r="LU8" s="394" t="s">
        <v>263</v>
      </c>
      <c r="LV8" s="394"/>
      <c r="LW8" s="394"/>
      <c r="LX8" s="394"/>
      <c r="LY8" s="394"/>
      <c r="LZ8" s="394"/>
      <c r="MA8" s="372" t="s">
        <v>274</v>
      </c>
      <c r="MB8" s="373"/>
      <c r="MC8" s="373"/>
      <c r="MD8" s="373"/>
      <c r="ME8" s="373"/>
      <c r="MF8" s="373"/>
      <c r="MG8" s="373"/>
      <c r="MH8" s="373"/>
      <c r="MI8" s="373"/>
      <c r="MJ8" s="374"/>
      <c r="MK8" s="391" t="s">
        <v>277</v>
      </c>
      <c r="ML8" s="391"/>
      <c r="MM8" s="391"/>
      <c r="MN8" s="391"/>
      <c r="MO8" s="391"/>
      <c r="MP8" s="391"/>
      <c r="MQ8" s="394" t="s">
        <v>280</v>
      </c>
      <c r="MR8" s="394"/>
      <c r="MS8" s="394"/>
      <c r="MT8" s="394"/>
      <c r="MU8" s="394" t="s">
        <v>284</v>
      </c>
      <c r="MV8" s="394"/>
      <c r="MW8" s="394"/>
      <c r="MX8" s="394"/>
      <c r="MY8" s="422" t="s">
        <v>293</v>
      </c>
      <c r="MZ8" s="423"/>
      <c r="NA8" s="423"/>
      <c r="NB8" s="424"/>
      <c r="NC8" s="372" t="s">
        <v>294</v>
      </c>
      <c r="ND8" s="373"/>
      <c r="NE8" s="373"/>
      <c r="NF8" s="374"/>
      <c r="NG8" s="372" t="s">
        <v>314</v>
      </c>
      <c r="NH8" s="373"/>
      <c r="NI8" s="373"/>
      <c r="NJ8" s="374"/>
      <c r="NK8" s="455" t="s">
        <v>318</v>
      </c>
      <c r="NL8" s="373"/>
      <c r="NM8" s="373"/>
      <c r="NN8" s="374"/>
      <c r="NO8" s="430" t="s">
        <v>355</v>
      </c>
      <c r="NP8" s="399"/>
      <c r="NQ8" s="399"/>
      <c r="NR8" s="399"/>
      <c r="NS8" s="399"/>
      <c r="NT8" s="399"/>
      <c r="NU8" s="399"/>
      <c r="NV8" s="431"/>
      <c r="NW8" s="430" t="s">
        <v>359</v>
      </c>
      <c r="NX8" s="399"/>
      <c r="NY8" s="399"/>
      <c r="NZ8" s="399"/>
      <c r="OA8" s="399"/>
      <c r="OB8" s="399"/>
      <c r="OC8" s="399"/>
      <c r="OD8" s="399"/>
      <c r="OE8" s="399"/>
      <c r="OF8" s="431"/>
      <c r="OG8" s="422" t="s">
        <v>372</v>
      </c>
      <c r="OH8" s="423"/>
      <c r="OI8" s="423"/>
      <c r="OJ8" s="423"/>
      <c r="OK8" s="423"/>
      <c r="OL8" s="423"/>
      <c r="OM8" s="423"/>
      <c r="ON8" s="424"/>
      <c r="OO8" s="372" t="s">
        <v>379</v>
      </c>
      <c r="OP8" s="373"/>
      <c r="OQ8" s="373"/>
      <c r="OR8" s="374"/>
      <c r="OS8" s="348"/>
      <c r="OT8" s="348"/>
      <c r="OU8" s="348"/>
      <c r="OV8" s="348"/>
      <c r="OW8" s="348"/>
      <c r="OX8" s="348"/>
      <c r="OY8" s="348"/>
      <c r="OZ8" s="348"/>
      <c r="PA8" s="348"/>
      <c r="PB8" s="348"/>
      <c r="PC8" s="348"/>
      <c r="PD8" s="348"/>
      <c r="PE8" s="348"/>
      <c r="PF8" s="348"/>
      <c r="PG8" s="348"/>
      <c r="PH8" s="348"/>
      <c r="PI8" s="348"/>
      <c r="PJ8" s="348"/>
      <c r="PK8" s="348"/>
      <c r="PL8" s="348"/>
      <c r="PM8" s="348"/>
      <c r="PN8" s="348"/>
      <c r="PO8" s="348"/>
      <c r="PP8" s="253"/>
      <c r="PQ8" s="253"/>
      <c r="PR8" s="253"/>
      <c r="PS8" s="253"/>
      <c r="PT8" s="253"/>
      <c r="PU8" s="253"/>
      <c r="PV8" s="253"/>
      <c r="PW8" s="253"/>
      <c r="PX8" s="253"/>
    </row>
    <row r="9" spans="1:440" s="73" customFormat="1" ht="82.5" customHeight="1">
      <c r="A9" s="172"/>
      <c r="B9" s="172"/>
      <c r="C9" s="382" t="s">
        <v>161</v>
      </c>
      <c r="D9" s="382"/>
      <c r="E9" s="380" t="s">
        <v>190</v>
      </c>
      <c r="F9" s="380"/>
      <c r="G9" s="383"/>
      <c r="H9" s="379"/>
      <c r="I9" s="382" t="s">
        <v>163</v>
      </c>
      <c r="J9" s="382"/>
      <c r="K9" s="382" t="s">
        <v>239</v>
      </c>
      <c r="L9" s="382"/>
      <c r="M9" s="395" t="s">
        <v>389</v>
      </c>
      <c r="N9" s="396"/>
      <c r="O9" s="408" t="s">
        <v>388</v>
      </c>
      <c r="P9" s="409"/>
      <c r="Q9" s="381" t="s">
        <v>377</v>
      </c>
      <c r="R9" s="381"/>
      <c r="S9" s="380" t="s">
        <v>336</v>
      </c>
      <c r="T9" s="382"/>
      <c r="U9" s="408" t="s">
        <v>312</v>
      </c>
      <c r="V9" s="409"/>
      <c r="W9" s="382" t="s">
        <v>163</v>
      </c>
      <c r="X9" s="382"/>
      <c r="Y9" s="381" t="s">
        <v>385</v>
      </c>
      <c r="Z9" s="381"/>
      <c r="AA9" s="408" t="s">
        <v>393</v>
      </c>
      <c r="AB9" s="409"/>
      <c r="AC9" s="382" t="s">
        <v>163</v>
      </c>
      <c r="AD9" s="382"/>
      <c r="AE9" s="408" t="s">
        <v>267</v>
      </c>
      <c r="AF9" s="409"/>
      <c r="AG9" s="408" t="s">
        <v>256</v>
      </c>
      <c r="AH9" s="409"/>
      <c r="AI9" s="406" t="s">
        <v>257</v>
      </c>
      <c r="AJ9" s="407"/>
      <c r="AK9" s="406" t="s">
        <v>258</v>
      </c>
      <c r="AL9" s="407"/>
      <c r="AM9" s="408" t="s">
        <v>259</v>
      </c>
      <c r="AN9" s="409"/>
      <c r="AO9" s="408" t="s">
        <v>260</v>
      </c>
      <c r="AP9" s="409"/>
      <c r="AQ9" s="408" t="s">
        <v>261</v>
      </c>
      <c r="AR9" s="409"/>
      <c r="AS9" s="408" t="s">
        <v>262</v>
      </c>
      <c r="AT9" s="409"/>
      <c r="AU9" s="382" t="s">
        <v>163</v>
      </c>
      <c r="AV9" s="382"/>
      <c r="AW9" s="382" t="s">
        <v>161</v>
      </c>
      <c r="AX9" s="382"/>
      <c r="AY9" s="379"/>
      <c r="AZ9" s="379"/>
      <c r="BA9" s="383"/>
      <c r="BB9" s="379"/>
      <c r="BC9" s="382" t="s">
        <v>163</v>
      </c>
      <c r="BD9" s="382"/>
      <c r="BE9" s="380" t="s">
        <v>374</v>
      </c>
      <c r="BF9" s="380"/>
      <c r="BG9" s="380" t="s">
        <v>401</v>
      </c>
      <c r="BH9" s="380"/>
      <c r="BI9" s="380" t="s">
        <v>400</v>
      </c>
      <c r="BJ9" s="380"/>
      <c r="BK9" s="380" t="s">
        <v>399</v>
      </c>
      <c r="BL9" s="380"/>
      <c r="BM9" s="380" t="s">
        <v>398</v>
      </c>
      <c r="BN9" s="380"/>
      <c r="BO9" s="380" t="s">
        <v>383</v>
      </c>
      <c r="BP9" s="380"/>
      <c r="BQ9" s="380" t="s">
        <v>380</v>
      </c>
      <c r="BR9" s="380"/>
      <c r="BS9" s="382" t="s">
        <v>163</v>
      </c>
      <c r="BT9" s="382"/>
      <c r="BU9" s="382" t="s">
        <v>161</v>
      </c>
      <c r="BV9" s="382"/>
      <c r="BW9" s="380" t="s">
        <v>178</v>
      </c>
      <c r="BX9" s="380"/>
      <c r="BY9" s="380" t="s">
        <v>186</v>
      </c>
      <c r="BZ9" s="382"/>
      <c r="CA9" s="380" t="s">
        <v>194</v>
      </c>
      <c r="CB9" s="382"/>
      <c r="CC9" s="382" t="s">
        <v>163</v>
      </c>
      <c r="CD9" s="382"/>
      <c r="CE9" s="382" t="s">
        <v>161</v>
      </c>
      <c r="CF9" s="382"/>
      <c r="CG9" s="413" t="s">
        <v>365</v>
      </c>
      <c r="CH9" s="413"/>
      <c r="CI9" s="385" t="s">
        <v>364</v>
      </c>
      <c r="CJ9" s="386"/>
      <c r="CK9" s="413" t="s">
        <v>361</v>
      </c>
      <c r="CL9" s="413"/>
      <c r="CM9" s="387" t="s">
        <v>387</v>
      </c>
      <c r="CN9" s="388"/>
      <c r="CO9" s="382" t="s">
        <v>163</v>
      </c>
      <c r="CP9" s="382"/>
      <c r="CQ9" s="382" t="s">
        <v>161</v>
      </c>
      <c r="CR9" s="382"/>
      <c r="CS9" s="380" t="s">
        <v>324</v>
      </c>
      <c r="CT9" s="380"/>
      <c r="CU9" s="380" t="s">
        <v>308</v>
      </c>
      <c r="CV9" s="380"/>
      <c r="CW9" s="408" t="s">
        <v>391</v>
      </c>
      <c r="CX9" s="409"/>
      <c r="CY9" s="380" t="s">
        <v>326</v>
      </c>
      <c r="CZ9" s="380"/>
      <c r="DA9" s="382" t="s">
        <v>163</v>
      </c>
      <c r="DB9" s="382"/>
      <c r="DC9" s="382" t="s">
        <v>161</v>
      </c>
      <c r="DD9" s="382"/>
      <c r="DE9" s="379"/>
      <c r="DF9" s="379"/>
      <c r="DG9" s="379"/>
      <c r="DH9" s="379"/>
      <c r="DI9" s="382" t="s">
        <v>163</v>
      </c>
      <c r="DJ9" s="382"/>
      <c r="DK9" s="380" t="s">
        <v>166</v>
      </c>
      <c r="DL9" s="382"/>
      <c r="DM9" s="380" t="s">
        <v>167</v>
      </c>
      <c r="DN9" s="382"/>
      <c r="DO9" s="382" t="s">
        <v>168</v>
      </c>
      <c r="DP9" s="382"/>
      <c r="DQ9" s="385" t="s">
        <v>321</v>
      </c>
      <c r="DR9" s="386"/>
      <c r="DS9" s="382" t="s">
        <v>161</v>
      </c>
      <c r="DT9" s="382"/>
      <c r="DU9" s="389" t="s">
        <v>327</v>
      </c>
      <c r="DV9" s="389" t="s">
        <v>327</v>
      </c>
      <c r="DW9" s="383"/>
      <c r="DX9" s="383"/>
      <c r="DY9" s="383"/>
      <c r="DZ9" s="383"/>
      <c r="EA9" s="383"/>
      <c r="EB9" s="383"/>
      <c r="EC9" s="382" t="s">
        <v>163</v>
      </c>
      <c r="ED9" s="382"/>
      <c r="EE9" s="380"/>
      <c r="EF9" s="382"/>
      <c r="EG9" s="380" t="s">
        <v>307</v>
      </c>
      <c r="EH9" s="380"/>
      <c r="EI9" s="380" t="s">
        <v>390</v>
      </c>
      <c r="EJ9" s="380"/>
      <c r="EK9" s="380" t="s">
        <v>395</v>
      </c>
      <c r="EL9" s="380"/>
      <c r="EM9" s="401" t="s">
        <v>397</v>
      </c>
      <c r="EN9" s="402"/>
      <c r="EO9" s="401" t="s">
        <v>402</v>
      </c>
      <c r="EP9" s="402"/>
      <c r="EQ9" s="382" t="s">
        <v>163</v>
      </c>
      <c r="ER9" s="382"/>
      <c r="ES9" s="382" t="s">
        <v>161</v>
      </c>
      <c r="ET9" s="382"/>
      <c r="EU9" s="383"/>
      <c r="EV9" s="379"/>
      <c r="EW9" s="382" t="s">
        <v>163</v>
      </c>
      <c r="EX9" s="382"/>
      <c r="EY9" s="382" t="s">
        <v>161</v>
      </c>
      <c r="EZ9" s="382"/>
      <c r="FA9" s="380" t="s">
        <v>313</v>
      </c>
      <c r="FB9" s="380"/>
      <c r="FC9" s="380" t="s">
        <v>169</v>
      </c>
      <c r="FD9" s="380"/>
      <c r="FE9" s="379"/>
      <c r="FF9" s="379"/>
      <c r="FG9" s="395" t="s">
        <v>378</v>
      </c>
      <c r="FH9" s="396"/>
      <c r="FI9" s="380" t="s">
        <v>298</v>
      </c>
      <c r="FJ9" s="382"/>
      <c r="FK9" s="380" t="s">
        <v>288</v>
      </c>
      <c r="FL9" s="382"/>
      <c r="FM9" s="380" t="s">
        <v>335</v>
      </c>
      <c r="FN9" s="382"/>
      <c r="FO9" s="383"/>
      <c r="FP9" s="383"/>
      <c r="FQ9" s="382" t="s">
        <v>163</v>
      </c>
      <c r="FR9" s="382"/>
      <c r="FS9" s="382" t="s">
        <v>161</v>
      </c>
      <c r="FT9" s="382"/>
      <c r="FU9" s="397" t="s">
        <v>345</v>
      </c>
      <c r="FV9" s="380"/>
      <c r="FW9" s="380" t="s">
        <v>346</v>
      </c>
      <c r="FX9" s="380"/>
      <c r="FY9" s="380" t="s">
        <v>347</v>
      </c>
      <c r="FZ9" s="380"/>
      <c r="GA9" s="380" t="s">
        <v>348</v>
      </c>
      <c r="GB9" s="380"/>
      <c r="GC9" s="380" t="s">
        <v>329</v>
      </c>
      <c r="GD9" s="380"/>
      <c r="GE9" s="380" t="s">
        <v>330</v>
      </c>
      <c r="GF9" s="380"/>
      <c r="GG9" s="382" t="s">
        <v>163</v>
      </c>
      <c r="GH9" s="382"/>
      <c r="GI9" s="382" t="s">
        <v>354</v>
      </c>
      <c r="GJ9" s="382"/>
      <c r="GK9" s="381" t="s">
        <v>236</v>
      </c>
      <c r="GL9" s="381"/>
      <c r="GM9" s="381" t="s">
        <v>349</v>
      </c>
      <c r="GN9" s="381"/>
      <c r="GO9" s="381" t="s">
        <v>350</v>
      </c>
      <c r="GP9" s="381"/>
      <c r="GQ9" s="381" t="s">
        <v>351</v>
      </c>
      <c r="GR9" s="381"/>
      <c r="GS9" s="381" t="s">
        <v>360</v>
      </c>
      <c r="GT9" s="381"/>
      <c r="GU9" s="381" t="s">
        <v>235</v>
      </c>
      <c r="GV9" s="381"/>
      <c r="GW9" s="381" t="s">
        <v>362</v>
      </c>
      <c r="GX9" s="381"/>
      <c r="GY9" s="381" t="s">
        <v>331</v>
      </c>
      <c r="GZ9" s="381"/>
      <c r="HA9" s="382" t="s">
        <v>163</v>
      </c>
      <c r="HB9" s="382"/>
      <c r="HC9" s="382" t="s">
        <v>161</v>
      </c>
      <c r="HD9" s="382"/>
      <c r="HE9" s="383"/>
      <c r="HF9" s="383"/>
      <c r="HG9" s="383"/>
      <c r="HH9" s="379"/>
      <c r="HI9" s="382" t="s">
        <v>163</v>
      </c>
      <c r="HJ9" s="382"/>
      <c r="HK9" s="392" t="s">
        <v>396</v>
      </c>
      <c r="HL9" s="393"/>
      <c r="HM9" s="390" t="s">
        <v>403</v>
      </c>
      <c r="HN9" s="390"/>
      <c r="HO9" s="382" t="s">
        <v>163</v>
      </c>
      <c r="HP9" s="382"/>
      <c r="HQ9" s="381" t="s">
        <v>305</v>
      </c>
      <c r="HR9" s="381"/>
      <c r="HS9" s="381" t="s">
        <v>243</v>
      </c>
      <c r="HT9" s="381"/>
      <c r="HU9" s="382" t="s">
        <v>163</v>
      </c>
      <c r="HV9" s="382"/>
      <c r="HW9" s="382" t="s">
        <v>161</v>
      </c>
      <c r="HX9" s="382"/>
      <c r="HY9" s="380" t="s">
        <v>187</v>
      </c>
      <c r="HZ9" s="382"/>
      <c r="IA9" s="380" t="s">
        <v>188</v>
      </c>
      <c r="IB9" s="382"/>
      <c r="IC9" s="382" t="s">
        <v>218</v>
      </c>
      <c r="ID9" s="382"/>
      <c r="IE9" s="380" t="s">
        <v>320</v>
      </c>
      <c r="IF9" s="380"/>
      <c r="IG9" s="382" t="s">
        <v>163</v>
      </c>
      <c r="IH9" s="382"/>
      <c r="II9" s="385" t="s">
        <v>285</v>
      </c>
      <c r="IJ9" s="386"/>
      <c r="IK9" s="385" t="s">
        <v>289</v>
      </c>
      <c r="IL9" s="386"/>
      <c r="IM9" s="385" t="s">
        <v>290</v>
      </c>
      <c r="IN9" s="386"/>
      <c r="IO9" s="385" t="s">
        <v>337</v>
      </c>
      <c r="IP9" s="386"/>
      <c r="IQ9" s="428"/>
      <c r="IR9" s="429"/>
      <c r="IS9" s="434"/>
      <c r="IT9" s="435"/>
      <c r="IU9" s="432" t="s">
        <v>163</v>
      </c>
      <c r="IV9" s="433"/>
      <c r="IW9" s="382" t="s">
        <v>161</v>
      </c>
      <c r="IX9" s="382"/>
      <c r="IY9" s="426" t="s">
        <v>385</v>
      </c>
      <c r="IZ9" s="427"/>
      <c r="JA9" s="426" t="s">
        <v>404</v>
      </c>
      <c r="JB9" s="427"/>
      <c r="JC9" s="426" t="s">
        <v>368</v>
      </c>
      <c r="JD9" s="427"/>
      <c r="JE9" s="382" t="s">
        <v>163</v>
      </c>
      <c r="JF9" s="382"/>
      <c r="JG9" s="382" t="s">
        <v>352</v>
      </c>
      <c r="JH9" s="382"/>
      <c r="JI9" s="382" t="s">
        <v>353</v>
      </c>
      <c r="JJ9" s="382"/>
      <c r="JK9" s="380" t="s">
        <v>334</v>
      </c>
      <c r="JL9" s="382"/>
      <c r="JM9" s="395" t="s">
        <v>386</v>
      </c>
      <c r="JN9" s="396"/>
      <c r="JO9" s="380" t="s">
        <v>392</v>
      </c>
      <c r="JP9" s="380"/>
      <c r="JQ9" s="380" t="s">
        <v>316</v>
      </c>
      <c r="JR9" s="382"/>
      <c r="JS9" s="426" t="s">
        <v>298</v>
      </c>
      <c r="JT9" s="427"/>
      <c r="JU9" s="382" t="s">
        <v>202</v>
      </c>
      <c r="JV9" s="382"/>
      <c r="JW9" s="382" t="s">
        <v>161</v>
      </c>
      <c r="JX9" s="382"/>
      <c r="JY9" s="380" t="s">
        <v>308</v>
      </c>
      <c r="JZ9" s="382"/>
      <c r="KA9" s="382" t="s">
        <v>163</v>
      </c>
      <c r="KB9" s="382"/>
      <c r="KC9" s="444" t="s">
        <v>306</v>
      </c>
      <c r="KD9" s="445"/>
      <c r="KE9" s="444" t="s">
        <v>287</v>
      </c>
      <c r="KF9" s="445"/>
      <c r="KG9" s="382" t="s">
        <v>163</v>
      </c>
      <c r="KH9" s="382"/>
      <c r="KI9" s="444" t="s">
        <v>310</v>
      </c>
      <c r="KJ9" s="451"/>
      <c r="KK9" s="376" t="s">
        <v>308</v>
      </c>
      <c r="KL9" s="376"/>
      <c r="KM9" s="382" t="s">
        <v>163</v>
      </c>
      <c r="KN9" s="382"/>
      <c r="KO9" s="381" t="s">
        <v>325</v>
      </c>
      <c r="KP9" s="381"/>
      <c r="KQ9" s="436"/>
      <c r="KR9" s="436"/>
      <c r="KS9" s="376" t="s">
        <v>163</v>
      </c>
      <c r="KT9" s="376"/>
      <c r="KU9" s="376" t="s">
        <v>206</v>
      </c>
      <c r="KV9" s="376"/>
      <c r="KW9" s="376" t="s">
        <v>163</v>
      </c>
      <c r="KX9" s="376"/>
      <c r="KY9" s="438"/>
      <c r="KZ9" s="439"/>
      <c r="LA9" s="440"/>
      <c r="LB9" s="441"/>
      <c r="LC9" s="442" t="s">
        <v>163</v>
      </c>
      <c r="LD9" s="443"/>
      <c r="LE9" s="376" t="s">
        <v>206</v>
      </c>
      <c r="LF9" s="376"/>
      <c r="LG9" s="376" t="s">
        <v>163</v>
      </c>
      <c r="LH9" s="376"/>
      <c r="LI9" s="394" t="s">
        <v>281</v>
      </c>
      <c r="LJ9" s="376"/>
      <c r="LK9" s="448" t="s">
        <v>297</v>
      </c>
      <c r="LL9" s="449"/>
      <c r="LM9" s="448" t="s">
        <v>323</v>
      </c>
      <c r="LN9" s="449"/>
      <c r="LO9" s="450" t="s">
        <v>368</v>
      </c>
      <c r="LP9" s="449"/>
      <c r="LQ9" s="446" t="s">
        <v>375</v>
      </c>
      <c r="LR9" s="447"/>
      <c r="LS9" s="376" t="s">
        <v>163</v>
      </c>
      <c r="LT9" s="376"/>
      <c r="LU9" s="394" t="s">
        <v>265</v>
      </c>
      <c r="LV9" s="394"/>
      <c r="LW9" s="394" t="s">
        <v>266</v>
      </c>
      <c r="LX9" s="394"/>
      <c r="LY9" s="376" t="s">
        <v>202</v>
      </c>
      <c r="LZ9" s="376"/>
      <c r="MA9" s="394" t="s">
        <v>366</v>
      </c>
      <c r="MB9" s="394"/>
      <c r="MC9" s="376" t="s">
        <v>333</v>
      </c>
      <c r="MD9" s="376"/>
      <c r="ME9" s="376" t="s">
        <v>297</v>
      </c>
      <c r="MF9" s="376"/>
      <c r="MG9" s="376" t="s">
        <v>371</v>
      </c>
      <c r="MH9" s="376"/>
      <c r="MI9" s="376" t="s">
        <v>202</v>
      </c>
      <c r="MJ9" s="376"/>
      <c r="MK9" s="372" t="s">
        <v>278</v>
      </c>
      <c r="ML9" s="374"/>
      <c r="MM9" s="394" t="s">
        <v>292</v>
      </c>
      <c r="MN9" s="394"/>
      <c r="MO9" s="376" t="s">
        <v>202</v>
      </c>
      <c r="MP9" s="376"/>
      <c r="MQ9" s="394" t="s">
        <v>297</v>
      </c>
      <c r="MR9" s="394"/>
      <c r="MS9" s="376" t="s">
        <v>202</v>
      </c>
      <c r="MT9" s="376"/>
      <c r="MU9" s="375"/>
      <c r="MV9" s="375"/>
      <c r="MW9" s="376" t="s">
        <v>202</v>
      </c>
      <c r="MX9" s="376"/>
      <c r="MY9" s="394" t="s">
        <v>384</v>
      </c>
      <c r="MZ9" s="394"/>
      <c r="NA9" s="376" t="s">
        <v>202</v>
      </c>
      <c r="NB9" s="376"/>
      <c r="NC9" s="394" t="s">
        <v>233</v>
      </c>
      <c r="ND9" s="394"/>
      <c r="NE9" s="376" t="s">
        <v>202</v>
      </c>
      <c r="NF9" s="376"/>
      <c r="NG9" s="394" t="s">
        <v>315</v>
      </c>
      <c r="NH9" s="394"/>
      <c r="NI9" s="376" t="s">
        <v>202</v>
      </c>
      <c r="NJ9" s="376"/>
      <c r="NK9" s="456" t="s">
        <v>319</v>
      </c>
      <c r="NL9" s="394"/>
      <c r="NM9" s="376" t="s">
        <v>202</v>
      </c>
      <c r="NN9" s="376"/>
      <c r="NO9" s="453" t="s">
        <v>356</v>
      </c>
      <c r="NP9" s="454"/>
      <c r="NQ9" s="385" t="s">
        <v>357</v>
      </c>
      <c r="NR9" s="386"/>
      <c r="NS9" s="385" t="s">
        <v>358</v>
      </c>
      <c r="NT9" s="386"/>
      <c r="NU9" s="432" t="s">
        <v>202</v>
      </c>
      <c r="NV9" s="433"/>
      <c r="NW9" s="453" t="s">
        <v>340</v>
      </c>
      <c r="NX9" s="454"/>
      <c r="NY9" s="453" t="s">
        <v>341</v>
      </c>
      <c r="NZ9" s="454"/>
      <c r="OA9" s="453" t="s">
        <v>342</v>
      </c>
      <c r="OB9" s="454"/>
      <c r="OC9" s="460" t="s">
        <v>381</v>
      </c>
      <c r="OD9" s="454"/>
      <c r="OE9" s="432" t="s">
        <v>202</v>
      </c>
      <c r="OF9" s="433"/>
      <c r="OG9" s="452" t="s">
        <v>373</v>
      </c>
      <c r="OH9" s="452"/>
      <c r="OI9" s="459" t="s">
        <v>382</v>
      </c>
      <c r="OJ9" s="458"/>
      <c r="OK9" s="457" t="s">
        <v>394</v>
      </c>
      <c r="OL9" s="458"/>
      <c r="OM9" s="376" t="s">
        <v>202</v>
      </c>
      <c r="ON9" s="376"/>
      <c r="OO9" s="375"/>
      <c r="OP9" s="375"/>
      <c r="OQ9" s="376" t="s">
        <v>202</v>
      </c>
      <c r="OR9" s="376"/>
    </row>
    <row r="10" spans="1:440" s="73" customFormat="1" ht="12.75" customHeight="1">
      <c r="A10" s="59"/>
      <c r="B10" s="5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/>
      <c r="EF10" s="135"/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357" t="s">
        <v>164</v>
      </c>
      <c r="EN10" s="357" t="s">
        <v>165</v>
      </c>
      <c r="EO10" s="357" t="s">
        <v>164</v>
      </c>
      <c r="EP10" s="357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234" t="s">
        <v>164</v>
      </c>
      <c r="FF10" s="234" t="s">
        <v>165</v>
      </c>
      <c r="FG10" s="234" t="s">
        <v>164</v>
      </c>
      <c r="FH10" s="234" t="s">
        <v>165</v>
      </c>
      <c r="FI10" s="234" t="s">
        <v>164</v>
      </c>
      <c r="FJ10" s="234" t="s">
        <v>165</v>
      </c>
      <c r="FK10" s="234" t="s">
        <v>164</v>
      </c>
      <c r="FL10" s="234" t="s">
        <v>165</v>
      </c>
      <c r="FM10" s="234" t="s">
        <v>164</v>
      </c>
      <c r="FN10" s="234" t="s">
        <v>165</v>
      </c>
      <c r="FO10" s="234" t="s">
        <v>164</v>
      </c>
      <c r="FP10" s="234" t="s">
        <v>165</v>
      </c>
      <c r="FQ10" s="157" t="s">
        <v>164</v>
      </c>
      <c r="FR10" s="157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5" t="s">
        <v>164</v>
      </c>
      <c r="ID10" s="135" t="s">
        <v>165</v>
      </c>
      <c r="IE10" s="135" t="s">
        <v>164</v>
      </c>
      <c r="IF10" s="135" t="s">
        <v>165</v>
      </c>
      <c r="IG10" s="135" t="s">
        <v>164</v>
      </c>
      <c r="IH10" s="135" t="s">
        <v>165</v>
      </c>
      <c r="II10" s="135" t="s">
        <v>164</v>
      </c>
      <c r="IJ10" s="135" t="s">
        <v>165</v>
      </c>
      <c r="IK10" s="135" t="s">
        <v>164</v>
      </c>
      <c r="IL10" s="135" t="s">
        <v>165</v>
      </c>
      <c r="IM10" s="135" t="s">
        <v>164</v>
      </c>
      <c r="IN10" s="135" t="s">
        <v>165</v>
      </c>
      <c r="IO10" s="135" t="s">
        <v>164</v>
      </c>
      <c r="IP10" s="135" t="s">
        <v>165</v>
      </c>
      <c r="IQ10" s="135" t="s">
        <v>164</v>
      </c>
      <c r="IR10" s="135" t="s">
        <v>164</v>
      </c>
      <c r="IS10" s="135" t="s">
        <v>164</v>
      </c>
      <c r="IT10" s="135" t="s">
        <v>165</v>
      </c>
      <c r="IU10" s="135" t="s">
        <v>164</v>
      </c>
      <c r="IV10" s="135" t="s">
        <v>165</v>
      </c>
      <c r="IW10" s="135" t="s">
        <v>164</v>
      </c>
      <c r="IX10" s="135" t="s">
        <v>165</v>
      </c>
      <c r="IY10" s="135" t="s">
        <v>164</v>
      </c>
      <c r="IZ10" s="135" t="s">
        <v>165</v>
      </c>
      <c r="JA10" s="135" t="s">
        <v>164</v>
      </c>
      <c r="JB10" s="135" t="s">
        <v>165</v>
      </c>
      <c r="JC10" s="135" t="s">
        <v>164</v>
      </c>
      <c r="JD10" s="135" t="s">
        <v>165</v>
      </c>
      <c r="JE10" s="135" t="s">
        <v>164</v>
      </c>
      <c r="JF10" s="135" t="s">
        <v>165</v>
      </c>
      <c r="JG10" s="135" t="s">
        <v>164</v>
      </c>
      <c r="JH10" s="135" t="s">
        <v>165</v>
      </c>
      <c r="JI10" s="135" t="s">
        <v>164</v>
      </c>
      <c r="JJ10" s="135" t="s">
        <v>165</v>
      </c>
      <c r="JK10" s="135" t="s">
        <v>164</v>
      </c>
      <c r="JL10" s="135" t="s">
        <v>165</v>
      </c>
      <c r="JM10" s="135" t="s">
        <v>164</v>
      </c>
      <c r="JN10" s="135" t="s">
        <v>165</v>
      </c>
      <c r="JO10" s="135" t="s">
        <v>164</v>
      </c>
      <c r="JP10" s="135" t="s">
        <v>165</v>
      </c>
      <c r="JQ10" s="135" t="s">
        <v>164</v>
      </c>
      <c r="JR10" s="135" t="s">
        <v>165</v>
      </c>
      <c r="JS10" s="135" t="s">
        <v>164</v>
      </c>
      <c r="JT10" s="135" t="s">
        <v>165</v>
      </c>
      <c r="JU10" s="135" t="s">
        <v>164</v>
      </c>
      <c r="JV10" s="135" t="s">
        <v>165</v>
      </c>
      <c r="JW10" s="135" t="s">
        <v>164</v>
      </c>
      <c r="JX10" s="135" t="s">
        <v>165</v>
      </c>
      <c r="JY10" s="135" t="s">
        <v>164</v>
      </c>
      <c r="JZ10" s="135" t="s">
        <v>165</v>
      </c>
      <c r="KA10" s="135" t="s">
        <v>164</v>
      </c>
      <c r="KB10" s="135" t="s">
        <v>165</v>
      </c>
      <c r="KC10" s="135" t="s">
        <v>164</v>
      </c>
      <c r="KD10" s="135" t="s">
        <v>165</v>
      </c>
      <c r="KE10" s="135" t="s">
        <v>164</v>
      </c>
      <c r="KF10" s="135" t="s">
        <v>165</v>
      </c>
      <c r="KG10" s="135" t="s">
        <v>164</v>
      </c>
      <c r="KH10" s="135" t="s">
        <v>165</v>
      </c>
      <c r="KI10" s="135" t="s">
        <v>164</v>
      </c>
      <c r="KJ10" s="135" t="s">
        <v>165</v>
      </c>
      <c r="KK10" s="135" t="s">
        <v>164</v>
      </c>
      <c r="KL10" s="135" t="s">
        <v>165</v>
      </c>
      <c r="KM10" s="135" t="s">
        <v>164</v>
      </c>
      <c r="KN10" s="135" t="s">
        <v>165</v>
      </c>
      <c r="KO10" s="135" t="s">
        <v>164</v>
      </c>
      <c r="KP10" s="135" t="s">
        <v>165</v>
      </c>
      <c r="KQ10" s="135" t="s">
        <v>164</v>
      </c>
      <c r="KR10" s="135" t="s">
        <v>165</v>
      </c>
      <c r="KS10" s="135" t="s">
        <v>164</v>
      </c>
      <c r="KT10" s="135" t="s">
        <v>165</v>
      </c>
      <c r="KU10" s="135" t="s">
        <v>164</v>
      </c>
      <c r="KV10" s="135" t="s">
        <v>165</v>
      </c>
      <c r="KW10" s="135" t="s">
        <v>164</v>
      </c>
      <c r="KX10" s="135" t="s">
        <v>165</v>
      </c>
      <c r="KY10" s="135" t="s">
        <v>164</v>
      </c>
      <c r="KZ10" s="135" t="s">
        <v>165</v>
      </c>
      <c r="LA10" s="135" t="s">
        <v>164</v>
      </c>
      <c r="LB10" s="135" t="s">
        <v>165</v>
      </c>
      <c r="LC10" s="135" t="s">
        <v>164</v>
      </c>
      <c r="LD10" s="135" t="s">
        <v>165</v>
      </c>
      <c r="LE10" s="135" t="s">
        <v>164</v>
      </c>
      <c r="LF10" s="135" t="s">
        <v>165</v>
      </c>
      <c r="LG10" s="135" t="s">
        <v>164</v>
      </c>
      <c r="LH10" s="135" t="s">
        <v>165</v>
      </c>
      <c r="LI10" s="135" t="s">
        <v>164</v>
      </c>
      <c r="LJ10" s="135" t="s">
        <v>165</v>
      </c>
      <c r="LK10" s="135" t="s">
        <v>164</v>
      </c>
      <c r="LL10" s="135" t="s">
        <v>165</v>
      </c>
      <c r="LM10" s="135" t="s">
        <v>164</v>
      </c>
      <c r="LN10" s="135" t="s">
        <v>165</v>
      </c>
      <c r="LO10" s="135" t="s">
        <v>164</v>
      </c>
      <c r="LP10" s="135" t="s">
        <v>165</v>
      </c>
      <c r="LQ10" s="135" t="s">
        <v>164</v>
      </c>
      <c r="LR10" s="135" t="s">
        <v>165</v>
      </c>
      <c r="LS10" s="135" t="s">
        <v>164</v>
      </c>
      <c r="LT10" s="135" t="s">
        <v>165</v>
      </c>
      <c r="LU10" s="135" t="s">
        <v>164</v>
      </c>
      <c r="LV10" s="135" t="s">
        <v>165</v>
      </c>
      <c r="LW10" s="135" t="s">
        <v>164</v>
      </c>
      <c r="LX10" s="135" t="s">
        <v>165</v>
      </c>
      <c r="LY10" s="135" t="s">
        <v>164</v>
      </c>
      <c r="LZ10" s="135" t="s">
        <v>165</v>
      </c>
      <c r="MA10" s="135" t="s">
        <v>164</v>
      </c>
      <c r="MB10" s="135" t="s">
        <v>165</v>
      </c>
      <c r="MC10" s="135" t="s">
        <v>164</v>
      </c>
      <c r="MD10" s="135" t="s">
        <v>165</v>
      </c>
      <c r="ME10" s="135" t="s">
        <v>164</v>
      </c>
      <c r="MF10" s="135" t="s">
        <v>165</v>
      </c>
      <c r="MG10" s="135" t="s">
        <v>164</v>
      </c>
      <c r="MH10" s="135" t="s">
        <v>165</v>
      </c>
      <c r="MI10" s="135" t="s">
        <v>164</v>
      </c>
      <c r="MJ10" s="135" t="s">
        <v>165</v>
      </c>
      <c r="MK10" s="135" t="s">
        <v>164</v>
      </c>
      <c r="ML10" s="135" t="s">
        <v>165</v>
      </c>
      <c r="MM10" s="135" t="s">
        <v>164</v>
      </c>
      <c r="MN10" s="135" t="s">
        <v>165</v>
      </c>
      <c r="MO10" s="135" t="s">
        <v>164</v>
      </c>
      <c r="MP10" s="135" t="s">
        <v>165</v>
      </c>
      <c r="MQ10" s="135" t="s">
        <v>164</v>
      </c>
      <c r="MR10" s="135" t="s">
        <v>165</v>
      </c>
      <c r="MS10" s="135" t="s">
        <v>164</v>
      </c>
      <c r="MT10" s="135" t="s">
        <v>165</v>
      </c>
      <c r="MU10" s="135" t="s">
        <v>164</v>
      </c>
      <c r="MV10" s="135" t="s">
        <v>165</v>
      </c>
      <c r="MW10" s="135" t="s">
        <v>164</v>
      </c>
      <c r="MX10" s="135" t="s">
        <v>165</v>
      </c>
      <c r="MY10" s="135" t="s">
        <v>164</v>
      </c>
      <c r="MZ10" s="135" t="s">
        <v>165</v>
      </c>
      <c r="NA10" s="135" t="s">
        <v>164</v>
      </c>
      <c r="NB10" s="135" t="s">
        <v>165</v>
      </c>
      <c r="NC10" s="135" t="s">
        <v>164</v>
      </c>
      <c r="ND10" s="135" t="s">
        <v>165</v>
      </c>
      <c r="NE10" s="135" t="s">
        <v>164</v>
      </c>
      <c r="NF10" s="135" t="s">
        <v>165</v>
      </c>
      <c r="NG10" s="135" t="s">
        <v>164</v>
      </c>
      <c r="NH10" s="135" t="s">
        <v>165</v>
      </c>
      <c r="NI10" s="135" t="s">
        <v>164</v>
      </c>
      <c r="NJ10" s="135" t="s">
        <v>165</v>
      </c>
      <c r="NK10" s="135" t="s">
        <v>164</v>
      </c>
      <c r="NL10" s="135" t="s">
        <v>165</v>
      </c>
      <c r="NM10" s="135" t="s">
        <v>164</v>
      </c>
      <c r="NN10" s="135" t="s">
        <v>165</v>
      </c>
      <c r="NO10" s="135" t="s">
        <v>164</v>
      </c>
      <c r="NP10" s="135" t="s">
        <v>165</v>
      </c>
      <c r="NQ10" s="135" t="s">
        <v>164</v>
      </c>
      <c r="NR10" s="135" t="s">
        <v>165</v>
      </c>
      <c r="NS10" s="135" t="s">
        <v>164</v>
      </c>
      <c r="NT10" s="135" t="s">
        <v>165</v>
      </c>
      <c r="NU10" s="135" t="s">
        <v>164</v>
      </c>
      <c r="NV10" s="135" t="s">
        <v>165</v>
      </c>
      <c r="NW10" s="135" t="s">
        <v>164</v>
      </c>
      <c r="NX10" s="135" t="s">
        <v>165</v>
      </c>
      <c r="NY10" s="135" t="s">
        <v>164</v>
      </c>
      <c r="NZ10" s="135" t="s">
        <v>165</v>
      </c>
      <c r="OA10" s="135" t="s">
        <v>164</v>
      </c>
      <c r="OB10" s="135" t="s">
        <v>165</v>
      </c>
      <c r="OC10" s="135" t="s">
        <v>164</v>
      </c>
      <c r="OD10" s="135" t="s">
        <v>165</v>
      </c>
      <c r="OE10" s="135" t="s">
        <v>164</v>
      </c>
      <c r="OF10" s="135" t="s">
        <v>165</v>
      </c>
      <c r="OG10" s="135" t="s">
        <v>164</v>
      </c>
      <c r="OH10" s="135" t="s">
        <v>165</v>
      </c>
      <c r="OI10" s="135" t="s">
        <v>164</v>
      </c>
      <c r="OJ10" s="135" t="s">
        <v>165</v>
      </c>
      <c r="OK10" s="135" t="s">
        <v>164</v>
      </c>
      <c r="OL10" s="135" t="s">
        <v>165</v>
      </c>
      <c r="OM10" s="135" t="s">
        <v>164</v>
      </c>
      <c r="ON10" s="135" t="s">
        <v>165</v>
      </c>
      <c r="OO10" s="135" t="s">
        <v>164</v>
      </c>
      <c r="OP10" s="135" t="s">
        <v>165</v>
      </c>
      <c r="OQ10" s="135" t="s">
        <v>164</v>
      </c>
      <c r="OR10" s="135" t="s">
        <v>165</v>
      </c>
    </row>
    <row r="11" spans="1:440" s="44" customFormat="1" ht="12.75" customHeight="1">
      <c r="A11" s="184">
        <v>0</v>
      </c>
      <c r="B11" s="154">
        <v>1</v>
      </c>
      <c r="C11" s="173"/>
      <c r="D11" s="173"/>
      <c r="E11" s="98"/>
      <c r="F11" s="98"/>
      <c r="G11" s="98"/>
      <c r="H11" s="98"/>
      <c r="I11" s="102">
        <f t="shared" ref="I11:I42" si="0">C11+E11+G11</f>
        <v>0</v>
      </c>
      <c r="J11" s="102">
        <f t="shared" ref="J11:J42" si="1">D11+F11+H11</f>
        <v>0</v>
      </c>
      <c r="K11" s="11"/>
      <c r="L11" s="11"/>
      <c r="M11" s="95">
        <v>20.62</v>
      </c>
      <c r="N11" s="95">
        <v>4.1240000000000006</v>
      </c>
      <c r="O11" s="99">
        <v>20.62</v>
      </c>
      <c r="P11" s="95">
        <v>4.1240000000000006</v>
      </c>
      <c r="Q11" s="147"/>
      <c r="R11" s="102"/>
      <c r="S11" s="11"/>
      <c r="T11" s="11"/>
      <c r="U11" s="102"/>
      <c r="V11" s="102"/>
      <c r="W11" s="29">
        <f>K11+O11+Q11+S11+U11+M11</f>
        <v>41.24</v>
      </c>
      <c r="X11" s="29">
        <f>K11+O11+Q11+S11+U11+M11</f>
        <v>41.24</v>
      </c>
      <c r="Y11" s="102">
        <v>5</v>
      </c>
      <c r="Z11" s="102">
        <v>2.2200000000000002</v>
      </c>
      <c r="AA11" s="99"/>
      <c r="AB11" s="95"/>
      <c r="AC11" s="29">
        <f>Y11+AA11</f>
        <v>5</v>
      </c>
      <c r="AD11" s="29">
        <f>Z11+AB11</f>
        <v>2.2200000000000002</v>
      </c>
      <c r="AE11" s="95">
        <v>0</v>
      </c>
      <c r="AF11" s="95">
        <v>0</v>
      </c>
      <c r="AG11" s="95"/>
      <c r="AH11" s="95"/>
      <c r="AI11" s="147"/>
      <c r="AJ11" s="147"/>
      <c r="AK11" s="325">
        <v>80</v>
      </c>
      <c r="AL11" s="326">
        <v>24</v>
      </c>
      <c r="AM11" s="9"/>
      <c r="AN11" s="9"/>
      <c r="AO11" s="28"/>
      <c r="AP11" s="28"/>
      <c r="AQ11" s="28"/>
      <c r="AR11" s="28"/>
      <c r="AS11" s="28"/>
      <c r="AT11" s="28"/>
      <c r="AU11" s="14">
        <f>AE11+AG11+AI11+AK11+AM11+AO11+AQ11+AS11</f>
        <v>80</v>
      </c>
      <c r="AV11" s="14">
        <f t="shared" ref="AV11:AV42" si="2">AF11+AH11+AJ11+AL11+AN11+AP11+AR11+AT11</f>
        <v>24</v>
      </c>
      <c r="AW11" s="29"/>
      <c r="AX11" s="29"/>
      <c r="AY11" s="29"/>
      <c r="AZ11" s="29"/>
      <c r="BA11" s="29"/>
      <c r="BB11" s="29"/>
      <c r="BC11" s="29">
        <f t="shared" ref="BC11:BC42" si="3">AW11+AY11+BA11</f>
        <v>0</v>
      </c>
      <c r="BD11" s="29">
        <f t="shared" ref="BD11:BD42" si="4">AX11+AZ11+BB11</f>
        <v>0</v>
      </c>
      <c r="BE11" s="102">
        <v>17</v>
      </c>
      <c r="BF11" s="102">
        <v>2.4207999999999998</v>
      </c>
      <c r="BG11" s="249">
        <v>8</v>
      </c>
      <c r="BH11" s="250">
        <v>1.1392</v>
      </c>
      <c r="BI11" s="249"/>
      <c r="BJ11" s="250"/>
      <c r="BK11" s="245"/>
      <c r="BL11" s="102"/>
      <c r="BM11" s="102">
        <v>5</v>
      </c>
      <c r="BN11" s="102">
        <v>0.71199999999999997</v>
      </c>
      <c r="BO11" s="29"/>
      <c r="BP11" s="29"/>
      <c r="BQ11" s="102">
        <v>30</v>
      </c>
      <c r="BR11" s="102">
        <v>4.2720000000000002</v>
      </c>
      <c r="BS11" s="11">
        <f>BE11+BG11+BI11+BK11+BM11+BO11+BQ11</f>
        <v>60</v>
      </c>
      <c r="BT11" s="29">
        <f>BF11+BH11+BJ11+BL11+BN11+BP11+BR11</f>
        <v>8.5440000000000005</v>
      </c>
      <c r="BU11" s="29"/>
      <c r="BV11" s="29"/>
      <c r="BW11" s="14"/>
      <c r="BX11" s="14"/>
      <c r="BY11" s="14"/>
      <c r="BZ11" s="29"/>
      <c r="CA11" s="14"/>
      <c r="CB11" s="29"/>
      <c r="CC11" s="14">
        <f t="shared" ref="CC11:CD42" si="5">BW11+BY11+CA11</f>
        <v>0</v>
      </c>
      <c r="CD11" s="14">
        <f t="shared" si="5"/>
        <v>0</v>
      </c>
      <c r="CE11" s="14"/>
      <c r="CF11" s="14"/>
      <c r="CG11" s="27"/>
      <c r="CH11" s="18"/>
      <c r="CI11" s="26"/>
      <c r="CJ11" s="18"/>
      <c r="CK11" s="17"/>
      <c r="CL11" s="17"/>
      <c r="CM11" s="327">
        <v>25.75</v>
      </c>
      <c r="CN11" s="245">
        <v>8</v>
      </c>
      <c r="CO11" s="29">
        <f>CG11+CI11+CK11+CM11</f>
        <v>25.75</v>
      </c>
      <c r="CP11" s="29">
        <f>CH11+CJ11+CL11+CN11</f>
        <v>8</v>
      </c>
      <c r="CQ11" s="238">
        <v>247.40625</v>
      </c>
      <c r="CR11" s="238"/>
      <c r="CS11" s="238"/>
      <c r="CT11" s="239"/>
      <c r="CU11" s="366">
        <v>18.556701030927837</v>
      </c>
      <c r="CV11" s="240"/>
      <c r="CW11" s="328">
        <v>63.814432989690722</v>
      </c>
      <c r="CX11" s="239"/>
      <c r="CY11" s="16"/>
      <c r="CZ11" s="16"/>
      <c r="DA11" s="25">
        <f>CQ11+CS11+CU11+CW11+CY11</f>
        <v>329.77738402061857</v>
      </c>
      <c r="DB11" s="14">
        <f>CR11+CT11+CV11+CX11+CZ11</f>
        <v>0</v>
      </c>
      <c r="DC11" s="29"/>
      <c r="DD11" s="29"/>
      <c r="DE11" s="14"/>
      <c r="DF11" s="29"/>
      <c r="DG11" s="29"/>
      <c r="DH11" s="29"/>
      <c r="DI11" s="29">
        <f>DC11+DE11+DG11</f>
        <v>0</v>
      </c>
      <c r="DJ11" s="29">
        <f>DD11+DF11+DH11</f>
        <v>0</v>
      </c>
      <c r="DK11" s="329">
        <v>42.37</v>
      </c>
      <c r="DL11" s="329">
        <v>14.12</v>
      </c>
      <c r="DM11" s="11">
        <f>ROUND(IF((DO11/0.97)&lt;DK11,(DO11/0.97),DK11),2)</f>
        <v>42.37</v>
      </c>
      <c r="DN11" s="11">
        <f>ROUND(IF((DP11/0.97)&lt;DL11,(DP11/0.97),DL11),2)</f>
        <v>14.12</v>
      </c>
      <c r="DO11" s="329">
        <v>41.1</v>
      </c>
      <c r="DP11" s="329">
        <v>13.7</v>
      </c>
      <c r="DQ11" s="349"/>
      <c r="DR11" s="349"/>
      <c r="DS11" s="29"/>
      <c r="DT11" s="29"/>
      <c r="DU11" s="15"/>
      <c r="DV11" s="24"/>
      <c r="DW11" s="24"/>
      <c r="DX11" s="24"/>
      <c r="DY11" s="29"/>
      <c r="DZ11" s="29"/>
      <c r="EA11" s="14"/>
      <c r="EB11" s="29"/>
      <c r="EC11" s="29">
        <f>DS11+DU11+DW11+DY11+EA11</f>
        <v>0</v>
      </c>
      <c r="ED11" s="29">
        <f>DT11+DV11+DX11+DZ11+EB11</f>
        <v>0</v>
      </c>
      <c r="EE11" s="14"/>
      <c r="EF11" s="14"/>
      <c r="EG11" s="330">
        <v>39.18</v>
      </c>
      <c r="EH11" s="331">
        <v>9.7949999999999999</v>
      </c>
      <c r="EI11" s="119">
        <v>154.63999999999999</v>
      </c>
      <c r="EJ11" s="119">
        <v>38.659999999999997</v>
      </c>
      <c r="EK11" s="327">
        <v>72.16</v>
      </c>
      <c r="EL11" s="353">
        <v>18.04</v>
      </c>
      <c r="EM11" s="358">
        <v>51.55</v>
      </c>
      <c r="EN11" s="358">
        <v>12.887499999999999</v>
      </c>
      <c r="EO11" s="358">
        <v>30.93</v>
      </c>
      <c r="EP11" s="358">
        <v>7.7324999999999999</v>
      </c>
      <c r="EQ11" s="29">
        <f>EE11+EG11+EI11+EK11+EM11+EO11</f>
        <v>348.46000000000004</v>
      </c>
      <c r="ER11" s="29">
        <f>EF11+EH11+EJ11+EL11</f>
        <v>66.495000000000005</v>
      </c>
      <c r="ES11" s="33"/>
      <c r="ET11" s="33"/>
      <c r="EU11" s="23"/>
      <c r="EV11" s="23"/>
      <c r="EW11" s="14">
        <f>ES11+EU11</f>
        <v>0</v>
      </c>
      <c r="EX11" s="14">
        <f>ET11+EV11</f>
        <v>0</v>
      </c>
      <c r="EY11" s="29"/>
      <c r="EZ11" s="29"/>
      <c r="FA11" s="332">
        <v>24</v>
      </c>
      <c r="FB11" s="246"/>
      <c r="FC11" s="139">
        <v>0</v>
      </c>
      <c r="FD11" s="245"/>
      <c r="FE11" s="29"/>
      <c r="FF11" s="29"/>
      <c r="FG11" s="235"/>
      <c r="FH11" s="236"/>
      <c r="FI11" s="29"/>
      <c r="FJ11" s="29"/>
      <c r="FK11" s="29"/>
      <c r="FL11" s="29"/>
      <c r="FM11" s="245">
        <v>26.8</v>
      </c>
      <c r="FN11" s="245">
        <v>6</v>
      </c>
      <c r="FO11" s="14"/>
      <c r="FP11" s="29"/>
      <c r="FQ11" s="6">
        <f>FG11+FI11+FK11+FM11+FO11</f>
        <v>26.8</v>
      </c>
      <c r="FR11" s="29">
        <f>FH11+FJ11+FL11+FN11+FP11</f>
        <v>6</v>
      </c>
      <c r="FS11" s="14"/>
      <c r="FT11" s="14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>
        <f>FS11+FW11+FY11+FU11+GA11+GC11+GE11</f>
        <v>0</v>
      </c>
      <c r="GH11" s="29">
        <f>FT11+FX11+FZ11+GB11+GD11+GF11</f>
        <v>0</v>
      </c>
      <c r="GI11" s="22"/>
      <c r="GJ11" s="22"/>
      <c r="GK11" s="245"/>
      <c r="GL11" s="245"/>
      <c r="GM11" s="248"/>
      <c r="GN11" s="21"/>
      <c r="GO11" s="333"/>
      <c r="GP11" s="334"/>
      <c r="GQ11" s="5"/>
      <c r="GR11" s="5"/>
      <c r="GS11" s="21"/>
      <c r="GT11" s="21"/>
      <c r="GU11" s="118"/>
      <c r="GV11" s="118"/>
      <c r="GW11" s="118"/>
      <c r="GX11" s="118"/>
      <c r="GY11" s="118">
        <v>0</v>
      </c>
      <c r="GZ11" s="118">
        <v>0</v>
      </c>
      <c r="HA11" s="29">
        <f>GM11+GS11+GK11+GO11+GQ11+GU11+GW11+GY11</f>
        <v>0</v>
      </c>
      <c r="HB11" s="29">
        <f>GJ11+GL11+GN11+GV11+GP11+GR11+GT11+GX11+GZ11</f>
        <v>0</v>
      </c>
      <c r="HC11" s="14"/>
      <c r="HD11" s="14"/>
      <c r="HE11" s="14"/>
      <c r="HF11" s="14"/>
      <c r="HG11" s="14"/>
      <c r="HH11" s="14"/>
      <c r="HI11" s="14">
        <f t="shared" ref="HI11:HI42" si="6">HC11+HE11+HG11</f>
        <v>0</v>
      </c>
      <c r="HJ11" s="14">
        <f t="shared" ref="HJ11:HJ42" si="7">HD11+HF11+HH11</f>
        <v>0</v>
      </c>
      <c r="HK11" s="102"/>
      <c r="HL11" s="102"/>
      <c r="HM11" s="102"/>
      <c r="HN11" s="355"/>
      <c r="HO11" s="102">
        <f>HK11+HM11</f>
        <v>0</v>
      </c>
      <c r="HP11" s="102">
        <f>HL11+HN11</f>
        <v>0</v>
      </c>
      <c r="HQ11" s="116">
        <v>550</v>
      </c>
      <c r="HR11" s="95"/>
      <c r="HS11" s="116">
        <v>550</v>
      </c>
      <c r="HT11" s="29"/>
      <c r="HU11" s="29">
        <f>HQ11</f>
        <v>550</v>
      </c>
      <c r="HV11" s="29">
        <f>HR11</f>
        <v>0</v>
      </c>
      <c r="HW11" s="29"/>
      <c r="HX11" s="29"/>
      <c r="HY11" s="240"/>
      <c r="HZ11" s="333"/>
      <c r="IA11" s="20"/>
      <c r="IB11" s="7"/>
      <c r="IC11" s="336">
        <v>9.3000000000000007</v>
      </c>
      <c r="ID11" s="155">
        <v>2.3250000000000002</v>
      </c>
      <c r="IE11" s="4"/>
      <c r="IF11" s="29"/>
      <c r="IG11" s="29">
        <f>HW11+HY11+IA11+IC11+IE11</f>
        <v>9.3000000000000007</v>
      </c>
      <c r="IH11" s="29">
        <f>HX11+HZ11+IB11+ID11+IF11</f>
        <v>2.3250000000000002</v>
      </c>
      <c r="II11" s="29"/>
      <c r="IJ11" s="29"/>
      <c r="IK11" s="29"/>
      <c r="IL11" s="29"/>
      <c r="IM11" s="14"/>
      <c r="IN11" s="24"/>
      <c r="IO11" s="102"/>
      <c r="IP11" s="102"/>
      <c r="IQ11" s="29"/>
      <c r="IR11" s="29"/>
      <c r="IS11" s="29"/>
      <c r="IT11" s="29"/>
      <c r="IU11" s="29">
        <f t="shared" ref="IU11:IU42" si="8">II11+IK11+IM11+IO11+IQ11+IS11</f>
        <v>0</v>
      </c>
      <c r="IV11" s="29">
        <f t="shared" ref="IV11:IV42" si="9">IJ11+IL11+IN11+IP11+IT11+IT11</f>
        <v>0</v>
      </c>
      <c r="IW11" s="29"/>
      <c r="IX11" s="29"/>
      <c r="IY11" s="95">
        <v>10.31</v>
      </c>
      <c r="IZ11" s="95">
        <v>0</v>
      </c>
      <c r="JA11" s="95">
        <v>10.31</v>
      </c>
      <c r="JB11" s="95">
        <v>0</v>
      </c>
      <c r="JC11" s="30"/>
      <c r="JD11" s="30"/>
      <c r="JE11" s="29">
        <f>IY11+JA11+JC11</f>
        <v>20.62</v>
      </c>
      <c r="JF11" s="29">
        <f>IZ11+JB11+JD11</f>
        <v>0</v>
      </c>
      <c r="JG11" s="368">
        <v>6.5372000000000003</v>
      </c>
      <c r="JH11" s="369">
        <v>1</v>
      </c>
      <c r="JI11" s="368">
        <v>6.5373000000000001</v>
      </c>
      <c r="JJ11" s="369">
        <v>1</v>
      </c>
      <c r="JK11" s="333">
        <v>51.55</v>
      </c>
      <c r="JL11" s="333">
        <v>11</v>
      </c>
      <c r="JM11" s="116">
        <v>44.33</v>
      </c>
      <c r="JN11" s="333">
        <v>9</v>
      </c>
      <c r="JO11" s="327"/>
      <c r="JP11" s="245"/>
      <c r="JQ11" s="29"/>
      <c r="JR11" s="29"/>
      <c r="JS11" s="29"/>
      <c r="JT11" s="29"/>
      <c r="JU11" s="29">
        <f>JG11+JI11+JK11+JM11+JO11+JQ11+JS11</f>
        <v>108.9545</v>
      </c>
      <c r="JV11" s="29">
        <f>JH11+JJ11+JL11+JN11+JP11+JR11+JT11</f>
        <v>22</v>
      </c>
      <c r="JW11" s="29"/>
      <c r="JX11" s="29"/>
      <c r="JY11" s="30"/>
      <c r="JZ11" s="30"/>
      <c r="KA11" s="29">
        <f>JW11+JY11</f>
        <v>0</v>
      </c>
      <c r="KB11" s="29">
        <f>JX11+JZ11</f>
        <v>0</v>
      </c>
      <c r="KC11" s="14"/>
      <c r="KD11" s="14"/>
      <c r="KE11" s="14"/>
      <c r="KF11" s="14"/>
      <c r="KG11" s="14">
        <f t="shared" ref="KG11:KG42" si="10">KC11+KE11</f>
        <v>0</v>
      </c>
      <c r="KH11" s="14">
        <f t="shared" ref="KH11:KH42" si="11">KD11+KF11</f>
        <v>0</v>
      </c>
      <c r="KI11" s="14"/>
      <c r="KJ11" s="14"/>
      <c r="KK11" s="14"/>
      <c r="KL11" s="14"/>
      <c r="KM11" s="14">
        <f>KI11+KK11</f>
        <v>0</v>
      </c>
      <c r="KN11" s="14">
        <f>KJ11+KL11</f>
        <v>0</v>
      </c>
      <c r="KO11" s="8"/>
      <c r="KP11" s="14"/>
      <c r="KQ11" s="14"/>
      <c r="KR11" s="14"/>
      <c r="KS11" s="10"/>
      <c r="KT11" s="10"/>
      <c r="KU11" s="14"/>
      <c r="KV11" s="14"/>
      <c r="KW11" s="14">
        <f>KU11</f>
        <v>0</v>
      </c>
      <c r="KX11" s="14">
        <f>KV11</f>
        <v>0</v>
      </c>
      <c r="KY11" s="14"/>
      <c r="KZ11" s="14"/>
      <c r="LA11" s="14"/>
      <c r="LB11" s="14"/>
      <c r="LC11" s="14">
        <f>KY11+LA11</f>
        <v>0</v>
      </c>
      <c r="LD11" s="14">
        <f>LB11+KZ11</f>
        <v>0</v>
      </c>
      <c r="LE11" s="14"/>
      <c r="LF11" s="14"/>
      <c r="LG11" s="14">
        <f>LE11</f>
        <v>0</v>
      </c>
      <c r="LH11" s="14">
        <f>LF11</f>
        <v>0</v>
      </c>
      <c r="LI11" s="337"/>
      <c r="LJ11" s="338"/>
      <c r="LK11" s="339"/>
      <c r="LL11" s="340"/>
      <c r="LM11" s="339"/>
      <c r="LN11" s="341"/>
      <c r="LO11" s="31"/>
      <c r="LP11" s="3"/>
      <c r="LQ11" s="3"/>
      <c r="LR11" s="3"/>
      <c r="LS11" s="14">
        <f>LM11+LK11+LI11+LO11+LQ11</f>
        <v>0</v>
      </c>
      <c r="LT11" s="14">
        <f>LN11+LL11+LJ11+LR11</f>
        <v>0</v>
      </c>
      <c r="LU11" s="12"/>
      <c r="LV11" s="14"/>
      <c r="LW11" s="14"/>
      <c r="LX11" s="14"/>
      <c r="LY11" s="14">
        <f>LV11+LW11</f>
        <v>0</v>
      </c>
      <c r="LZ11" s="14">
        <f>LW11+LX11</f>
        <v>0</v>
      </c>
      <c r="MA11" s="27"/>
      <c r="MB11" s="14"/>
      <c r="MC11" s="233">
        <v>22</v>
      </c>
      <c r="MD11" s="252"/>
      <c r="ME11" s="99"/>
      <c r="MF11" s="14"/>
      <c r="MG11" s="31"/>
      <c r="MH11" s="14"/>
      <c r="MI11" s="14">
        <f>MA11+MC11+ME11+MG11</f>
        <v>22</v>
      </c>
      <c r="MJ11" s="14">
        <f>MD11+MB11+MF11+MH11</f>
        <v>0</v>
      </c>
      <c r="MK11" s="350">
        <v>0</v>
      </c>
      <c r="ML11" s="117">
        <v>0</v>
      </c>
      <c r="MM11" s="139">
        <v>0</v>
      </c>
      <c r="MN11" s="343">
        <v>0</v>
      </c>
      <c r="MO11" s="14">
        <f>MK11+MM11</f>
        <v>0</v>
      </c>
      <c r="MP11" s="14">
        <f>ML11+MN11</f>
        <v>0</v>
      </c>
      <c r="MQ11" s="14"/>
      <c r="MR11" s="14"/>
      <c r="MS11" s="14">
        <f>MQ11</f>
        <v>0</v>
      </c>
      <c r="MT11" s="14">
        <f>MR11</f>
        <v>0</v>
      </c>
      <c r="MU11" s="14"/>
      <c r="MV11" s="14"/>
      <c r="MW11" s="14">
        <f>MU11</f>
        <v>0</v>
      </c>
      <c r="MX11" s="14">
        <f>MV11</f>
        <v>0</v>
      </c>
      <c r="MY11" s="117">
        <v>6.65</v>
      </c>
      <c r="MZ11" s="344">
        <v>0.9</v>
      </c>
      <c r="NA11" s="14">
        <f>MY11</f>
        <v>6.65</v>
      </c>
      <c r="NB11" s="14">
        <f>MZ11</f>
        <v>0.9</v>
      </c>
      <c r="NC11" s="33"/>
      <c r="ND11" s="33"/>
      <c r="NE11" s="33">
        <f>NC11</f>
        <v>0</v>
      </c>
      <c r="NF11" s="33">
        <f>ND11</f>
        <v>0</v>
      </c>
      <c r="NG11" s="33"/>
      <c r="NH11" s="33"/>
      <c r="NI11" s="33">
        <f>NG11</f>
        <v>0</v>
      </c>
      <c r="NJ11" s="33">
        <f>NH11</f>
        <v>0</v>
      </c>
      <c r="NK11" s="8"/>
      <c r="NL11" s="33"/>
      <c r="NM11" s="33">
        <f>NK11</f>
        <v>0</v>
      </c>
      <c r="NN11" s="33">
        <f>NL11</f>
        <v>0</v>
      </c>
      <c r="NO11" s="98">
        <v>0</v>
      </c>
      <c r="NP11" s="98"/>
      <c r="NQ11" s="98">
        <v>0</v>
      </c>
      <c r="NR11" s="98"/>
      <c r="NS11" s="98">
        <v>0</v>
      </c>
      <c r="NT11" s="98"/>
      <c r="NU11" s="14">
        <f>NO11+NQ11+NS11</f>
        <v>0</v>
      </c>
      <c r="NV11" s="14">
        <f>NP11+NR11+NT11</f>
        <v>0</v>
      </c>
      <c r="NW11" s="98"/>
      <c r="NX11" s="98"/>
      <c r="NY11" s="98"/>
      <c r="NZ11" s="98"/>
      <c r="OA11" s="98"/>
      <c r="OB11" s="98"/>
      <c r="OC11" s="98"/>
      <c r="OD11" s="98"/>
      <c r="OE11" s="98">
        <f>NW11+NY11+OA11+OC11</f>
        <v>0</v>
      </c>
      <c r="OF11" s="98">
        <f>NX11+NZ11+OB11+OD11</f>
        <v>0</v>
      </c>
      <c r="OG11" s="240">
        <v>0</v>
      </c>
      <c r="OH11" s="240"/>
      <c r="OI11" s="240">
        <v>0</v>
      </c>
      <c r="OJ11" s="240"/>
      <c r="OK11" s="240">
        <v>0</v>
      </c>
      <c r="OL11" s="33"/>
      <c r="OM11" s="33">
        <f>OG11+OI11</f>
        <v>0</v>
      </c>
      <c r="ON11" s="33">
        <f>OH11+OJ11</f>
        <v>0</v>
      </c>
      <c r="OO11" s="33"/>
      <c r="OP11" s="33"/>
      <c r="OQ11" s="33">
        <f t="shared" ref="OQ11:OQ42" si="12">OO11</f>
        <v>0</v>
      </c>
      <c r="OR11" s="33">
        <f t="shared" ref="OR11:OR42" si="13">OP11</f>
        <v>0</v>
      </c>
    </row>
    <row r="12" spans="1:440" s="44" customFormat="1" ht="12.75" customHeight="1">
      <c r="A12" s="172"/>
      <c r="B12" s="154">
        <v>2</v>
      </c>
      <c r="C12" s="173"/>
      <c r="D12" s="173"/>
      <c r="E12" s="98"/>
      <c r="F12" s="98"/>
      <c r="G12" s="98"/>
      <c r="H12" s="98"/>
      <c r="I12" s="102">
        <f t="shared" si="0"/>
        <v>0</v>
      </c>
      <c r="J12" s="102">
        <f t="shared" si="1"/>
        <v>0</v>
      </c>
      <c r="K12" s="11"/>
      <c r="L12" s="11"/>
      <c r="M12" s="95">
        <v>20.62</v>
      </c>
      <c r="N12" s="95">
        <v>4.1240000000000006</v>
      </c>
      <c r="O12" s="99">
        <v>20.62</v>
      </c>
      <c r="P12" s="95">
        <v>4.1240000000000006</v>
      </c>
      <c r="Q12" s="147"/>
      <c r="R12" s="102"/>
      <c r="S12" s="11"/>
      <c r="T12" s="11"/>
      <c r="U12" s="102"/>
      <c r="V12" s="102"/>
      <c r="W12" s="29">
        <f t="shared" ref="W12:W75" si="14">K12+O12+Q12+S12+U12+M12</f>
        <v>41.24</v>
      </c>
      <c r="X12" s="29">
        <f t="shared" ref="X12:X75" si="15">K12+O12+Q12+S12+U12+M12</f>
        <v>41.24</v>
      </c>
      <c r="Y12" s="102">
        <v>5</v>
      </c>
      <c r="Z12" s="102">
        <v>2.2200000000000002</v>
      </c>
      <c r="AA12" s="99"/>
      <c r="AB12" s="95"/>
      <c r="AC12" s="29">
        <f t="shared" ref="AC12:AC75" si="16">Y12+AA12</f>
        <v>5</v>
      </c>
      <c r="AD12" s="29">
        <f t="shared" ref="AD12:AD75" si="17">Z12+AB12</f>
        <v>2.2200000000000002</v>
      </c>
      <c r="AE12" s="95">
        <v>0</v>
      </c>
      <c r="AF12" s="95">
        <v>0</v>
      </c>
      <c r="AG12" s="95"/>
      <c r="AH12" s="95"/>
      <c r="AI12" s="147"/>
      <c r="AJ12" s="147"/>
      <c r="AK12" s="325">
        <v>80</v>
      </c>
      <c r="AL12" s="326">
        <v>24</v>
      </c>
      <c r="AM12" s="9"/>
      <c r="AN12" s="9"/>
      <c r="AO12" s="28"/>
      <c r="AP12" s="28"/>
      <c r="AQ12" s="28"/>
      <c r="AR12" s="28"/>
      <c r="AS12" s="28"/>
      <c r="AT12" s="28"/>
      <c r="AU12" s="14">
        <f t="shared" ref="AU12:AU42" si="18">AE12+AG12+AI12+AK12+AM12+AO12+AQ12+AS12</f>
        <v>80</v>
      </c>
      <c r="AV12" s="14">
        <f t="shared" si="2"/>
        <v>24</v>
      </c>
      <c r="AW12" s="29"/>
      <c r="AX12" s="29"/>
      <c r="AY12" s="2"/>
      <c r="AZ12" s="29"/>
      <c r="BA12" s="29"/>
      <c r="BB12" s="29"/>
      <c r="BC12" s="29">
        <f t="shared" si="3"/>
        <v>0</v>
      </c>
      <c r="BD12" s="29">
        <f t="shared" si="4"/>
        <v>0</v>
      </c>
      <c r="BE12" s="102">
        <v>17</v>
      </c>
      <c r="BF12" s="102">
        <v>2.4207999999999998</v>
      </c>
      <c r="BG12" s="249">
        <v>8</v>
      </c>
      <c r="BH12" s="250">
        <v>1.1392</v>
      </c>
      <c r="BI12" s="249"/>
      <c r="BJ12" s="250"/>
      <c r="BK12" s="245"/>
      <c r="BL12" s="102"/>
      <c r="BM12" s="102">
        <v>5</v>
      </c>
      <c r="BN12" s="102">
        <v>0.71199999999999997</v>
      </c>
      <c r="BO12" s="29"/>
      <c r="BP12" s="29"/>
      <c r="BQ12" s="102">
        <v>30</v>
      </c>
      <c r="BR12" s="102">
        <v>4.2720000000000002</v>
      </c>
      <c r="BS12" s="11">
        <f t="shared" ref="BS12:BS75" si="19">BE12+BG12+BI12+BK12+BM12+BO12+BQ12</f>
        <v>60</v>
      </c>
      <c r="BT12" s="29">
        <f t="shared" ref="BT12:BT75" si="20">BF12+BH12+BJ12+BL12+BN12+BP12+BR12</f>
        <v>8.5440000000000005</v>
      </c>
      <c r="BU12" s="29"/>
      <c r="BV12" s="29"/>
      <c r="BW12" s="14"/>
      <c r="BX12" s="14"/>
      <c r="BY12" s="14"/>
      <c r="BZ12" s="29"/>
      <c r="CA12" s="14"/>
      <c r="CB12" s="29"/>
      <c r="CC12" s="14">
        <f t="shared" si="5"/>
        <v>0</v>
      </c>
      <c r="CD12" s="14">
        <f t="shared" si="5"/>
        <v>0</v>
      </c>
      <c r="CE12" s="14"/>
      <c r="CF12" s="14"/>
      <c r="CG12" s="27"/>
      <c r="CH12" s="18"/>
      <c r="CI12" s="26"/>
      <c r="CJ12" s="18"/>
      <c r="CK12" s="17"/>
      <c r="CL12" s="17"/>
      <c r="CM12" s="327">
        <v>25.75</v>
      </c>
      <c r="CN12" s="245">
        <v>8</v>
      </c>
      <c r="CO12" s="29">
        <f t="shared" ref="CO12:CO75" si="21">CG12+CI12+CK12+CM12</f>
        <v>25.75</v>
      </c>
      <c r="CP12" s="29">
        <f t="shared" ref="CP12:CP75" si="22">CH12+CJ12+CL12+CN12</f>
        <v>8</v>
      </c>
      <c r="CQ12" s="238">
        <v>247.40625</v>
      </c>
      <c r="CR12" s="238"/>
      <c r="CS12" s="238"/>
      <c r="CT12" s="239"/>
      <c r="CU12" s="366">
        <v>18.556701030927837</v>
      </c>
      <c r="CV12" s="240"/>
      <c r="CW12" s="328">
        <v>63.814432989690722</v>
      </c>
      <c r="CX12" s="239"/>
      <c r="CY12" s="16"/>
      <c r="CZ12" s="16"/>
      <c r="DA12" s="25">
        <f t="shared" ref="DA12:DA43" si="23">CQ12+CS12+CU12+CW12+CY12</f>
        <v>329.77738402061857</v>
      </c>
      <c r="DB12" s="14">
        <f t="shared" ref="DB12:DB75" si="24">CR12+CT12+CV12+CX12+CZ12</f>
        <v>0</v>
      </c>
      <c r="DC12" s="29"/>
      <c r="DD12" s="29"/>
      <c r="DE12" s="14"/>
      <c r="DF12" s="29"/>
      <c r="DG12" s="29"/>
      <c r="DH12" s="29"/>
      <c r="DI12" s="29">
        <f t="shared" ref="DI12:DI75" si="25">DC12+DE12+DG12</f>
        <v>0</v>
      </c>
      <c r="DJ12" s="29">
        <f t="shared" ref="DJ12:DJ75" si="26">DD12+DF12+DH12</f>
        <v>0</v>
      </c>
      <c r="DK12" s="329">
        <v>42.37</v>
      </c>
      <c r="DL12" s="329">
        <v>14.12</v>
      </c>
      <c r="DM12" s="11">
        <f t="shared" ref="DM12:DM75" si="27">ROUND(IF((DO12/0.97)&lt;DK12,(DO12/0.97),DK12),2)</f>
        <v>42.37</v>
      </c>
      <c r="DN12" s="11">
        <f t="shared" ref="DN12:DN75" si="28">ROUND(IF((DP12/0.97)&lt;DL12,(DP12/0.97),DL12),2)</f>
        <v>14.12</v>
      </c>
      <c r="DO12" s="329">
        <v>41.1</v>
      </c>
      <c r="DP12" s="329">
        <v>13.7</v>
      </c>
      <c r="DQ12" s="349"/>
      <c r="DR12" s="349"/>
      <c r="DS12" s="29"/>
      <c r="DT12" s="29"/>
      <c r="DU12" s="15"/>
      <c r="DV12" s="24"/>
      <c r="DW12" s="24"/>
      <c r="DX12" s="24"/>
      <c r="DY12" s="29"/>
      <c r="DZ12" s="29"/>
      <c r="EA12" s="14"/>
      <c r="EB12" s="29"/>
      <c r="EC12" s="29">
        <f t="shared" ref="EC12:ED75" si="29">DS12+DU12+DW12+DY12+EA12</f>
        <v>0</v>
      </c>
      <c r="ED12" s="29">
        <f t="shared" si="29"/>
        <v>0</v>
      </c>
      <c r="EE12" s="14"/>
      <c r="EF12" s="14"/>
      <c r="EG12" s="330">
        <v>39.18</v>
      </c>
      <c r="EH12" s="331">
        <v>9.7949999999999999</v>
      </c>
      <c r="EI12" s="119">
        <v>154.63999999999999</v>
      </c>
      <c r="EJ12" s="119">
        <v>38.659999999999997</v>
      </c>
      <c r="EK12" s="327">
        <v>72.16</v>
      </c>
      <c r="EL12" s="353">
        <v>18.04</v>
      </c>
      <c r="EM12" s="358">
        <v>51.55</v>
      </c>
      <c r="EN12" s="358">
        <v>12.887499999999999</v>
      </c>
      <c r="EO12" s="358">
        <v>30.93</v>
      </c>
      <c r="EP12" s="358">
        <v>7.7324999999999999</v>
      </c>
      <c r="EQ12" s="29">
        <f t="shared" ref="EQ12:EQ75" si="30">EE12+EG12+EI12+EK12+EM12+EO12</f>
        <v>348.46000000000004</v>
      </c>
      <c r="ER12" s="29">
        <f t="shared" ref="ER12:ER43" si="31">EF12+EH12+EJ12+EL12</f>
        <v>66.495000000000005</v>
      </c>
      <c r="ES12" s="33"/>
      <c r="ET12" s="33"/>
      <c r="EU12" s="23"/>
      <c r="EV12" s="23"/>
      <c r="EW12" s="14">
        <f t="shared" ref="EW12:EW75" si="32">ES12+EU12</f>
        <v>0</v>
      </c>
      <c r="EX12" s="14">
        <f t="shared" ref="EX12:EX75" si="33">ET12+EV12</f>
        <v>0</v>
      </c>
      <c r="EY12" s="29"/>
      <c r="EZ12" s="29"/>
      <c r="FA12" s="332">
        <v>24</v>
      </c>
      <c r="FB12" s="246"/>
      <c r="FC12" s="139">
        <v>0</v>
      </c>
      <c r="FD12" s="245"/>
      <c r="FE12" s="29"/>
      <c r="FF12" s="29"/>
      <c r="FG12" s="235"/>
      <c r="FH12" s="236"/>
      <c r="FI12" s="29"/>
      <c r="FJ12" s="29"/>
      <c r="FK12" s="29"/>
      <c r="FL12" s="29"/>
      <c r="FM12" s="245">
        <v>26.8</v>
      </c>
      <c r="FN12" s="245">
        <v>6</v>
      </c>
      <c r="FO12" s="14"/>
      <c r="FP12" s="29"/>
      <c r="FQ12" s="6">
        <f t="shared" ref="FQ12:FQ75" si="34">FG12+FI12+FK12+FM12+FO12</f>
        <v>26.8</v>
      </c>
      <c r="FR12" s="29">
        <f t="shared" ref="FR12:FR75" si="35">FH12+FJ12+FL12+FN12+FP12</f>
        <v>6</v>
      </c>
      <c r="FS12" s="14"/>
      <c r="FT12" s="14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>
        <f t="shared" ref="GG12:GG75" si="36">FS12+FW12+FY12+FU12+GA12+GC12+GE12</f>
        <v>0</v>
      </c>
      <c r="GH12" s="29">
        <f t="shared" ref="GH12:GH75" si="37">FT12+FX12+FZ12+GB12+GD12+GF12</f>
        <v>0</v>
      </c>
      <c r="GI12" s="22"/>
      <c r="GJ12" s="22"/>
      <c r="GK12" s="245"/>
      <c r="GL12" s="245"/>
      <c r="GM12" s="248"/>
      <c r="GN12" s="21"/>
      <c r="GO12" s="333"/>
      <c r="GP12" s="334"/>
      <c r="GQ12" s="5"/>
      <c r="GR12" s="5"/>
      <c r="GS12" s="21"/>
      <c r="GT12" s="21"/>
      <c r="GU12" s="118"/>
      <c r="GV12" s="118"/>
      <c r="GW12" s="118"/>
      <c r="GX12" s="118"/>
      <c r="GY12" s="118">
        <v>0</v>
      </c>
      <c r="GZ12" s="118">
        <v>0</v>
      </c>
      <c r="HA12" s="29">
        <f t="shared" ref="HA12:HA75" si="38">GM12+GS12+GK12+GO12+GQ12+GU12+GW12+GY12</f>
        <v>0</v>
      </c>
      <c r="HB12" s="29">
        <f t="shared" ref="HB12:HB75" si="39">GJ12+GL12+GN12+GV12+GP12+GR12+GT12+GX12+GZ12</f>
        <v>0</v>
      </c>
      <c r="HC12" s="14"/>
      <c r="HD12" s="14"/>
      <c r="HE12" s="14"/>
      <c r="HF12" s="14"/>
      <c r="HG12" s="14"/>
      <c r="HH12" s="14"/>
      <c r="HI12" s="14">
        <f t="shared" si="6"/>
        <v>0</v>
      </c>
      <c r="HJ12" s="14">
        <f t="shared" si="7"/>
        <v>0</v>
      </c>
      <c r="HK12" s="102"/>
      <c r="HL12" s="102"/>
      <c r="HM12" s="102"/>
      <c r="HN12" s="355"/>
      <c r="HO12" s="102">
        <f t="shared" ref="HO12:HO75" si="40">HK12+HM12</f>
        <v>0</v>
      </c>
      <c r="HP12" s="102">
        <f t="shared" ref="HP12:HP75" si="41">HL12+HN12</f>
        <v>0</v>
      </c>
      <c r="HQ12" s="116">
        <v>550</v>
      </c>
      <c r="HR12" s="95"/>
      <c r="HS12" s="116">
        <v>550</v>
      </c>
      <c r="HT12" s="29"/>
      <c r="HU12" s="29">
        <f t="shared" ref="HU12:HU75" si="42">HQ12</f>
        <v>550</v>
      </c>
      <c r="HV12" s="29">
        <f t="shared" ref="HV12:HV75" si="43">HR12</f>
        <v>0</v>
      </c>
      <c r="HW12" s="29"/>
      <c r="HX12" s="29"/>
      <c r="HY12" s="240"/>
      <c r="HZ12" s="333"/>
      <c r="IA12" s="20"/>
      <c r="IB12" s="7"/>
      <c r="IC12" s="336">
        <v>9.3000000000000007</v>
      </c>
      <c r="ID12" s="155">
        <v>2.3250000000000002</v>
      </c>
      <c r="IE12" s="4"/>
      <c r="IF12" s="4"/>
      <c r="IG12" s="29">
        <f>HW12+HY12+IA12+IC12+IE12</f>
        <v>9.3000000000000007</v>
      </c>
      <c r="IH12" s="29">
        <f t="shared" ref="IH12:IH75" si="44">HX12+HZ12+IB12+ID12+IF12</f>
        <v>2.3250000000000002</v>
      </c>
      <c r="II12" s="29"/>
      <c r="IJ12" s="29"/>
      <c r="IK12" s="29"/>
      <c r="IL12" s="29"/>
      <c r="IM12" s="14"/>
      <c r="IN12" s="24"/>
      <c r="IO12" s="102"/>
      <c r="IP12" s="102"/>
      <c r="IQ12" s="29"/>
      <c r="IR12" s="29"/>
      <c r="IS12" s="29"/>
      <c r="IT12" s="29"/>
      <c r="IU12" s="29">
        <f t="shared" si="8"/>
        <v>0</v>
      </c>
      <c r="IV12" s="29">
        <f t="shared" si="9"/>
        <v>0</v>
      </c>
      <c r="IW12" s="29"/>
      <c r="IX12" s="29"/>
      <c r="IY12" s="95">
        <v>10.31</v>
      </c>
      <c r="IZ12" s="95">
        <v>0</v>
      </c>
      <c r="JA12" s="95">
        <v>10.31</v>
      </c>
      <c r="JB12" s="95">
        <v>0</v>
      </c>
      <c r="JC12" s="30"/>
      <c r="JD12" s="30"/>
      <c r="JE12" s="29">
        <f t="shared" ref="JE12:JE75" si="45">IY12+JA12+JC12</f>
        <v>20.62</v>
      </c>
      <c r="JF12" s="29">
        <f t="shared" ref="JF12:JF75" si="46">IZ12+JB12+JD12</f>
        <v>0</v>
      </c>
      <c r="JG12" s="368">
        <v>6.5372000000000003</v>
      </c>
      <c r="JH12" s="369">
        <v>1</v>
      </c>
      <c r="JI12" s="368">
        <v>6.5373000000000001</v>
      </c>
      <c r="JJ12" s="369">
        <v>1</v>
      </c>
      <c r="JK12" s="333">
        <v>51.55</v>
      </c>
      <c r="JL12" s="333">
        <v>11</v>
      </c>
      <c r="JM12" s="116">
        <v>44.33</v>
      </c>
      <c r="JN12" s="333">
        <v>9</v>
      </c>
      <c r="JO12" s="327"/>
      <c r="JP12" s="245"/>
      <c r="JQ12" s="29"/>
      <c r="JR12" s="29"/>
      <c r="JS12" s="29"/>
      <c r="JT12" s="29"/>
      <c r="JU12" s="29">
        <f>JG12+JI12+JK12+JM12+JO12+JQ12+JS12</f>
        <v>108.9545</v>
      </c>
      <c r="JV12" s="29">
        <f>JH12+JJ12+JL12+JN12+JP12+JR12+JT12</f>
        <v>22</v>
      </c>
      <c r="JW12" s="29"/>
      <c r="JX12" s="29"/>
      <c r="JY12" s="30"/>
      <c r="JZ12" s="30"/>
      <c r="KA12" s="29">
        <f t="shared" ref="KA12:KA75" si="47">JW12+JY12</f>
        <v>0</v>
      </c>
      <c r="KB12" s="29">
        <f t="shared" ref="KB12:KB75" si="48">JX12+JZ12</f>
        <v>0</v>
      </c>
      <c r="KC12" s="14"/>
      <c r="KD12" s="14"/>
      <c r="KE12" s="14"/>
      <c r="KF12" s="14"/>
      <c r="KG12" s="14">
        <f t="shared" si="10"/>
        <v>0</v>
      </c>
      <c r="KH12" s="14">
        <f t="shared" si="11"/>
        <v>0</v>
      </c>
      <c r="KI12" s="14"/>
      <c r="KJ12" s="14"/>
      <c r="KK12" s="14"/>
      <c r="KL12" s="14"/>
      <c r="KM12" s="14">
        <f t="shared" ref="KM12:KN75" si="49">KI12+KK12</f>
        <v>0</v>
      </c>
      <c r="KN12" s="14">
        <f t="shared" si="49"/>
        <v>0</v>
      </c>
      <c r="KO12" s="8"/>
      <c r="KP12" s="14"/>
      <c r="KQ12" s="14"/>
      <c r="KR12" s="14"/>
      <c r="KS12" s="10"/>
      <c r="KT12" s="10"/>
      <c r="KU12" s="14"/>
      <c r="KV12" s="14"/>
      <c r="KW12" s="14">
        <f t="shared" ref="KW12:KW75" si="50">KU12</f>
        <v>0</v>
      </c>
      <c r="KX12" s="14">
        <f t="shared" ref="KX12:KX75" si="51">KV12</f>
        <v>0</v>
      </c>
      <c r="KY12" s="14"/>
      <c r="KZ12" s="14"/>
      <c r="LA12" s="14"/>
      <c r="LB12" s="14"/>
      <c r="LC12" s="14">
        <f t="shared" ref="LC12:LC75" si="52">KY12+LA12</f>
        <v>0</v>
      </c>
      <c r="LD12" s="14">
        <f t="shared" ref="LD12:LD75" si="53">LB12+KZ12</f>
        <v>0</v>
      </c>
      <c r="LE12" s="14"/>
      <c r="LF12" s="14"/>
      <c r="LG12" s="14">
        <f t="shared" ref="LG12:LG75" si="54">LE12</f>
        <v>0</v>
      </c>
      <c r="LH12" s="14">
        <f t="shared" ref="LH12:LH75" si="55">LF12</f>
        <v>0</v>
      </c>
      <c r="LI12" s="337"/>
      <c r="LJ12" s="338"/>
      <c r="LK12" s="339"/>
      <c r="LL12" s="340"/>
      <c r="LM12" s="339"/>
      <c r="LN12" s="342"/>
      <c r="LO12" s="31"/>
      <c r="LP12" s="3"/>
      <c r="LQ12" s="3"/>
      <c r="LR12" s="3"/>
      <c r="LS12" s="14">
        <f t="shared" ref="LS12:LS43" si="56">LM12+LK12+LI12+LO12</f>
        <v>0</v>
      </c>
      <c r="LT12" s="14">
        <f t="shared" ref="LT12:LT75" si="57">LN12+LL12+LJ12+LR12</f>
        <v>0</v>
      </c>
      <c r="LU12" s="12"/>
      <c r="LV12" s="14"/>
      <c r="LW12" s="14"/>
      <c r="LX12" s="14"/>
      <c r="LY12" s="14">
        <f t="shared" ref="LY12:LY75" si="58">LU12+LW12</f>
        <v>0</v>
      </c>
      <c r="LZ12" s="14">
        <f t="shared" ref="LZ12:LZ75" si="59">LW12+LX12</f>
        <v>0</v>
      </c>
      <c r="MA12" s="27"/>
      <c r="MB12" s="14"/>
      <c r="MC12" s="233">
        <v>22</v>
      </c>
      <c r="MD12" s="252"/>
      <c r="ME12" s="99"/>
      <c r="MF12" s="14"/>
      <c r="MG12" s="31"/>
      <c r="MH12" s="14"/>
      <c r="MI12" s="14">
        <f t="shared" ref="MI12:MI75" si="60">MA12+MC12+ME12+MG12</f>
        <v>22</v>
      </c>
      <c r="MJ12" s="14">
        <f t="shared" ref="MJ12:MJ75" si="61">MD12+MB12+MF12+MH12</f>
        <v>0</v>
      </c>
      <c r="MK12" s="350">
        <v>0</v>
      </c>
      <c r="ML12" s="117">
        <v>0</v>
      </c>
      <c r="MM12" s="139">
        <v>0</v>
      </c>
      <c r="MN12" s="343">
        <v>0</v>
      </c>
      <c r="MO12" s="14">
        <f t="shared" ref="MO12:MO75" si="62">MK12+MM12</f>
        <v>0</v>
      </c>
      <c r="MP12" s="14">
        <f t="shared" ref="MP12:MP75" si="63">ML12+MN12</f>
        <v>0</v>
      </c>
      <c r="MQ12" s="14"/>
      <c r="MR12" s="14"/>
      <c r="MS12" s="14">
        <f t="shared" ref="MS12:MS75" si="64">MQ12</f>
        <v>0</v>
      </c>
      <c r="MT12" s="14">
        <f t="shared" ref="MT12:MT75" si="65">MR12</f>
        <v>0</v>
      </c>
      <c r="MU12" s="14"/>
      <c r="MV12" s="14"/>
      <c r="MW12" s="14">
        <f t="shared" ref="MW12:MW75" si="66">MU12</f>
        <v>0</v>
      </c>
      <c r="MX12" s="14">
        <f t="shared" ref="MX12:MX75" si="67">MV12</f>
        <v>0</v>
      </c>
      <c r="MY12" s="117">
        <v>6.65</v>
      </c>
      <c r="MZ12" s="344">
        <v>0.9</v>
      </c>
      <c r="NA12" s="14">
        <f t="shared" ref="NA12:NA75" si="68">MY12</f>
        <v>6.65</v>
      </c>
      <c r="NB12" s="14">
        <f t="shared" ref="NB12:NB75" si="69">MZ12</f>
        <v>0.9</v>
      </c>
      <c r="NC12" s="33"/>
      <c r="ND12" s="33"/>
      <c r="NE12" s="33">
        <f t="shared" ref="NE12:NE75" si="70">NC12</f>
        <v>0</v>
      </c>
      <c r="NF12" s="33">
        <f t="shared" ref="NF12:NF75" si="71">ND12</f>
        <v>0</v>
      </c>
      <c r="NG12" s="33"/>
      <c r="NH12" s="33"/>
      <c r="NI12" s="33">
        <f t="shared" ref="NI12:NI75" si="72">NG12</f>
        <v>0</v>
      </c>
      <c r="NJ12" s="33">
        <f t="shared" ref="NJ12:NJ75" si="73">NH12</f>
        <v>0</v>
      </c>
      <c r="NK12" s="8"/>
      <c r="NL12" s="33"/>
      <c r="NM12" s="33">
        <f t="shared" ref="NM12:NM75" si="74">NK12</f>
        <v>0</v>
      </c>
      <c r="NN12" s="33">
        <f t="shared" ref="NN12:NN75" si="75">NL12</f>
        <v>0</v>
      </c>
      <c r="NO12" s="98">
        <v>0</v>
      </c>
      <c r="NP12" s="98"/>
      <c r="NQ12" s="98">
        <v>0</v>
      </c>
      <c r="NR12" s="98"/>
      <c r="NS12" s="98">
        <v>0</v>
      </c>
      <c r="NT12" s="98"/>
      <c r="NU12" s="14">
        <f t="shared" ref="NU12:NU75" si="76">NO12+NQ12+NS12</f>
        <v>0</v>
      </c>
      <c r="NV12" s="14">
        <f t="shared" ref="NV12:NV75" si="77">NP12+NR12+NT12</f>
        <v>0</v>
      </c>
      <c r="NW12" s="98"/>
      <c r="NX12" s="98"/>
      <c r="NY12" s="98"/>
      <c r="NZ12" s="98"/>
      <c r="OA12" s="98"/>
      <c r="OB12" s="98"/>
      <c r="OC12" s="98"/>
      <c r="OD12" s="98"/>
      <c r="OE12" s="98">
        <f t="shared" ref="OE12:OE75" si="78">NW12+NY12+OA12+OC12</f>
        <v>0</v>
      </c>
      <c r="OF12" s="98">
        <f t="shared" ref="OF12:OF75" si="79">NX12+NZ12+OB12+OD12</f>
        <v>0</v>
      </c>
      <c r="OG12" s="240">
        <v>0</v>
      </c>
      <c r="OH12" s="240"/>
      <c r="OI12" s="240">
        <v>0</v>
      </c>
      <c r="OJ12" s="240"/>
      <c r="OK12" s="240">
        <v>0</v>
      </c>
      <c r="OL12" s="33"/>
      <c r="OM12" s="33">
        <f t="shared" ref="OM12:OM75" si="80">OG12+OI12</f>
        <v>0</v>
      </c>
      <c r="ON12" s="33">
        <f t="shared" ref="ON12:ON75" si="81">OH12+OJ12</f>
        <v>0</v>
      </c>
      <c r="OO12" s="33"/>
      <c r="OP12" s="33"/>
      <c r="OQ12" s="33">
        <f t="shared" si="12"/>
        <v>0</v>
      </c>
      <c r="OR12" s="33">
        <f t="shared" si="13"/>
        <v>0</v>
      </c>
    </row>
    <row r="13" spans="1:440" ht="12.75" customHeight="1">
      <c r="A13" s="172"/>
      <c r="B13" s="154">
        <v>3</v>
      </c>
      <c r="C13" s="173"/>
      <c r="D13" s="173"/>
      <c r="E13" s="98"/>
      <c r="F13" s="98"/>
      <c r="G13" s="98"/>
      <c r="H13" s="98"/>
      <c r="I13" s="102">
        <f t="shared" si="0"/>
        <v>0</v>
      </c>
      <c r="J13" s="102">
        <f t="shared" si="1"/>
        <v>0</v>
      </c>
      <c r="K13" s="11"/>
      <c r="L13" s="11"/>
      <c r="M13" s="95">
        <v>20.62</v>
      </c>
      <c r="N13" s="95">
        <v>4.1240000000000006</v>
      </c>
      <c r="O13" s="99">
        <v>20.62</v>
      </c>
      <c r="P13" s="95">
        <v>4.1240000000000006</v>
      </c>
      <c r="Q13" s="147"/>
      <c r="R13" s="102"/>
      <c r="S13" s="11"/>
      <c r="T13" s="11"/>
      <c r="U13" s="102"/>
      <c r="V13" s="102"/>
      <c r="W13" s="29">
        <f t="shared" si="14"/>
        <v>41.24</v>
      </c>
      <c r="X13" s="29">
        <f t="shared" si="15"/>
        <v>41.24</v>
      </c>
      <c r="Y13" s="102">
        <v>5</v>
      </c>
      <c r="Z13" s="102">
        <v>2.2200000000000002</v>
      </c>
      <c r="AA13" s="99"/>
      <c r="AB13" s="95"/>
      <c r="AC13" s="29">
        <f t="shared" si="16"/>
        <v>5</v>
      </c>
      <c r="AD13" s="29">
        <f t="shared" si="17"/>
        <v>2.2200000000000002</v>
      </c>
      <c r="AE13" s="95">
        <v>0</v>
      </c>
      <c r="AF13" s="95">
        <v>0</v>
      </c>
      <c r="AG13" s="95"/>
      <c r="AH13" s="95"/>
      <c r="AI13" s="147"/>
      <c r="AJ13" s="147"/>
      <c r="AK13" s="325">
        <v>80</v>
      </c>
      <c r="AL13" s="326">
        <v>24</v>
      </c>
      <c r="AM13" s="9"/>
      <c r="AN13" s="9"/>
      <c r="AO13" s="28"/>
      <c r="AP13" s="28"/>
      <c r="AQ13" s="28"/>
      <c r="AR13" s="28"/>
      <c r="AS13" s="28"/>
      <c r="AT13" s="28"/>
      <c r="AU13" s="14">
        <f t="shared" si="18"/>
        <v>80</v>
      </c>
      <c r="AV13" s="14">
        <f t="shared" si="2"/>
        <v>24</v>
      </c>
      <c r="AW13" s="29"/>
      <c r="AX13" s="29"/>
      <c r="AY13" s="29"/>
      <c r="AZ13" s="29"/>
      <c r="BA13" s="29"/>
      <c r="BB13" s="29"/>
      <c r="BC13" s="29">
        <f t="shared" si="3"/>
        <v>0</v>
      </c>
      <c r="BD13" s="29">
        <f t="shared" si="4"/>
        <v>0</v>
      </c>
      <c r="BE13" s="102">
        <v>17</v>
      </c>
      <c r="BF13" s="102">
        <v>2.4207999999999998</v>
      </c>
      <c r="BG13" s="249">
        <v>8</v>
      </c>
      <c r="BH13" s="250">
        <v>1.1392</v>
      </c>
      <c r="BI13" s="249"/>
      <c r="BJ13" s="250"/>
      <c r="BK13" s="245"/>
      <c r="BL13" s="102"/>
      <c r="BM13" s="102">
        <v>5</v>
      </c>
      <c r="BN13" s="102">
        <v>0.71199999999999997</v>
      </c>
      <c r="BO13" s="29"/>
      <c r="BP13" s="29"/>
      <c r="BQ13" s="102">
        <v>30</v>
      </c>
      <c r="BR13" s="102">
        <v>4.2720000000000002</v>
      </c>
      <c r="BS13" s="11">
        <f t="shared" si="19"/>
        <v>60</v>
      </c>
      <c r="BT13" s="29">
        <f t="shared" si="20"/>
        <v>8.5440000000000005</v>
      </c>
      <c r="BU13" s="29"/>
      <c r="BV13" s="29"/>
      <c r="BW13" s="14"/>
      <c r="BX13" s="14"/>
      <c r="BY13" s="14"/>
      <c r="BZ13" s="29"/>
      <c r="CA13" s="14"/>
      <c r="CB13" s="29"/>
      <c r="CC13" s="14">
        <f t="shared" si="5"/>
        <v>0</v>
      </c>
      <c r="CD13" s="14">
        <f t="shared" si="5"/>
        <v>0</v>
      </c>
      <c r="CE13" s="14"/>
      <c r="CF13" s="14"/>
      <c r="CG13" s="27"/>
      <c r="CH13" s="18"/>
      <c r="CI13" s="26"/>
      <c r="CJ13" s="18"/>
      <c r="CK13" s="17"/>
      <c r="CL13" s="17"/>
      <c r="CM13" s="327">
        <v>25.75</v>
      </c>
      <c r="CN13" s="245">
        <v>8</v>
      </c>
      <c r="CO13" s="29">
        <f t="shared" si="21"/>
        <v>25.75</v>
      </c>
      <c r="CP13" s="29">
        <f t="shared" si="22"/>
        <v>8</v>
      </c>
      <c r="CQ13" s="238">
        <v>247.40625</v>
      </c>
      <c r="CR13" s="238"/>
      <c r="CS13" s="238"/>
      <c r="CT13" s="239"/>
      <c r="CU13" s="366">
        <v>18.556701030927837</v>
      </c>
      <c r="CV13" s="240"/>
      <c r="CW13" s="328">
        <v>63.814432989690722</v>
      </c>
      <c r="CX13" s="239"/>
      <c r="CY13" s="16"/>
      <c r="CZ13" s="16"/>
      <c r="DA13" s="25">
        <f t="shared" si="23"/>
        <v>329.77738402061857</v>
      </c>
      <c r="DB13" s="14">
        <f t="shared" si="24"/>
        <v>0</v>
      </c>
      <c r="DC13" s="29"/>
      <c r="DD13" s="29"/>
      <c r="DE13" s="14"/>
      <c r="DF13" s="29"/>
      <c r="DG13" s="29"/>
      <c r="DH13" s="29"/>
      <c r="DI13" s="29">
        <f t="shared" si="25"/>
        <v>0</v>
      </c>
      <c r="DJ13" s="29">
        <f t="shared" si="26"/>
        <v>0</v>
      </c>
      <c r="DK13" s="329">
        <v>42.37</v>
      </c>
      <c r="DL13" s="329">
        <v>14.12</v>
      </c>
      <c r="DM13" s="11">
        <f t="shared" si="27"/>
        <v>42.37</v>
      </c>
      <c r="DN13" s="11">
        <f t="shared" si="28"/>
        <v>14.12</v>
      </c>
      <c r="DO13" s="329">
        <v>41.1</v>
      </c>
      <c r="DP13" s="329">
        <v>13.7</v>
      </c>
      <c r="DQ13" s="349"/>
      <c r="DR13" s="349"/>
      <c r="DS13" s="29"/>
      <c r="DT13" s="29"/>
      <c r="DU13" s="15"/>
      <c r="DV13" s="24"/>
      <c r="DW13" s="24"/>
      <c r="DX13" s="24"/>
      <c r="DY13" s="29"/>
      <c r="DZ13" s="29"/>
      <c r="EA13" s="14"/>
      <c r="EB13" s="29"/>
      <c r="EC13" s="29">
        <f t="shared" si="29"/>
        <v>0</v>
      </c>
      <c r="ED13" s="29">
        <f>DT13+DV13+DX13+DZ13+EB13</f>
        <v>0</v>
      </c>
      <c r="EE13" s="14"/>
      <c r="EF13" s="14"/>
      <c r="EG13" s="330">
        <v>39.18</v>
      </c>
      <c r="EH13" s="331">
        <v>9.7949999999999999</v>
      </c>
      <c r="EI13" s="119">
        <v>154.63999999999999</v>
      </c>
      <c r="EJ13" s="119">
        <v>38.659999999999997</v>
      </c>
      <c r="EK13" s="327">
        <v>72.16</v>
      </c>
      <c r="EL13" s="353">
        <v>18.04</v>
      </c>
      <c r="EM13" s="358">
        <v>51.55</v>
      </c>
      <c r="EN13" s="358">
        <v>12.887499999999999</v>
      </c>
      <c r="EO13" s="358">
        <v>30.93</v>
      </c>
      <c r="EP13" s="358">
        <v>7.7324999999999999</v>
      </c>
      <c r="EQ13" s="29">
        <f t="shared" si="30"/>
        <v>348.46000000000004</v>
      </c>
      <c r="ER13" s="29">
        <f t="shared" si="31"/>
        <v>66.495000000000005</v>
      </c>
      <c r="ES13" s="33"/>
      <c r="ET13" s="33"/>
      <c r="EU13" s="23"/>
      <c r="EV13" s="23"/>
      <c r="EW13" s="14">
        <f t="shared" si="32"/>
        <v>0</v>
      </c>
      <c r="EX13" s="14">
        <f t="shared" si="33"/>
        <v>0</v>
      </c>
      <c r="EY13" s="29"/>
      <c r="EZ13" s="29"/>
      <c r="FA13" s="332">
        <v>24</v>
      </c>
      <c r="FB13" s="246"/>
      <c r="FC13" s="139">
        <v>0</v>
      </c>
      <c r="FD13" s="245"/>
      <c r="FE13" s="29"/>
      <c r="FF13" s="29"/>
      <c r="FG13" s="235"/>
      <c r="FH13" s="236"/>
      <c r="FI13" s="29"/>
      <c r="FJ13" s="29"/>
      <c r="FK13" s="29"/>
      <c r="FL13" s="29"/>
      <c r="FM13" s="245">
        <v>26.8</v>
      </c>
      <c r="FN13" s="245">
        <v>6</v>
      </c>
      <c r="FO13" s="14"/>
      <c r="FP13" s="29"/>
      <c r="FQ13" s="6">
        <f t="shared" si="34"/>
        <v>26.8</v>
      </c>
      <c r="FR13" s="29">
        <f t="shared" si="35"/>
        <v>6</v>
      </c>
      <c r="FS13" s="14"/>
      <c r="FT13" s="14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>
        <f t="shared" si="36"/>
        <v>0</v>
      </c>
      <c r="GH13" s="29">
        <f t="shared" si="37"/>
        <v>0</v>
      </c>
      <c r="GI13" s="22"/>
      <c r="GJ13" s="22"/>
      <c r="GK13" s="245"/>
      <c r="GL13" s="245"/>
      <c r="GM13" s="248"/>
      <c r="GN13" s="21"/>
      <c r="GO13" s="333"/>
      <c r="GP13" s="334"/>
      <c r="GQ13" s="5"/>
      <c r="GR13" s="5"/>
      <c r="GS13" s="21"/>
      <c r="GT13" s="21"/>
      <c r="GU13" s="118"/>
      <c r="GV13" s="118"/>
      <c r="GW13" s="118"/>
      <c r="GX13" s="118"/>
      <c r="GY13" s="118">
        <v>0</v>
      </c>
      <c r="GZ13" s="118">
        <v>0</v>
      </c>
      <c r="HA13" s="29">
        <f t="shared" si="38"/>
        <v>0</v>
      </c>
      <c r="HB13" s="29">
        <f t="shared" si="39"/>
        <v>0</v>
      </c>
      <c r="HC13" s="14"/>
      <c r="HD13" s="14"/>
      <c r="HE13" s="14"/>
      <c r="HF13" s="14"/>
      <c r="HG13" s="14"/>
      <c r="HH13" s="14"/>
      <c r="HI13" s="14">
        <f t="shared" si="6"/>
        <v>0</v>
      </c>
      <c r="HJ13" s="14">
        <f t="shared" si="7"/>
        <v>0</v>
      </c>
      <c r="HK13" s="102"/>
      <c r="HL13" s="102"/>
      <c r="HM13" s="102"/>
      <c r="HN13" s="355"/>
      <c r="HO13" s="102">
        <f t="shared" si="40"/>
        <v>0</v>
      </c>
      <c r="HP13" s="102">
        <f t="shared" si="41"/>
        <v>0</v>
      </c>
      <c r="HQ13" s="116">
        <v>550</v>
      </c>
      <c r="HR13" s="95"/>
      <c r="HS13" s="116">
        <v>550</v>
      </c>
      <c r="HT13" s="29"/>
      <c r="HU13" s="29">
        <f t="shared" si="42"/>
        <v>550</v>
      </c>
      <c r="HV13" s="29">
        <f t="shared" si="43"/>
        <v>0</v>
      </c>
      <c r="HW13" s="29"/>
      <c r="HX13" s="29"/>
      <c r="HY13" s="240"/>
      <c r="HZ13" s="333"/>
      <c r="IA13" s="20"/>
      <c r="IB13" s="7"/>
      <c r="IC13" s="336">
        <v>9.3000000000000007</v>
      </c>
      <c r="ID13" s="155">
        <v>2.3250000000000002</v>
      </c>
      <c r="IE13" s="4"/>
      <c r="IF13" s="4"/>
      <c r="IG13" s="29">
        <f t="shared" ref="IG13:IG76" si="82">HW13+HY13+IA13+IC13+IE13</f>
        <v>9.3000000000000007</v>
      </c>
      <c r="IH13" s="29">
        <f t="shared" si="44"/>
        <v>2.3250000000000002</v>
      </c>
      <c r="II13" s="29"/>
      <c r="IJ13" s="29"/>
      <c r="IK13" s="29"/>
      <c r="IL13" s="29"/>
      <c r="IM13" s="14"/>
      <c r="IN13" s="24"/>
      <c r="IO13" s="102"/>
      <c r="IP13" s="102"/>
      <c r="IQ13" s="29"/>
      <c r="IR13" s="29"/>
      <c r="IS13" s="29"/>
      <c r="IT13" s="29"/>
      <c r="IU13" s="29">
        <f t="shared" si="8"/>
        <v>0</v>
      </c>
      <c r="IV13" s="29">
        <f t="shared" si="9"/>
        <v>0</v>
      </c>
      <c r="IW13" s="29"/>
      <c r="IX13" s="29"/>
      <c r="IY13" s="95">
        <v>10.31</v>
      </c>
      <c r="IZ13" s="95">
        <v>0</v>
      </c>
      <c r="JA13" s="95">
        <v>10.31</v>
      </c>
      <c r="JB13" s="95">
        <v>0</v>
      </c>
      <c r="JC13" s="30"/>
      <c r="JD13" s="30"/>
      <c r="JE13" s="29">
        <f t="shared" si="45"/>
        <v>20.62</v>
      </c>
      <c r="JF13" s="29">
        <f t="shared" si="46"/>
        <v>0</v>
      </c>
      <c r="JG13" s="368">
        <v>6.5372000000000003</v>
      </c>
      <c r="JH13" s="369">
        <v>1</v>
      </c>
      <c r="JI13" s="368">
        <v>6.5373000000000001</v>
      </c>
      <c r="JJ13" s="369">
        <v>1</v>
      </c>
      <c r="JK13" s="333">
        <v>51.55</v>
      </c>
      <c r="JL13" s="333">
        <v>11</v>
      </c>
      <c r="JM13" s="116">
        <v>44.33</v>
      </c>
      <c r="JN13" s="333">
        <v>9</v>
      </c>
      <c r="JO13" s="327"/>
      <c r="JP13" s="245"/>
      <c r="JQ13" s="29"/>
      <c r="JR13" s="29"/>
      <c r="JS13" s="29"/>
      <c r="JT13" s="29"/>
      <c r="JU13" s="29">
        <f t="shared" ref="JU13:JU75" si="83">JG13+JI13+JK13+JM13+JO13+JQ13+JS13</f>
        <v>108.9545</v>
      </c>
      <c r="JV13" s="29">
        <f t="shared" ref="JV13:JV75" si="84">JH13+JJ13+JL13+JN13+JP13+JR13+JT13</f>
        <v>22</v>
      </c>
      <c r="JW13" s="29"/>
      <c r="JX13" s="29"/>
      <c r="JY13" s="30"/>
      <c r="JZ13" s="30"/>
      <c r="KA13" s="29">
        <f t="shared" si="47"/>
        <v>0</v>
      </c>
      <c r="KB13" s="29">
        <f t="shared" si="48"/>
        <v>0</v>
      </c>
      <c r="KC13" s="14"/>
      <c r="KD13" s="14"/>
      <c r="KE13" s="14"/>
      <c r="KF13" s="14"/>
      <c r="KG13" s="14">
        <f t="shared" si="10"/>
        <v>0</v>
      </c>
      <c r="KH13" s="14">
        <f t="shared" si="11"/>
        <v>0</v>
      </c>
      <c r="KI13" s="14"/>
      <c r="KJ13" s="14"/>
      <c r="KK13" s="14"/>
      <c r="KL13" s="14"/>
      <c r="KM13" s="14">
        <f t="shared" si="49"/>
        <v>0</v>
      </c>
      <c r="KN13" s="14">
        <f t="shared" si="49"/>
        <v>0</v>
      </c>
      <c r="KO13" s="8"/>
      <c r="KP13" s="14"/>
      <c r="KQ13" s="14"/>
      <c r="KR13" s="14"/>
      <c r="KS13" s="10"/>
      <c r="KT13" s="10"/>
      <c r="KU13" s="14"/>
      <c r="KV13" s="14"/>
      <c r="KW13" s="14">
        <f t="shared" si="50"/>
        <v>0</v>
      </c>
      <c r="KX13" s="14">
        <f t="shared" si="51"/>
        <v>0</v>
      </c>
      <c r="KY13" s="14"/>
      <c r="KZ13" s="14"/>
      <c r="LA13" s="14"/>
      <c r="LB13" s="14"/>
      <c r="LC13" s="14">
        <f t="shared" si="52"/>
        <v>0</v>
      </c>
      <c r="LD13" s="14">
        <f t="shared" si="53"/>
        <v>0</v>
      </c>
      <c r="LE13" s="14"/>
      <c r="LF13" s="14"/>
      <c r="LG13" s="14">
        <f t="shared" si="54"/>
        <v>0</v>
      </c>
      <c r="LH13" s="14">
        <f t="shared" si="55"/>
        <v>0</v>
      </c>
      <c r="LI13" s="337"/>
      <c r="LJ13" s="338"/>
      <c r="LK13" s="339"/>
      <c r="LL13" s="340"/>
      <c r="LM13" s="339"/>
      <c r="LN13" s="342"/>
      <c r="LO13" s="31"/>
      <c r="LP13" s="3"/>
      <c r="LQ13" s="3"/>
      <c r="LR13" s="3"/>
      <c r="LS13" s="14">
        <f t="shared" si="56"/>
        <v>0</v>
      </c>
      <c r="LT13" s="14">
        <f t="shared" si="57"/>
        <v>0</v>
      </c>
      <c r="LU13" s="12"/>
      <c r="LV13" s="14"/>
      <c r="LW13" s="14"/>
      <c r="LX13" s="14"/>
      <c r="LY13" s="14">
        <f t="shared" si="58"/>
        <v>0</v>
      </c>
      <c r="LZ13" s="14">
        <f t="shared" si="59"/>
        <v>0</v>
      </c>
      <c r="MA13" s="27"/>
      <c r="MB13" s="14"/>
      <c r="MC13" s="233">
        <v>22</v>
      </c>
      <c r="MD13" s="252"/>
      <c r="ME13" s="99"/>
      <c r="MF13" s="14"/>
      <c r="MG13" s="31"/>
      <c r="MH13" s="14"/>
      <c r="MI13" s="14">
        <f t="shared" si="60"/>
        <v>22</v>
      </c>
      <c r="MJ13" s="14">
        <f t="shared" si="61"/>
        <v>0</v>
      </c>
      <c r="MK13" s="350">
        <v>0</v>
      </c>
      <c r="ML13" s="117">
        <v>0</v>
      </c>
      <c r="MM13" s="139">
        <v>0</v>
      </c>
      <c r="MN13" s="343">
        <v>0</v>
      </c>
      <c r="MO13" s="14">
        <f t="shared" si="62"/>
        <v>0</v>
      </c>
      <c r="MP13" s="14">
        <f t="shared" si="63"/>
        <v>0</v>
      </c>
      <c r="MQ13" s="14"/>
      <c r="MR13" s="14"/>
      <c r="MS13" s="14">
        <f t="shared" si="64"/>
        <v>0</v>
      </c>
      <c r="MT13" s="14">
        <f t="shared" si="65"/>
        <v>0</v>
      </c>
      <c r="MU13" s="14"/>
      <c r="MV13" s="14"/>
      <c r="MW13" s="14">
        <f t="shared" si="66"/>
        <v>0</v>
      </c>
      <c r="MX13" s="14">
        <f t="shared" si="67"/>
        <v>0</v>
      </c>
      <c r="MY13" s="117">
        <v>6.65</v>
      </c>
      <c r="MZ13" s="344">
        <v>0.9</v>
      </c>
      <c r="NA13" s="14">
        <f t="shared" si="68"/>
        <v>6.65</v>
      </c>
      <c r="NB13" s="14">
        <f t="shared" si="69"/>
        <v>0.9</v>
      </c>
      <c r="NC13" s="33"/>
      <c r="ND13" s="33"/>
      <c r="NE13" s="33">
        <f t="shared" si="70"/>
        <v>0</v>
      </c>
      <c r="NF13" s="33">
        <f t="shared" si="71"/>
        <v>0</v>
      </c>
      <c r="NG13" s="33"/>
      <c r="NH13" s="33"/>
      <c r="NI13" s="33">
        <f t="shared" si="72"/>
        <v>0</v>
      </c>
      <c r="NJ13" s="33">
        <f t="shared" si="73"/>
        <v>0</v>
      </c>
      <c r="NK13" s="8"/>
      <c r="NL13" s="33"/>
      <c r="NM13" s="33">
        <f t="shared" si="74"/>
        <v>0</v>
      </c>
      <c r="NN13" s="33">
        <f t="shared" si="75"/>
        <v>0</v>
      </c>
      <c r="NO13" s="98">
        <v>0</v>
      </c>
      <c r="NP13" s="98"/>
      <c r="NQ13" s="98">
        <v>0</v>
      </c>
      <c r="NR13" s="98"/>
      <c r="NS13" s="98">
        <v>0</v>
      </c>
      <c r="NT13" s="98"/>
      <c r="NU13" s="14">
        <f t="shared" si="76"/>
        <v>0</v>
      </c>
      <c r="NV13" s="14">
        <f t="shared" si="77"/>
        <v>0</v>
      </c>
      <c r="NW13" s="98"/>
      <c r="NX13" s="98"/>
      <c r="NY13" s="98"/>
      <c r="NZ13" s="98"/>
      <c r="OA13" s="98"/>
      <c r="OB13" s="98"/>
      <c r="OC13" s="98"/>
      <c r="OD13" s="98"/>
      <c r="OE13" s="98">
        <f t="shared" si="78"/>
        <v>0</v>
      </c>
      <c r="OF13" s="98">
        <f t="shared" si="79"/>
        <v>0</v>
      </c>
      <c r="OG13" s="240">
        <v>0</v>
      </c>
      <c r="OH13" s="240"/>
      <c r="OI13" s="240">
        <v>0</v>
      </c>
      <c r="OJ13" s="240"/>
      <c r="OK13" s="240">
        <v>0</v>
      </c>
      <c r="OL13" s="33"/>
      <c r="OM13" s="33">
        <f t="shared" si="80"/>
        <v>0</v>
      </c>
      <c r="ON13" s="33">
        <f t="shared" si="81"/>
        <v>0</v>
      </c>
      <c r="OO13" s="33"/>
      <c r="OP13" s="33"/>
      <c r="OQ13" s="33">
        <f t="shared" si="12"/>
        <v>0</v>
      </c>
      <c r="OR13" s="33">
        <f t="shared" si="13"/>
        <v>0</v>
      </c>
    </row>
    <row r="14" spans="1:440" ht="12.75" customHeight="1">
      <c r="A14" s="172"/>
      <c r="B14" s="154">
        <v>4</v>
      </c>
      <c r="C14" s="173"/>
      <c r="D14" s="173"/>
      <c r="E14" s="98"/>
      <c r="F14" s="98"/>
      <c r="G14" s="98"/>
      <c r="H14" s="98"/>
      <c r="I14" s="102">
        <f t="shared" si="0"/>
        <v>0</v>
      </c>
      <c r="J14" s="102">
        <f t="shared" si="1"/>
        <v>0</v>
      </c>
      <c r="K14" s="11"/>
      <c r="L14" s="11"/>
      <c r="M14" s="95">
        <v>20.62</v>
      </c>
      <c r="N14" s="95">
        <v>4.1240000000000006</v>
      </c>
      <c r="O14" s="99">
        <v>20.62</v>
      </c>
      <c r="P14" s="95">
        <v>4.1240000000000006</v>
      </c>
      <c r="Q14" s="147"/>
      <c r="R14" s="102"/>
      <c r="S14" s="11"/>
      <c r="T14" s="11"/>
      <c r="U14" s="102"/>
      <c r="V14" s="102"/>
      <c r="W14" s="29">
        <f t="shared" si="14"/>
        <v>41.24</v>
      </c>
      <c r="X14" s="29">
        <f t="shared" si="15"/>
        <v>41.24</v>
      </c>
      <c r="Y14" s="102">
        <v>5</v>
      </c>
      <c r="Z14" s="102">
        <v>2.2200000000000002</v>
      </c>
      <c r="AA14" s="99"/>
      <c r="AB14" s="95"/>
      <c r="AC14" s="29">
        <f t="shared" si="16"/>
        <v>5</v>
      </c>
      <c r="AD14" s="29">
        <f t="shared" si="17"/>
        <v>2.2200000000000002</v>
      </c>
      <c r="AE14" s="95">
        <v>0</v>
      </c>
      <c r="AF14" s="95">
        <v>0</v>
      </c>
      <c r="AG14" s="95"/>
      <c r="AH14" s="95"/>
      <c r="AI14" s="147"/>
      <c r="AJ14" s="147"/>
      <c r="AK14" s="325">
        <v>80</v>
      </c>
      <c r="AL14" s="326">
        <v>24</v>
      </c>
      <c r="AM14" s="9"/>
      <c r="AN14" s="9"/>
      <c r="AO14" s="28"/>
      <c r="AP14" s="28"/>
      <c r="AQ14" s="28"/>
      <c r="AR14" s="28"/>
      <c r="AS14" s="28"/>
      <c r="AT14" s="28"/>
      <c r="AU14" s="14">
        <f t="shared" si="18"/>
        <v>80</v>
      </c>
      <c r="AV14" s="14">
        <f t="shared" si="2"/>
        <v>24</v>
      </c>
      <c r="AW14" s="29"/>
      <c r="AX14" s="29"/>
      <c r="AY14" s="29"/>
      <c r="AZ14" s="29"/>
      <c r="BA14" s="29"/>
      <c r="BB14" s="29"/>
      <c r="BC14" s="29">
        <f t="shared" si="3"/>
        <v>0</v>
      </c>
      <c r="BD14" s="29">
        <f t="shared" si="4"/>
        <v>0</v>
      </c>
      <c r="BE14" s="102">
        <v>17</v>
      </c>
      <c r="BF14" s="102">
        <v>2.4207999999999998</v>
      </c>
      <c r="BG14" s="249">
        <v>8</v>
      </c>
      <c r="BH14" s="250">
        <v>1.1392</v>
      </c>
      <c r="BI14" s="249"/>
      <c r="BJ14" s="250"/>
      <c r="BK14" s="245"/>
      <c r="BL14" s="102"/>
      <c r="BM14" s="102">
        <v>5</v>
      </c>
      <c r="BN14" s="102">
        <v>0.71199999999999997</v>
      </c>
      <c r="BO14" s="29"/>
      <c r="BP14" s="29"/>
      <c r="BQ14" s="102">
        <v>30</v>
      </c>
      <c r="BR14" s="102">
        <v>4.2720000000000002</v>
      </c>
      <c r="BS14" s="11">
        <f t="shared" si="19"/>
        <v>60</v>
      </c>
      <c r="BT14" s="29">
        <f t="shared" si="20"/>
        <v>8.5440000000000005</v>
      </c>
      <c r="BU14" s="29"/>
      <c r="BV14" s="29"/>
      <c r="BW14" s="14"/>
      <c r="BX14" s="14"/>
      <c r="BY14" s="14"/>
      <c r="BZ14" s="29"/>
      <c r="CA14" s="14"/>
      <c r="CB14" s="29"/>
      <c r="CC14" s="14">
        <f t="shared" si="5"/>
        <v>0</v>
      </c>
      <c r="CD14" s="14">
        <f t="shared" si="5"/>
        <v>0</v>
      </c>
      <c r="CE14" s="14"/>
      <c r="CF14" s="14"/>
      <c r="CG14" s="27"/>
      <c r="CH14" s="18"/>
      <c r="CI14" s="26"/>
      <c r="CJ14" s="18"/>
      <c r="CK14" s="17"/>
      <c r="CL14" s="17"/>
      <c r="CM14" s="327">
        <v>25.75</v>
      </c>
      <c r="CN14" s="245">
        <v>8</v>
      </c>
      <c r="CO14" s="29">
        <f t="shared" si="21"/>
        <v>25.75</v>
      </c>
      <c r="CP14" s="29">
        <f t="shared" si="22"/>
        <v>8</v>
      </c>
      <c r="CQ14" s="238">
        <v>247.40625</v>
      </c>
      <c r="CR14" s="238"/>
      <c r="CS14" s="238"/>
      <c r="CT14" s="239"/>
      <c r="CU14" s="366">
        <v>18.556701030927837</v>
      </c>
      <c r="CV14" s="240"/>
      <c r="CW14" s="328">
        <v>63.814432989690722</v>
      </c>
      <c r="CX14" s="239"/>
      <c r="CY14" s="16"/>
      <c r="CZ14" s="16"/>
      <c r="DA14" s="25">
        <f t="shared" si="23"/>
        <v>329.77738402061857</v>
      </c>
      <c r="DB14" s="14">
        <f t="shared" si="24"/>
        <v>0</v>
      </c>
      <c r="DC14" s="29"/>
      <c r="DD14" s="29"/>
      <c r="DE14" s="14"/>
      <c r="DF14" s="29"/>
      <c r="DG14" s="29"/>
      <c r="DH14" s="29"/>
      <c r="DI14" s="29">
        <f t="shared" si="25"/>
        <v>0</v>
      </c>
      <c r="DJ14" s="29">
        <f t="shared" si="26"/>
        <v>0</v>
      </c>
      <c r="DK14" s="329">
        <v>42.37</v>
      </c>
      <c r="DL14" s="329">
        <v>14.12</v>
      </c>
      <c r="DM14" s="11">
        <f t="shared" si="27"/>
        <v>42.37</v>
      </c>
      <c r="DN14" s="11">
        <f t="shared" si="28"/>
        <v>14.12</v>
      </c>
      <c r="DO14" s="329">
        <v>41.1</v>
      </c>
      <c r="DP14" s="329">
        <v>13.7</v>
      </c>
      <c r="DQ14" s="349"/>
      <c r="DR14" s="349"/>
      <c r="DS14" s="29"/>
      <c r="DT14" s="29"/>
      <c r="DU14" s="15"/>
      <c r="DV14" s="24"/>
      <c r="DW14" s="24"/>
      <c r="DX14" s="24"/>
      <c r="DY14" s="29"/>
      <c r="DZ14" s="29"/>
      <c r="EA14" s="14"/>
      <c r="EB14" s="29"/>
      <c r="EC14" s="29">
        <f t="shared" si="29"/>
        <v>0</v>
      </c>
      <c r="ED14" s="29">
        <f t="shared" si="29"/>
        <v>0</v>
      </c>
      <c r="EE14" s="14"/>
      <c r="EF14" s="14"/>
      <c r="EG14" s="330">
        <v>39.18</v>
      </c>
      <c r="EH14" s="331">
        <v>9.7949999999999999</v>
      </c>
      <c r="EI14" s="119">
        <v>154.63999999999999</v>
      </c>
      <c r="EJ14" s="119">
        <v>38.659999999999997</v>
      </c>
      <c r="EK14" s="327">
        <v>72.16</v>
      </c>
      <c r="EL14" s="353">
        <v>18.04</v>
      </c>
      <c r="EM14" s="358">
        <v>51.55</v>
      </c>
      <c r="EN14" s="358">
        <v>12.887499999999999</v>
      </c>
      <c r="EO14" s="358">
        <v>30.93</v>
      </c>
      <c r="EP14" s="358">
        <v>7.7324999999999999</v>
      </c>
      <c r="EQ14" s="29">
        <f t="shared" si="30"/>
        <v>348.46000000000004</v>
      </c>
      <c r="ER14" s="29">
        <f t="shared" si="31"/>
        <v>66.495000000000005</v>
      </c>
      <c r="ES14" s="33"/>
      <c r="ET14" s="33"/>
      <c r="EU14" s="23"/>
      <c r="EV14" s="23"/>
      <c r="EW14" s="14">
        <f t="shared" si="32"/>
        <v>0</v>
      </c>
      <c r="EX14" s="14">
        <f t="shared" si="33"/>
        <v>0</v>
      </c>
      <c r="EY14" s="29"/>
      <c r="EZ14" s="29"/>
      <c r="FA14" s="332">
        <v>24</v>
      </c>
      <c r="FB14" s="246"/>
      <c r="FC14" s="139">
        <v>0</v>
      </c>
      <c r="FD14" s="245"/>
      <c r="FE14" s="29"/>
      <c r="FF14" s="29"/>
      <c r="FG14" s="235"/>
      <c r="FH14" s="236"/>
      <c r="FI14" s="29"/>
      <c r="FJ14" s="29"/>
      <c r="FK14" s="29"/>
      <c r="FL14" s="29"/>
      <c r="FM14" s="245">
        <v>26.8</v>
      </c>
      <c r="FN14" s="245">
        <v>6</v>
      </c>
      <c r="FO14" s="14"/>
      <c r="FP14" s="29"/>
      <c r="FQ14" s="6">
        <f t="shared" si="34"/>
        <v>26.8</v>
      </c>
      <c r="FR14" s="29">
        <f t="shared" si="35"/>
        <v>6</v>
      </c>
      <c r="FS14" s="14"/>
      <c r="FT14" s="14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>
        <f t="shared" si="36"/>
        <v>0</v>
      </c>
      <c r="GH14" s="29">
        <f t="shared" si="37"/>
        <v>0</v>
      </c>
      <c r="GI14" s="22"/>
      <c r="GJ14" s="22"/>
      <c r="GK14" s="245"/>
      <c r="GL14" s="245"/>
      <c r="GM14" s="248"/>
      <c r="GN14" s="21"/>
      <c r="GO14" s="335"/>
      <c r="GP14" s="335"/>
      <c r="GQ14" s="30"/>
      <c r="GR14" s="30"/>
      <c r="GS14" s="30"/>
      <c r="GT14" s="30"/>
      <c r="GU14" s="95"/>
      <c r="GV14" s="95"/>
      <c r="GW14" s="95"/>
      <c r="GX14" s="95"/>
      <c r="GY14" s="95">
        <v>0</v>
      </c>
      <c r="GZ14" s="118">
        <v>0</v>
      </c>
      <c r="HA14" s="29">
        <f t="shared" si="38"/>
        <v>0</v>
      </c>
      <c r="HB14" s="29">
        <f t="shared" si="39"/>
        <v>0</v>
      </c>
      <c r="HC14" s="14"/>
      <c r="HD14" s="14"/>
      <c r="HE14" s="14"/>
      <c r="HF14" s="14"/>
      <c r="HG14" s="14"/>
      <c r="HH14" s="14"/>
      <c r="HI14" s="14">
        <f t="shared" si="6"/>
        <v>0</v>
      </c>
      <c r="HJ14" s="14">
        <f t="shared" si="7"/>
        <v>0</v>
      </c>
      <c r="HK14" s="102"/>
      <c r="HL14" s="102"/>
      <c r="HM14" s="102"/>
      <c r="HN14" s="355"/>
      <c r="HO14" s="102">
        <f t="shared" si="40"/>
        <v>0</v>
      </c>
      <c r="HP14" s="102">
        <f t="shared" si="41"/>
        <v>0</v>
      </c>
      <c r="HQ14" s="116">
        <v>550</v>
      </c>
      <c r="HR14" s="95"/>
      <c r="HS14" s="116">
        <v>550</v>
      </c>
      <c r="HT14" s="29"/>
      <c r="HU14" s="29">
        <f t="shared" si="42"/>
        <v>550</v>
      </c>
      <c r="HV14" s="29">
        <f t="shared" si="43"/>
        <v>0</v>
      </c>
      <c r="HW14" s="29"/>
      <c r="HX14" s="29"/>
      <c r="HY14" s="240"/>
      <c r="HZ14" s="333"/>
      <c r="IA14" s="20"/>
      <c r="IB14" s="7"/>
      <c r="IC14" s="336">
        <v>9.3000000000000007</v>
      </c>
      <c r="ID14" s="155">
        <v>2.3250000000000002</v>
      </c>
      <c r="IE14" s="4"/>
      <c r="IF14" s="4"/>
      <c r="IG14" s="29">
        <f t="shared" si="82"/>
        <v>9.3000000000000007</v>
      </c>
      <c r="IH14" s="29">
        <f t="shared" si="44"/>
        <v>2.3250000000000002</v>
      </c>
      <c r="II14" s="29"/>
      <c r="IJ14" s="29"/>
      <c r="IK14" s="29"/>
      <c r="IL14" s="29"/>
      <c r="IM14" s="14"/>
      <c r="IN14" s="24"/>
      <c r="IO14" s="102"/>
      <c r="IP14" s="102"/>
      <c r="IQ14" s="29"/>
      <c r="IR14" s="29"/>
      <c r="IS14" s="29"/>
      <c r="IT14" s="29"/>
      <c r="IU14" s="29">
        <f t="shared" si="8"/>
        <v>0</v>
      </c>
      <c r="IV14" s="29">
        <f t="shared" si="9"/>
        <v>0</v>
      </c>
      <c r="IW14" s="29"/>
      <c r="IX14" s="29"/>
      <c r="IY14" s="95">
        <v>10.31</v>
      </c>
      <c r="IZ14" s="95">
        <v>0</v>
      </c>
      <c r="JA14" s="95">
        <v>10.31</v>
      </c>
      <c r="JB14" s="95">
        <v>0</v>
      </c>
      <c r="JC14" s="30"/>
      <c r="JD14" s="30"/>
      <c r="JE14" s="29">
        <f t="shared" si="45"/>
        <v>20.62</v>
      </c>
      <c r="JF14" s="29">
        <f t="shared" si="46"/>
        <v>0</v>
      </c>
      <c r="JG14" s="368">
        <v>6.5372000000000003</v>
      </c>
      <c r="JH14" s="369">
        <v>1</v>
      </c>
      <c r="JI14" s="368">
        <v>6.5373000000000001</v>
      </c>
      <c r="JJ14" s="369">
        <v>1</v>
      </c>
      <c r="JK14" s="333">
        <v>51.55</v>
      </c>
      <c r="JL14" s="333">
        <v>11</v>
      </c>
      <c r="JM14" s="116">
        <v>44.33</v>
      </c>
      <c r="JN14" s="333">
        <v>9</v>
      </c>
      <c r="JO14" s="327"/>
      <c r="JP14" s="245"/>
      <c r="JQ14" s="29"/>
      <c r="JR14" s="29"/>
      <c r="JS14" s="29"/>
      <c r="JT14" s="29"/>
      <c r="JU14" s="29">
        <f t="shared" si="83"/>
        <v>108.9545</v>
      </c>
      <c r="JV14" s="29">
        <f t="shared" si="84"/>
        <v>22</v>
      </c>
      <c r="JW14" s="29"/>
      <c r="JX14" s="29"/>
      <c r="JY14" s="30"/>
      <c r="JZ14" s="30"/>
      <c r="KA14" s="29">
        <f t="shared" si="47"/>
        <v>0</v>
      </c>
      <c r="KB14" s="29">
        <f t="shared" si="48"/>
        <v>0</v>
      </c>
      <c r="KC14" s="14"/>
      <c r="KD14" s="14"/>
      <c r="KE14" s="14"/>
      <c r="KF14" s="14"/>
      <c r="KG14" s="14">
        <f t="shared" si="10"/>
        <v>0</v>
      </c>
      <c r="KH14" s="14">
        <f t="shared" si="11"/>
        <v>0</v>
      </c>
      <c r="KI14" s="14"/>
      <c r="KJ14" s="14"/>
      <c r="KK14" s="14"/>
      <c r="KL14" s="14"/>
      <c r="KM14" s="14">
        <f t="shared" si="49"/>
        <v>0</v>
      </c>
      <c r="KN14" s="14">
        <f t="shared" si="49"/>
        <v>0</v>
      </c>
      <c r="KO14" s="8"/>
      <c r="KP14" s="14"/>
      <c r="KQ14" s="14"/>
      <c r="KR14" s="14"/>
      <c r="KS14" s="10"/>
      <c r="KT14" s="10"/>
      <c r="KU14" s="14"/>
      <c r="KV14" s="14"/>
      <c r="KW14" s="14">
        <f t="shared" si="50"/>
        <v>0</v>
      </c>
      <c r="KX14" s="14">
        <f t="shared" si="51"/>
        <v>0</v>
      </c>
      <c r="KY14" s="14"/>
      <c r="KZ14" s="14"/>
      <c r="LA14" s="14"/>
      <c r="LB14" s="14"/>
      <c r="LC14" s="14">
        <f t="shared" si="52"/>
        <v>0</v>
      </c>
      <c r="LD14" s="14">
        <f t="shared" si="53"/>
        <v>0</v>
      </c>
      <c r="LE14" s="14"/>
      <c r="LF14" s="14"/>
      <c r="LG14" s="14">
        <f t="shared" si="54"/>
        <v>0</v>
      </c>
      <c r="LH14" s="14">
        <f t="shared" si="55"/>
        <v>0</v>
      </c>
      <c r="LI14" s="337"/>
      <c r="LJ14" s="338"/>
      <c r="LK14" s="339"/>
      <c r="LL14" s="340"/>
      <c r="LM14" s="339"/>
      <c r="LN14" s="342"/>
      <c r="LO14" s="31"/>
      <c r="LP14" s="3"/>
      <c r="LQ14" s="3"/>
      <c r="LR14" s="3"/>
      <c r="LS14" s="14">
        <f t="shared" si="56"/>
        <v>0</v>
      </c>
      <c r="LT14" s="14">
        <f t="shared" si="57"/>
        <v>0</v>
      </c>
      <c r="LU14" s="12"/>
      <c r="LV14" s="14"/>
      <c r="LW14" s="14"/>
      <c r="LX14" s="14"/>
      <c r="LY14" s="14">
        <f t="shared" si="58"/>
        <v>0</v>
      </c>
      <c r="LZ14" s="14">
        <f t="shared" si="59"/>
        <v>0</v>
      </c>
      <c r="MA14" s="27"/>
      <c r="MB14" s="14"/>
      <c r="MC14" s="233">
        <v>22</v>
      </c>
      <c r="MD14" s="252"/>
      <c r="ME14" s="99"/>
      <c r="MF14" s="14"/>
      <c r="MG14" s="31"/>
      <c r="MH14" s="14"/>
      <c r="MI14" s="14">
        <f t="shared" si="60"/>
        <v>22</v>
      </c>
      <c r="MJ14" s="14">
        <f t="shared" si="61"/>
        <v>0</v>
      </c>
      <c r="MK14" s="350">
        <v>0</v>
      </c>
      <c r="ML14" s="117">
        <v>0</v>
      </c>
      <c r="MM14" s="139">
        <v>0</v>
      </c>
      <c r="MN14" s="343">
        <v>0</v>
      </c>
      <c r="MO14" s="14">
        <f t="shared" si="62"/>
        <v>0</v>
      </c>
      <c r="MP14" s="14">
        <f t="shared" si="63"/>
        <v>0</v>
      </c>
      <c r="MQ14" s="14"/>
      <c r="MR14" s="14"/>
      <c r="MS14" s="14">
        <f t="shared" si="64"/>
        <v>0</v>
      </c>
      <c r="MT14" s="14">
        <f t="shared" si="65"/>
        <v>0</v>
      </c>
      <c r="MU14" s="14"/>
      <c r="MV14" s="14"/>
      <c r="MW14" s="14">
        <f t="shared" si="66"/>
        <v>0</v>
      </c>
      <c r="MX14" s="14">
        <f t="shared" si="67"/>
        <v>0</v>
      </c>
      <c r="MY14" s="117">
        <v>6.65</v>
      </c>
      <c r="MZ14" s="344">
        <v>0.9</v>
      </c>
      <c r="NA14" s="14">
        <f t="shared" si="68"/>
        <v>6.65</v>
      </c>
      <c r="NB14" s="14">
        <f t="shared" si="69"/>
        <v>0.9</v>
      </c>
      <c r="NC14" s="33"/>
      <c r="ND14" s="33"/>
      <c r="NE14" s="33">
        <f t="shared" si="70"/>
        <v>0</v>
      </c>
      <c r="NF14" s="33">
        <f t="shared" si="71"/>
        <v>0</v>
      </c>
      <c r="NG14" s="33"/>
      <c r="NH14" s="33"/>
      <c r="NI14" s="33">
        <f t="shared" si="72"/>
        <v>0</v>
      </c>
      <c r="NJ14" s="33">
        <f t="shared" si="73"/>
        <v>0</v>
      </c>
      <c r="NK14" s="8"/>
      <c r="NL14" s="33"/>
      <c r="NM14" s="33">
        <f t="shared" si="74"/>
        <v>0</v>
      </c>
      <c r="NN14" s="33">
        <f t="shared" si="75"/>
        <v>0</v>
      </c>
      <c r="NO14" s="98">
        <v>0</v>
      </c>
      <c r="NP14" s="98"/>
      <c r="NQ14" s="98">
        <v>0</v>
      </c>
      <c r="NR14" s="98"/>
      <c r="NS14" s="98">
        <v>0</v>
      </c>
      <c r="NT14" s="98"/>
      <c r="NU14" s="14">
        <f t="shared" si="76"/>
        <v>0</v>
      </c>
      <c r="NV14" s="14">
        <f t="shared" si="77"/>
        <v>0</v>
      </c>
      <c r="NW14" s="98"/>
      <c r="NX14" s="98"/>
      <c r="NY14" s="98"/>
      <c r="NZ14" s="98"/>
      <c r="OA14" s="98"/>
      <c r="OB14" s="98"/>
      <c r="OC14" s="98"/>
      <c r="OD14" s="98"/>
      <c r="OE14" s="98">
        <f t="shared" si="78"/>
        <v>0</v>
      </c>
      <c r="OF14" s="98">
        <f t="shared" si="79"/>
        <v>0</v>
      </c>
      <c r="OG14" s="240">
        <v>0</v>
      </c>
      <c r="OH14" s="240"/>
      <c r="OI14" s="240">
        <v>0</v>
      </c>
      <c r="OJ14" s="240"/>
      <c r="OK14" s="240">
        <v>0</v>
      </c>
      <c r="OL14" s="33"/>
      <c r="OM14" s="33">
        <f t="shared" si="80"/>
        <v>0</v>
      </c>
      <c r="ON14" s="33">
        <f t="shared" si="81"/>
        <v>0</v>
      </c>
      <c r="OO14" s="33"/>
      <c r="OP14" s="33"/>
      <c r="OQ14" s="33">
        <f t="shared" si="12"/>
        <v>0</v>
      </c>
      <c r="OR14" s="33">
        <f t="shared" si="13"/>
        <v>0</v>
      </c>
    </row>
    <row r="15" spans="1:440" ht="12.75" customHeight="1">
      <c r="A15" s="184">
        <v>4.1666666666666664E-2</v>
      </c>
      <c r="B15" s="154">
        <v>5</v>
      </c>
      <c r="C15" s="173"/>
      <c r="D15" s="173"/>
      <c r="E15" s="98"/>
      <c r="F15" s="98"/>
      <c r="G15" s="98"/>
      <c r="H15" s="98"/>
      <c r="I15" s="102">
        <f t="shared" si="0"/>
        <v>0</v>
      </c>
      <c r="J15" s="102">
        <f t="shared" si="1"/>
        <v>0</v>
      </c>
      <c r="K15" s="11"/>
      <c r="L15" s="11"/>
      <c r="M15" s="95">
        <v>20.62</v>
      </c>
      <c r="N15" s="95">
        <v>4.1240000000000006</v>
      </c>
      <c r="O15" s="99">
        <v>20.62</v>
      </c>
      <c r="P15" s="95">
        <v>4.1240000000000006</v>
      </c>
      <c r="Q15" s="147"/>
      <c r="R15" s="102"/>
      <c r="S15" s="11"/>
      <c r="T15" s="11"/>
      <c r="U15" s="102"/>
      <c r="V15" s="102"/>
      <c r="W15" s="29">
        <f t="shared" si="14"/>
        <v>41.24</v>
      </c>
      <c r="X15" s="29">
        <f t="shared" si="15"/>
        <v>41.24</v>
      </c>
      <c r="Y15" s="102">
        <v>5</v>
      </c>
      <c r="Z15" s="102">
        <v>2.2200000000000002</v>
      </c>
      <c r="AA15" s="99"/>
      <c r="AB15" s="95"/>
      <c r="AC15" s="29">
        <f t="shared" si="16"/>
        <v>5</v>
      </c>
      <c r="AD15" s="29">
        <f t="shared" si="17"/>
        <v>2.2200000000000002</v>
      </c>
      <c r="AE15" s="95">
        <v>0</v>
      </c>
      <c r="AF15" s="95">
        <v>0</v>
      </c>
      <c r="AG15" s="95"/>
      <c r="AH15" s="95"/>
      <c r="AI15" s="147"/>
      <c r="AJ15" s="147"/>
      <c r="AK15" s="325">
        <v>80</v>
      </c>
      <c r="AL15" s="326">
        <v>24</v>
      </c>
      <c r="AM15" s="9"/>
      <c r="AN15" s="9"/>
      <c r="AO15" s="28"/>
      <c r="AP15" s="28"/>
      <c r="AQ15" s="28"/>
      <c r="AR15" s="28"/>
      <c r="AS15" s="28"/>
      <c r="AT15" s="28"/>
      <c r="AU15" s="14">
        <f t="shared" si="18"/>
        <v>80</v>
      </c>
      <c r="AV15" s="14">
        <f t="shared" si="2"/>
        <v>24</v>
      </c>
      <c r="AW15" s="29"/>
      <c r="AX15" s="29"/>
      <c r="AY15" s="1"/>
      <c r="AZ15" s="29"/>
      <c r="BA15" s="29"/>
      <c r="BB15" s="29"/>
      <c r="BC15" s="29">
        <f t="shared" si="3"/>
        <v>0</v>
      </c>
      <c r="BD15" s="29">
        <f t="shared" si="4"/>
        <v>0</v>
      </c>
      <c r="BE15" s="102">
        <v>17</v>
      </c>
      <c r="BF15" s="102">
        <v>2.4207999999999998</v>
      </c>
      <c r="BG15" s="249">
        <v>8</v>
      </c>
      <c r="BH15" s="250">
        <v>1.1392</v>
      </c>
      <c r="BI15" s="249"/>
      <c r="BJ15" s="250"/>
      <c r="BK15" s="245"/>
      <c r="BL15" s="102"/>
      <c r="BM15" s="102">
        <v>5</v>
      </c>
      <c r="BN15" s="102">
        <v>0.71199999999999997</v>
      </c>
      <c r="BO15" s="29"/>
      <c r="BP15" s="29"/>
      <c r="BQ15" s="102">
        <v>30</v>
      </c>
      <c r="BR15" s="102">
        <v>4.2720000000000002</v>
      </c>
      <c r="BS15" s="11">
        <f t="shared" si="19"/>
        <v>60</v>
      </c>
      <c r="BT15" s="29">
        <f t="shared" si="20"/>
        <v>8.5440000000000005</v>
      </c>
      <c r="BU15" s="29"/>
      <c r="BV15" s="29"/>
      <c r="BW15" s="14"/>
      <c r="BX15" s="14"/>
      <c r="BY15" s="14"/>
      <c r="BZ15" s="29"/>
      <c r="CA15" s="14"/>
      <c r="CB15" s="29"/>
      <c r="CC15" s="14">
        <f t="shared" si="5"/>
        <v>0</v>
      </c>
      <c r="CD15" s="14">
        <f t="shared" si="5"/>
        <v>0</v>
      </c>
      <c r="CE15" s="14"/>
      <c r="CF15" s="14"/>
      <c r="CG15" s="27"/>
      <c r="CH15" s="18"/>
      <c r="CI15" s="26"/>
      <c r="CJ15" s="18"/>
      <c r="CK15" s="17"/>
      <c r="CL15" s="17"/>
      <c r="CM15" s="327">
        <v>25.75</v>
      </c>
      <c r="CN15" s="245">
        <v>8</v>
      </c>
      <c r="CO15" s="29">
        <f t="shared" si="21"/>
        <v>25.75</v>
      </c>
      <c r="CP15" s="29">
        <f t="shared" si="22"/>
        <v>8</v>
      </c>
      <c r="CQ15" s="238">
        <v>247.40625</v>
      </c>
      <c r="CR15" s="238"/>
      <c r="CS15" s="238"/>
      <c r="CT15" s="239"/>
      <c r="CU15" s="366">
        <v>18.556701030927837</v>
      </c>
      <c r="CV15" s="240"/>
      <c r="CW15" s="328">
        <v>63.814432989690722</v>
      </c>
      <c r="CX15" s="239"/>
      <c r="CY15" s="16"/>
      <c r="CZ15" s="16"/>
      <c r="DA15" s="25">
        <f t="shared" si="23"/>
        <v>329.77738402061857</v>
      </c>
      <c r="DB15" s="14">
        <f t="shared" si="24"/>
        <v>0</v>
      </c>
      <c r="DC15" s="29"/>
      <c r="DD15" s="29"/>
      <c r="DE15" s="14"/>
      <c r="DF15" s="29"/>
      <c r="DG15" s="29"/>
      <c r="DH15" s="29"/>
      <c r="DI15" s="29">
        <f t="shared" si="25"/>
        <v>0</v>
      </c>
      <c r="DJ15" s="29">
        <f t="shared" si="26"/>
        <v>0</v>
      </c>
      <c r="DK15" s="329">
        <v>42.37</v>
      </c>
      <c r="DL15" s="329">
        <v>14.12</v>
      </c>
      <c r="DM15" s="11">
        <f t="shared" si="27"/>
        <v>42.37</v>
      </c>
      <c r="DN15" s="11">
        <f t="shared" si="28"/>
        <v>14.12</v>
      </c>
      <c r="DO15" s="329">
        <v>41.1</v>
      </c>
      <c r="DP15" s="329">
        <v>13.7</v>
      </c>
      <c r="DQ15" s="349"/>
      <c r="DR15" s="349"/>
      <c r="DS15" s="29"/>
      <c r="DT15" s="29"/>
      <c r="DU15" s="15"/>
      <c r="DV15" s="24"/>
      <c r="DW15" s="24"/>
      <c r="DX15" s="24"/>
      <c r="DY15" s="29"/>
      <c r="DZ15" s="29"/>
      <c r="EA15" s="14"/>
      <c r="EB15" s="29"/>
      <c r="EC15" s="29">
        <f t="shared" si="29"/>
        <v>0</v>
      </c>
      <c r="ED15" s="29">
        <f t="shared" si="29"/>
        <v>0</v>
      </c>
      <c r="EE15" s="14"/>
      <c r="EF15" s="14"/>
      <c r="EG15" s="330">
        <v>39.18</v>
      </c>
      <c r="EH15" s="331">
        <v>9.7949999999999999</v>
      </c>
      <c r="EI15" s="119">
        <v>154.63999999999999</v>
      </c>
      <c r="EJ15" s="119">
        <v>38.659999999999997</v>
      </c>
      <c r="EK15" s="327">
        <v>72.16</v>
      </c>
      <c r="EL15" s="353">
        <v>18.04</v>
      </c>
      <c r="EM15" s="358">
        <v>51.55</v>
      </c>
      <c r="EN15" s="358">
        <v>12.887499999999999</v>
      </c>
      <c r="EO15" s="358">
        <v>30.93</v>
      </c>
      <c r="EP15" s="358">
        <v>7.7324999999999999</v>
      </c>
      <c r="EQ15" s="29">
        <f t="shared" si="30"/>
        <v>348.46000000000004</v>
      </c>
      <c r="ER15" s="29">
        <f t="shared" si="31"/>
        <v>66.495000000000005</v>
      </c>
      <c r="ES15" s="33"/>
      <c r="ET15" s="33"/>
      <c r="EU15" s="23"/>
      <c r="EV15" s="23"/>
      <c r="EW15" s="14">
        <f t="shared" si="32"/>
        <v>0</v>
      </c>
      <c r="EX15" s="14">
        <f t="shared" si="33"/>
        <v>0</v>
      </c>
      <c r="EY15" s="29"/>
      <c r="EZ15" s="29"/>
      <c r="FA15" s="332">
        <v>24</v>
      </c>
      <c r="FB15" s="246"/>
      <c r="FC15" s="139">
        <v>0</v>
      </c>
      <c r="FD15" s="245"/>
      <c r="FE15" s="29"/>
      <c r="FF15" s="29"/>
      <c r="FG15" s="235"/>
      <c r="FH15" s="236"/>
      <c r="FI15" s="29"/>
      <c r="FJ15" s="29"/>
      <c r="FK15" s="29"/>
      <c r="FL15" s="29"/>
      <c r="FM15" s="245">
        <v>26.8</v>
      </c>
      <c r="FN15" s="245">
        <v>6</v>
      </c>
      <c r="FO15" s="14"/>
      <c r="FP15" s="29"/>
      <c r="FQ15" s="6">
        <f t="shared" si="34"/>
        <v>26.8</v>
      </c>
      <c r="FR15" s="29">
        <f t="shared" si="35"/>
        <v>6</v>
      </c>
      <c r="FS15" s="14"/>
      <c r="FT15" s="14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>
        <f t="shared" si="36"/>
        <v>0</v>
      </c>
      <c r="GH15" s="29">
        <f t="shared" si="37"/>
        <v>0</v>
      </c>
      <c r="GI15" s="22"/>
      <c r="GJ15" s="22"/>
      <c r="GK15" s="245"/>
      <c r="GL15" s="245"/>
      <c r="GM15" s="248"/>
      <c r="GN15" s="21"/>
      <c r="GO15" s="333"/>
      <c r="GP15" s="334"/>
      <c r="GQ15" s="5"/>
      <c r="GR15" s="5"/>
      <c r="GS15" s="21"/>
      <c r="GT15" s="21"/>
      <c r="GU15" s="118"/>
      <c r="GV15" s="118"/>
      <c r="GW15" s="118"/>
      <c r="GX15" s="118"/>
      <c r="GY15" s="118">
        <v>0</v>
      </c>
      <c r="GZ15" s="118">
        <v>0</v>
      </c>
      <c r="HA15" s="29">
        <f t="shared" si="38"/>
        <v>0</v>
      </c>
      <c r="HB15" s="29">
        <f t="shared" si="39"/>
        <v>0</v>
      </c>
      <c r="HC15" s="14"/>
      <c r="HD15" s="14"/>
      <c r="HE15" s="14"/>
      <c r="HF15" s="14"/>
      <c r="HG15" s="14"/>
      <c r="HH15" s="14"/>
      <c r="HI15" s="14">
        <f t="shared" si="6"/>
        <v>0</v>
      </c>
      <c r="HJ15" s="14">
        <f t="shared" si="7"/>
        <v>0</v>
      </c>
      <c r="HK15" s="102"/>
      <c r="HL15" s="102"/>
      <c r="HM15" s="102"/>
      <c r="HN15" s="355"/>
      <c r="HO15" s="102">
        <f t="shared" si="40"/>
        <v>0</v>
      </c>
      <c r="HP15" s="102">
        <f t="shared" si="41"/>
        <v>0</v>
      </c>
      <c r="HQ15" s="116">
        <v>550</v>
      </c>
      <c r="HR15" s="95"/>
      <c r="HS15" s="116">
        <v>550</v>
      </c>
      <c r="HT15" s="29"/>
      <c r="HU15" s="29">
        <f t="shared" si="42"/>
        <v>550</v>
      </c>
      <c r="HV15" s="29">
        <f t="shared" si="43"/>
        <v>0</v>
      </c>
      <c r="HW15" s="29"/>
      <c r="HX15" s="29"/>
      <c r="HY15" s="240"/>
      <c r="HZ15" s="333"/>
      <c r="IA15" s="20"/>
      <c r="IB15" s="7"/>
      <c r="IC15" s="336">
        <v>9.3000000000000007</v>
      </c>
      <c r="ID15" s="155">
        <v>2.3250000000000002</v>
      </c>
      <c r="IE15" s="4"/>
      <c r="IF15" s="4"/>
      <c r="IG15" s="29">
        <f t="shared" si="82"/>
        <v>9.3000000000000007</v>
      </c>
      <c r="IH15" s="29">
        <f t="shared" si="44"/>
        <v>2.3250000000000002</v>
      </c>
      <c r="II15" s="29"/>
      <c r="IJ15" s="29"/>
      <c r="IK15" s="29"/>
      <c r="IL15" s="29"/>
      <c r="IM15" s="14"/>
      <c r="IN15" s="24"/>
      <c r="IO15" s="102"/>
      <c r="IP15" s="102"/>
      <c r="IQ15" s="29"/>
      <c r="IR15" s="29"/>
      <c r="IS15" s="29"/>
      <c r="IT15" s="29"/>
      <c r="IU15" s="29">
        <f t="shared" si="8"/>
        <v>0</v>
      </c>
      <c r="IV15" s="29">
        <f t="shared" si="9"/>
        <v>0</v>
      </c>
      <c r="IW15" s="29"/>
      <c r="IX15" s="29"/>
      <c r="IY15" s="95">
        <v>10.31</v>
      </c>
      <c r="IZ15" s="95">
        <v>0</v>
      </c>
      <c r="JA15" s="95">
        <v>10.31</v>
      </c>
      <c r="JB15" s="95">
        <v>0</v>
      </c>
      <c r="JC15" s="30"/>
      <c r="JD15" s="30"/>
      <c r="JE15" s="29">
        <f t="shared" si="45"/>
        <v>20.62</v>
      </c>
      <c r="JF15" s="29">
        <f t="shared" si="46"/>
        <v>0</v>
      </c>
      <c r="JG15" s="368">
        <v>6.5372000000000003</v>
      </c>
      <c r="JH15" s="369">
        <v>1</v>
      </c>
      <c r="JI15" s="368">
        <v>6.5373000000000001</v>
      </c>
      <c r="JJ15" s="369">
        <v>1</v>
      </c>
      <c r="JK15" s="333">
        <v>51.55</v>
      </c>
      <c r="JL15" s="333">
        <v>11</v>
      </c>
      <c r="JM15" s="116">
        <v>44.33</v>
      </c>
      <c r="JN15" s="333">
        <v>9</v>
      </c>
      <c r="JO15" s="327"/>
      <c r="JP15" s="245"/>
      <c r="JQ15" s="29"/>
      <c r="JR15" s="29"/>
      <c r="JS15" s="29"/>
      <c r="JT15" s="29"/>
      <c r="JU15" s="29">
        <f t="shared" si="83"/>
        <v>108.9545</v>
      </c>
      <c r="JV15" s="29">
        <f t="shared" si="84"/>
        <v>22</v>
      </c>
      <c r="JW15" s="29"/>
      <c r="JX15" s="29"/>
      <c r="JY15" s="30"/>
      <c r="JZ15" s="30"/>
      <c r="KA15" s="29">
        <f t="shared" si="47"/>
        <v>0</v>
      </c>
      <c r="KB15" s="29">
        <f t="shared" si="48"/>
        <v>0</v>
      </c>
      <c r="KC15" s="14"/>
      <c r="KD15" s="14"/>
      <c r="KE15" s="14"/>
      <c r="KF15" s="14"/>
      <c r="KG15" s="14">
        <f t="shared" si="10"/>
        <v>0</v>
      </c>
      <c r="KH15" s="14">
        <f t="shared" si="11"/>
        <v>0</v>
      </c>
      <c r="KI15" s="14"/>
      <c r="KJ15" s="14"/>
      <c r="KK15" s="14"/>
      <c r="KL15" s="14"/>
      <c r="KM15" s="14">
        <f t="shared" si="49"/>
        <v>0</v>
      </c>
      <c r="KN15" s="14">
        <f t="shared" si="49"/>
        <v>0</v>
      </c>
      <c r="KO15" s="8"/>
      <c r="KP15" s="14"/>
      <c r="KQ15" s="14"/>
      <c r="KR15" s="14"/>
      <c r="KS15" s="10"/>
      <c r="KT15" s="10"/>
      <c r="KU15" s="14"/>
      <c r="KV15" s="14"/>
      <c r="KW15" s="14">
        <f t="shared" si="50"/>
        <v>0</v>
      </c>
      <c r="KX15" s="14">
        <f t="shared" si="51"/>
        <v>0</v>
      </c>
      <c r="KY15" s="14"/>
      <c r="KZ15" s="14"/>
      <c r="LA15" s="14"/>
      <c r="LB15" s="14"/>
      <c r="LC15" s="14">
        <f t="shared" si="52"/>
        <v>0</v>
      </c>
      <c r="LD15" s="14">
        <f t="shared" si="53"/>
        <v>0</v>
      </c>
      <c r="LE15" s="14"/>
      <c r="LF15" s="14"/>
      <c r="LG15" s="14">
        <f t="shared" si="54"/>
        <v>0</v>
      </c>
      <c r="LH15" s="14">
        <f t="shared" si="55"/>
        <v>0</v>
      </c>
      <c r="LI15" s="337"/>
      <c r="LJ15" s="338"/>
      <c r="LK15" s="339"/>
      <c r="LL15" s="340"/>
      <c r="LM15" s="339"/>
      <c r="LN15" s="342"/>
      <c r="LO15" s="31"/>
      <c r="LP15" s="3"/>
      <c r="LQ15" s="3"/>
      <c r="LR15" s="3"/>
      <c r="LS15" s="14">
        <f t="shared" si="56"/>
        <v>0</v>
      </c>
      <c r="LT15" s="14">
        <f t="shared" si="57"/>
        <v>0</v>
      </c>
      <c r="LU15" s="12"/>
      <c r="LV15" s="14"/>
      <c r="LW15" s="14"/>
      <c r="LX15" s="14"/>
      <c r="LY15" s="14">
        <f t="shared" si="58"/>
        <v>0</v>
      </c>
      <c r="LZ15" s="14">
        <f t="shared" si="59"/>
        <v>0</v>
      </c>
      <c r="MA15" s="27"/>
      <c r="MB15" s="14"/>
      <c r="MC15" s="233">
        <v>22</v>
      </c>
      <c r="MD15" s="252"/>
      <c r="ME15" s="99"/>
      <c r="MF15" s="14"/>
      <c r="MG15" s="31"/>
      <c r="MH15" s="14"/>
      <c r="MI15" s="14">
        <f t="shared" si="60"/>
        <v>22</v>
      </c>
      <c r="MJ15" s="14">
        <f t="shared" si="61"/>
        <v>0</v>
      </c>
      <c r="MK15" s="350">
        <v>0</v>
      </c>
      <c r="ML15" s="117">
        <v>0</v>
      </c>
      <c r="MM15" s="139">
        <v>0</v>
      </c>
      <c r="MN15" s="343">
        <v>0</v>
      </c>
      <c r="MO15" s="14">
        <f t="shared" si="62"/>
        <v>0</v>
      </c>
      <c r="MP15" s="14">
        <f t="shared" si="63"/>
        <v>0</v>
      </c>
      <c r="MQ15" s="14"/>
      <c r="MR15" s="14"/>
      <c r="MS15" s="14">
        <f t="shared" si="64"/>
        <v>0</v>
      </c>
      <c r="MT15" s="14">
        <f t="shared" si="65"/>
        <v>0</v>
      </c>
      <c r="MU15" s="14"/>
      <c r="MV15" s="14"/>
      <c r="MW15" s="14">
        <f t="shared" si="66"/>
        <v>0</v>
      </c>
      <c r="MX15" s="14">
        <f t="shared" si="67"/>
        <v>0</v>
      </c>
      <c r="MY15" s="117">
        <v>6.65</v>
      </c>
      <c r="MZ15" s="344">
        <v>0.9</v>
      </c>
      <c r="NA15" s="14">
        <f t="shared" si="68"/>
        <v>6.65</v>
      </c>
      <c r="NB15" s="14">
        <f t="shared" si="69"/>
        <v>0.9</v>
      </c>
      <c r="NC15" s="33"/>
      <c r="ND15" s="33"/>
      <c r="NE15" s="33">
        <f t="shared" si="70"/>
        <v>0</v>
      </c>
      <c r="NF15" s="33">
        <f t="shared" si="71"/>
        <v>0</v>
      </c>
      <c r="NG15" s="33"/>
      <c r="NH15" s="33"/>
      <c r="NI15" s="33">
        <f t="shared" si="72"/>
        <v>0</v>
      </c>
      <c r="NJ15" s="33">
        <f t="shared" si="73"/>
        <v>0</v>
      </c>
      <c r="NK15" s="8"/>
      <c r="NL15" s="33"/>
      <c r="NM15" s="33">
        <f t="shared" si="74"/>
        <v>0</v>
      </c>
      <c r="NN15" s="33">
        <f t="shared" si="75"/>
        <v>0</v>
      </c>
      <c r="NO15" s="98">
        <v>0</v>
      </c>
      <c r="NP15" s="98"/>
      <c r="NQ15" s="98">
        <v>0</v>
      </c>
      <c r="NR15" s="98"/>
      <c r="NS15" s="98">
        <v>0</v>
      </c>
      <c r="NT15" s="98"/>
      <c r="NU15" s="14">
        <f t="shared" si="76"/>
        <v>0</v>
      </c>
      <c r="NV15" s="14">
        <f t="shared" si="77"/>
        <v>0</v>
      </c>
      <c r="NW15" s="98"/>
      <c r="NX15" s="98"/>
      <c r="NY15" s="98"/>
      <c r="NZ15" s="98"/>
      <c r="OA15" s="98"/>
      <c r="OB15" s="98"/>
      <c r="OC15" s="98"/>
      <c r="OD15" s="98"/>
      <c r="OE15" s="98">
        <f t="shared" si="78"/>
        <v>0</v>
      </c>
      <c r="OF15" s="98">
        <f t="shared" si="79"/>
        <v>0</v>
      </c>
      <c r="OG15" s="240">
        <v>0</v>
      </c>
      <c r="OH15" s="240"/>
      <c r="OI15" s="240">
        <v>0</v>
      </c>
      <c r="OJ15" s="240"/>
      <c r="OK15" s="240">
        <v>0</v>
      </c>
      <c r="OL15" s="33"/>
      <c r="OM15" s="33">
        <f t="shared" si="80"/>
        <v>0</v>
      </c>
      <c r="ON15" s="33">
        <f t="shared" si="81"/>
        <v>0</v>
      </c>
      <c r="OO15" s="33"/>
      <c r="OP15" s="33"/>
      <c r="OQ15" s="33">
        <f t="shared" si="12"/>
        <v>0</v>
      </c>
      <c r="OR15" s="33">
        <f t="shared" si="13"/>
        <v>0</v>
      </c>
    </row>
    <row r="16" spans="1:440" ht="12.75" customHeight="1">
      <c r="A16" s="172"/>
      <c r="B16" s="154">
        <v>6</v>
      </c>
      <c r="C16" s="173"/>
      <c r="D16" s="173"/>
      <c r="E16" s="98"/>
      <c r="F16" s="98"/>
      <c r="G16" s="98"/>
      <c r="H16" s="98"/>
      <c r="I16" s="102">
        <f t="shared" si="0"/>
        <v>0</v>
      </c>
      <c r="J16" s="102">
        <f t="shared" si="1"/>
        <v>0</v>
      </c>
      <c r="K16" s="11"/>
      <c r="L16" s="11"/>
      <c r="M16" s="95">
        <v>20.62</v>
      </c>
      <c r="N16" s="95">
        <v>4.1240000000000006</v>
      </c>
      <c r="O16" s="99">
        <v>20.62</v>
      </c>
      <c r="P16" s="95">
        <v>4.1240000000000006</v>
      </c>
      <c r="Q16" s="147"/>
      <c r="R16" s="102"/>
      <c r="S16" s="11"/>
      <c r="T16" s="11"/>
      <c r="U16" s="102"/>
      <c r="V16" s="102"/>
      <c r="W16" s="29">
        <f t="shared" si="14"/>
        <v>41.24</v>
      </c>
      <c r="X16" s="29">
        <f t="shared" si="15"/>
        <v>41.24</v>
      </c>
      <c r="Y16" s="102">
        <v>5</v>
      </c>
      <c r="Z16" s="102">
        <v>2.2200000000000002</v>
      </c>
      <c r="AA16" s="99"/>
      <c r="AB16" s="95"/>
      <c r="AC16" s="29">
        <f t="shared" si="16"/>
        <v>5</v>
      </c>
      <c r="AD16" s="29">
        <f t="shared" si="17"/>
        <v>2.2200000000000002</v>
      </c>
      <c r="AE16" s="95">
        <v>0</v>
      </c>
      <c r="AF16" s="95">
        <v>0</v>
      </c>
      <c r="AG16" s="95"/>
      <c r="AH16" s="95"/>
      <c r="AI16" s="147"/>
      <c r="AJ16" s="147"/>
      <c r="AK16" s="325">
        <v>80</v>
      </c>
      <c r="AL16" s="326">
        <v>24</v>
      </c>
      <c r="AM16" s="9"/>
      <c r="AN16" s="9"/>
      <c r="AO16" s="28"/>
      <c r="AP16" s="28"/>
      <c r="AQ16" s="28"/>
      <c r="AR16" s="28"/>
      <c r="AS16" s="28"/>
      <c r="AT16" s="28"/>
      <c r="AU16" s="14">
        <f t="shared" si="18"/>
        <v>80</v>
      </c>
      <c r="AV16" s="14">
        <f t="shared" si="2"/>
        <v>24</v>
      </c>
      <c r="AW16" s="29"/>
      <c r="AX16" s="29"/>
      <c r="AY16" s="1"/>
      <c r="AZ16" s="29"/>
      <c r="BA16" s="29"/>
      <c r="BB16" s="29"/>
      <c r="BC16" s="29">
        <f t="shared" si="3"/>
        <v>0</v>
      </c>
      <c r="BD16" s="29">
        <f t="shared" si="4"/>
        <v>0</v>
      </c>
      <c r="BE16" s="102">
        <v>17</v>
      </c>
      <c r="BF16" s="102">
        <v>2.4207999999999998</v>
      </c>
      <c r="BG16" s="249">
        <v>8</v>
      </c>
      <c r="BH16" s="250">
        <v>1.1392</v>
      </c>
      <c r="BI16" s="249"/>
      <c r="BJ16" s="250"/>
      <c r="BK16" s="245"/>
      <c r="BL16" s="102"/>
      <c r="BM16" s="102">
        <v>5</v>
      </c>
      <c r="BN16" s="102">
        <v>0.71199999999999997</v>
      </c>
      <c r="BO16" s="29"/>
      <c r="BP16" s="29"/>
      <c r="BQ16" s="102">
        <v>30</v>
      </c>
      <c r="BR16" s="102">
        <v>4.2720000000000002</v>
      </c>
      <c r="BS16" s="11">
        <f t="shared" si="19"/>
        <v>60</v>
      </c>
      <c r="BT16" s="29">
        <f t="shared" si="20"/>
        <v>8.5440000000000005</v>
      </c>
      <c r="BU16" s="29"/>
      <c r="BV16" s="29"/>
      <c r="BW16" s="14"/>
      <c r="BX16" s="14"/>
      <c r="BY16" s="14"/>
      <c r="BZ16" s="29"/>
      <c r="CA16" s="14"/>
      <c r="CB16" s="29"/>
      <c r="CC16" s="14">
        <f t="shared" si="5"/>
        <v>0</v>
      </c>
      <c r="CD16" s="14">
        <f t="shared" si="5"/>
        <v>0</v>
      </c>
      <c r="CE16" s="14"/>
      <c r="CF16" s="14"/>
      <c r="CG16" s="27"/>
      <c r="CH16" s="18"/>
      <c r="CI16" s="26"/>
      <c r="CJ16" s="18"/>
      <c r="CK16" s="17"/>
      <c r="CL16" s="17"/>
      <c r="CM16" s="327">
        <v>25.75</v>
      </c>
      <c r="CN16" s="245">
        <v>8</v>
      </c>
      <c r="CO16" s="29">
        <f t="shared" si="21"/>
        <v>25.75</v>
      </c>
      <c r="CP16" s="29">
        <f t="shared" si="22"/>
        <v>8</v>
      </c>
      <c r="CQ16" s="238">
        <v>247.40625</v>
      </c>
      <c r="CR16" s="238"/>
      <c r="CS16" s="238"/>
      <c r="CT16" s="239"/>
      <c r="CU16" s="366">
        <v>18.556701030927837</v>
      </c>
      <c r="CV16" s="240"/>
      <c r="CW16" s="328">
        <v>63.814432989690722</v>
      </c>
      <c r="CX16" s="239"/>
      <c r="CY16" s="16"/>
      <c r="CZ16" s="16"/>
      <c r="DA16" s="25">
        <f t="shared" si="23"/>
        <v>329.77738402061857</v>
      </c>
      <c r="DB16" s="14">
        <f t="shared" si="24"/>
        <v>0</v>
      </c>
      <c r="DC16" s="29"/>
      <c r="DD16" s="29"/>
      <c r="DE16" s="14"/>
      <c r="DF16" s="29"/>
      <c r="DG16" s="29"/>
      <c r="DH16" s="29"/>
      <c r="DI16" s="29">
        <f t="shared" si="25"/>
        <v>0</v>
      </c>
      <c r="DJ16" s="29">
        <f t="shared" si="26"/>
        <v>0</v>
      </c>
      <c r="DK16" s="329">
        <v>42.37</v>
      </c>
      <c r="DL16" s="329">
        <v>14.12</v>
      </c>
      <c r="DM16" s="11">
        <f t="shared" si="27"/>
        <v>42.37</v>
      </c>
      <c r="DN16" s="11">
        <f t="shared" si="28"/>
        <v>14.12</v>
      </c>
      <c r="DO16" s="329">
        <v>41.1</v>
      </c>
      <c r="DP16" s="329">
        <v>13.7</v>
      </c>
      <c r="DQ16" s="349"/>
      <c r="DR16" s="349"/>
      <c r="DS16" s="29"/>
      <c r="DT16" s="29"/>
      <c r="DU16" s="15"/>
      <c r="DV16" s="24"/>
      <c r="DW16" s="24"/>
      <c r="DX16" s="24"/>
      <c r="DY16" s="29"/>
      <c r="DZ16" s="29"/>
      <c r="EA16" s="14"/>
      <c r="EB16" s="29"/>
      <c r="EC16" s="29">
        <f t="shared" si="29"/>
        <v>0</v>
      </c>
      <c r="ED16" s="29">
        <f t="shared" si="29"/>
        <v>0</v>
      </c>
      <c r="EE16" s="14"/>
      <c r="EF16" s="14"/>
      <c r="EG16" s="330">
        <v>39.18</v>
      </c>
      <c r="EH16" s="331">
        <v>9.7949999999999999</v>
      </c>
      <c r="EI16" s="119">
        <v>154.63999999999999</v>
      </c>
      <c r="EJ16" s="119">
        <v>38.659999999999997</v>
      </c>
      <c r="EK16" s="327">
        <v>72.16</v>
      </c>
      <c r="EL16" s="353">
        <v>18.04</v>
      </c>
      <c r="EM16" s="358">
        <v>51.55</v>
      </c>
      <c r="EN16" s="358">
        <v>12.887499999999999</v>
      </c>
      <c r="EO16" s="358">
        <v>30.93</v>
      </c>
      <c r="EP16" s="358">
        <v>7.7324999999999999</v>
      </c>
      <c r="EQ16" s="29">
        <f t="shared" si="30"/>
        <v>348.46000000000004</v>
      </c>
      <c r="ER16" s="29">
        <f t="shared" si="31"/>
        <v>66.495000000000005</v>
      </c>
      <c r="ES16" s="33"/>
      <c r="ET16" s="33"/>
      <c r="EU16" s="23"/>
      <c r="EV16" s="23"/>
      <c r="EW16" s="14">
        <f t="shared" si="32"/>
        <v>0</v>
      </c>
      <c r="EX16" s="14">
        <f t="shared" si="33"/>
        <v>0</v>
      </c>
      <c r="EY16" s="29"/>
      <c r="EZ16" s="29"/>
      <c r="FA16" s="332">
        <v>24</v>
      </c>
      <c r="FB16" s="246"/>
      <c r="FC16" s="139">
        <v>0</v>
      </c>
      <c r="FD16" s="245"/>
      <c r="FE16" s="29"/>
      <c r="FF16" s="29"/>
      <c r="FG16" s="235"/>
      <c r="FH16" s="236"/>
      <c r="FI16" s="29"/>
      <c r="FJ16" s="29"/>
      <c r="FK16" s="29"/>
      <c r="FL16" s="29"/>
      <c r="FM16" s="245">
        <v>26.8</v>
      </c>
      <c r="FN16" s="245">
        <v>6</v>
      </c>
      <c r="FO16" s="14"/>
      <c r="FP16" s="29"/>
      <c r="FQ16" s="6">
        <f t="shared" si="34"/>
        <v>26.8</v>
      </c>
      <c r="FR16" s="29">
        <f t="shared" si="35"/>
        <v>6</v>
      </c>
      <c r="FS16" s="14"/>
      <c r="FT16" s="14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>
        <f t="shared" si="36"/>
        <v>0</v>
      </c>
      <c r="GH16" s="29">
        <f t="shared" si="37"/>
        <v>0</v>
      </c>
      <c r="GI16" s="22"/>
      <c r="GJ16" s="22"/>
      <c r="GK16" s="245"/>
      <c r="GL16" s="245"/>
      <c r="GM16" s="248"/>
      <c r="GN16" s="21"/>
      <c r="GO16" s="333"/>
      <c r="GP16" s="334"/>
      <c r="GQ16" s="5"/>
      <c r="GR16" s="5"/>
      <c r="GS16" s="21"/>
      <c r="GT16" s="21"/>
      <c r="GU16" s="118"/>
      <c r="GV16" s="118"/>
      <c r="GW16" s="118"/>
      <c r="GX16" s="118"/>
      <c r="GY16" s="118">
        <v>0</v>
      </c>
      <c r="GZ16" s="118">
        <v>0</v>
      </c>
      <c r="HA16" s="29">
        <f t="shared" si="38"/>
        <v>0</v>
      </c>
      <c r="HB16" s="29">
        <f t="shared" si="39"/>
        <v>0</v>
      </c>
      <c r="HC16" s="14"/>
      <c r="HD16" s="14"/>
      <c r="HE16" s="14"/>
      <c r="HF16" s="14"/>
      <c r="HG16" s="14"/>
      <c r="HH16" s="14"/>
      <c r="HI16" s="14">
        <f t="shared" si="6"/>
        <v>0</v>
      </c>
      <c r="HJ16" s="14">
        <f t="shared" si="7"/>
        <v>0</v>
      </c>
      <c r="HK16" s="102"/>
      <c r="HL16" s="102"/>
      <c r="HM16" s="102"/>
      <c r="HN16" s="355"/>
      <c r="HO16" s="102">
        <f t="shared" si="40"/>
        <v>0</v>
      </c>
      <c r="HP16" s="102">
        <f t="shared" si="41"/>
        <v>0</v>
      </c>
      <c r="HQ16" s="116">
        <v>550</v>
      </c>
      <c r="HR16" s="95"/>
      <c r="HS16" s="116">
        <v>550</v>
      </c>
      <c r="HT16" s="29"/>
      <c r="HU16" s="29">
        <f t="shared" si="42"/>
        <v>550</v>
      </c>
      <c r="HV16" s="29">
        <f t="shared" si="43"/>
        <v>0</v>
      </c>
      <c r="HW16" s="29"/>
      <c r="HX16" s="29"/>
      <c r="HY16" s="240"/>
      <c r="HZ16" s="333"/>
      <c r="IA16" s="20"/>
      <c r="IB16" s="7"/>
      <c r="IC16" s="336">
        <v>9.3000000000000007</v>
      </c>
      <c r="ID16" s="155">
        <v>2.3250000000000002</v>
      </c>
      <c r="IE16" s="4"/>
      <c r="IF16" s="4"/>
      <c r="IG16" s="29">
        <f t="shared" si="82"/>
        <v>9.3000000000000007</v>
      </c>
      <c r="IH16" s="29">
        <f t="shared" si="44"/>
        <v>2.3250000000000002</v>
      </c>
      <c r="II16" s="29"/>
      <c r="IJ16" s="29"/>
      <c r="IK16" s="29"/>
      <c r="IL16" s="29"/>
      <c r="IM16" s="14"/>
      <c r="IN16" s="24"/>
      <c r="IO16" s="102"/>
      <c r="IP16" s="102"/>
      <c r="IQ16" s="29"/>
      <c r="IR16" s="29"/>
      <c r="IS16" s="29"/>
      <c r="IT16" s="29"/>
      <c r="IU16" s="29">
        <f t="shared" si="8"/>
        <v>0</v>
      </c>
      <c r="IV16" s="29">
        <f t="shared" si="9"/>
        <v>0</v>
      </c>
      <c r="IW16" s="29"/>
      <c r="IX16" s="29"/>
      <c r="IY16" s="95">
        <v>10.31</v>
      </c>
      <c r="IZ16" s="95">
        <v>0</v>
      </c>
      <c r="JA16" s="95">
        <v>10.31</v>
      </c>
      <c r="JB16" s="95">
        <v>0</v>
      </c>
      <c r="JC16" s="30"/>
      <c r="JD16" s="30"/>
      <c r="JE16" s="29">
        <f t="shared" si="45"/>
        <v>20.62</v>
      </c>
      <c r="JF16" s="29">
        <f t="shared" si="46"/>
        <v>0</v>
      </c>
      <c r="JG16" s="368">
        <v>6.5372000000000003</v>
      </c>
      <c r="JH16" s="369">
        <v>1</v>
      </c>
      <c r="JI16" s="368">
        <v>6.5373000000000001</v>
      </c>
      <c r="JJ16" s="369">
        <v>1</v>
      </c>
      <c r="JK16" s="333">
        <v>51.55</v>
      </c>
      <c r="JL16" s="333">
        <v>11</v>
      </c>
      <c r="JM16" s="116">
        <v>44.33</v>
      </c>
      <c r="JN16" s="333">
        <v>9</v>
      </c>
      <c r="JO16" s="327"/>
      <c r="JP16" s="245"/>
      <c r="JQ16" s="29"/>
      <c r="JR16" s="29"/>
      <c r="JS16" s="29"/>
      <c r="JT16" s="29"/>
      <c r="JU16" s="29">
        <f t="shared" si="83"/>
        <v>108.9545</v>
      </c>
      <c r="JV16" s="29">
        <f t="shared" si="84"/>
        <v>22</v>
      </c>
      <c r="JW16" s="29"/>
      <c r="JX16" s="29"/>
      <c r="JY16" s="30"/>
      <c r="JZ16" s="30"/>
      <c r="KA16" s="29">
        <f t="shared" si="47"/>
        <v>0</v>
      </c>
      <c r="KB16" s="29">
        <f t="shared" si="48"/>
        <v>0</v>
      </c>
      <c r="KC16" s="14"/>
      <c r="KD16" s="14"/>
      <c r="KE16" s="14"/>
      <c r="KF16" s="14"/>
      <c r="KG16" s="14">
        <f t="shared" si="10"/>
        <v>0</v>
      </c>
      <c r="KH16" s="14">
        <f t="shared" si="11"/>
        <v>0</v>
      </c>
      <c r="KI16" s="14"/>
      <c r="KJ16" s="14"/>
      <c r="KK16" s="14"/>
      <c r="KL16" s="14"/>
      <c r="KM16" s="14">
        <f t="shared" si="49"/>
        <v>0</v>
      </c>
      <c r="KN16" s="14">
        <f t="shared" si="49"/>
        <v>0</v>
      </c>
      <c r="KO16" s="8"/>
      <c r="KP16" s="14"/>
      <c r="KQ16" s="14"/>
      <c r="KR16" s="14"/>
      <c r="KS16" s="10"/>
      <c r="KT16" s="10"/>
      <c r="KU16" s="14"/>
      <c r="KV16" s="14"/>
      <c r="KW16" s="14">
        <f t="shared" si="50"/>
        <v>0</v>
      </c>
      <c r="KX16" s="14">
        <f t="shared" si="51"/>
        <v>0</v>
      </c>
      <c r="KY16" s="14"/>
      <c r="KZ16" s="14"/>
      <c r="LA16" s="14"/>
      <c r="LB16" s="14"/>
      <c r="LC16" s="14">
        <f t="shared" si="52"/>
        <v>0</v>
      </c>
      <c r="LD16" s="14">
        <f t="shared" si="53"/>
        <v>0</v>
      </c>
      <c r="LE16" s="14"/>
      <c r="LF16" s="14"/>
      <c r="LG16" s="14">
        <f t="shared" si="54"/>
        <v>0</v>
      </c>
      <c r="LH16" s="14">
        <f t="shared" si="55"/>
        <v>0</v>
      </c>
      <c r="LI16" s="337"/>
      <c r="LJ16" s="338"/>
      <c r="LK16" s="339"/>
      <c r="LL16" s="340"/>
      <c r="LM16" s="339"/>
      <c r="LN16" s="342"/>
      <c r="LO16" s="31"/>
      <c r="LP16" s="3"/>
      <c r="LQ16" s="3"/>
      <c r="LR16" s="3"/>
      <c r="LS16" s="14">
        <f t="shared" si="56"/>
        <v>0</v>
      </c>
      <c r="LT16" s="14">
        <f t="shared" si="57"/>
        <v>0</v>
      </c>
      <c r="LU16" s="12"/>
      <c r="LV16" s="14"/>
      <c r="LW16" s="14"/>
      <c r="LX16" s="14"/>
      <c r="LY16" s="14">
        <f t="shared" si="58"/>
        <v>0</v>
      </c>
      <c r="LZ16" s="14">
        <f t="shared" si="59"/>
        <v>0</v>
      </c>
      <c r="MA16" s="27"/>
      <c r="MB16" s="14"/>
      <c r="MC16" s="233">
        <v>22</v>
      </c>
      <c r="MD16" s="252"/>
      <c r="ME16" s="99"/>
      <c r="MF16" s="14"/>
      <c r="MG16" s="31"/>
      <c r="MH16" s="14"/>
      <c r="MI16" s="14">
        <f t="shared" si="60"/>
        <v>22</v>
      </c>
      <c r="MJ16" s="14">
        <f t="shared" si="61"/>
        <v>0</v>
      </c>
      <c r="MK16" s="350">
        <v>0</v>
      </c>
      <c r="ML16" s="117">
        <v>0</v>
      </c>
      <c r="MM16" s="139">
        <v>0</v>
      </c>
      <c r="MN16" s="343">
        <v>0</v>
      </c>
      <c r="MO16" s="14">
        <f t="shared" si="62"/>
        <v>0</v>
      </c>
      <c r="MP16" s="14">
        <f t="shared" si="63"/>
        <v>0</v>
      </c>
      <c r="MQ16" s="14"/>
      <c r="MR16" s="14"/>
      <c r="MS16" s="14">
        <f t="shared" si="64"/>
        <v>0</v>
      </c>
      <c r="MT16" s="14">
        <f t="shared" si="65"/>
        <v>0</v>
      </c>
      <c r="MU16" s="14"/>
      <c r="MV16" s="14"/>
      <c r="MW16" s="14">
        <f t="shared" si="66"/>
        <v>0</v>
      </c>
      <c r="MX16" s="14">
        <f t="shared" si="67"/>
        <v>0</v>
      </c>
      <c r="MY16" s="117">
        <v>6.65</v>
      </c>
      <c r="MZ16" s="344">
        <v>0.9</v>
      </c>
      <c r="NA16" s="14">
        <f t="shared" si="68"/>
        <v>6.65</v>
      </c>
      <c r="NB16" s="14">
        <f t="shared" si="69"/>
        <v>0.9</v>
      </c>
      <c r="NC16" s="33"/>
      <c r="ND16" s="33"/>
      <c r="NE16" s="33">
        <f t="shared" si="70"/>
        <v>0</v>
      </c>
      <c r="NF16" s="33">
        <f t="shared" si="71"/>
        <v>0</v>
      </c>
      <c r="NG16" s="33"/>
      <c r="NH16" s="33"/>
      <c r="NI16" s="33">
        <f t="shared" si="72"/>
        <v>0</v>
      </c>
      <c r="NJ16" s="33">
        <f t="shared" si="73"/>
        <v>0</v>
      </c>
      <c r="NK16" s="8"/>
      <c r="NL16" s="33"/>
      <c r="NM16" s="33">
        <f t="shared" si="74"/>
        <v>0</v>
      </c>
      <c r="NN16" s="33">
        <f t="shared" si="75"/>
        <v>0</v>
      </c>
      <c r="NO16" s="98">
        <v>0</v>
      </c>
      <c r="NP16" s="98"/>
      <c r="NQ16" s="98">
        <v>0</v>
      </c>
      <c r="NR16" s="98"/>
      <c r="NS16" s="98">
        <v>0</v>
      </c>
      <c r="NT16" s="98"/>
      <c r="NU16" s="14">
        <f t="shared" si="76"/>
        <v>0</v>
      </c>
      <c r="NV16" s="14">
        <f t="shared" si="77"/>
        <v>0</v>
      </c>
      <c r="NW16" s="98"/>
      <c r="NX16" s="98"/>
      <c r="NY16" s="98"/>
      <c r="NZ16" s="98"/>
      <c r="OA16" s="98"/>
      <c r="OB16" s="98"/>
      <c r="OC16" s="98"/>
      <c r="OD16" s="98"/>
      <c r="OE16" s="98">
        <f t="shared" si="78"/>
        <v>0</v>
      </c>
      <c r="OF16" s="98">
        <f t="shared" si="79"/>
        <v>0</v>
      </c>
      <c r="OG16" s="240">
        <v>0</v>
      </c>
      <c r="OH16" s="240"/>
      <c r="OI16" s="240">
        <v>0</v>
      </c>
      <c r="OJ16" s="240"/>
      <c r="OK16" s="240">
        <v>0</v>
      </c>
      <c r="OL16" s="33"/>
      <c r="OM16" s="33">
        <f t="shared" si="80"/>
        <v>0</v>
      </c>
      <c r="ON16" s="33">
        <f t="shared" si="81"/>
        <v>0</v>
      </c>
      <c r="OO16" s="33"/>
      <c r="OP16" s="33"/>
      <c r="OQ16" s="33">
        <f t="shared" si="12"/>
        <v>0</v>
      </c>
      <c r="OR16" s="33">
        <f t="shared" si="13"/>
        <v>0</v>
      </c>
    </row>
    <row r="17" spans="1:408" ht="12.75" customHeight="1">
      <c r="A17" s="172"/>
      <c r="B17" s="154">
        <v>7</v>
      </c>
      <c r="C17" s="173"/>
      <c r="D17" s="173"/>
      <c r="E17" s="98"/>
      <c r="F17" s="98"/>
      <c r="G17" s="98"/>
      <c r="H17" s="98"/>
      <c r="I17" s="102">
        <f t="shared" si="0"/>
        <v>0</v>
      </c>
      <c r="J17" s="102">
        <f t="shared" si="1"/>
        <v>0</v>
      </c>
      <c r="K17" s="11"/>
      <c r="L17" s="11"/>
      <c r="M17" s="95">
        <v>20.62</v>
      </c>
      <c r="N17" s="95">
        <v>4.1240000000000006</v>
      </c>
      <c r="O17" s="99">
        <v>20.62</v>
      </c>
      <c r="P17" s="95">
        <v>4.1240000000000006</v>
      </c>
      <c r="Q17" s="147"/>
      <c r="R17" s="102"/>
      <c r="S17" s="11"/>
      <c r="T17" s="11"/>
      <c r="U17" s="102"/>
      <c r="V17" s="102"/>
      <c r="W17" s="29">
        <f t="shared" si="14"/>
        <v>41.24</v>
      </c>
      <c r="X17" s="29">
        <f t="shared" si="15"/>
        <v>41.24</v>
      </c>
      <c r="Y17" s="102">
        <v>5</v>
      </c>
      <c r="Z17" s="102">
        <v>2.2200000000000002</v>
      </c>
      <c r="AA17" s="99"/>
      <c r="AB17" s="95"/>
      <c r="AC17" s="29">
        <f t="shared" si="16"/>
        <v>5</v>
      </c>
      <c r="AD17" s="29">
        <f t="shared" si="17"/>
        <v>2.2200000000000002</v>
      </c>
      <c r="AE17" s="95">
        <v>10</v>
      </c>
      <c r="AF17" s="95">
        <v>3</v>
      </c>
      <c r="AG17" s="95"/>
      <c r="AH17" s="95"/>
      <c r="AI17" s="147"/>
      <c r="AJ17" s="147"/>
      <c r="AK17" s="325">
        <v>105</v>
      </c>
      <c r="AL17" s="326">
        <v>31.5</v>
      </c>
      <c r="AM17" s="9"/>
      <c r="AN17" s="9"/>
      <c r="AO17" s="28"/>
      <c r="AP17" s="28"/>
      <c r="AQ17" s="28"/>
      <c r="AR17" s="28"/>
      <c r="AS17" s="28"/>
      <c r="AT17" s="28"/>
      <c r="AU17" s="14">
        <f t="shared" si="18"/>
        <v>115</v>
      </c>
      <c r="AV17" s="14">
        <f t="shared" si="2"/>
        <v>34.5</v>
      </c>
      <c r="AW17" s="29"/>
      <c r="AX17" s="29"/>
      <c r="AY17" s="1"/>
      <c r="AZ17" s="29"/>
      <c r="BA17" s="29"/>
      <c r="BB17" s="29"/>
      <c r="BC17" s="29">
        <f t="shared" si="3"/>
        <v>0</v>
      </c>
      <c r="BD17" s="29">
        <f t="shared" si="4"/>
        <v>0</v>
      </c>
      <c r="BE17" s="102">
        <v>17</v>
      </c>
      <c r="BF17" s="102">
        <v>2.4207999999999998</v>
      </c>
      <c r="BG17" s="249">
        <v>8</v>
      </c>
      <c r="BH17" s="250">
        <v>1.1392</v>
      </c>
      <c r="BI17" s="249"/>
      <c r="BJ17" s="250"/>
      <c r="BK17" s="245"/>
      <c r="BL17" s="102"/>
      <c r="BM17" s="102">
        <v>5</v>
      </c>
      <c r="BN17" s="102">
        <v>0.71199999999999997</v>
      </c>
      <c r="BO17" s="29"/>
      <c r="BP17" s="29"/>
      <c r="BQ17" s="102">
        <v>30</v>
      </c>
      <c r="BR17" s="102">
        <v>4.2720000000000002</v>
      </c>
      <c r="BS17" s="11">
        <f t="shared" si="19"/>
        <v>60</v>
      </c>
      <c r="BT17" s="29">
        <f t="shared" si="20"/>
        <v>8.5440000000000005</v>
      </c>
      <c r="BU17" s="29"/>
      <c r="BV17" s="29"/>
      <c r="BW17" s="14"/>
      <c r="BX17" s="14"/>
      <c r="BY17" s="14"/>
      <c r="BZ17" s="29"/>
      <c r="CA17" s="14"/>
      <c r="CB17" s="29"/>
      <c r="CC17" s="14">
        <f t="shared" si="5"/>
        <v>0</v>
      </c>
      <c r="CD17" s="14">
        <f t="shared" si="5"/>
        <v>0</v>
      </c>
      <c r="CE17" s="14"/>
      <c r="CF17" s="14"/>
      <c r="CG17" s="27"/>
      <c r="CH17" s="18"/>
      <c r="CI17" s="26"/>
      <c r="CJ17" s="18"/>
      <c r="CK17" s="17"/>
      <c r="CL17" s="17"/>
      <c r="CM17" s="327">
        <v>25.75</v>
      </c>
      <c r="CN17" s="245">
        <v>8</v>
      </c>
      <c r="CO17" s="29">
        <f t="shared" si="21"/>
        <v>25.75</v>
      </c>
      <c r="CP17" s="29">
        <f t="shared" si="22"/>
        <v>8</v>
      </c>
      <c r="CQ17" s="238">
        <v>247.40625</v>
      </c>
      <c r="CR17" s="238"/>
      <c r="CS17" s="238"/>
      <c r="CT17" s="239"/>
      <c r="CU17" s="366">
        <v>18.556701030927837</v>
      </c>
      <c r="CV17" s="240"/>
      <c r="CW17" s="328">
        <v>63.814432989690722</v>
      </c>
      <c r="CX17" s="239"/>
      <c r="CY17" s="16"/>
      <c r="CZ17" s="16"/>
      <c r="DA17" s="25">
        <f t="shared" si="23"/>
        <v>329.77738402061857</v>
      </c>
      <c r="DB17" s="14">
        <f t="shared" si="24"/>
        <v>0</v>
      </c>
      <c r="DC17" s="29"/>
      <c r="DD17" s="29"/>
      <c r="DE17" s="14"/>
      <c r="DF17" s="29"/>
      <c r="DG17" s="29"/>
      <c r="DH17" s="29"/>
      <c r="DI17" s="29">
        <f t="shared" si="25"/>
        <v>0</v>
      </c>
      <c r="DJ17" s="29">
        <f t="shared" si="26"/>
        <v>0</v>
      </c>
      <c r="DK17" s="329">
        <v>42.37</v>
      </c>
      <c r="DL17" s="329">
        <v>14.12</v>
      </c>
      <c r="DM17" s="11">
        <f t="shared" si="27"/>
        <v>42.37</v>
      </c>
      <c r="DN17" s="11">
        <f t="shared" si="28"/>
        <v>14.12</v>
      </c>
      <c r="DO17" s="329">
        <v>41.1</v>
      </c>
      <c r="DP17" s="329">
        <v>13.7</v>
      </c>
      <c r="DQ17" s="349"/>
      <c r="DR17" s="349"/>
      <c r="DS17" s="29"/>
      <c r="DT17" s="29"/>
      <c r="DU17" s="15"/>
      <c r="DV17" s="24"/>
      <c r="DW17" s="24"/>
      <c r="DX17" s="24"/>
      <c r="DY17" s="29"/>
      <c r="DZ17" s="29"/>
      <c r="EA17" s="14"/>
      <c r="EB17" s="29"/>
      <c r="EC17" s="29">
        <f t="shared" si="29"/>
        <v>0</v>
      </c>
      <c r="ED17" s="29">
        <f t="shared" si="29"/>
        <v>0</v>
      </c>
      <c r="EE17" s="14"/>
      <c r="EF17" s="14"/>
      <c r="EG17" s="330">
        <v>39.18</v>
      </c>
      <c r="EH17" s="331">
        <v>9.7949999999999999</v>
      </c>
      <c r="EI17" s="119">
        <v>154.63999999999999</v>
      </c>
      <c r="EJ17" s="119">
        <v>38.659999999999997</v>
      </c>
      <c r="EK17" s="327">
        <v>72.16</v>
      </c>
      <c r="EL17" s="353">
        <v>18.04</v>
      </c>
      <c r="EM17" s="358">
        <v>51.55</v>
      </c>
      <c r="EN17" s="358">
        <v>12.887499999999999</v>
      </c>
      <c r="EO17" s="358">
        <v>30.93</v>
      </c>
      <c r="EP17" s="358">
        <v>7.7324999999999999</v>
      </c>
      <c r="EQ17" s="29">
        <f t="shared" si="30"/>
        <v>348.46000000000004</v>
      </c>
      <c r="ER17" s="29">
        <f t="shared" si="31"/>
        <v>66.495000000000005</v>
      </c>
      <c r="ES17" s="33"/>
      <c r="ET17" s="33"/>
      <c r="EU17" s="23"/>
      <c r="EV17" s="23"/>
      <c r="EW17" s="14">
        <f t="shared" si="32"/>
        <v>0</v>
      </c>
      <c r="EX17" s="14">
        <f t="shared" si="33"/>
        <v>0</v>
      </c>
      <c r="EY17" s="29"/>
      <c r="EZ17" s="29"/>
      <c r="FA17" s="332">
        <v>24</v>
      </c>
      <c r="FB17" s="246"/>
      <c r="FC17" s="139">
        <v>0</v>
      </c>
      <c r="FD17" s="245"/>
      <c r="FE17" s="29"/>
      <c r="FF17" s="29"/>
      <c r="FG17" s="235"/>
      <c r="FH17" s="236"/>
      <c r="FI17" s="29"/>
      <c r="FJ17" s="29"/>
      <c r="FK17" s="29"/>
      <c r="FL17" s="29"/>
      <c r="FM17" s="245">
        <v>26.8</v>
      </c>
      <c r="FN17" s="245">
        <v>6</v>
      </c>
      <c r="FO17" s="14"/>
      <c r="FP17" s="29"/>
      <c r="FQ17" s="6">
        <f t="shared" si="34"/>
        <v>26.8</v>
      </c>
      <c r="FR17" s="29">
        <f t="shared" si="35"/>
        <v>6</v>
      </c>
      <c r="FS17" s="14"/>
      <c r="FT17" s="14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>
        <f t="shared" si="36"/>
        <v>0</v>
      </c>
      <c r="GH17" s="29">
        <f t="shared" si="37"/>
        <v>0</v>
      </c>
      <c r="GI17" s="22"/>
      <c r="GJ17" s="22"/>
      <c r="GK17" s="245"/>
      <c r="GL17" s="245"/>
      <c r="GM17" s="248"/>
      <c r="GN17" s="21"/>
      <c r="GO17" s="333"/>
      <c r="GP17" s="334"/>
      <c r="GQ17" s="5"/>
      <c r="GR17" s="5"/>
      <c r="GS17" s="21"/>
      <c r="GT17" s="21"/>
      <c r="GU17" s="118"/>
      <c r="GV17" s="118"/>
      <c r="GW17" s="118"/>
      <c r="GX17" s="118"/>
      <c r="GY17" s="118">
        <v>0</v>
      </c>
      <c r="GZ17" s="118">
        <v>0</v>
      </c>
      <c r="HA17" s="29">
        <f t="shared" si="38"/>
        <v>0</v>
      </c>
      <c r="HB17" s="29">
        <f t="shared" si="39"/>
        <v>0</v>
      </c>
      <c r="HC17" s="14"/>
      <c r="HD17" s="14"/>
      <c r="HE17" s="14"/>
      <c r="HF17" s="14"/>
      <c r="HG17" s="14"/>
      <c r="HH17" s="14"/>
      <c r="HI17" s="14">
        <f t="shared" si="6"/>
        <v>0</v>
      </c>
      <c r="HJ17" s="14">
        <f t="shared" si="7"/>
        <v>0</v>
      </c>
      <c r="HK17" s="102"/>
      <c r="HL17" s="102"/>
      <c r="HM17" s="102"/>
      <c r="HN17" s="355"/>
      <c r="HO17" s="102">
        <f t="shared" si="40"/>
        <v>0</v>
      </c>
      <c r="HP17" s="102">
        <f t="shared" si="41"/>
        <v>0</v>
      </c>
      <c r="HQ17" s="116">
        <v>550</v>
      </c>
      <c r="HR17" s="95"/>
      <c r="HS17" s="116">
        <v>550</v>
      </c>
      <c r="HT17" s="29"/>
      <c r="HU17" s="29">
        <f t="shared" si="42"/>
        <v>550</v>
      </c>
      <c r="HV17" s="29">
        <f t="shared" si="43"/>
        <v>0</v>
      </c>
      <c r="HW17" s="29"/>
      <c r="HX17" s="29"/>
      <c r="HY17" s="240"/>
      <c r="HZ17" s="333"/>
      <c r="IA17" s="20"/>
      <c r="IB17" s="7"/>
      <c r="IC17" s="336">
        <v>9.3000000000000007</v>
      </c>
      <c r="ID17" s="155">
        <v>2.3250000000000002</v>
      </c>
      <c r="IE17" s="4"/>
      <c r="IF17" s="4"/>
      <c r="IG17" s="29">
        <f t="shared" si="82"/>
        <v>9.3000000000000007</v>
      </c>
      <c r="IH17" s="29">
        <f t="shared" si="44"/>
        <v>2.3250000000000002</v>
      </c>
      <c r="II17" s="29"/>
      <c r="IJ17" s="29"/>
      <c r="IK17" s="29"/>
      <c r="IL17" s="29"/>
      <c r="IM17" s="14"/>
      <c r="IN17" s="24"/>
      <c r="IO17" s="102"/>
      <c r="IP17" s="102"/>
      <c r="IQ17" s="29"/>
      <c r="IR17" s="29"/>
      <c r="IS17" s="29"/>
      <c r="IT17" s="29"/>
      <c r="IU17" s="29">
        <f t="shared" si="8"/>
        <v>0</v>
      </c>
      <c r="IV17" s="29">
        <f t="shared" si="9"/>
        <v>0</v>
      </c>
      <c r="IW17" s="29"/>
      <c r="IX17" s="29"/>
      <c r="IY17" s="95">
        <v>10.31</v>
      </c>
      <c r="IZ17" s="95">
        <v>0</v>
      </c>
      <c r="JA17" s="95">
        <v>10.31</v>
      </c>
      <c r="JB17" s="95">
        <v>0</v>
      </c>
      <c r="JC17" s="30"/>
      <c r="JD17" s="30"/>
      <c r="JE17" s="29">
        <f t="shared" si="45"/>
        <v>20.62</v>
      </c>
      <c r="JF17" s="29">
        <f t="shared" si="46"/>
        <v>0</v>
      </c>
      <c r="JG17" s="368">
        <v>6.5372000000000003</v>
      </c>
      <c r="JH17" s="369">
        <v>1</v>
      </c>
      <c r="JI17" s="368">
        <v>6.5373000000000001</v>
      </c>
      <c r="JJ17" s="369">
        <v>1</v>
      </c>
      <c r="JK17" s="333">
        <v>51.55</v>
      </c>
      <c r="JL17" s="333">
        <v>11</v>
      </c>
      <c r="JM17" s="116">
        <v>44.33</v>
      </c>
      <c r="JN17" s="333">
        <v>9</v>
      </c>
      <c r="JO17" s="327"/>
      <c r="JP17" s="245"/>
      <c r="JQ17" s="29"/>
      <c r="JR17" s="29"/>
      <c r="JS17" s="29"/>
      <c r="JT17" s="29"/>
      <c r="JU17" s="29">
        <f t="shared" si="83"/>
        <v>108.9545</v>
      </c>
      <c r="JV17" s="29">
        <f t="shared" si="84"/>
        <v>22</v>
      </c>
      <c r="JW17" s="29"/>
      <c r="JX17" s="29"/>
      <c r="JY17" s="30"/>
      <c r="JZ17" s="30"/>
      <c r="KA17" s="29">
        <f t="shared" si="47"/>
        <v>0</v>
      </c>
      <c r="KB17" s="29">
        <f t="shared" si="48"/>
        <v>0</v>
      </c>
      <c r="KC17" s="14"/>
      <c r="KD17" s="14"/>
      <c r="KE17" s="14"/>
      <c r="KF17" s="14"/>
      <c r="KG17" s="14">
        <f t="shared" si="10"/>
        <v>0</v>
      </c>
      <c r="KH17" s="14">
        <f t="shared" si="11"/>
        <v>0</v>
      </c>
      <c r="KI17" s="14"/>
      <c r="KJ17" s="14"/>
      <c r="KK17" s="14"/>
      <c r="KL17" s="14"/>
      <c r="KM17" s="14">
        <f t="shared" si="49"/>
        <v>0</v>
      </c>
      <c r="KN17" s="14">
        <f t="shared" si="49"/>
        <v>0</v>
      </c>
      <c r="KO17" s="8"/>
      <c r="KP17" s="14"/>
      <c r="KQ17" s="14"/>
      <c r="KR17" s="14"/>
      <c r="KS17" s="10"/>
      <c r="KT17" s="10"/>
      <c r="KU17" s="14"/>
      <c r="KV17" s="14"/>
      <c r="KW17" s="14">
        <f t="shared" si="50"/>
        <v>0</v>
      </c>
      <c r="KX17" s="14">
        <f t="shared" si="51"/>
        <v>0</v>
      </c>
      <c r="KY17" s="14"/>
      <c r="KZ17" s="14"/>
      <c r="LA17" s="14"/>
      <c r="LB17" s="14"/>
      <c r="LC17" s="14">
        <f t="shared" si="52"/>
        <v>0</v>
      </c>
      <c r="LD17" s="14">
        <f t="shared" si="53"/>
        <v>0</v>
      </c>
      <c r="LE17" s="14"/>
      <c r="LF17" s="14"/>
      <c r="LG17" s="14">
        <f t="shared" si="54"/>
        <v>0</v>
      </c>
      <c r="LH17" s="14">
        <f t="shared" si="55"/>
        <v>0</v>
      </c>
      <c r="LI17" s="337"/>
      <c r="LJ17" s="338"/>
      <c r="LK17" s="339"/>
      <c r="LL17" s="340"/>
      <c r="LM17" s="339"/>
      <c r="LN17" s="342"/>
      <c r="LO17" s="31"/>
      <c r="LP17" s="3"/>
      <c r="LQ17" s="3"/>
      <c r="LR17" s="3"/>
      <c r="LS17" s="14">
        <f t="shared" si="56"/>
        <v>0</v>
      </c>
      <c r="LT17" s="14">
        <f t="shared" si="57"/>
        <v>0</v>
      </c>
      <c r="LU17" s="12"/>
      <c r="LV17" s="14"/>
      <c r="LW17" s="14"/>
      <c r="LX17" s="14"/>
      <c r="LY17" s="14">
        <f t="shared" si="58"/>
        <v>0</v>
      </c>
      <c r="LZ17" s="14">
        <f t="shared" si="59"/>
        <v>0</v>
      </c>
      <c r="MA17" s="27"/>
      <c r="MB17" s="14"/>
      <c r="MC17" s="233">
        <v>22</v>
      </c>
      <c r="MD17" s="252"/>
      <c r="ME17" s="99"/>
      <c r="MF17" s="14"/>
      <c r="MG17" s="31"/>
      <c r="MH17" s="14"/>
      <c r="MI17" s="14">
        <f t="shared" si="60"/>
        <v>22</v>
      </c>
      <c r="MJ17" s="14">
        <f t="shared" si="61"/>
        <v>0</v>
      </c>
      <c r="MK17" s="350">
        <v>0</v>
      </c>
      <c r="ML17" s="117">
        <v>0</v>
      </c>
      <c r="MM17" s="139">
        <v>0</v>
      </c>
      <c r="MN17" s="343">
        <v>0</v>
      </c>
      <c r="MO17" s="14">
        <f t="shared" si="62"/>
        <v>0</v>
      </c>
      <c r="MP17" s="14">
        <f t="shared" si="63"/>
        <v>0</v>
      </c>
      <c r="MQ17" s="14"/>
      <c r="MR17" s="14"/>
      <c r="MS17" s="14">
        <f t="shared" si="64"/>
        <v>0</v>
      </c>
      <c r="MT17" s="14">
        <f t="shared" si="65"/>
        <v>0</v>
      </c>
      <c r="MU17" s="14"/>
      <c r="MV17" s="14"/>
      <c r="MW17" s="14">
        <f t="shared" si="66"/>
        <v>0</v>
      </c>
      <c r="MX17" s="14">
        <f t="shared" si="67"/>
        <v>0</v>
      </c>
      <c r="MY17" s="117">
        <v>6.65</v>
      </c>
      <c r="MZ17" s="344">
        <v>0.9</v>
      </c>
      <c r="NA17" s="14">
        <f t="shared" si="68"/>
        <v>6.65</v>
      </c>
      <c r="NB17" s="14">
        <f t="shared" si="69"/>
        <v>0.9</v>
      </c>
      <c r="NC17" s="33"/>
      <c r="ND17" s="33"/>
      <c r="NE17" s="33">
        <f t="shared" si="70"/>
        <v>0</v>
      </c>
      <c r="NF17" s="33">
        <f t="shared" si="71"/>
        <v>0</v>
      </c>
      <c r="NG17" s="33"/>
      <c r="NH17" s="33"/>
      <c r="NI17" s="33">
        <f t="shared" si="72"/>
        <v>0</v>
      </c>
      <c r="NJ17" s="33">
        <f t="shared" si="73"/>
        <v>0</v>
      </c>
      <c r="NK17" s="8"/>
      <c r="NL17" s="33"/>
      <c r="NM17" s="33">
        <f t="shared" si="74"/>
        <v>0</v>
      </c>
      <c r="NN17" s="33">
        <f t="shared" si="75"/>
        <v>0</v>
      </c>
      <c r="NO17" s="98">
        <v>0</v>
      </c>
      <c r="NP17" s="98"/>
      <c r="NQ17" s="98">
        <v>0</v>
      </c>
      <c r="NR17" s="98"/>
      <c r="NS17" s="98">
        <v>0</v>
      </c>
      <c r="NT17" s="98"/>
      <c r="NU17" s="14">
        <f t="shared" si="76"/>
        <v>0</v>
      </c>
      <c r="NV17" s="14">
        <f t="shared" si="77"/>
        <v>0</v>
      </c>
      <c r="NW17" s="98"/>
      <c r="NX17" s="98"/>
      <c r="NY17" s="98"/>
      <c r="NZ17" s="98"/>
      <c r="OA17" s="98"/>
      <c r="OB17" s="98"/>
      <c r="OC17" s="98"/>
      <c r="OD17" s="98"/>
      <c r="OE17" s="98">
        <f t="shared" si="78"/>
        <v>0</v>
      </c>
      <c r="OF17" s="98">
        <f t="shared" si="79"/>
        <v>0</v>
      </c>
      <c r="OG17" s="240">
        <v>0</v>
      </c>
      <c r="OH17" s="240"/>
      <c r="OI17" s="240">
        <v>0</v>
      </c>
      <c r="OJ17" s="240"/>
      <c r="OK17" s="240">
        <v>0</v>
      </c>
      <c r="OL17" s="33"/>
      <c r="OM17" s="33">
        <f t="shared" si="80"/>
        <v>0</v>
      </c>
      <c r="ON17" s="33">
        <f t="shared" si="81"/>
        <v>0</v>
      </c>
      <c r="OO17" s="33"/>
      <c r="OP17" s="33"/>
      <c r="OQ17" s="33">
        <f t="shared" si="12"/>
        <v>0</v>
      </c>
      <c r="OR17" s="33">
        <f t="shared" si="13"/>
        <v>0</v>
      </c>
    </row>
    <row r="18" spans="1:408" ht="12.75" customHeight="1">
      <c r="A18" s="172"/>
      <c r="B18" s="154">
        <v>8</v>
      </c>
      <c r="C18" s="173"/>
      <c r="D18" s="173"/>
      <c r="E18" s="98"/>
      <c r="F18" s="98"/>
      <c r="G18" s="98"/>
      <c r="H18" s="98"/>
      <c r="I18" s="102">
        <f t="shared" si="0"/>
        <v>0</v>
      </c>
      <c r="J18" s="102">
        <f t="shared" si="1"/>
        <v>0</v>
      </c>
      <c r="K18" s="11"/>
      <c r="L18" s="11"/>
      <c r="M18" s="95">
        <v>20.62</v>
      </c>
      <c r="N18" s="95">
        <v>4.1240000000000006</v>
      </c>
      <c r="O18" s="99">
        <v>20.62</v>
      </c>
      <c r="P18" s="95">
        <v>4.1240000000000006</v>
      </c>
      <c r="Q18" s="147"/>
      <c r="R18" s="102"/>
      <c r="S18" s="11"/>
      <c r="T18" s="11"/>
      <c r="U18" s="102"/>
      <c r="V18" s="102"/>
      <c r="W18" s="29">
        <f t="shared" si="14"/>
        <v>41.24</v>
      </c>
      <c r="X18" s="29">
        <f t="shared" si="15"/>
        <v>41.24</v>
      </c>
      <c r="Y18" s="102">
        <v>5</v>
      </c>
      <c r="Z18" s="102">
        <v>2.2200000000000002</v>
      </c>
      <c r="AA18" s="99"/>
      <c r="AB18" s="95"/>
      <c r="AC18" s="29">
        <f t="shared" si="16"/>
        <v>5</v>
      </c>
      <c r="AD18" s="29">
        <f t="shared" si="17"/>
        <v>2.2200000000000002</v>
      </c>
      <c r="AE18" s="95">
        <v>10</v>
      </c>
      <c r="AF18" s="95">
        <v>3</v>
      </c>
      <c r="AG18" s="95"/>
      <c r="AH18" s="95"/>
      <c r="AI18" s="147"/>
      <c r="AJ18" s="147"/>
      <c r="AK18" s="325">
        <v>105</v>
      </c>
      <c r="AL18" s="326">
        <v>31.5</v>
      </c>
      <c r="AM18" s="9"/>
      <c r="AN18" s="9"/>
      <c r="AO18" s="28"/>
      <c r="AP18" s="28"/>
      <c r="AQ18" s="28"/>
      <c r="AR18" s="28"/>
      <c r="AS18" s="28"/>
      <c r="AT18" s="28"/>
      <c r="AU18" s="14">
        <f t="shared" si="18"/>
        <v>115</v>
      </c>
      <c r="AV18" s="14">
        <f t="shared" si="2"/>
        <v>34.5</v>
      </c>
      <c r="AW18" s="29"/>
      <c r="AX18" s="29"/>
      <c r="AY18" s="1"/>
      <c r="AZ18" s="29"/>
      <c r="BA18" s="29"/>
      <c r="BB18" s="29"/>
      <c r="BC18" s="29">
        <f t="shared" si="3"/>
        <v>0</v>
      </c>
      <c r="BD18" s="29">
        <f t="shared" si="4"/>
        <v>0</v>
      </c>
      <c r="BE18" s="102">
        <v>17</v>
      </c>
      <c r="BF18" s="102">
        <v>2.4207999999999998</v>
      </c>
      <c r="BG18" s="249">
        <v>8</v>
      </c>
      <c r="BH18" s="250">
        <v>1.1392</v>
      </c>
      <c r="BI18" s="249"/>
      <c r="BJ18" s="250"/>
      <c r="BK18" s="245"/>
      <c r="BL18" s="102"/>
      <c r="BM18" s="102">
        <v>5</v>
      </c>
      <c r="BN18" s="102">
        <v>0.71199999999999997</v>
      </c>
      <c r="BO18" s="29"/>
      <c r="BP18" s="29"/>
      <c r="BQ18" s="102">
        <v>30</v>
      </c>
      <c r="BR18" s="102">
        <v>4.2720000000000002</v>
      </c>
      <c r="BS18" s="11">
        <f t="shared" si="19"/>
        <v>60</v>
      </c>
      <c r="BT18" s="29">
        <f t="shared" si="20"/>
        <v>8.5440000000000005</v>
      </c>
      <c r="BU18" s="29"/>
      <c r="BV18" s="29"/>
      <c r="BW18" s="14"/>
      <c r="BX18" s="14"/>
      <c r="BY18" s="14"/>
      <c r="BZ18" s="29"/>
      <c r="CA18" s="14"/>
      <c r="CB18" s="29"/>
      <c r="CC18" s="14">
        <f t="shared" si="5"/>
        <v>0</v>
      </c>
      <c r="CD18" s="14">
        <f t="shared" si="5"/>
        <v>0</v>
      </c>
      <c r="CE18" s="14"/>
      <c r="CF18" s="14"/>
      <c r="CG18" s="27"/>
      <c r="CH18" s="18"/>
      <c r="CI18" s="26"/>
      <c r="CJ18" s="18"/>
      <c r="CK18" s="17"/>
      <c r="CL18" s="17"/>
      <c r="CM18" s="327">
        <v>25.75</v>
      </c>
      <c r="CN18" s="245">
        <v>8</v>
      </c>
      <c r="CO18" s="29">
        <f t="shared" si="21"/>
        <v>25.75</v>
      </c>
      <c r="CP18" s="29">
        <f t="shared" si="22"/>
        <v>8</v>
      </c>
      <c r="CQ18" s="238">
        <v>247.40625</v>
      </c>
      <c r="CR18" s="238"/>
      <c r="CS18" s="238"/>
      <c r="CT18" s="239"/>
      <c r="CU18" s="366">
        <v>18.556701030927837</v>
      </c>
      <c r="CV18" s="240"/>
      <c r="CW18" s="328">
        <v>63.814432989690722</v>
      </c>
      <c r="CX18" s="239"/>
      <c r="CY18" s="16"/>
      <c r="CZ18" s="16"/>
      <c r="DA18" s="25">
        <f t="shared" si="23"/>
        <v>329.77738402061857</v>
      </c>
      <c r="DB18" s="14">
        <f t="shared" si="24"/>
        <v>0</v>
      </c>
      <c r="DC18" s="29"/>
      <c r="DD18" s="29"/>
      <c r="DE18" s="14"/>
      <c r="DF18" s="29"/>
      <c r="DG18" s="29"/>
      <c r="DH18" s="29"/>
      <c r="DI18" s="29">
        <f t="shared" si="25"/>
        <v>0</v>
      </c>
      <c r="DJ18" s="29">
        <f t="shared" si="26"/>
        <v>0</v>
      </c>
      <c r="DK18" s="329">
        <v>42.37</v>
      </c>
      <c r="DL18" s="329">
        <v>14.12</v>
      </c>
      <c r="DM18" s="11">
        <f t="shared" si="27"/>
        <v>42.37</v>
      </c>
      <c r="DN18" s="11">
        <f t="shared" si="28"/>
        <v>14.12</v>
      </c>
      <c r="DO18" s="329">
        <v>41.1</v>
      </c>
      <c r="DP18" s="329">
        <v>13.7</v>
      </c>
      <c r="DQ18" s="349"/>
      <c r="DR18" s="349"/>
      <c r="DS18" s="29"/>
      <c r="DT18" s="29"/>
      <c r="DU18" s="15"/>
      <c r="DV18" s="24"/>
      <c r="DW18" s="24"/>
      <c r="DX18" s="24"/>
      <c r="DY18" s="29"/>
      <c r="DZ18" s="29"/>
      <c r="EA18" s="14"/>
      <c r="EB18" s="29"/>
      <c r="EC18" s="29">
        <f t="shared" si="29"/>
        <v>0</v>
      </c>
      <c r="ED18" s="29">
        <f t="shared" si="29"/>
        <v>0</v>
      </c>
      <c r="EE18" s="14"/>
      <c r="EF18" s="14"/>
      <c r="EG18" s="330">
        <v>39.18</v>
      </c>
      <c r="EH18" s="331">
        <v>9.7949999999999999</v>
      </c>
      <c r="EI18" s="119">
        <v>154.63999999999999</v>
      </c>
      <c r="EJ18" s="119">
        <v>38.659999999999997</v>
      </c>
      <c r="EK18" s="327">
        <v>72.16</v>
      </c>
      <c r="EL18" s="353">
        <v>18.04</v>
      </c>
      <c r="EM18" s="358">
        <v>51.55</v>
      </c>
      <c r="EN18" s="358">
        <v>12.887499999999999</v>
      </c>
      <c r="EO18" s="358">
        <v>30.93</v>
      </c>
      <c r="EP18" s="358">
        <v>7.7324999999999999</v>
      </c>
      <c r="EQ18" s="29">
        <f t="shared" si="30"/>
        <v>348.46000000000004</v>
      </c>
      <c r="ER18" s="29">
        <f t="shared" si="31"/>
        <v>66.495000000000005</v>
      </c>
      <c r="ES18" s="33"/>
      <c r="ET18" s="33"/>
      <c r="EU18" s="23"/>
      <c r="EV18" s="23"/>
      <c r="EW18" s="14">
        <f t="shared" si="32"/>
        <v>0</v>
      </c>
      <c r="EX18" s="14">
        <f t="shared" si="33"/>
        <v>0</v>
      </c>
      <c r="EY18" s="29"/>
      <c r="EZ18" s="29"/>
      <c r="FA18" s="332">
        <v>24</v>
      </c>
      <c r="FB18" s="246"/>
      <c r="FC18" s="139">
        <v>0</v>
      </c>
      <c r="FD18" s="245"/>
      <c r="FE18" s="29"/>
      <c r="FF18" s="29"/>
      <c r="FG18" s="235"/>
      <c r="FH18" s="236"/>
      <c r="FI18" s="29"/>
      <c r="FJ18" s="29"/>
      <c r="FK18" s="29"/>
      <c r="FL18" s="29"/>
      <c r="FM18" s="245">
        <v>26.8</v>
      </c>
      <c r="FN18" s="245">
        <v>6</v>
      </c>
      <c r="FO18" s="14"/>
      <c r="FP18" s="29"/>
      <c r="FQ18" s="6">
        <f t="shared" si="34"/>
        <v>26.8</v>
      </c>
      <c r="FR18" s="29">
        <f t="shared" si="35"/>
        <v>6</v>
      </c>
      <c r="FS18" s="14"/>
      <c r="FT18" s="14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>
        <f t="shared" si="36"/>
        <v>0</v>
      </c>
      <c r="GH18" s="29">
        <f t="shared" si="37"/>
        <v>0</v>
      </c>
      <c r="GI18" s="22"/>
      <c r="GJ18" s="22"/>
      <c r="GK18" s="245"/>
      <c r="GL18" s="245"/>
      <c r="GM18" s="248"/>
      <c r="GN18" s="21"/>
      <c r="GO18" s="333"/>
      <c r="GP18" s="334"/>
      <c r="GQ18" s="5"/>
      <c r="GR18" s="5"/>
      <c r="GS18" s="21"/>
      <c r="GT18" s="21"/>
      <c r="GU18" s="118"/>
      <c r="GV18" s="118"/>
      <c r="GW18" s="118"/>
      <c r="GX18" s="118"/>
      <c r="GY18" s="118">
        <v>0</v>
      </c>
      <c r="GZ18" s="118">
        <v>0</v>
      </c>
      <c r="HA18" s="29">
        <f t="shared" si="38"/>
        <v>0</v>
      </c>
      <c r="HB18" s="29">
        <f t="shared" si="39"/>
        <v>0</v>
      </c>
      <c r="HC18" s="14"/>
      <c r="HD18" s="14"/>
      <c r="HE18" s="14"/>
      <c r="HF18" s="14"/>
      <c r="HG18" s="14"/>
      <c r="HH18" s="14"/>
      <c r="HI18" s="14">
        <f t="shared" si="6"/>
        <v>0</v>
      </c>
      <c r="HJ18" s="14">
        <f t="shared" si="7"/>
        <v>0</v>
      </c>
      <c r="HK18" s="102"/>
      <c r="HL18" s="102"/>
      <c r="HM18" s="102"/>
      <c r="HN18" s="355"/>
      <c r="HO18" s="102">
        <f t="shared" si="40"/>
        <v>0</v>
      </c>
      <c r="HP18" s="102">
        <f t="shared" si="41"/>
        <v>0</v>
      </c>
      <c r="HQ18" s="116">
        <v>550</v>
      </c>
      <c r="HR18" s="95"/>
      <c r="HS18" s="116">
        <v>550</v>
      </c>
      <c r="HT18" s="29"/>
      <c r="HU18" s="29">
        <f t="shared" si="42"/>
        <v>550</v>
      </c>
      <c r="HV18" s="29">
        <f t="shared" si="43"/>
        <v>0</v>
      </c>
      <c r="HW18" s="29"/>
      <c r="HX18" s="29"/>
      <c r="HY18" s="240"/>
      <c r="HZ18" s="333"/>
      <c r="IA18" s="20"/>
      <c r="IB18" s="7"/>
      <c r="IC18" s="336">
        <v>9.3000000000000007</v>
      </c>
      <c r="ID18" s="155">
        <v>2.3250000000000002</v>
      </c>
      <c r="IE18" s="4"/>
      <c r="IF18" s="4"/>
      <c r="IG18" s="29">
        <f t="shared" si="82"/>
        <v>9.3000000000000007</v>
      </c>
      <c r="IH18" s="29">
        <f t="shared" si="44"/>
        <v>2.3250000000000002</v>
      </c>
      <c r="II18" s="29"/>
      <c r="IJ18" s="29"/>
      <c r="IK18" s="29"/>
      <c r="IL18" s="29"/>
      <c r="IM18" s="14"/>
      <c r="IN18" s="24"/>
      <c r="IO18" s="102"/>
      <c r="IP18" s="102"/>
      <c r="IQ18" s="29"/>
      <c r="IR18" s="29"/>
      <c r="IS18" s="29"/>
      <c r="IT18" s="29"/>
      <c r="IU18" s="29">
        <f t="shared" si="8"/>
        <v>0</v>
      </c>
      <c r="IV18" s="29">
        <f t="shared" si="9"/>
        <v>0</v>
      </c>
      <c r="IW18" s="29"/>
      <c r="IX18" s="29"/>
      <c r="IY18" s="95">
        <v>10.31</v>
      </c>
      <c r="IZ18" s="95">
        <v>0</v>
      </c>
      <c r="JA18" s="95">
        <v>10.31</v>
      </c>
      <c r="JB18" s="95">
        <v>0</v>
      </c>
      <c r="JC18" s="30"/>
      <c r="JD18" s="30"/>
      <c r="JE18" s="29">
        <f t="shared" si="45"/>
        <v>20.62</v>
      </c>
      <c r="JF18" s="29">
        <f t="shared" si="46"/>
        <v>0</v>
      </c>
      <c r="JG18" s="368">
        <v>6.5372000000000003</v>
      </c>
      <c r="JH18" s="369">
        <v>1</v>
      </c>
      <c r="JI18" s="368">
        <v>6.5373000000000001</v>
      </c>
      <c r="JJ18" s="369">
        <v>1</v>
      </c>
      <c r="JK18" s="333">
        <v>51.55</v>
      </c>
      <c r="JL18" s="333">
        <v>11</v>
      </c>
      <c r="JM18" s="116">
        <v>44.33</v>
      </c>
      <c r="JN18" s="333">
        <v>9</v>
      </c>
      <c r="JO18" s="327"/>
      <c r="JP18" s="245"/>
      <c r="JQ18" s="29"/>
      <c r="JR18" s="29"/>
      <c r="JS18" s="29"/>
      <c r="JT18" s="29"/>
      <c r="JU18" s="29">
        <f t="shared" si="83"/>
        <v>108.9545</v>
      </c>
      <c r="JV18" s="29">
        <f t="shared" si="84"/>
        <v>22</v>
      </c>
      <c r="JW18" s="29"/>
      <c r="JX18" s="29"/>
      <c r="JY18" s="30"/>
      <c r="JZ18" s="30"/>
      <c r="KA18" s="29">
        <f t="shared" si="47"/>
        <v>0</v>
      </c>
      <c r="KB18" s="29">
        <f t="shared" si="48"/>
        <v>0</v>
      </c>
      <c r="KC18" s="14"/>
      <c r="KD18" s="14"/>
      <c r="KE18" s="14"/>
      <c r="KF18" s="14"/>
      <c r="KG18" s="14">
        <f t="shared" si="10"/>
        <v>0</v>
      </c>
      <c r="KH18" s="14">
        <f t="shared" si="11"/>
        <v>0</v>
      </c>
      <c r="KI18" s="14"/>
      <c r="KJ18" s="14"/>
      <c r="KK18" s="14"/>
      <c r="KL18" s="14"/>
      <c r="KM18" s="14">
        <f t="shared" si="49"/>
        <v>0</v>
      </c>
      <c r="KN18" s="14">
        <f t="shared" si="49"/>
        <v>0</v>
      </c>
      <c r="KO18" s="8"/>
      <c r="KP18" s="14"/>
      <c r="KQ18" s="14"/>
      <c r="KR18" s="14"/>
      <c r="KS18" s="10"/>
      <c r="KT18" s="10"/>
      <c r="KU18" s="14"/>
      <c r="KV18" s="14"/>
      <c r="KW18" s="14">
        <f t="shared" si="50"/>
        <v>0</v>
      </c>
      <c r="KX18" s="14">
        <f t="shared" si="51"/>
        <v>0</v>
      </c>
      <c r="KY18" s="14"/>
      <c r="KZ18" s="14"/>
      <c r="LA18" s="14"/>
      <c r="LB18" s="14"/>
      <c r="LC18" s="14">
        <f t="shared" si="52"/>
        <v>0</v>
      </c>
      <c r="LD18" s="14">
        <f t="shared" si="53"/>
        <v>0</v>
      </c>
      <c r="LE18" s="14"/>
      <c r="LF18" s="14"/>
      <c r="LG18" s="14">
        <f t="shared" si="54"/>
        <v>0</v>
      </c>
      <c r="LH18" s="14">
        <f t="shared" si="55"/>
        <v>0</v>
      </c>
      <c r="LI18" s="337"/>
      <c r="LJ18" s="338"/>
      <c r="LK18" s="339"/>
      <c r="LL18" s="340"/>
      <c r="LM18" s="339"/>
      <c r="LN18" s="342"/>
      <c r="LO18" s="31"/>
      <c r="LP18" s="3"/>
      <c r="LQ18" s="3"/>
      <c r="LR18" s="3"/>
      <c r="LS18" s="14">
        <f t="shared" si="56"/>
        <v>0</v>
      </c>
      <c r="LT18" s="14">
        <f t="shared" si="57"/>
        <v>0</v>
      </c>
      <c r="LU18" s="12"/>
      <c r="LV18" s="14"/>
      <c r="LW18" s="14"/>
      <c r="LX18" s="14"/>
      <c r="LY18" s="14">
        <f t="shared" si="58"/>
        <v>0</v>
      </c>
      <c r="LZ18" s="14">
        <f t="shared" si="59"/>
        <v>0</v>
      </c>
      <c r="MA18" s="27"/>
      <c r="MB18" s="14"/>
      <c r="MC18" s="233">
        <v>22</v>
      </c>
      <c r="MD18" s="252"/>
      <c r="ME18" s="99"/>
      <c r="MF18" s="14"/>
      <c r="MG18" s="31"/>
      <c r="MH18" s="14"/>
      <c r="MI18" s="14">
        <f t="shared" si="60"/>
        <v>22</v>
      </c>
      <c r="MJ18" s="14">
        <f t="shared" si="61"/>
        <v>0</v>
      </c>
      <c r="MK18" s="350">
        <v>0</v>
      </c>
      <c r="ML18" s="117">
        <v>0</v>
      </c>
      <c r="MM18" s="139">
        <v>0</v>
      </c>
      <c r="MN18" s="343">
        <v>0</v>
      </c>
      <c r="MO18" s="14">
        <f t="shared" si="62"/>
        <v>0</v>
      </c>
      <c r="MP18" s="14">
        <f t="shared" si="63"/>
        <v>0</v>
      </c>
      <c r="MQ18" s="14"/>
      <c r="MR18" s="14"/>
      <c r="MS18" s="14">
        <f t="shared" si="64"/>
        <v>0</v>
      </c>
      <c r="MT18" s="14">
        <f t="shared" si="65"/>
        <v>0</v>
      </c>
      <c r="MU18" s="14"/>
      <c r="MV18" s="14"/>
      <c r="MW18" s="14">
        <f t="shared" si="66"/>
        <v>0</v>
      </c>
      <c r="MX18" s="14">
        <f t="shared" si="67"/>
        <v>0</v>
      </c>
      <c r="MY18" s="117">
        <v>6.65</v>
      </c>
      <c r="MZ18" s="344">
        <v>0.9</v>
      </c>
      <c r="NA18" s="14">
        <f t="shared" si="68"/>
        <v>6.65</v>
      </c>
      <c r="NB18" s="14">
        <f t="shared" si="69"/>
        <v>0.9</v>
      </c>
      <c r="NC18" s="33"/>
      <c r="ND18" s="33"/>
      <c r="NE18" s="33">
        <f t="shared" si="70"/>
        <v>0</v>
      </c>
      <c r="NF18" s="33">
        <f t="shared" si="71"/>
        <v>0</v>
      </c>
      <c r="NG18" s="33"/>
      <c r="NH18" s="33"/>
      <c r="NI18" s="33">
        <f t="shared" si="72"/>
        <v>0</v>
      </c>
      <c r="NJ18" s="33">
        <f t="shared" si="73"/>
        <v>0</v>
      </c>
      <c r="NK18" s="8"/>
      <c r="NL18" s="33"/>
      <c r="NM18" s="33">
        <f t="shared" si="74"/>
        <v>0</v>
      </c>
      <c r="NN18" s="33">
        <f t="shared" si="75"/>
        <v>0</v>
      </c>
      <c r="NO18" s="98">
        <v>0</v>
      </c>
      <c r="NP18" s="98"/>
      <c r="NQ18" s="98">
        <v>0</v>
      </c>
      <c r="NR18" s="98"/>
      <c r="NS18" s="98">
        <v>0</v>
      </c>
      <c r="NT18" s="98"/>
      <c r="NU18" s="14">
        <f t="shared" si="76"/>
        <v>0</v>
      </c>
      <c r="NV18" s="14">
        <f t="shared" si="77"/>
        <v>0</v>
      </c>
      <c r="NW18" s="98"/>
      <c r="NX18" s="98"/>
      <c r="NY18" s="98"/>
      <c r="NZ18" s="98"/>
      <c r="OA18" s="98"/>
      <c r="OB18" s="98"/>
      <c r="OC18" s="98"/>
      <c r="OD18" s="98"/>
      <c r="OE18" s="98">
        <f t="shared" si="78"/>
        <v>0</v>
      </c>
      <c r="OF18" s="98">
        <f t="shared" si="79"/>
        <v>0</v>
      </c>
      <c r="OG18" s="240">
        <v>0</v>
      </c>
      <c r="OH18" s="240"/>
      <c r="OI18" s="240">
        <v>0</v>
      </c>
      <c r="OJ18" s="240"/>
      <c r="OK18" s="240">
        <v>0</v>
      </c>
      <c r="OL18" s="33"/>
      <c r="OM18" s="33">
        <f t="shared" si="80"/>
        <v>0</v>
      </c>
      <c r="ON18" s="33">
        <f t="shared" si="81"/>
        <v>0</v>
      </c>
      <c r="OO18" s="33"/>
      <c r="OP18" s="33"/>
      <c r="OQ18" s="33">
        <f t="shared" si="12"/>
        <v>0</v>
      </c>
      <c r="OR18" s="33">
        <f t="shared" si="13"/>
        <v>0</v>
      </c>
    </row>
    <row r="19" spans="1:408" ht="12.75" customHeight="1">
      <c r="A19" s="184">
        <v>8.3333333333333329E-2</v>
      </c>
      <c r="B19" s="154">
        <v>9</v>
      </c>
      <c r="C19" s="173"/>
      <c r="D19" s="173"/>
      <c r="E19" s="98"/>
      <c r="F19" s="98"/>
      <c r="G19" s="98"/>
      <c r="H19" s="98"/>
      <c r="I19" s="102">
        <f t="shared" si="0"/>
        <v>0</v>
      </c>
      <c r="J19" s="102">
        <f t="shared" si="1"/>
        <v>0</v>
      </c>
      <c r="K19" s="11"/>
      <c r="L19" s="11"/>
      <c r="M19" s="95">
        <v>20.62</v>
      </c>
      <c r="N19" s="95">
        <v>4.1240000000000006</v>
      </c>
      <c r="O19" s="99">
        <v>20.62</v>
      </c>
      <c r="P19" s="95">
        <v>4.1240000000000006</v>
      </c>
      <c r="Q19" s="147"/>
      <c r="R19" s="102"/>
      <c r="S19" s="11"/>
      <c r="T19" s="11"/>
      <c r="U19" s="102"/>
      <c r="V19" s="102"/>
      <c r="W19" s="29">
        <f t="shared" si="14"/>
        <v>41.24</v>
      </c>
      <c r="X19" s="29">
        <f t="shared" si="15"/>
        <v>41.24</v>
      </c>
      <c r="Y19" s="102">
        <v>5</v>
      </c>
      <c r="Z19" s="102">
        <v>2.2200000000000002</v>
      </c>
      <c r="AA19" s="99"/>
      <c r="AB19" s="95"/>
      <c r="AC19" s="29">
        <f t="shared" si="16"/>
        <v>5</v>
      </c>
      <c r="AD19" s="29">
        <f t="shared" si="17"/>
        <v>2.2200000000000002</v>
      </c>
      <c r="AE19" s="95">
        <v>10</v>
      </c>
      <c r="AF19" s="95">
        <v>3</v>
      </c>
      <c r="AG19" s="95"/>
      <c r="AH19" s="95"/>
      <c r="AI19" s="147"/>
      <c r="AJ19" s="147"/>
      <c r="AK19" s="325">
        <v>105</v>
      </c>
      <c r="AL19" s="326">
        <v>31.5</v>
      </c>
      <c r="AM19" s="9"/>
      <c r="AN19" s="9"/>
      <c r="AO19" s="28"/>
      <c r="AP19" s="28"/>
      <c r="AQ19" s="28"/>
      <c r="AR19" s="28"/>
      <c r="AS19" s="28"/>
      <c r="AT19" s="28"/>
      <c r="AU19" s="14">
        <f t="shared" si="18"/>
        <v>115</v>
      </c>
      <c r="AV19" s="14">
        <f t="shared" si="2"/>
        <v>34.5</v>
      </c>
      <c r="AW19" s="29"/>
      <c r="AX19" s="29"/>
      <c r="AY19" s="1"/>
      <c r="AZ19" s="29"/>
      <c r="BA19" s="29"/>
      <c r="BB19" s="29"/>
      <c r="BC19" s="29">
        <f t="shared" si="3"/>
        <v>0</v>
      </c>
      <c r="BD19" s="29">
        <f t="shared" si="4"/>
        <v>0</v>
      </c>
      <c r="BE19" s="102">
        <v>39</v>
      </c>
      <c r="BF19" s="102">
        <v>5.5536000000000003</v>
      </c>
      <c r="BG19" s="249">
        <v>16</v>
      </c>
      <c r="BH19" s="250">
        <v>2.2784</v>
      </c>
      <c r="BI19" s="249"/>
      <c r="BJ19" s="250"/>
      <c r="BK19" s="245"/>
      <c r="BL19" s="102"/>
      <c r="BM19" s="102">
        <v>5</v>
      </c>
      <c r="BN19" s="102">
        <v>0.71199999999999997</v>
      </c>
      <c r="BO19" s="29"/>
      <c r="BP19" s="29"/>
      <c r="BQ19" s="102">
        <v>0</v>
      </c>
      <c r="BR19" s="102">
        <v>0</v>
      </c>
      <c r="BS19" s="11">
        <f t="shared" si="19"/>
        <v>60</v>
      </c>
      <c r="BT19" s="29">
        <f t="shared" si="20"/>
        <v>8.5440000000000005</v>
      </c>
      <c r="BU19" s="29"/>
      <c r="BV19" s="29"/>
      <c r="BW19" s="14"/>
      <c r="BX19" s="14"/>
      <c r="BY19" s="14"/>
      <c r="BZ19" s="29"/>
      <c r="CA19" s="14"/>
      <c r="CB19" s="29"/>
      <c r="CC19" s="14">
        <f t="shared" si="5"/>
        <v>0</v>
      </c>
      <c r="CD19" s="14">
        <f t="shared" si="5"/>
        <v>0</v>
      </c>
      <c r="CE19" s="14"/>
      <c r="CF19" s="14"/>
      <c r="CG19" s="27"/>
      <c r="CH19" s="18"/>
      <c r="CI19" s="26"/>
      <c r="CJ19" s="18"/>
      <c r="CK19" s="17"/>
      <c r="CL19" s="17"/>
      <c r="CM19" s="327">
        <v>25.75</v>
      </c>
      <c r="CN19" s="245">
        <v>8</v>
      </c>
      <c r="CO19" s="29">
        <f t="shared" si="21"/>
        <v>25.75</v>
      </c>
      <c r="CP19" s="29">
        <f t="shared" si="22"/>
        <v>8</v>
      </c>
      <c r="CQ19" s="238">
        <v>247.40625</v>
      </c>
      <c r="CR19" s="238"/>
      <c r="CS19" s="238"/>
      <c r="CT19" s="239"/>
      <c r="CU19" s="366">
        <v>18.556701030927837</v>
      </c>
      <c r="CV19" s="240"/>
      <c r="CW19" s="328">
        <v>63.814432989690722</v>
      </c>
      <c r="CX19" s="239"/>
      <c r="CY19" s="16"/>
      <c r="CZ19" s="16"/>
      <c r="DA19" s="25">
        <f t="shared" si="23"/>
        <v>329.77738402061857</v>
      </c>
      <c r="DB19" s="14">
        <f t="shared" si="24"/>
        <v>0</v>
      </c>
      <c r="DC19" s="29"/>
      <c r="DD19" s="29"/>
      <c r="DE19" s="14"/>
      <c r="DF19" s="29"/>
      <c r="DG19" s="29"/>
      <c r="DH19" s="29"/>
      <c r="DI19" s="29">
        <f t="shared" si="25"/>
        <v>0</v>
      </c>
      <c r="DJ19" s="29">
        <f t="shared" si="26"/>
        <v>0</v>
      </c>
      <c r="DK19" s="329">
        <v>42.37</v>
      </c>
      <c r="DL19" s="329">
        <v>14.12</v>
      </c>
      <c r="DM19" s="11">
        <f t="shared" si="27"/>
        <v>42.37</v>
      </c>
      <c r="DN19" s="11">
        <f t="shared" si="28"/>
        <v>14.12</v>
      </c>
      <c r="DO19" s="329">
        <v>41.1</v>
      </c>
      <c r="DP19" s="329">
        <v>13.7</v>
      </c>
      <c r="DQ19" s="349"/>
      <c r="DR19" s="349"/>
      <c r="DS19" s="29"/>
      <c r="DT19" s="29"/>
      <c r="DU19" s="15"/>
      <c r="DV19" s="24"/>
      <c r="DW19" s="24"/>
      <c r="DX19" s="24"/>
      <c r="DY19" s="29"/>
      <c r="DZ19" s="29"/>
      <c r="EA19" s="14"/>
      <c r="EB19" s="29"/>
      <c r="EC19" s="29">
        <f t="shared" si="29"/>
        <v>0</v>
      </c>
      <c r="ED19" s="29">
        <f t="shared" si="29"/>
        <v>0</v>
      </c>
      <c r="EE19" s="14"/>
      <c r="EF19" s="14"/>
      <c r="EG19" s="330">
        <v>39.18</v>
      </c>
      <c r="EH19" s="331">
        <v>9.7949999999999999</v>
      </c>
      <c r="EI19" s="119">
        <v>154.63999999999999</v>
      </c>
      <c r="EJ19" s="119">
        <v>38.659999999999997</v>
      </c>
      <c r="EK19" s="327">
        <v>72.16</v>
      </c>
      <c r="EL19" s="353">
        <v>18.04</v>
      </c>
      <c r="EM19" s="358">
        <v>51.55</v>
      </c>
      <c r="EN19" s="358">
        <v>12.887499999999999</v>
      </c>
      <c r="EO19" s="358">
        <v>30.93</v>
      </c>
      <c r="EP19" s="358">
        <v>7.7324999999999999</v>
      </c>
      <c r="EQ19" s="29">
        <f t="shared" si="30"/>
        <v>348.46000000000004</v>
      </c>
      <c r="ER19" s="29">
        <f t="shared" si="31"/>
        <v>66.495000000000005</v>
      </c>
      <c r="ES19" s="33"/>
      <c r="ET19" s="33"/>
      <c r="EU19" s="23"/>
      <c r="EV19" s="23"/>
      <c r="EW19" s="14">
        <f t="shared" si="32"/>
        <v>0</v>
      </c>
      <c r="EX19" s="14">
        <f t="shared" si="33"/>
        <v>0</v>
      </c>
      <c r="EY19" s="29"/>
      <c r="EZ19" s="29"/>
      <c r="FA19" s="332">
        <v>24</v>
      </c>
      <c r="FB19" s="246"/>
      <c r="FC19" s="139">
        <v>0</v>
      </c>
      <c r="FD19" s="245"/>
      <c r="FE19" s="29"/>
      <c r="FF19" s="29"/>
      <c r="FG19" s="235"/>
      <c r="FH19" s="236"/>
      <c r="FI19" s="29"/>
      <c r="FJ19" s="29"/>
      <c r="FK19" s="29"/>
      <c r="FL19" s="29"/>
      <c r="FM19" s="245">
        <v>26.8</v>
      </c>
      <c r="FN19" s="245">
        <v>6</v>
      </c>
      <c r="FO19" s="14"/>
      <c r="FP19" s="29"/>
      <c r="FQ19" s="6">
        <f t="shared" si="34"/>
        <v>26.8</v>
      </c>
      <c r="FR19" s="29">
        <f t="shared" si="35"/>
        <v>6</v>
      </c>
      <c r="FS19" s="14"/>
      <c r="FT19" s="14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>
        <f t="shared" si="36"/>
        <v>0</v>
      </c>
      <c r="GH19" s="29">
        <f t="shared" si="37"/>
        <v>0</v>
      </c>
      <c r="GI19" s="22"/>
      <c r="GJ19" s="22"/>
      <c r="GK19" s="245"/>
      <c r="GL19" s="245"/>
      <c r="GM19" s="248"/>
      <c r="GN19" s="21"/>
      <c r="GO19" s="333"/>
      <c r="GP19" s="334"/>
      <c r="GQ19" s="5"/>
      <c r="GR19" s="5"/>
      <c r="GS19" s="21"/>
      <c r="GT19" s="21"/>
      <c r="GU19" s="118"/>
      <c r="GV19" s="118"/>
      <c r="GW19" s="118"/>
      <c r="GX19" s="118"/>
      <c r="GY19" s="118">
        <v>0</v>
      </c>
      <c r="GZ19" s="118">
        <v>0</v>
      </c>
      <c r="HA19" s="29">
        <f t="shared" si="38"/>
        <v>0</v>
      </c>
      <c r="HB19" s="29">
        <f t="shared" si="39"/>
        <v>0</v>
      </c>
      <c r="HC19" s="14"/>
      <c r="HD19" s="14"/>
      <c r="HE19" s="14"/>
      <c r="HF19" s="14"/>
      <c r="HG19" s="14"/>
      <c r="HH19" s="14"/>
      <c r="HI19" s="14">
        <f t="shared" si="6"/>
        <v>0</v>
      </c>
      <c r="HJ19" s="14">
        <f t="shared" si="7"/>
        <v>0</v>
      </c>
      <c r="HK19" s="102"/>
      <c r="HL19" s="102"/>
      <c r="HM19" s="102"/>
      <c r="HN19" s="355"/>
      <c r="HO19" s="102">
        <f t="shared" si="40"/>
        <v>0</v>
      </c>
      <c r="HP19" s="102">
        <f t="shared" si="41"/>
        <v>0</v>
      </c>
      <c r="HQ19" s="116">
        <v>520</v>
      </c>
      <c r="HR19" s="95"/>
      <c r="HS19" s="116">
        <v>520</v>
      </c>
      <c r="HT19" s="29"/>
      <c r="HU19" s="29">
        <f t="shared" si="42"/>
        <v>520</v>
      </c>
      <c r="HV19" s="29">
        <f t="shared" si="43"/>
        <v>0</v>
      </c>
      <c r="HW19" s="29"/>
      <c r="HX19" s="29"/>
      <c r="HY19" s="240"/>
      <c r="HZ19" s="333"/>
      <c r="IA19" s="20"/>
      <c r="IB19" s="7"/>
      <c r="IC19" s="336">
        <v>9.3000000000000007</v>
      </c>
      <c r="ID19" s="155">
        <v>2.3250000000000002</v>
      </c>
      <c r="IE19" s="4"/>
      <c r="IF19" s="4"/>
      <c r="IG19" s="29">
        <f t="shared" si="82"/>
        <v>9.3000000000000007</v>
      </c>
      <c r="IH19" s="29">
        <f t="shared" si="44"/>
        <v>2.3250000000000002</v>
      </c>
      <c r="II19" s="29"/>
      <c r="IJ19" s="29"/>
      <c r="IK19" s="29"/>
      <c r="IL19" s="29"/>
      <c r="IM19" s="14"/>
      <c r="IN19" s="24"/>
      <c r="IO19" s="102"/>
      <c r="IP19" s="102"/>
      <c r="IQ19" s="29"/>
      <c r="IR19" s="29"/>
      <c r="IS19" s="29"/>
      <c r="IT19" s="29"/>
      <c r="IU19" s="29">
        <f t="shared" si="8"/>
        <v>0</v>
      </c>
      <c r="IV19" s="29">
        <f t="shared" si="9"/>
        <v>0</v>
      </c>
      <c r="IW19" s="29"/>
      <c r="IX19" s="29"/>
      <c r="IY19" s="95">
        <v>10.31</v>
      </c>
      <c r="IZ19" s="95">
        <v>0</v>
      </c>
      <c r="JA19" s="95">
        <v>10.31</v>
      </c>
      <c r="JB19" s="95">
        <v>0</v>
      </c>
      <c r="JC19" s="30"/>
      <c r="JD19" s="30"/>
      <c r="JE19" s="29">
        <f t="shared" si="45"/>
        <v>20.62</v>
      </c>
      <c r="JF19" s="29">
        <f t="shared" si="46"/>
        <v>0</v>
      </c>
      <c r="JG19" s="368">
        <v>6.5372000000000003</v>
      </c>
      <c r="JH19" s="369">
        <v>1</v>
      </c>
      <c r="JI19" s="368">
        <v>6.5373000000000001</v>
      </c>
      <c r="JJ19" s="369">
        <v>1</v>
      </c>
      <c r="JK19" s="333">
        <v>51.55</v>
      </c>
      <c r="JL19" s="333">
        <v>11</v>
      </c>
      <c r="JM19" s="116">
        <v>44.33</v>
      </c>
      <c r="JN19" s="333">
        <v>9</v>
      </c>
      <c r="JO19" s="327"/>
      <c r="JP19" s="245"/>
      <c r="JQ19" s="29"/>
      <c r="JR19" s="29"/>
      <c r="JS19" s="29"/>
      <c r="JT19" s="29"/>
      <c r="JU19" s="29">
        <f t="shared" si="83"/>
        <v>108.9545</v>
      </c>
      <c r="JV19" s="29">
        <f t="shared" si="84"/>
        <v>22</v>
      </c>
      <c r="JW19" s="29"/>
      <c r="JX19" s="29"/>
      <c r="JY19" s="30"/>
      <c r="JZ19" s="30"/>
      <c r="KA19" s="29">
        <f t="shared" si="47"/>
        <v>0</v>
      </c>
      <c r="KB19" s="29">
        <f t="shared" si="48"/>
        <v>0</v>
      </c>
      <c r="KC19" s="14"/>
      <c r="KD19" s="14"/>
      <c r="KE19" s="14"/>
      <c r="KF19" s="14"/>
      <c r="KG19" s="14">
        <f t="shared" si="10"/>
        <v>0</v>
      </c>
      <c r="KH19" s="14">
        <f t="shared" si="11"/>
        <v>0</v>
      </c>
      <c r="KI19" s="14"/>
      <c r="KJ19" s="14"/>
      <c r="KK19" s="14"/>
      <c r="KL19" s="14"/>
      <c r="KM19" s="14">
        <f t="shared" si="49"/>
        <v>0</v>
      </c>
      <c r="KN19" s="14">
        <f t="shared" si="49"/>
        <v>0</v>
      </c>
      <c r="KO19" s="8"/>
      <c r="KP19" s="14"/>
      <c r="KQ19" s="14"/>
      <c r="KR19" s="14"/>
      <c r="KS19" s="10"/>
      <c r="KT19" s="10"/>
      <c r="KU19" s="14"/>
      <c r="KV19" s="14"/>
      <c r="KW19" s="14">
        <f t="shared" si="50"/>
        <v>0</v>
      </c>
      <c r="KX19" s="14">
        <f t="shared" si="51"/>
        <v>0</v>
      </c>
      <c r="KY19" s="14"/>
      <c r="KZ19" s="14"/>
      <c r="LA19" s="14"/>
      <c r="LB19" s="14"/>
      <c r="LC19" s="14">
        <f t="shared" si="52"/>
        <v>0</v>
      </c>
      <c r="LD19" s="14">
        <f t="shared" si="53"/>
        <v>0</v>
      </c>
      <c r="LE19" s="14"/>
      <c r="LF19" s="14"/>
      <c r="LG19" s="14">
        <f t="shared" si="54"/>
        <v>0</v>
      </c>
      <c r="LH19" s="14">
        <f t="shared" si="55"/>
        <v>0</v>
      </c>
      <c r="LI19" s="337"/>
      <c r="LJ19" s="338"/>
      <c r="LK19" s="339"/>
      <c r="LL19" s="340"/>
      <c r="LM19" s="339"/>
      <c r="LN19" s="342"/>
      <c r="LO19" s="31"/>
      <c r="LP19" s="3"/>
      <c r="LQ19" s="3"/>
      <c r="LR19" s="3"/>
      <c r="LS19" s="14">
        <f t="shared" si="56"/>
        <v>0</v>
      </c>
      <c r="LT19" s="14">
        <f t="shared" si="57"/>
        <v>0</v>
      </c>
      <c r="LU19" s="12"/>
      <c r="LV19" s="14"/>
      <c r="LW19" s="14"/>
      <c r="LX19" s="14"/>
      <c r="LY19" s="14">
        <f t="shared" si="58"/>
        <v>0</v>
      </c>
      <c r="LZ19" s="14">
        <f t="shared" si="59"/>
        <v>0</v>
      </c>
      <c r="MA19" s="27"/>
      <c r="MB19" s="14"/>
      <c r="MC19" s="233">
        <v>22</v>
      </c>
      <c r="MD19" s="252"/>
      <c r="ME19" s="99"/>
      <c r="MF19" s="14"/>
      <c r="MG19" s="31"/>
      <c r="MH19" s="14"/>
      <c r="MI19" s="14">
        <f t="shared" si="60"/>
        <v>22</v>
      </c>
      <c r="MJ19" s="14">
        <f t="shared" si="61"/>
        <v>0</v>
      </c>
      <c r="MK19" s="350">
        <v>0</v>
      </c>
      <c r="ML19" s="117">
        <v>0</v>
      </c>
      <c r="MM19" s="139">
        <v>0</v>
      </c>
      <c r="MN19" s="343">
        <v>0</v>
      </c>
      <c r="MO19" s="14">
        <f t="shared" si="62"/>
        <v>0</v>
      </c>
      <c r="MP19" s="14">
        <f t="shared" si="63"/>
        <v>0</v>
      </c>
      <c r="MQ19" s="14"/>
      <c r="MR19" s="14"/>
      <c r="MS19" s="14">
        <f t="shared" si="64"/>
        <v>0</v>
      </c>
      <c r="MT19" s="14">
        <f t="shared" si="65"/>
        <v>0</v>
      </c>
      <c r="MU19" s="14"/>
      <c r="MV19" s="14"/>
      <c r="MW19" s="14">
        <f t="shared" si="66"/>
        <v>0</v>
      </c>
      <c r="MX19" s="14">
        <f t="shared" si="67"/>
        <v>0</v>
      </c>
      <c r="MY19" s="117">
        <v>6.65</v>
      </c>
      <c r="MZ19" s="344">
        <v>0.9</v>
      </c>
      <c r="NA19" s="14">
        <f t="shared" si="68"/>
        <v>6.65</v>
      </c>
      <c r="NB19" s="14">
        <f t="shared" si="69"/>
        <v>0.9</v>
      </c>
      <c r="NC19" s="33"/>
      <c r="ND19" s="33"/>
      <c r="NE19" s="33">
        <f t="shared" si="70"/>
        <v>0</v>
      </c>
      <c r="NF19" s="33">
        <f t="shared" si="71"/>
        <v>0</v>
      </c>
      <c r="NG19" s="33"/>
      <c r="NH19" s="33"/>
      <c r="NI19" s="33">
        <f t="shared" si="72"/>
        <v>0</v>
      </c>
      <c r="NJ19" s="33">
        <f t="shared" si="73"/>
        <v>0</v>
      </c>
      <c r="NK19" s="8"/>
      <c r="NL19" s="33"/>
      <c r="NM19" s="33">
        <f t="shared" si="74"/>
        <v>0</v>
      </c>
      <c r="NN19" s="33">
        <f t="shared" si="75"/>
        <v>0</v>
      </c>
      <c r="NO19" s="98">
        <v>0</v>
      </c>
      <c r="NP19" s="98"/>
      <c r="NQ19" s="98">
        <v>0</v>
      </c>
      <c r="NR19" s="98"/>
      <c r="NS19" s="98">
        <v>0</v>
      </c>
      <c r="NT19" s="98"/>
      <c r="NU19" s="14">
        <f t="shared" si="76"/>
        <v>0</v>
      </c>
      <c r="NV19" s="14">
        <f t="shared" si="77"/>
        <v>0</v>
      </c>
      <c r="NW19" s="98"/>
      <c r="NX19" s="98"/>
      <c r="NY19" s="98"/>
      <c r="NZ19" s="98"/>
      <c r="OA19" s="98"/>
      <c r="OB19" s="98"/>
      <c r="OC19" s="98"/>
      <c r="OD19" s="98"/>
      <c r="OE19" s="98">
        <f t="shared" si="78"/>
        <v>0</v>
      </c>
      <c r="OF19" s="98">
        <f t="shared" si="79"/>
        <v>0</v>
      </c>
      <c r="OG19" s="240">
        <v>0</v>
      </c>
      <c r="OH19" s="240"/>
      <c r="OI19" s="240">
        <v>0</v>
      </c>
      <c r="OJ19" s="240"/>
      <c r="OK19" s="240">
        <v>0</v>
      </c>
      <c r="OL19" s="33"/>
      <c r="OM19" s="33">
        <f t="shared" si="80"/>
        <v>0</v>
      </c>
      <c r="ON19" s="33">
        <f t="shared" si="81"/>
        <v>0</v>
      </c>
      <c r="OO19" s="33"/>
      <c r="OP19" s="33"/>
      <c r="OQ19" s="33">
        <f t="shared" si="12"/>
        <v>0</v>
      </c>
      <c r="OR19" s="33">
        <f t="shared" si="13"/>
        <v>0</v>
      </c>
    </row>
    <row r="20" spans="1:408" ht="12.75" customHeight="1">
      <c r="A20" s="172"/>
      <c r="B20" s="154">
        <v>10</v>
      </c>
      <c r="C20" s="173"/>
      <c r="D20" s="173"/>
      <c r="E20" s="98"/>
      <c r="F20" s="98"/>
      <c r="G20" s="98"/>
      <c r="H20" s="98"/>
      <c r="I20" s="102">
        <f t="shared" si="0"/>
        <v>0</v>
      </c>
      <c r="J20" s="102">
        <f t="shared" si="1"/>
        <v>0</v>
      </c>
      <c r="K20" s="11"/>
      <c r="L20" s="11"/>
      <c r="M20" s="95">
        <v>20.62</v>
      </c>
      <c r="N20" s="95">
        <v>4.1240000000000006</v>
      </c>
      <c r="O20" s="99">
        <v>20.62</v>
      </c>
      <c r="P20" s="95">
        <v>4.1240000000000006</v>
      </c>
      <c r="Q20" s="147"/>
      <c r="R20" s="102"/>
      <c r="S20" s="11"/>
      <c r="T20" s="11"/>
      <c r="U20" s="102"/>
      <c r="V20" s="102"/>
      <c r="W20" s="29">
        <f t="shared" si="14"/>
        <v>41.24</v>
      </c>
      <c r="X20" s="29">
        <f t="shared" si="15"/>
        <v>41.24</v>
      </c>
      <c r="Y20" s="102">
        <v>5</v>
      </c>
      <c r="Z20" s="102">
        <v>2.2200000000000002</v>
      </c>
      <c r="AA20" s="99"/>
      <c r="AB20" s="95"/>
      <c r="AC20" s="29">
        <f t="shared" si="16"/>
        <v>5</v>
      </c>
      <c r="AD20" s="29">
        <f t="shared" si="17"/>
        <v>2.2200000000000002</v>
      </c>
      <c r="AE20" s="95">
        <v>10</v>
      </c>
      <c r="AF20" s="95">
        <v>3</v>
      </c>
      <c r="AG20" s="95"/>
      <c r="AH20" s="95"/>
      <c r="AI20" s="147"/>
      <c r="AJ20" s="147"/>
      <c r="AK20" s="325">
        <v>105</v>
      </c>
      <c r="AL20" s="326">
        <v>31.5</v>
      </c>
      <c r="AM20" s="9"/>
      <c r="AN20" s="9"/>
      <c r="AO20" s="28"/>
      <c r="AP20" s="28"/>
      <c r="AQ20" s="28"/>
      <c r="AR20" s="28"/>
      <c r="AS20" s="28"/>
      <c r="AT20" s="28"/>
      <c r="AU20" s="14">
        <f t="shared" si="18"/>
        <v>115</v>
      </c>
      <c r="AV20" s="14">
        <f t="shared" si="2"/>
        <v>34.5</v>
      </c>
      <c r="AW20" s="29"/>
      <c r="AX20" s="29"/>
      <c r="AY20" s="1"/>
      <c r="AZ20" s="29"/>
      <c r="BA20" s="29"/>
      <c r="BB20" s="29"/>
      <c r="BC20" s="29">
        <f t="shared" si="3"/>
        <v>0</v>
      </c>
      <c r="BD20" s="29">
        <f t="shared" si="4"/>
        <v>0</v>
      </c>
      <c r="BE20" s="102">
        <v>39</v>
      </c>
      <c r="BF20" s="102">
        <v>5.5536000000000003</v>
      </c>
      <c r="BG20" s="249">
        <v>16</v>
      </c>
      <c r="BH20" s="250">
        <v>2.2784</v>
      </c>
      <c r="BI20" s="249"/>
      <c r="BJ20" s="250"/>
      <c r="BK20" s="245"/>
      <c r="BL20" s="102"/>
      <c r="BM20" s="102">
        <v>5</v>
      </c>
      <c r="BN20" s="102">
        <v>0.71199999999999997</v>
      </c>
      <c r="BO20" s="29"/>
      <c r="BP20" s="29"/>
      <c r="BQ20" s="102">
        <v>0</v>
      </c>
      <c r="BR20" s="102">
        <v>0</v>
      </c>
      <c r="BS20" s="11">
        <f t="shared" si="19"/>
        <v>60</v>
      </c>
      <c r="BT20" s="29">
        <f t="shared" si="20"/>
        <v>8.5440000000000005</v>
      </c>
      <c r="BU20" s="29"/>
      <c r="BV20" s="29"/>
      <c r="BW20" s="14"/>
      <c r="BX20" s="14"/>
      <c r="BY20" s="14"/>
      <c r="BZ20" s="29"/>
      <c r="CA20" s="14"/>
      <c r="CB20" s="29"/>
      <c r="CC20" s="14">
        <f t="shared" si="5"/>
        <v>0</v>
      </c>
      <c r="CD20" s="14">
        <f t="shared" si="5"/>
        <v>0</v>
      </c>
      <c r="CE20" s="14"/>
      <c r="CF20" s="14"/>
      <c r="CG20" s="27"/>
      <c r="CH20" s="18"/>
      <c r="CI20" s="26"/>
      <c r="CJ20" s="18"/>
      <c r="CK20" s="17"/>
      <c r="CL20" s="17"/>
      <c r="CM20" s="327">
        <v>25.75</v>
      </c>
      <c r="CN20" s="245">
        <v>8</v>
      </c>
      <c r="CO20" s="29">
        <f t="shared" si="21"/>
        <v>25.75</v>
      </c>
      <c r="CP20" s="29">
        <f t="shared" si="22"/>
        <v>8</v>
      </c>
      <c r="CQ20" s="238">
        <v>247.40625</v>
      </c>
      <c r="CR20" s="238"/>
      <c r="CS20" s="238"/>
      <c r="CT20" s="239"/>
      <c r="CU20" s="366">
        <v>18.556701030927837</v>
      </c>
      <c r="CV20" s="240"/>
      <c r="CW20" s="328">
        <v>63.814432989690722</v>
      </c>
      <c r="CX20" s="239"/>
      <c r="CY20" s="16"/>
      <c r="CZ20" s="16"/>
      <c r="DA20" s="25">
        <f t="shared" si="23"/>
        <v>329.77738402061857</v>
      </c>
      <c r="DB20" s="14">
        <f t="shared" si="24"/>
        <v>0</v>
      </c>
      <c r="DC20" s="29"/>
      <c r="DD20" s="29"/>
      <c r="DE20" s="14"/>
      <c r="DF20" s="29"/>
      <c r="DG20" s="29"/>
      <c r="DH20" s="29"/>
      <c r="DI20" s="29">
        <f t="shared" si="25"/>
        <v>0</v>
      </c>
      <c r="DJ20" s="29">
        <f t="shared" si="26"/>
        <v>0</v>
      </c>
      <c r="DK20" s="329">
        <v>42.37</v>
      </c>
      <c r="DL20" s="329">
        <v>14.12</v>
      </c>
      <c r="DM20" s="11">
        <f t="shared" si="27"/>
        <v>42.37</v>
      </c>
      <c r="DN20" s="11">
        <f t="shared" si="28"/>
        <v>14.12</v>
      </c>
      <c r="DO20" s="329">
        <v>41.1</v>
      </c>
      <c r="DP20" s="329">
        <v>13.7</v>
      </c>
      <c r="DQ20" s="349"/>
      <c r="DR20" s="349"/>
      <c r="DS20" s="29"/>
      <c r="DT20" s="29"/>
      <c r="DU20" s="15"/>
      <c r="DV20" s="24"/>
      <c r="DW20" s="24"/>
      <c r="DX20" s="24"/>
      <c r="DY20" s="29"/>
      <c r="DZ20" s="29"/>
      <c r="EA20" s="14"/>
      <c r="EB20" s="29"/>
      <c r="EC20" s="29">
        <f t="shared" si="29"/>
        <v>0</v>
      </c>
      <c r="ED20" s="29">
        <f t="shared" si="29"/>
        <v>0</v>
      </c>
      <c r="EE20" s="14"/>
      <c r="EF20" s="14"/>
      <c r="EG20" s="330">
        <v>39.18</v>
      </c>
      <c r="EH20" s="331">
        <v>9.7949999999999999</v>
      </c>
      <c r="EI20" s="119">
        <v>154.63999999999999</v>
      </c>
      <c r="EJ20" s="119">
        <v>38.659999999999997</v>
      </c>
      <c r="EK20" s="327">
        <v>72.16</v>
      </c>
      <c r="EL20" s="353">
        <v>18.04</v>
      </c>
      <c r="EM20" s="358">
        <v>51.55</v>
      </c>
      <c r="EN20" s="358">
        <v>12.887499999999999</v>
      </c>
      <c r="EO20" s="358">
        <v>30.93</v>
      </c>
      <c r="EP20" s="358">
        <v>7.7324999999999999</v>
      </c>
      <c r="EQ20" s="29">
        <f t="shared" si="30"/>
        <v>348.46000000000004</v>
      </c>
      <c r="ER20" s="29">
        <f t="shared" si="31"/>
        <v>66.495000000000005</v>
      </c>
      <c r="ES20" s="33"/>
      <c r="ET20" s="33"/>
      <c r="EU20" s="23"/>
      <c r="EV20" s="23"/>
      <c r="EW20" s="14">
        <f t="shared" si="32"/>
        <v>0</v>
      </c>
      <c r="EX20" s="14">
        <f t="shared" si="33"/>
        <v>0</v>
      </c>
      <c r="EY20" s="29"/>
      <c r="EZ20" s="29"/>
      <c r="FA20" s="332">
        <v>24</v>
      </c>
      <c r="FB20" s="246"/>
      <c r="FC20" s="139">
        <v>25</v>
      </c>
      <c r="FD20" s="245"/>
      <c r="FE20" s="29"/>
      <c r="FF20" s="29"/>
      <c r="FG20" s="235"/>
      <c r="FH20" s="236"/>
      <c r="FI20" s="29"/>
      <c r="FJ20" s="29"/>
      <c r="FK20" s="29"/>
      <c r="FL20" s="29"/>
      <c r="FM20" s="245">
        <v>26.8</v>
      </c>
      <c r="FN20" s="245">
        <v>6</v>
      </c>
      <c r="FO20" s="14"/>
      <c r="FP20" s="29"/>
      <c r="FQ20" s="6">
        <f t="shared" si="34"/>
        <v>26.8</v>
      </c>
      <c r="FR20" s="29">
        <f t="shared" si="35"/>
        <v>6</v>
      </c>
      <c r="FS20" s="14"/>
      <c r="FT20" s="14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>
        <f t="shared" si="36"/>
        <v>0</v>
      </c>
      <c r="GH20" s="29">
        <f t="shared" si="37"/>
        <v>0</v>
      </c>
      <c r="GI20" s="22"/>
      <c r="GJ20" s="22"/>
      <c r="GK20" s="245"/>
      <c r="GL20" s="245"/>
      <c r="GM20" s="248"/>
      <c r="GN20" s="21"/>
      <c r="GO20" s="333"/>
      <c r="GP20" s="334"/>
      <c r="GQ20" s="5"/>
      <c r="GR20" s="5"/>
      <c r="GS20" s="21"/>
      <c r="GT20" s="21"/>
      <c r="GU20" s="118"/>
      <c r="GV20" s="118"/>
      <c r="GW20" s="118"/>
      <c r="GX20" s="118"/>
      <c r="GY20" s="118">
        <v>0</v>
      </c>
      <c r="GZ20" s="118">
        <v>0</v>
      </c>
      <c r="HA20" s="29">
        <f t="shared" si="38"/>
        <v>0</v>
      </c>
      <c r="HB20" s="29">
        <f t="shared" si="39"/>
        <v>0</v>
      </c>
      <c r="HC20" s="14"/>
      <c r="HD20" s="14"/>
      <c r="HE20" s="14"/>
      <c r="HF20" s="14"/>
      <c r="HG20" s="14"/>
      <c r="HH20" s="14"/>
      <c r="HI20" s="14">
        <f t="shared" si="6"/>
        <v>0</v>
      </c>
      <c r="HJ20" s="14">
        <f t="shared" si="7"/>
        <v>0</v>
      </c>
      <c r="HK20" s="102"/>
      <c r="HL20" s="102"/>
      <c r="HM20" s="102"/>
      <c r="HN20" s="355"/>
      <c r="HO20" s="102">
        <f t="shared" si="40"/>
        <v>0</v>
      </c>
      <c r="HP20" s="102">
        <f t="shared" si="41"/>
        <v>0</v>
      </c>
      <c r="HQ20" s="116">
        <v>490</v>
      </c>
      <c r="HR20" s="95"/>
      <c r="HS20" s="116">
        <v>490</v>
      </c>
      <c r="HT20" s="29"/>
      <c r="HU20" s="29">
        <f t="shared" si="42"/>
        <v>490</v>
      </c>
      <c r="HV20" s="29">
        <f t="shared" si="43"/>
        <v>0</v>
      </c>
      <c r="HW20" s="29"/>
      <c r="HX20" s="29"/>
      <c r="HY20" s="240"/>
      <c r="HZ20" s="333"/>
      <c r="IA20" s="20"/>
      <c r="IB20" s="7"/>
      <c r="IC20" s="336">
        <v>9.3000000000000007</v>
      </c>
      <c r="ID20" s="155">
        <v>2.3250000000000002</v>
      </c>
      <c r="IE20" s="4"/>
      <c r="IF20" s="4"/>
      <c r="IG20" s="29">
        <f t="shared" si="82"/>
        <v>9.3000000000000007</v>
      </c>
      <c r="IH20" s="29">
        <f t="shared" si="44"/>
        <v>2.3250000000000002</v>
      </c>
      <c r="II20" s="29"/>
      <c r="IJ20" s="29"/>
      <c r="IK20" s="29"/>
      <c r="IL20" s="29"/>
      <c r="IM20" s="14"/>
      <c r="IN20" s="24"/>
      <c r="IO20" s="102"/>
      <c r="IP20" s="102"/>
      <c r="IQ20" s="29"/>
      <c r="IR20" s="29"/>
      <c r="IS20" s="29"/>
      <c r="IT20" s="29"/>
      <c r="IU20" s="29">
        <f t="shared" si="8"/>
        <v>0</v>
      </c>
      <c r="IV20" s="29">
        <f t="shared" si="9"/>
        <v>0</v>
      </c>
      <c r="IW20" s="29"/>
      <c r="IX20" s="29"/>
      <c r="IY20" s="95">
        <v>10.31</v>
      </c>
      <c r="IZ20" s="95">
        <v>0</v>
      </c>
      <c r="JA20" s="95">
        <v>10.31</v>
      </c>
      <c r="JB20" s="95">
        <v>0</v>
      </c>
      <c r="JC20" s="30"/>
      <c r="JD20" s="30"/>
      <c r="JE20" s="29">
        <f t="shared" si="45"/>
        <v>20.62</v>
      </c>
      <c r="JF20" s="29">
        <f t="shared" si="46"/>
        <v>0</v>
      </c>
      <c r="JG20" s="368">
        <v>6.5372000000000003</v>
      </c>
      <c r="JH20" s="369">
        <v>1</v>
      </c>
      <c r="JI20" s="368">
        <v>6.5373000000000001</v>
      </c>
      <c r="JJ20" s="369">
        <v>1</v>
      </c>
      <c r="JK20" s="333">
        <v>51.55</v>
      </c>
      <c r="JL20" s="333">
        <v>11</v>
      </c>
      <c r="JM20" s="116">
        <v>44.33</v>
      </c>
      <c r="JN20" s="333">
        <v>9</v>
      </c>
      <c r="JO20" s="327"/>
      <c r="JP20" s="245"/>
      <c r="JQ20" s="29"/>
      <c r="JR20" s="29"/>
      <c r="JS20" s="29"/>
      <c r="JT20" s="29"/>
      <c r="JU20" s="29">
        <f t="shared" si="83"/>
        <v>108.9545</v>
      </c>
      <c r="JV20" s="29">
        <f t="shared" si="84"/>
        <v>22</v>
      </c>
      <c r="JW20" s="29"/>
      <c r="JX20" s="29"/>
      <c r="JY20" s="30"/>
      <c r="JZ20" s="30"/>
      <c r="KA20" s="29">
        <f t="shared" si="47"/>
        <v>0</v>
      </c>
      <c r="KB20" s="29">
        <f t="shared" si="48"/>
        <v>0</v>
      </c>
      <c r="KC20" s="14"/>
      <c r="KD20" s="14"/>
      <c r="KE20" s="14"/>
      <c r="KF20" s="14"/>
      <c r="KG20" s="14">
        <f t="shared" si="10"/>
        <v>0</v>
      </c>
      <c r="KH20" s="14">
        <f t="shared" si="11"/>
        <v>0</v>
      </c>
      <c r="KI20" s="14"/>
      <c r="KJ20" s="14"/>
      <c r="KK20" s="14"/>
      <c r="KL20" s="14"/>
      <c r="KM20" s="14">
        <f t="shared" si="49"/>
        <v>0</v>
      </c>
      <c r="KN20" s="14">
        <f t="shared" si="49"/>
        <v>0</v>
      </c>
      <c r="KO20" s="8"/>
      <c r="KP20" s="14"/>
      <c r="KQ20" s="14"/>
      <c r="KR20" s="14"/>
      <c r="KS20" s="10"/>
      <c r="KT20" s="10"/>
      <c r="KU20" s="14"/>
      <c r="KV20" s="14"/>
      <c r="KW20" s="14">
        <f t="shared" si="50"/>
        <v>0</v>
      </c>
      <c r="KX20" s="14">
        <f t="shared" si="51"/>
        <v>0</v>
      </c>
      <c r="KY20" s="14"/>
      <c r="KZ20" s="14"/>
      <c r="LA20" s="14"/>
      <c r="LB20" s="14"/>
      <c r="LC20" s="14">
        <f t="shared" si="52"/>
        <v>0</v>
      </c>
      <c r="LD20" s="14">
        <f t="shared" si="53"/>
        <v>0</v>
      </c>
      <c r="LE20" s="14"/>
      <c r="LF20" s="14"/>
      <c r="LG20" s="14">
        <f t="shared" si="54"/>
        <v>0</v>
      </c>
      <c r="LH20" s="14">
        <f t="shared" si="55"/>
        <v>0</v>
      </c>
      <c r="LI20" s="337"/>
      <c r="LJ20" s="338"/>
      <c r="LK20" s="339"/>
      <c r="LL20" s="340"/>
      <c r="LM20" s="339"/>
      <c r="LN20" s="342"/>
      <c r="LO20" s="31"/>
      <c r="LP20" s="3"/>
      <c r="LQ20" s="3"/>
      <c r="LR20" s="3"/>
      <c r="LS20" s="14">
        <f t="shared" si="56"/>
        <v>0</v>
      </c>
      <c r="LT20" s="14">
        <f t="shared" si="57"/>
        <v>0</v>
      </c>
      <c r="LU20" s="12"/>
      <c r="LV20" s="14"/>
      <c r="LW20" s="14"/>
      <c r="LX20" s="14"/>
      <c r="LY20" s="14">
        <f t="shared" si="58"/>
        <v>0</v>
      </c>
      <c r="LZ20" s="14">
        <f t="shared" si="59"/>
        <v>0</v>
      </c>
      <c r="MA20" s="27"/>
      <c r="MB20" s="14"/>
      <c r="MC20" s="233">
        <v>22</v>
      </c>
      <c r="MD20" s="252"/>
      <c r="ME20" s="99"/>
      <c r="MF20" s="14"/>
      <c r="MG20" s="31"/>
      <c r="MH20" s="14"/>
      <c r="MI20" s="14">
        <f t="shared" si="60"/>
        <v>22</v>
      </c>
      <c r="MJ20" s="14">
        <f t="shared" si="61"/>
        <v>0</v>
      </c>
      <c r="MK20" s="350">
        <v>0</v>
      </c>
      <c r="ML20" s="117">
        <v>0</v>
      </c>
      <c r="MM20" s="139">
        <v>0</v>
      </c>
      <c r="MN20" s="343">
        <v>0</v>
      </c>
      <c r="MO20" s="14">
        <f t="shared" si="62"/>
        <v>0</v>
      </c>
      <c r="MP20" s="14">
        <f t="shared" si="63"/>
        <v>0</v>
      </c>
      <c r="MQ20" s="14"/>
      <c r="MR20" s="14"/>
      <c r="MS20" s="14">
        <f t="shared" si="64"/>
        <v>0</v>
      </c>
      <c r="MT20" s="14">
        <f t="shared" si="65"/>
        <v>0</v>
      </c>
      <c r="MU20" s="14"/>
      <c r="MV20" s="14"/>
      <c r="MW20" s="14">
        <f t="shared" si="66"/>
        <v>0</v>
      </c>
      <c r="MX20" s="14">
        <f t="shared" si="67"/>
        <v>0</v>
      </c>
      <c r="MY20" s="117">
        <v>6.65</v>
      </c>
      <c r="MZ20" s="344">
        <v>0.9</v>
      </c>
      <c r="NA20" s="14">
        <f t="shared" si="68"/>
        <v>6.65</v>
      </c>
      <c r="NB20" s="14">
        <f t="shared" si="69"/>
        <v>0.9</v>
      </c>
      <c r="NC20" s="33"/>
      <c r="ND20" s="33"/>
      <c r="NE20" s="33">
        <f t="shared" si="70"/>
        <v>0</v>
      </c>
      <c r="NF20" s="33">
        <f t="shared" si="71"/>
        <v>0</v>
      </c>
      <c r="NG20" s="33"/>
      <c r="NH20" s="33"/>
      <c r="NI20" s="33">
        <f t="shared" si="72"/>
        <v>0</v>
      </c>
      <c r="NJ20" s="33">
        <f t="shared" si="73"/>
        <v>0</v>
      </c>
      <c r="NK20" s="8"/>
      <c r="NL20" s="33"/>
      <c r="NM20" s="33">
        <f t="shared" si="74"/>
        <v>0</v>
      </c>
      <c r="NN20" s="33">
        <f t="shared" si="75"/>
        <v>0</v>
      </c>
      <c r="NO20" s="98">
        <v>0</v>
      </c>
      <c r="NP20" s="98"/>
      <c r="NQ20" s="98">
        <v>0</v>
      </c>
      <c r="NR20" s="98"/>
      <c r="NS20" s="98">
        <v>0</v>
      </c>
      <c r="NT20" s="98"/>
      <c r="NU20" s="14">
        <f t="shared" si="76"/>
        <v>0</v>
      </c>
      <c r="NV20" s="14">
        <f t="shared" si="77"/>
        <v>0</v>
      </c>
      <c r="NW20" s="98"/>
      <c r="NX20" s="98"/>
      <c r="NY20" s="98"/>
      <c r="NZ20" s="98"/>
      <c r="OA20" s="98"/>
      <c r="OB20" s="98"/>
      <c r="OC20" s="98"/>
      <c r="OD20" s="98"/>
      <c r="OE20" s="98">
        <f t="shared" si="78"/>
        <v>0</v>
      </c>
      <c r="OF20" s="98">
        <f t="shared" si="79"/>
        <v>0</v>
      </c>
      <c r="OG20" s="240">
        <v>0</v>
      </c>
      <c r="OH20" s="240"/>
      <c r="OI20" s="240">
        <v>0</v>
      </c>
      <c r="OJ20" s="240"/>
      <c r="OK20" s="240">
        <v>0</v>
      </c>
      <c r="OL20" s="33"/>
      <c r="OM20" s="33">
        <f t="shared" si="80"/>
        <v>0</v>
      </c>
      <c r="ON20" s="33">
        <f t="shared" si="81"/>
        <v>0</v>
      </c>
      <c r="OO20" s="33"/>
      <c r="OP20" s="33"/>
      <c r="OQ20" s="33">
        <f t="shared" si="12"/>
        <v>0</v>
      </c>
      <c r="OR20" s="33">
        <f t="shared" si="13"/>
        <v>0</v>
      </c>
    </row>
    <row r="21" spans="1:408" ht="12.75" customHeight="1">
      <c r="A21" s="172"/>
      <c r="B21" s="154">
        <v>11</v>
      </c>
      <c r="C21" s="173"/>
      <c r="D21" s="173"/>
      <c r="E21" s="98"/>
      <c r="F21" s="98"/>
      <c r="G21" s="98"/>
      <c r="H21" s="98"/>
      <c r="I21" s="102">
        <f t="shared" si="0"/>
        <v>0</v>
      </c>
      <c r="J21" s="102">
        <f t="shared" si="1"/>
        <v>0</v>
      </c>
      <c r="K21" s="11"/>
      <c r="L21" s="11"/>
      <c r="M21" s="95">
        <v>20.62</v>
      </c>
      <c r="N21" s="95">
        <v>4.1240000000000006</v>
      </c>
      <c r="O21" s="99">
        <v>20.62</v>
      </c>
      <c r="P21" s="95">
        <v>4.1240000000000006</v>
      </c>
      <c r="Q21" s="147"/>
      <c r="R21" s="102"/>
      <c r="S21" s="11"/>
      <c r="T21" s="11"/>
      <c r="U21" s="102"/>
      <c r="V21" s="102"/>
      <c r="W21" s="29">
        <f t="shared" si="14"/>
        <v>41.24</v>
      </c>
      <c r="X21" s="29">
        <f t="shared" si="15"/>
        <v>41.24</v>
      </c>
      <c r="Y21" s="102">
        <v>5</v>
      </c>
      <c r="Z21" s="102">
        <v>2.2200000000000002</v>
      </c>
      <c r="AA21" s="99"/>
      <c r="AB21" s="95"/>
      <c r="AC21" s="29">
        <f t="shared" si="16"/>
        <v>5</v>
      </c>
      <c r="AD21" s="29">
        <f t="shared" si="17"/>
        <v>2.2200000000000002</v>
      </c>
      <c r="AE21" s="95">
        <v>10</v>
      </c>
      <c r="AF21" s="95">
        <v>3</v>
      </c>
      <c r="AG21" s="95"/>
      <c r="AH21" s="95"/>
      <c r="AI21" s="147"/>
      <c r="AJ21" s="147"/>
      <c r="AK21" s="325">
        <v>105</v>
      </c>
      <c r="AL21" s="326">
        <v>31.5</v>
      </c>
      <c r="AM21" s="9"/>
      <c r="AN21" s="9"/>
      <c r="AO21" s="28"/>
      <c r="AP21" s="28"/>
      <c r="AQ21" s="28"/>
      <c r="AR21" s="28"/>
      <c r="AS21" s="28"/>
      <c r="AT21" s="28"/>
      <c r="AU21" s="14">
        <f t="shared" si="18"/>
        <v>115</v>
      </c>
      <c r="AV21" s="14">
        <f t="shared" si="2"/>
        <v>34.5</v>
      </c>
      <c r="AW21" s="29"/>
      <c r="AX21" s="29"/>
      <c r="AY21" s="1"/>
      <c r="AZ21" s="29"/>
      <c r="BA21" s="29"/>
      <c r="BB21" s="29"/>
      <c r="BC21" s="29">
        <f t="shared" si="3"/>
        <v>0</v>
      </c>
      <c r="BD21" s="29">
        <f t="shared" si="4"/>
        <v>0</v>
      </c>
      <c r="BE21" s="102">
        <v>39</v>
      </c>
      <c r="BF21" s="102">
        <v>5.5536000000000003</v>
      </c>
      <c r="BG21" s="249">
        <v>16</v>
      </c>
      <c r="BH21" s="250">
        <v>2.2784</v>
      </c>
      <c r="BI21" s="249"/>
      <c r="BJ21" s="250"/>
      <c r="BK21" s="245"/>
      <c r="BL21" s="102"/>
      <c r="BM21" s="102">
        <v>5</v>
      </c>
      <c r="BN21" s="102">
        <v>0.71199999999999997</v>
      </c>
      <c r="BO21" s="29"/>
      <c r="BP21" s="29"/>
      <c r="BQ21" s="102">
        <v>0</v>
      </c>
      <c r="BR21" s="102">
        <v>0</v>
      </c>
      <c r="BS21" s="11">
        <f t="shared" si="19"/>
        <v>60</v>
      </c>
      <c r="BT21" s="29">
        <f t="shared" si="20"/>
        <v>8.5440000000000005</v>
      </c>
      <c r="BU21" s="29"/>
      <c r="BV21" s="29"/>
      <c r="BW21" s="14"/>
      <c r="BX21" s="14"/>
      <c r="BY21" s="14"/>
      <c r="BZ21" s="29"/>
      <c r="CA21" s="14"/>
      <c r="CB21" s="29"/>
      <c r="CC21" s="14">
        <f t="shared" si="5"/>
        <v>0</v>
      </c>
      <c r="CD21" s="14">
        <f t="shared" si="5"/>
        <v>0</v>
      </c>
      <c r="CE21" s="14"/>
      <c r="CF21" s="14"/>
      <c r="CG21" s="27"/>
      <c r="CH21" s="18"/>
      <c r="CI21" s="26"/>
      <c r="CJ21" s="18"/>
      <c r="CK21" s="17"/>
      <c r="CL21" s="17"/>
      <c r="CM21" s="327">
        <v>25.75</v>
      </c>
      <c r="CN21" s="245">
        <v>8</v>
      </c>
      <c r="CO21" s="29">
        <f t="shared" si="21"/>
        <v>25.75</v>
      </c>
      <c r="CP21" s="29">
        <f t="shared" si="22"/>
        <v>8</v>
      </c>
      <c r="CQ21" s="238">
        <v>247.40625</v>
      </c>
      <c r="CR21" s="238"/>
      <c r="CS21" s="238"/>
      <c r="CT21" s="239"/>
      <c r="CU21" s="366">
        <v>18.556701030927837</v>
      </c>
      <c r="CV21" s="240"/>
      <c r="CW21" s="328">
        <v>63.814432989690722</v>
      </c>
      <c r="CX21" s="239"/>
      <c r="CY21" s="16"/>
      <c r="CZ21" s="16"/>
      <c r="DA21" s="25">
        <f t="shared" si="23"/>
        <v>329.77738402061857</v>
      </c>
      <c r="DB21" s="14">
        <f t="shared" si="24"/>
        <v>0</v>
      </c>
      <c r="DC21" s="29"/>
      <c r="DD21" s="29"/>
      <c r="DE21" s="14"/>
      <c r="DF21" s="29"/>
      <c r="DG21" s="29"/>
      <c r="DH21" s="29"/>
      <c r="DI21" s="29">
        <f t="shared" si="25"/>
        <v>0</v>
      </c>
      <c r="DJ21" s="29">
        <f t="shared" si="26"/>
        <v>0</v>
      </c>
      <c r="DK21" s="329">
        <v>42.37</v>
      </c>
      <c r="DL21" s="329">
        <v>14.12</v>
      </c>
      <c r="DM21" s="11">
        <f t="shared" si="27"/>
        <v>42.37</v>
      </c>
      <c r="DN21" s="11">
        <f t="shared" si="28"/>
        <v>14.12</v>
      </c>
      <c r="DO21" s="329">
        <v>41.1</v>
      </c>
      <c r="DP21" s="329">
        <v>13.7</v>
      </c>
      <c r="DQ21" s="349"/>
      <c r="DR21" s="349"/>
      <c r="DS21" s="29"/>
      <c r="DT21" s="29"/>
      <c r="DU21" s="15"/>
      <c r="DV21" s="24"/>
      <c r="DW21" s="24"/>
      <c r="DX21" s="24"/>
      <c r="DY21" s="29"/>
      <c r="DZ21" s="29"/>
      <c r="EA21" s="14"/>
      <c r="EB21" s="29"/>
      <c r="EC21" s="29">
        <f t="shared" si="29"/>
        <v>0</v>
      </c>
      <c r="ED21" s="29">
        <f t="shared" si="29"/>
        <v>0</v>
      </c>
      <c r="EE21" s="14"/>
      <c r="EF21" s="14"/>
      <c r="EG21" s="330">
        <v>39.18</v>
      </c>
      <c r="EH21" s="331">
        <v>9.7949999999999999</v>
      </c>
      <c r="EI21" s="119">
        <v>154.63999999999999</v>
      </c>
      <c r="EJ21" s="119">
        <v>38.659999999999997</v>
      </c>
      <c r="EK21" s="327">
        <v>72.16</v>
      </c>
      <c r="EL21" s="353">
        <v>18.04</v>
      </c>
      <c r="EM21" s="358">
        <v>51.55</v>
      </c>
      <c r="EN21" s="358">
        <v>12.887499999999999</v>
      </c>
      <c r="EO21" s="358">
        <v>30.93</v>
      </c>
      <c r="EP21" s="358">
        <v>7.7324999999999999</v>
      </c>
      <c r="EQ21" s="29">
        <f t="shared" si="30"/>
        <v>348.46000000000004</v>
      </c>
      <c r="ER21" s="29">
        <f t="shared" si="31"/>
        <v>66.495000000000005</v>
      </c>
      <c r="ES21" s="33"/>
      <c r="ET21" s="33"/>
      <c r="EU21" s="23"/>
      <c r="EV21" s="23"/>
      <c r="EW21" s="14">
        <f t="shared" si="32"/>
        <v>0</v>
      </c>
      <c r="EX21" s="14">
        <f t="shared" si="33"/>
        <v>0</v>
      </c>
      <c r="EY21" s="29"/>
      <c r="EZ21" s="29"/>
      <c r="FA21" s="332">
        <v>24</v>
      </c>
      <c r="FB21" s="246"/>
      <c r="FC21" s="139">
        <v>25</v>
      </c>
      <c r="FD21" s="245"/>
      <c r="FE21" s="29"/>
      <c r="FF21" s="29"/>
      <c r="FG21" s="235"/>
      <c r="FH21" s="236"/>
      <c r="FI21" s="29"/>
      <c r="FJ21" s="29"/>
      <c r="FK21" s="29"/>
      <c r="FL21" s="29"/>
      <c r="FM21" s="245">
        <v>26.8</v>
      </c>
      <c r="FN21" s="245">
        <v>6</v>
      </c>
      <c r="FO21" s="14"/>
      <c r="FP21" s="29"/>
      <c r="FQ21" s="6">
        <f t="shared" si="34"/>
        <v>26.8</v>
      </c>
      <c r="FR21" s="29">
        <f t="shared" si="35"/>
        <v>6</v>
      </c>
      <c r="FS21" s="14"/>
      <c r="FT21" s="14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>
        <f t="shared" si="36"/>
        <v>0</v>
      </c>
      <c r="GH21" s="29">
        <f t="shared" si="37"/>
        <v>0</v>
      </c>
      <c r="GI21" s="22"/>
      <c r="GJ21" s="22"/>
      <c r="GK21" s="245"/>
      <c r="GL21" s="245"/>
      <c r="GM21" s="248"/>
      <c r="GN21" s="21"/>
      <c r="GO21" s="333"/>
      <c r="GP21" s="334"/>
      <c r="GQ21" s="5"/>
      <c r="GR21" s="5"/>
      <c r="GS21" s="21"/>
      <c r="GT21" s="21"/>
      <c r="GU21" s="118"/>
      <c r="GV21" s="118"/>
      <c r="GW21" s="118"/>
      <c r="GX21" s="118"/>
      <c r="GY21" s="118">
        <v>0</v>
      </c>
      <c r="GZ21" s="118">
        <v>0</v>
      </c>
      <c r="HA21" s="29">
        <f t="shared" si="38"/>
        <v>0</v>
      </c>
      <c r="HB21" s="29">
        <f t="shared" si="39"/>
        <v>0</v>
      </c>
      <c r="HC21" s="14"/>
      <c r="HD21" s="14"/>
      <c r="HE21" s="14"/>
      <c r="HF21" s="14"/>
      <c r="HG21" s="14"/>
      <c r="HH21" s="14"/>
      <c r="HI21" s="14">
        <f t="shared" si="6"/>
        <v>0</v>
      </c>
      <c r="HJ21" s="14">
        <f t="shared" si="7"/>
        <v>0</v>
      </c>
      <c r="HK21" s="102"/>
      <c r="HL21" s="102"/>
      <c r="HM21" s="102"/>
      <c r="HN21" s="355"/>
      <c r="HO21" s="102">
        <f t="shared" si="40"/>
        <v>0</v>
      </c>
      <c r="HP21" s="102">
        <f t="shared" si="41"/>
        <v>0</v>
      </c>
      <c r="HQ21" s="116">
        <v>460</v>
      </c>
      <c r="HR21" s="95"/>
      <c r="HS21" s="116">
        <v>460</v>
      </c>
      <c r="HT21" s="29"/>
      <c r="HU21" s="29">
        <f t="shared" si="42"/>
        <v>460</v>
      </c>
      <c r="HV21" s="29">
        <f t="shared" si="43"/>
        <v>0</v>
      </c>
      <c r="HW21" s="29"/>
      <c r="HX21" s="29"/>
      <c r="HY21" s="240"/>
      <c r="HZ21" s="333"/>
      <c r="IA21" s="20"/>
      <c r="IB21" s="7"/>
      <c r="IC21" s="336">
        <v>9.3000000000000007</v>
      </c>
      <c r="ID21" s="155">
        <v>2.3250000000000002</v>
      </c>
      <c r="IE21" s="4"/>
      <c r="IF21" s="4"/>
      <c r="IG21" s="29">
        <f t="shared" si="82"/>
        <v>9.3000000000000007</v>
      </c>
      <c r="IH21" s="29">
        <f t="shared" si="44"/>
        <v>2.3250000000000002</v>
      </c>
      <c r="II21" s="29"/>
      <c r="IJ21" s="29"/>
      <c r="IK21" s="29"/>
      <c r="IL21" s="29"/>
      <c r="IM21" s="14"/>
      <c r="IN21" s="24"/>
      <c r="IO21" s="102"/>
      <c r="IP21" s="102"/>
      <c r="IQ21" s="29"/>
      <c r="IR21" s="29"/>
      <c r="IS21" s="29"/>
      <c r="IT21" s="29"/>
      <c r="IU21" s="29">
        <f t="shared" si="8"/>
        <v>0</v>
      </c>
      <c r="IV21" s="29">
        <f t="shared" si="9"/>
        <v>0</v>
      </c>
      <c r="IW21" s="29"/>
      <c r="IX21" s="29"/>
      <c r="IY21" s="95">
        <v>10.31</v>
      </c>
      <c r="IZ21" s="95">
        <v>0</v>
      </c>
      <c r="JA21" s="95">
        <v>10.31</v>
      </c>
      <c r="JB21" s="95">
        <v>0</v>
      </c>
      <c r="JC21" s="30"/>
      <c r="JD21" s="30"/>
      <c r="JE21" s="29">
        <f t="shared" si="45"/>
        <v>20.62</v>
      </c>
      <c r="JF21" s="29">
        <f t="shared" si="46"/>
        <v>0</v>
      </c>
      <c r="JG21" s="368">
        <v>6.5372000000000003</v>
      </c>
      <c r="JH21" s="369">
        <v>1</v>
      </c>
      <c r="JI21" s="368">
        <v>6.5373000000000001</v>
      </c>
      <c r="JJ21" s="369">
        <v>1</v>
      </c>
      <c r="JK21" s="333">
        <v>51.55</v>
      </c>
      <c r="JL21" s="333">
        <v>11</v>
      </c>
      <c r="JM21" s="116">
        <v>44.33</v>
      </c>
      <c r="JN21" s="333">
        <v>9</v>
      </c>
      <c r="JO21" s="327"/>
      <c r="JP21" s="245"/>
      <c r="JQ21" s="29"/>
      <c r="JR21" s="29"/>
      <c r="JS21" s="29"/>
      <c r="JT21" s="29"/>
      <c r="JU21" s="29">
        <f t="shared" si="83"/>
        <v>108.9545</v>
      </c>
      <c r="JV21" s="29">
        <f t="shared" si="84"/>
        <v>22</v>
      </c>
      <c r="JW21" s="29"/>
      <c r="JX21" s="29"/>
      <c r="JY21" s="30"/>
      <c r="JZ21" s="30"/>
      <c r="KA21" s="29">
        <f t="shared" si="47"/>
        <v>0</v>
      </c>
      <c r="KB21" s="29">
        <f t="shared" si="48"/>
        <v>0</v>
      </c>
      <c r="KC21" s="14"/>
      <c r="KD21" s="14"/>
      <c r="KE21" s="14"/>
      <c r="KF21" s="14"/>
      <c r="KG21" s="14">
        <f t="shared" si="10"/>
        <v>0</v>
      </c>
      <c r="KH21" s="14">
        <f t="shared" si="11"/>
        <v>0</v>
      </c>
      <c r="KI21" s="14"/>
      <c r="KJ21" s="14"/>
      <c r="KK21" s="14"/>
      <c r="KL21" s="14"/>
      <c r="KM21" s="14">
        <f t="shared" si="49"/>
        <v>0</v>
      </c>
      <c r="KN21" s="14">
        <f t="shared" si="49"/>
        <v>0</v>
      </c>
      <c r="KO21" s="8"/>
      <c r="KP21" s="14"/>
      <c r="KQ21" s="14"/>
      <c r="KR21" s="14"/>
      <c r="KS21" s="10"/>
      <c r="KT21" s="10"/>
      <c r="KU21" s="14"/>
      <c r="KV21" s="14"/>
      <c r="KW21" s="14">
        <f t="shared" si="50"/>
        <v>0</v>
      </c>
      <c r="KX21" s="14">
        <f t="shared" si="51"/>
        <v>0</v>
      </c>
      <c r="KY21" s="14"/>
      <c r="KZ21" s="14"/>
      <c r="LA21" s="14"/>
      <c r="LB21" s="14"/>
      <c r="LC21" s="14">
        <f t="shared" si="52"/>
        <v>0</v>
      </c>
      <c r="LD21" s="14">
        <f t="shared" si="53"/>
        <v>0</v>
      </c>
      <c r="LE21" s="14"/>
      <c r="LF21" s="14"/>
      <c r="LG21" s="14">
        <f t="shared" si="54"/>
        <v>0</v>
      </c>
      <c r="LH21" s="14">
        <f t="shared" si="55"/>
        <v>0</v>
      </c>
      <c r="LI21" s="337"/>
      <c r="LJ21" s="338"/>
      <c r="LK21" s="339"/>
      <c r="LL21" s="340"/>
      <c r="LM21" s="339"/>
      <c r="LN21" s="342"/>
      <c r="LO21" s="31"/>
      <c r="LP21" s="3"/>
      <c r="LQ21" s="3"/>
      <c r="LR21" s="3"/>
      <c r="LS21" s="14">
        <f t="shared" si="56"/>
        <v>0</v>
      </c>
      <c r="LT21" s="14">
        <f t="shared" si="57"/>
        <v>0</v>
      </c>
      <c r="LU21" s="12"/>
      <c r="LV21" s="14"/>
      <c r="LW21" s="14"/>
      <c r="LX21" s="14"/>
      <c r="LY21" s="14">
        <f t="shared" si="58"/>
        <v>0</v>
      </c>
      <c r="LZ21" s="14">
        <f t="shared" si="59"/>
        <v>0</v>
      </c>
      <c r="MA21" s="27"/>
      <c r="MB21" s="14"/>
      <c r="MC21" s="233">
        <v>22</v>
      </c>
      <c r="MD21" s="252"/>
      <c r="ME21" s="99"/>
      <c r="MF21" s="14"/>
      <c r="MG21" s="31"/>
      <c r="MH21" s="14"/>
      <c r="MI21" s="14">
        <f t="shared" si="60"/>
        <v>22</v>
      </c>
      <c r="MJ21" s="14">
        <f t="shared" si="61"/>
        <v>0</v>
      </c>
      <c r="MK21" s="350">
        <v>0</v>
      </c>
      <c r="ML21" s="117">
        <v>0</v>
      </c>
      <c r="MM21" s="139">
        <v>0</v>
      </c>
      <c r="MN21" s="343">
        <v>0</v>
      </c>
      <c r="MO21" s="14">
        <f t="shared" si="62"/>
        <v>0</v>
      </c>
      <c r="MP21" s="14">
        <f t="shared" si="63"/>
        <v>0</v>
      </c>
      <c r="MQ21" s="14"/>
      <c r="MR21" s="14"/>
      <c r="MS21" s="14">
        <f t="shared" si="64"/>
        <v>0</v>
      </c>
      <c r="MT21" s="14">
        <f t="shared" si="65"/>
        <v>0</v>
      </c>
      <c r="MU21" s="14"/>
      <c r="MV21" s="14"/>
      <c r="MW21" s="14">
        <f t="shared" si="66"/>
        <v>0</v>
      </c>
      <c r="MX21" s="14">
        <f t="shared" si="67"/>
        <v>0</v>
      </c>
      <c r="MY21" s="117">
        <v>6.65</v>
      </c>
      <c r="MZ21" s="344">
        <v>0.9</v>
      </c>
      <c r="NA21" s="14">
        <f t="shared" si="68"/>
        <v>6.65</v>
      </c>
      <c r="NB21" s="14">
        <f t="shared" si="69"/>
        <v>0.9</v>
      </c>
      <c r="NC21" s="33"/>
      <c r="ND21" s="33"/>
      <c r="NE21" s="33">
        <f t="shared" si="70"/>
        <v>0</v>
      </c>
      <c r="NF21" s="33">
        <f t="shared" si="71"/>
        <v>0</v>
      </c>
      <c r="NG21" s="33"/>
      <c r="NH21" s="33"/>
      <c r="NI21" s="33">
        <f t="shared" si="72"/>
        <v>0</v>
      </c>
      <c r="NJ21" s="33">
        <f t="shared" si="73"/>
        <v>0</v>
      </c>
      <c r="NK21" s="8"/>
      <c r="NL21" s="33"/>
      <c r="NM21" s="33">
        <f t="shared" si="74"/>
        <v>0</v>
      </c>
      <c r="NN21" s="33">
        <f t="shared" si="75"/>
        <v>0</v>
      </c>
      <c r="NO21" s="98">
        <v>0</v>
      </c>
      <c r="NP21" s="98"/>
      <c r="NQ21" s="98">
        <v>0</v>
      </c>
      <c r="NR21" s="98"/>
      <c r="NS21" s="98">
        <v>0</v>
      </c>
      <c r="NT21" s="98"/>
      <c r="NU21" s="14">
        <f t="shared" si="76"/>
        <v>0</v>
      </c>
      <c r="NV21" s="14">
        <f t="shared" si="77"/>
        <v>0</v>
      </c>
      <c r="NW21" s="98"/>
      <c r="NX21" s="98"/>
      <c r="NY21" s="98"/>
      <c r="NZ21" s="98"/>
      <c r="OA21" s="98"/>
      <c r="OB21" s="98"/>
      <c r="OC21" s="98"/>
      <c r="OD21" s="98"/>
      <c r="OE21" s="98">
        <f t="shared" si="78"/>
        <v>0</v>
      </c>
      <c r="OF21" s="98">
        <f t="shared" si="79"/>
        <v>0</v>
      </c>
      <c r="OG21" s="240">
        <v>0</v>
      </c>
      <c r="OH21" s="240"/>
      <c r="OI21" s="240">
        <v>0</v>
      </c>
      <c r="OJ21" s="240"/>
      <c r="OK21" s="240">
        <v>0</v>
      </c>
      <c r="OL21" s="33"/>
      <c r="OM21" s="33">
        <f t="shared" si="80"/>
        <v>0</v>
      </c>
      <c r="ON21" s="33">
        <f t="shared" si="81"/>
        <v>0</v>
      </c>
      <c r="OO21" s="33"/>
      <c r="OP21" s="33"/>
      <c r="OQ21" s="33">
        <f t="shared" si="12"/>
        <v>0</v>
      </c>
      <c r="OR21" s="33">
        <f t="shared" si="13"/>
        <v>0</v>
      </c>
    </row>
    <row r="22" spans="1:408" ht="12.75" customHeight="1">
      <c r="A22" s="172"/>
      <c r="B22" s="154">
        <v>12</v>
      </c>
      <c r="C22" s="173"/>
      <c r="D22" s="173"/>
      <c r="E22" s="98"/>
      <c r="F22" s="98"/>
      <c r="G22" s="98"/>
      <c r="H22" s="98"/>
      <c r="I22" s="102">
        <f t="shared" si="0"/>
        <v>0</v>
      </c>
      <c r="J22" s="102">
        <f t="shared" si="1"/>
        <v>0</v>
      </c>
      <c r="K22" s="11"/>
      <c r="L22" s="11"/>
      <c r="M22" s="95">
        <v>20.62</v>
      </c>
      <c r="N22" s="95">
        <v>4.1240000000000006</v>
      </c>
      <c r="O22" s="99">
        <v>20.62</v>
      </c>
      <c r="P22" s="95">
        <v>4.1240000000000006</v>
      </c>
      <c r="Q22" s="147"/>
      <c r="R22" s="102"/>
      <c r="S22" s="11"/>
      <c r="T22" s="11"/>
      <c r="U22" s="102"/>
      <c r="V22" s="102"/>
      <c r="W22" s="29">
        <f t="shared" si="14"/>
        <v>41.24</v>
      </c>
      <c r="X22" s="29">
        <f t="shared" si="15"/>
        <v>41.24</v>
      </c>
      <c r="Y22" s="102">
        <v>5</v>
      </c>
      <c r="Z22" s="102">
        <v>2.2200000000000002</v>
      </c>
      <c r="AA22" s="99"/>
      <c r="AB22" s="95"/>
      <c r="AC22" s="29">
        <f t="shared" si="16"/>
        <v>5</v>
      </c>
      <c r="AD22" s="29">
        <f t="shared" si="17"/>
        <v>2.2200000000000002</v>
      </c>
      <c r="AE22" s="95">
        <v>10</v>
      </c>
      <c r="AF22" s="95">
        <v>3</v>
      </c>
      <c r="AG22" s="95"/>
      <c r="AH22" s="95"/>
      <c r="AI22" s="147"/>
      <c r="AJ22" s="147"/>
      <c r="AK22" s="325">
        <v>105</v>
      </c>
      <c r="AL22" s="326">
        <v>31.5</v>
      </c>
      <c r="AM22" s="9"/>
      <c r="AN22" s="9"/>
      <c r="AO22" s="28"/>
      <c r="AP22" s="28"/>
      <c r="AQ22" s="28"/>
      <c r="AR22" s="28"/>
      <c r="AS22" s="28"/>
      <c r="AT22" s="28"/>
      <c r="AU22" s="14">
        <f t="shared" si="18"/>
        <v>115</v>
      </c>
      <c r="AV22" s="14">
        <f t="shared" si="2"/>
        <v>34.5</v>
      </c>
      <c r="AW22" s="29"/>
      <c r="AX22" s="29"/>
      <c r="AY22" s="1"/>
      <c r="AZ22" s="29"/>
      <c r="BA22" s="29"/>
      <c r="BB22" s="29"/>
      <c r="BC22" s="29">
        <f t="shared" si="3"/>
        <v>0</v>
      </c>
      <c r="BD22" s="29">
        <f t="shared" si="4"/>
        <v>0</v>
      </c>
      <c r="BE22" s="102">
        <v>39</v>
      </c>
      <c r="BF22" s="102">
        <v>5.5536000000000003</v>
      </c>
      <c r="BG22" s="249">
        <v>16</v>
      </c>
      <c r="BH22" s="250">
        <v>2.2784</v>
      </c>
      <c r="BI22" s="249"/>
      <c r="BJ22" s="250"/>
      <c r="BK22" s="245"/>
      <c r="BL22" s="102"/>
      <c r="BM22" s="102">
        <v>5</v>
      </c>
      <c r="BN22" s="102">
        <v>0.71199999999999997</v>
      </c>
      <c r="BO22" s="29"/>
      <c r="BP22" s="29"/>
      <c r="BQ22" s="102">
        <v>0</v>
      </c>
      <c r="BR22" s="102">
        <v>0</v>
      </c>
      <c r="BS22" s="11">
        <f t="shared" si="19"/>
        <v>60</v>
      </c>
      <c r="BT22" s="29">
        <f t="shared" si="20"/>
        <v>8.5440000000000005</v>
      </c>
      <c r="BU22" s="29"/>
      <c r="BV22" s="29"/>
      <c r="BW22" s="14"/>
      <c r="BX22" s="14"/>
      <c r="BY22" s="14"/>
      <c r="BZ22" s="29"/>
      <c r="CA22" s="14"/>
      <c r="CB22" s="29"/>
      <c r="CC22" s="14">
        <f t="shared" si="5"/>
        <v>0</v>
      </c>
      <c r="CD22" s="14">
        <f t="shared" si="5"/>
        <v>0</v>
      </c>
      <c r="CE22" s="14"/>
      <c r="CF22" s="14"/>
      <c r="CG22" s="27"/>
      <c r="CH22" s="18"/>
      <c r="CI22" s="26"/>
      <c r="CJ22" s="18"/>
      <c r="CK22" s="17"/>
      <c r="CL22" s="17"/>
      <c r="CM22" s="327">
        <v>25.75</v>
      </c>
      <c r="CN22" s="245">
        <v>8</v>
      </c>
      <c r="CO22" s="29">
        <f t="shared" si="21"/>
        <v>25.75</v>
      </c>
      <c r="CP22" s="29">
        <f t="shared" si="22"/>
        <v>8</v>
      </c>
      <c r="CQ22" s="238">
        <v>247.40625</v>
      </c>
      <c r="CR22" s="238"/>
      <c r="CS22" s="238"/>
      <c r="CT22" s="239"/>
      <c r="CU22" s="366">
        <v>18.556701030927837</v>
      </c>
      <c r="CV22" s="240"/>
      <c r="CW22" s="328">
        <v>63.814432989690722</v>
      </c>
      <c r="CX22" s="239"/>
      <c r="CY22" s="16"/>
      <c r="CZ22" s="16"/>
      <c r="DA22" s="25">
        <f t="shared" si="23"/>
        <v>329.77738402061857</v>
      </c>
      <c r="DB22" s="14">
        <f t="shared" si="24"/>
        <v>0</v>
      </c>
      <c r="DC22" s="29"/>
      <c r="DD22" s="29"/>
      <c r="DE22" s="14"/>
      <c r="DF22" s="29"/>
      <c r="DG22" s="29"/>
      <c r="DH22" s="29"/>
      <c r="DI22" s="29">
        <f t="shared" si="25"/>
        <v>0</v>
      </c>
      <c r="DJ22" s="29">
        <f t="shared" si="26"/>
        <v>0</v>
      </c>
      <c r="DK22" s="329">
        <v>42.37</v>
      </c>
      <c r="DL22" s="329">
        <v>14.12</v>
      </c>
      <c r="DM22" s="11">
        <f t="shared" si="27"/>
        <v>42.37</v>
      </c>
      <c r="DN22" s="11">
        <f t="shared" si="28"/>
        <v>14.12</v>
      </c>
      <c r="DO22" s="329">
        <v>41.1</v>
      </c>
      <c r="DP22" s="329">
        <v>13.7</v>
      </c>
      <c r="DQ22" s="349"/>
      <c r="DR22" s="349"/>
      <c r="DS22" s="29"/>
      <c r="DT22" s="29"/>
      <c r="DU22" s="15"/>
      <c r="DV22" s="24"/>
      <c r="DW22" s="24"/>
      <c r="DX22" s="24"/>
      <c r="DY22" s="29"/>
      <c r="DZ22" s="29"/>
      <c r="EA22" s="14"/>
      <c r="EB22" s="29"/>
      <c r="EC22" s="29">
        <f t="shared" si="29"/>
        <v>0</v>
      </c>
      <c r="ED22" s="29">
        <f t="shared" si="29"/>
        <v>0</v>
      </c>
      <c r="EE22" s="14"/>
      <c r="EF22" s="14"/>
      <c r="EG22" s="330">
        <v>39.18</v>
      </c>
      <c r="EH22" s="331">
        <v>9.7949999999999999</v>
      </c>
      <c r="EI22" s="119">
        <v>154.63999999999999</v>
      </c>
      <c r="EJ22" s="119">
        <v>38.659999999999997</v>
      </c>
      <c r="EK22" s="327">
        <v>72.16</v>
      </c>
      <c r="EL22" s="353">
        <v>18.04</v>
      </c>
      <c r="EM22" s="358">
        <v>51.55</v>
      </c>
      <c r="EN22" s="358">
        <v>12.887499999999999</v>
      </c>
      <c r="EO22" s="358">
        <v>30.93</v>
      </c>
      <c r="EP22" s="358">
        <v>7.7324999999999999</v>
      </c>
      <c r="EQ22" s="29">
        <f t="shared" si="30"/>
        <v>348.46000000000004</v>
      </c>
      <c r="ER22" s="29">
        <f t="shared" si="31"/>
        <v>66.495000000000005</v>
      </c>
      <c r="ES22" s="33"/>
      <c r="ET22" s="33"/>
      <c r="EU22" s="23"/>
      <c r="EV22" s="23"/>
      <c r="EW22" s="14">
        <f t="shared" si="32"/>
        <v>0</v>
      </c>
      <c r="EX22" s="14">
        <f t="shared" si="33"/>
        <v>0</v>
      </c>
      <c r="EY22" s="29"/>
      <c r="EZ22" s="29"/>
      <c r="FA22" s="332">
        <v>24</v>
      </c>
      <c r="FB22" s="246"/>
      <c r="FC22" s="139">
        <v>25</v>
      </c>
      <c r="FD22" s="245"/>
      <c r="FE22" s="29"/>
      <c r="FF22" s="29"/>
      <c r="FG22" s="235"/>
      <c r="FH22" s="236"/>
      <c r="FI22" s="29"/>
      <c r="FJ22" s="29"/>
      <c r="FK22" s="29"/>
      <c r="FL22" s="29"/>
      <c r="FM22" s="245">
        <v>26.8</v>
      </c>
      <c r="FN22" s="245">
        <v>6</v>
      </c>
      <c r="FO22" s="14"/>
      <c r="FP22" s="29"/>
      <c r="FQ22" s="6">
        <f t="shared" si="34"/>
        <v>26.8</v>
      </c>
      <c r="FR22" s="29">
        <f t="shared" si="35"/>
        <v>6</v>
      </c>
      <c r="FS22" s="14"/>
      <c r="FT22" s="14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>
        <f t="shared" si="36"/>
        <v>0</v>
      </c>
      <c r="GH22" s="29">
        <f t="shared" si="37"/>
        <v>0</v>
      </c>
      <c r="GI22" s="22"/>
      <c r="GJ22" s="22"/>
      <c r="GK22" s="245"/>
      <c r="GL22" s="245"/>
      <c r="GM22" s="248"/>
      <c r="GN22" s="21"/>
      <c r="GO22" s="333"/>
      <c r="GP22" s="334"/>
      <c r="GQ22" s="5"/>
      <c r="GR22" s="5"/>
      <c r="GS22" s="21"/>
      <c r="GT22" s="21"/>
      <c r="GU22" s="118"/>
      <c r="GV22" s="118"/>
      <c r="GW22" s="118"/>
      <c r="GX22" s="118"/>
      <c r="GY22" s="118">
        <v>0</v>
      </c>
      <c r="GZ22" s="118">
        <v>0</v>
      </c>
      <c r="HA22" s="29">
        <f t="shared" si="38"/>
        <v>0</v>
      </c>
      <c r="HB22" s="29">
        <f t="shared" si="39"/>
        <v>0</v>
      </c>
      <c r="HC22" s="14"/>
      <c r="HD22" s="14"/>
      <c r="HE22" s="14"/>
      <c r="HF22" s="14"/>
      <c r="HG22" s="14"/>
      <c r="HH22" s="14"/>
      <c r="HI22" s="14">
        <f t="shared" si="6"/>
        <v>0</v>
      </c>
      <c r="HJ22" s="14">
        <f t="shared" si="7"/>
        <v>0</v>
      </c>
      <c r="HK22" s="102"/>
      <c r="HL22" s="102"/>
      <c r="HM22" s="102"/>
      <c r="HN22" s="355"/>
      <c r="HO22" s="102">
        <f t="shared" si="40"/>
        <v>0</v>
      </c>
      <c r="HP22" s="102">
        <f t="shared" si="41"/>
        <v>0</v>
      </c>
      <c r="HQ22" s="116">
        <v>430</v>
      </c>
      <c r="HR22" s="95"/>
      <c r="HS22" s="116">
        <v>430</v>
      </c>
      <c r="HT22" s="29"/>
      <c r="HU22" s="29">
        <f t="shared" si="42"/>
        <v>430</v>
      </c>
      <c r="HV22" s="29">
        <f t="shared" si="43"/>
        <v>0</v>
      </c>
      <c r="HW22" s="29"/>
      <c r="HX22" s="29"/>
      <c r="HY22" s="240"/>
      <c r="HZ22" s="333"/>
      <c r="IA22" s="20"/>
      <c r="IB22" s="7"/>
      <c r="IC22" s="336">
        <v>9.3000000000000007</v>
      </c>
      <c r="ID22" s="155">
        <v>2.3250000000000002</v>
      </c>
      <c r="IE22" s="4"/>
      <c r="IF22" s="4"/>
      <c r="IG22" s="29">
        <f t="shared" si="82"/>
        <v>9.3000000000000007</v>
      </c>
      <c r="IH22" s="29">
        <f t="shared" si="44"/>
        <v>2.3250000000000002</v>
      </c>
      <c r="II22" s="29"/>
      <c r="IJ22" s="29"/>
      <c r="IK22" s="29"/>
      <c r="IL22" s="29"/>
      <c r="IM22" s="14"/>
      <c r="IN22" s="24"/>
      <c r="IO22" s="102"/>
      <c r="IP22" s="102"/>
      <c r="IQ22" s="29"/>
      <c r="IR22" s="29"/>
      <c r="IS22" s="29"/>
      <c r="IT22" s="29"/>
      <c r="IU22" s="29">
        <f t="shared" si="8"/>
        <v>0</v>
      </c>
      <c r="IV22" s="29">
        <f t="shared" si="9"/>
        <v>0</v>
      </c>
      <c r="IW22" s="29"/>
      <c r="IX22" s="29"/>
      <c r="IY22" s="95">
        <v>10.31</v>
      </c>
      <c r="IZ22" s="95">
        <v>0</v>
      </c>
      <c r="JA22" s="95">
        <v>10.31</v>
      </c>
      <c r="JB22" s="95">
        <v>0</v>
      </c>
      <c r="JC22" s="30"/>
      <c r="JD22" s="30"/>
      <c r="JE22" s="29">
        <f t="shared" si="45"/>
        <v>20.62</v>
      </c>
      <c r="JF22" s="29">
        <f t="shared" si="46"/>
        <v>0</v>
      </c>
      <c r="JG22" s="368">
        <v>6.5372000000000003</v>
      </c>
      <c r="JH22" s="369">
        <v>1</v>
      </c>
      <c r="JI22" s="368">
        <v>6.5373000000000001</v>
      </c>
      <c r="JJ22" s="369">
        <v>1</v>
      </c>
      <c r="JK22" s="333">
        <v>51.55</v>
      </c>
      <c r="JL22" s="333">
        <v>11</v>
      </c>
      <c r="JM22" s="116">
        <v>44.33</v>
      </c>
      <c r="JN22" s="333">
        <v>9</v>
      </c>
      <c r="JO22" s="327"/>
      <c r="JP22" s="245"/>
      <c r="JQ22" s="29"/>
      <c r="JR22" s="29"/>
      <c r="JS22" s="29"/>
      <c r="JT22" s="29"/>
      <c r="JU22" s="29">
        <f t="shared" si="83"/>
        <v>108.9545</v>
      </c>
      <c r="JV22" s="29">
        <f t="shared" si="84"/>
        <v>22</v>
      </c>
      <c r="JW22" s="29"/>
      <c r="JX22" s="29"/>
      <c r="JY22" s="30"/>
      <c r="JZ22" s="30"/>
      <c r="KA22" s="29">
        <f t="shared" si="47"/>
        <v>0</v>
      </c>
      <c r="KB22" s="29">
        <f t="shared" si="48"/>
        <v>0</v>
      </c>
      <c r="KC22" s="14"/>
      <c r="KD22" s="14"/>
      <c r="KE22" s="14"/>
      <c r="KF22" s="14"/>
      <c r="KG22" s="14">
        <f t="shared" si="10"/>
        <v>0</v>
      </c>
      <c r="KH22" s="14">
        <f t="shared" si="11"/>
        <v>0</v>
      </c>
      <c r="KI22" s="14"/>
      <c r="KJ22" s="14"/>
      <c r="KK22" s="14"/>
      <c r="KL22" s="14"/>
      <c r="KM22" s="14">
        <f t="shared" si="49"/>
        <v>0</v>
      </c>
      <c r="KN22" s="14">
        <f t="shared" si="49"/>
        <v>0</v>
      </c>
      <c r="KO22" s="8"/>
      <c r="KP22" s="14"/>
      <c r="KQ22" s="14"/>
      <c r="KR22" s="14"/>
      <c r="KS22" s="10"/>
      <c r="KT22" s="10"/>
      <c r="KU22" s="14"/>
      <c r="KV22" s="14"/>
      <c r="KW22" s="14">
        <f t="shared" si="50"/>
        <v>0</v>
      </c>
      <c r="KX22" s="14">
        <f t="shared" si="51"/>
        <v>0</v>
      </c>
      <c r="KY22" s="14"/>
      <c r="KZ22" s="14"/>
      <c r="LA22" s="14"/>
      <c r="LB22" s="14"/>
      <c r="LC22" s="14">
        <f t="shared" si="52"/>
        <v>0</v>
      </c>
      <c r="LD22" s="14">
        <f t="shared" si="53"/>
        <v>0</v>
      </c>
      <c r="LE22" s="14"/>
      <c r="LF22" s="14"/>
      <c r="LG22" s="14">
        <f t="shared" si="54"/>
        <v>0</v>
      </c>
      <c r="LH22" s="14">
        <f t="shared" si="55"/>
        <v>0</v>
      </c>
      <c r="LI22" s="337"/>
      <c r="LJ22" s="338"/>
      <c r="LK22" s="339"/>
      <c r="LL22" s="340"/>
      <c r="LM22" s="339"/>
      <c r="LN22" s="342"/>
      <c r="LO22" s="31"/>
      <c r="LP22" s="3"/>
      <c r="LQ22" s="3"/>
      <c r="LR22" s="3"/>
      <c r="LS22" s="14">
        <f t="shared" si="56"/>
        <v>0</v>
      </c>
      <c r="LT22" s="14">
        <f t="shared" si="57"/>
        <v>0</v>
      </c>
      <c r="LU22" s="12"/>
      <c r="LV22" s="14"/>
      <c r="LW22" s="14"/>
      <c r="LX22" s="14"/>
      <c r="LY22" s="14">
        <f t="shared" si="58"/>
        <v>0</v>
      </c>
      <c r="LZ22" s="14">
        <f t="shared" si="59"/>
        <v>0</v>
      </c>
      <c r="MA22" s="27"/>
      <c r="MB22" s="14"/>
      <c r="MC22" s="233">
        <v>22</v>
      </c>
      <c r="MD22" s="252"/>
      <c r="ME22" s="99"/>
      <c r="MF22" s="14"/>
      <c r="MG22" s="31"/>
      <c r="MH22" s="14"/>
      <c r="MI22" s="14">
        <f t="shared" si="60"/>
        <v>22</v>
      </c>
      <c r="MJ22" s="14">
        <f t="shared" si="61"/>
        <v>0</v>
      </c>
      <c r="MK22" s="350">
        <v>0</v>
      </c>
      <c r="ML22" s="117">
        <v>0</v>
      </c>
      <c r="MM22" s="139">
        <v>0</v>
      </c>
      <c r="MN22" s="343">
        <v>0</v>
      </c>
      <c r="MO22" s="14">
        <f t="shared" si="62"/>
        <v>0</v>
      </c>
      <c r="MP22" s="14">
        <f t="shared" si="63"/>
        <v>0</v>
      </c>
      <c r="MQ22" s="14"/>
      <c r="MR22" s="14"/>
      <c r="MS22" s="14">
        <f t="shared" si="64"/>
        <v>0</v>
      </c>
      <c r="MT22" s="14">
        <f t="shared" si="65"/>
        <v>0</v>
      </c>
      <c r="MU22" s="14"/>
      <c r="MV22" s="14"/>
      <c r="MW22" s="14">
        <f t="shared" si="66"/>
        <v>0</v>
      </c>
      <c r="MX22" s="14">
        <f t="shared" si="67"/>
        <v>0</v>
      </c>
      <c r="MY22" s="117">
        <v>6.65</v>
      </c>
      <c r="MZ22" s="344">
        <v>0.9</v>
      </c>
      <c r="NA22" s="14">
        <f t="shared" si="68"/>
        <v>6.65</v>
      </c>
      <c r="NB22" s="14">
        <f t="shared" si="69"/>
        <v>0.9</v>
      </c>
      <c r="NC22" s="33"/>
      <c r="ND22" s="33"/>
      <c r="NE22" s="33">
        <f t="shared" si="70"/>
        <v>0</v>
      </c>
      <c r="NF22" s="33">
        <f t="shared" si="71"/>
        <v>0</v>
      </c>
      <c r="NG22" s="33"/>
      <c r="NH22" s="33"/>
      <c r="NI22" s="33">
        <f t="shared" si="72"/>
        <v>0</v>
      </c>
      <c r="NJ22" s="33">
        <f t="shared" si="73"/>
        <v>0</v>
      </c>
      <c r="NK22" s="8"/>
      <c r="NL22" s="33"/>
      <c r="NM22" s="33">
        <f t="shared" si="74"/>
        <v>0</v>
      </c>
      <c r="NN22" s="33">
        <f t="shared" si="75"/>
        <v>0</v>
      </c>
      <c r="NO22" s="98">
        <v>0</v>
      </c>
      <c r="NP22" s="98"/>
      <c r="NQ22" s="98">
        <v>0</v>
      </c>
      <c r="NR22" s="98"/>
      <c r="NS22" s="98">
        <v>0</v>
      </c>
      <c r="NT22" s="98"/>
      <c r="NU22" s="14">
        <f t="shared" si="76"/>
        <v>0</v>
      </c>
      <c r="NV22" s="14">
        <f t="shared" si="77"/>
        <v>0</v>
      </c>
      <c r="NW22" s="98"/>
      <c r="NX22" s="98"/>
      <c r="NY22" s="98"/>
      <c r="NZ22" s="98"/>
      <c r="OA22" s="98"/>
      <c r="OB22" s="98"/>
      <c r="OC22" s="98"/>
      <c r="OD22" s="98"/>
      <c r="OE22" s="98">
        <f t="shared" si="78"/>
        <v>0</v>
      </c>
      <c r="OF22" s="98">
        <f t="shared" si="79"/>
        <v>0</v>
      </c>
      <c r="OG22" s="240">
        <v>0</v>
      </c>
      <c r="OH22" s="240"/>
      <c r="OI22" s="240">
        <v>0</v>
      </c>
      <c r="OJ22" s="240"/>
      <c r="OK22" s="240">
        <v>0</v>
      </c>
      <c r="OL22" s="33"/>
      <c r="OM22" s="33">
        <f t="shared" si="80"/>
        <v>0</v>
      </c>
      <c r="ON22" s="33">
        <f t="shared" si="81"/>
        <v>0</v>
      </c>
      <c r="OO22" s="33"/>
      <c r="OP22" s="33"/>
      <c r="OQ22" s="33">
        <f t="shared" si="12"/>
        <v>0</v>
      </c>
      <c r="OR22" s="33">
        <f t="shared" si="13"/>
        <v>0</v>
      </c>
    </row>
    <row r="23" spans="1:408" ht="12.75" customHeight="1">
      <c r="A23" s="184">
        <v>0.125</v>
      </c>
      <c r="B23" s="154">
        <v>13</v>
      </c>
      <c r="C23" s="173"/>
      <c r="D23" s="173"/>
      <c r="E23" s="98"/>
      <c r="F23" s="98"/>
      <c r="G23" s="98"/>
      <c r="H23" s="98"/>
      <c r="I23" s="102">
        <f t="shared" si="0"/>
        <v>0</v>
      </c>
      <c r="J23" s="102">
        <f t="shared" si="1"/>
        <v>0</v>
      </c>
      <c r="K23" s="11"/>
      <c r="L23" s="11"/>
      <c r="M23" s="95">
        <v>20.62</v>
      </c>
      <c r="N23" s="95">
        <v>4.1240000000000006</v>
      </c>
      <c r="O23" s="99">
        <v>20.62</v>
      </c>
      <c r="P23" s="95">
        <v>4.1240000000000006</v>
      </c>
      <c r="Q23" s="147"/>
      <c r="R23" s="102"/>
      <c r="S23" s="11"/>
      <c r="T23" s="11"/>
      <c r="U23" s="102"/>
      <c r="V23" s="102"/>
      <c r="W23" s="29">
        <f t="shared" si="14"/>
        <v>41.24</v>
      </c>
      <c r="X23" s="29">
        <f t="shared" si="15"/>
        <v>41.24</v>
      </c>
      <c r="Y23" s="102">
        <v>5</v>
      </c>
      <c r="Z23" s="102">
        <v>2.2200000000000002</v>
      </c>
      <c r="AA23" s="99"/>
      <c r="AB23" s="95"/>
      <c r="AC23" s="29">
        <f t="shared" si="16"/>
        <v>5</v>
      </c>
      <c r="AD23" s="29">
        <f t="shared" si="17"/>
        <v>2.2200000000000002</v>
      </c>
      <c r="AE23" s="95">
        <v>10</v>
      </c>
      <c r="AF23" s="95">
        <v>3</v>
      </c>
      <c r="AG23" s="95"/>
      <c r="AH23" s="95"/>
      <c r="AI23" s="147"/>
      <c r="AJ23" s="147"/>
      <c r="AK23" s="325">
        <v>105</v>
      </c>
      <c r="AL23" s="326">
        <v>31.5</v>
      </c>
      <c r="AM23" s="9"/>
      <c r="AN23" s="9"/>
      <c r="AO23" s="28"/>
      <c r="AP23" s="28"/>
      <c r="AQ23" s="28"/>
      <c r="AR23" s="28"/>
      <c r="AS23" s="28"/>
      <c r="AT23" s="28"/>
      <c r="AU23" s="14">
        <f t="shared" si="18"/>
        <v>115</v>
      </c>
      <c r="AV23" s="14">
        <f t="shared" si="2"/>
        <v>34.5</v>
      </c>
      <c r="AW23" s="29"/>
      <c r="AX23" s="29"/>
      <c r="AY23" s="1"/>
      <c r="AZ23" s="29"/>
      <c r="BA23" s="29"/>
      <c r="BB23" s="29"/>
      <c r="BC23" s="29">
        <f t="shared" si="3"/>
        <v>0</v>
      </c>
      <c r="BD23" s="29">
        <f t="shared" si="4"/>
        <v>0</v>
      </c>
      <c r="BE23" s="102">
        <v>39</v>
      </c>
      <c r="BF23" s="102">
        <v>5.5536000000000003</v>
      </c>
      <c r="BG23" s="249">
        <v>16</v>
      </c>
      <c r="BH23" s="250">
        <v>2.2784</v>
      </c>
      <c r="BI23" s="249"/>
      <c r="BJ23" s="250"/>
      <c r="BK23" s="245"/>
      <c r="BL23" s="102"/>
      <c r="BM23" s="102">
        <v>5</v>
      </c>
      <c r="BN23" s="102">
        <v>0.71199999999999997</v>
      </c>
      <c r="BO23" s="29"/>
      <c r="BP23" s="29"/>
      <c r="BQ23" s="102">
        <v>0</v>
      </c>
      <c r="BR23" s="102">
        <v>0</v>
      </c>
      <c r="BS23" s="11">
        <f t="shared" si="19"/>
        <v>60</v>
      </c>
      <c r="BT23" s="29">
        <f t="shared" si="20"/>
        <v>8.5440000000000005</v>
      </c>
      <c r="BU23" s="29"/>
      <c r="BV23" s="29"/>
      <c r="BW23" s="14"/>
      <c r="BX23" s="14"/>
      <c r="BY23" s="14"/>
      <c r="BZ23" s="29"/>
      <c r="CA23" s="14"/>
      <c r="CB23" s="29"/>
      <c r="CC23" s="14">
        <f t="shared" si="5"/>
        <v>0</v>
      </c>
      <c r="CD23" s="14">
        <f t="shared" si="5"/>
        <v>0</v>
      </c>
      <c r="CE23" s="14"/>
      <c r="CF23" s="14"/>
      <c r="CG23" s="27"/>
      <c r="CH23" s="18"/>
      <c r="CI23" s="26"/>
      <c r="CJ23" s="18"/>
      <c r="CK23" s="17"/>
      <c r="CL23" s="17"/>
      <c r="CM23" s="327">
        <v>25.75</v>
      </c>
      <c r="CN23" s="245">
        <v>8</v>
      </c>
      <c r="CO23" s="29">
        <f t="shared" si="21"/>
        <v>25.75</v>
      </c>
      <c r="CP23" s="29">
        <f t="shared" si="22"/>
        <v>8</v>
      </c>
      <c r="CQ23" s="238">
        <v>247.40625</v>
      </c>
      <c r="CR23" s="238"/>
      <c r="CS23" s="238"/>
      <c r="CT23" s="239"/>
      <c r="CU23" s="366">
        <v>18.556701030927837</v>
      </c>
      <c r="CV23" s="240"/>
      <c r="CW23" s="328">
        <v>63.814432989690722</v>
      </c>
      <c r="CX23" s="239"/>
      <c r="CY23" s="16"/>
      <c r="CZ23" s="16"/>
      <c r="DA23" s="25">
        <f t="shared" si="23"/>
        <v>329.77738402061857</v>
      </c>
      <c r="DB23" s="14">
        <f t="shared" si="24"/>
        <v>0</v>
      </c>
      <c r="DC23" s="29"/>
      <c r="DD23" s="29"/>
      <c r="DE23" s="14"/>
      <c r="DF23" s="29"/>
      <c r="DG23" s="29"/>
      <c r="DH23" s="29"/>
      <c r="DI23" s="29">
        <f t="shared" si="25"/>
        <v>0</v>
      </c>
      <c r="DJ23" s="29">
        <f t="shared" si="26"/>
        <v>0</v>
      </c>
      <c r="DK23" s="329">
        <v>42.37</v>
      </c>
      <c r="DL23" s="329">
        <v>14.12</v>
      </c>
      <c r="DM23" s="11">
        <f t="shared" si="27"/>
        <v>42.37</v>
      </c>
      <c r="DN23" s="11">
        <f t="shared" si="28"/>
        <v>14.12</v>
      </c>
      <c r="DO23" s="329">
        <v>41.1</v>
      </c>
      <c r="DP23" s="329">
        <v>13.7</v>
      </c>
      <c r="DQ23" s="349"/>
      <c r="DR23" s="349"/>
      <c r="DS23" s="29"/>
      <c r="DT23" s="29"/>
      <c r="DU23" s="15"/>
      <c r="DV23" s="24"/>
      <c r="DW23" s="24"/>
      <c r="DX23" s="24"/>
      <c r="DY23" s="29"/>
      <c r="DZ23" s="29"/>
      <c r="EA23" s="14"/>
      <c r="EB23" s="29"/>
      <c r="EC23" s="29">
        <f t="shared" si="29"/>
        <v>0</v>
      </c>
      <c r="ED23" s="29">
        <f t="shared" si="29"/>
        <v>0</v>
      </c>
      <c r="EE23" s="14"/>
      <c r="EF23" s="14"/>
      <c r="EG23" s="330">
        <v>39.18</v>
      </c>
      <c r="EH23" s="331">
        <v>9.7949999999999999</v>
      </c>
      <c r="EI23" s="119">
        <v>154.63999999999999</v>
      </c>
      <c r="EJ23" s="119">
        <v>38.659999999999997</v>
      </c>
      <c r="EK23" s="327">
        <v>72.16</v>
      </c>
      <c r="EL23" s="353">
        <v>18.04</v>
      </c>
      <c r="EM23" s="358">
        <v>51.55</v>
      </c>
      <c r="EN23" s="358">
        <v>12.887499999999999</v>
      </c>
      <c r="EO23" s="358">
        <v>30.93</v>
      </c>
      <c r="EP23" s="358">
        <v>7.7324999999999999</v>
      </c>
      <c r="EQ23" s="29">
        <f t="shared" si="30"/>
        <v>348.46000000000004</v>
      </c>
      <c r="ER23" s="29">
        <f t="shared" si="31"/>
        <v>66.495000000000005</v>
      </c>
      <c r="ES23" s="33"/>
      <c r="ET23" s="33"/>
      <c r="EU23" s="23"/>
      <c r="EV23" s="23"/>
      <c r="EW23" s="14">
        <f t="shared" si="32"/>
        <v>0</v>
      </c>
      <c r="EX23" s="14">
        <f t="shared" si="33"/>
        <v>0</v>
      </c>
      <c r="EY23" s="29"/>
      <c r="EZ23" s="29"/>
      <c r="FA23" s="332">
        <v>24</v>
      </c>
      <c r="FB23" s="246"/>
      <c r="FC23" s="139">
        <v>25</v>
      </c>
      <c r="FD23" s="245"/>
      <c r="FE23" s="29"/>
      <c r="FF23" s="29"/>
      <c r="FG23" s="235"/>
      <c r="FH23" s="236"/>
      <c r="FI23" s="29"/>
      <c r="FJ23" s="29"/>
      <c r="FK23" s="29"/>
      <c r="FL23" s="29"/>
      <c r="FM23" s="245">
        <v>26.8</v>
      </c>
      <c r="FN23" s="245">
        <v>6</v>
      </c>
      <c r="FO23" s="14"/>
      <c r="FP23" s="29"/>
      <c r="FQ23" s="6">
        <f t="shared" si="34"/>
        <v>26.8</v>
      </c>
      <c r="FR23" s="29">
        <f t="shared" si="35"/>
        <v>6</v>
      </c>
      <c r="FS23" s="14"/>
      <c r="FT23" s="14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>
        <f t="shared" si="36"/>
        <v>0</v>
      </c>
      <c r="GH23" s="29">
        <f t="shared" si="37"/>
        <v>0</v>
      </c>
      <c r="GI23" s="22"/>
      <c r="GJ23" s="22"/>
      <c r="GK23" s="245"/>
      <c r="GL23" s="245"/>
      <c r="GM23" s="248"/>
      <c r="GN23" s="21"/>
      <c r="GO23" s="333"/>
      <c r="GP23" s="334"/>
      <c r="GQ23" s="5"/>
      <c r="GR23" s="5"/>
      <c r="GS23" s="21"/>
      <c r="GT23" s="21"/>
      <c r="GU23" s="118"/>
      <c r="GV23" s="118"/>
      <c r="GW23" s="118"/>
      <c r="GX23" s="118"/>
      <c r="GY23" s="118">
        <v>0</v>
      </c>
      <c r="GZ23" s="118">
        <v>0</v>
      </c>
      <c r="HA23" s="29">
        <f t="shared" si="38"/>
        <v>0</v>
      </c>
      <c r="HB23" s="29">
        <f t="shared" si="39"/>
        <v>0</v>
      </c>
      <c r="HC23" s="14"/>
      <c r="HD23" s="14"/>
      <c r="HE23" s="14"/>
      <c r="HF23" s="14"/>
      <c r="HG23" s="14"/>
      <c r="HH23" s="14"/>
      <c r="HI23" s="14">
        <f t="shared" si="6"/>
        <v>0</v>
      </c>
      <c r="HJ23" s="14">
        <f t="shared" si="7"/>
        <v>0</v>
      </c>
      <c r="HK23" s="102"/>
      <c r="HL23" s="102"/>
      <c r="HM23" s="102"/>
      <c r="HN23" s="355"/>
      <c r="HO23" s="102">
        <f t="shared" si="40"/>
        <v>0</v>
      </c>
      <c r="HP23" s="102">
        <f t="shared" si="41"/>
        <v>0</v>
      </c>
      <c r="HQ23" s="116">
        <v>400</v>
      </c>
      <c r="HR23" s="95"/>
      <c r="HS23" s="116">
        <v>400</v>
      </c>
      <c r="HT23" s="29"/>
      <c r="HU23" s="29">
        <f t="shared" si="42"/>
        <v>400</v>
      </c>
      <c r="HV23" s="29">
        <f t="shared" si="43"/>
        <v>0</v>
      </c>
      <c r="HW23" s="29"/>
      <c r="HX23" s="29"/>
      <c r="HY23" s="240"/>
      <c r="HZ23" s="333"/>
      <c r="IA23" s="20"/>
      <c r="IB23" s="7"/>
      <c r="IC23" s="336">
        <v>9.3000000000000007</v>
      </c>
      <c r="ID23" s="155">
        <v>2.3250000000000002</v>
      </c>
      <c r="IE23" s="4"/>
      <c r="IF23" s="4"/>
      <c r="IG23" s="29">
        <f t="shared" si="82"/>
        <v>9.3000000000000007</v>
      </c>
      <c r="IH23" s="29">
        <f t="shared" si="44"/>
        <v>2.3250000000000002</v>
      </c>
      <c r="II23" s="29"/>
      <c r="IJ23" s="29"/>
      <c r="IK23" s="29"/>
      <c r="IL23" s="29"/>
      <c r="IM23" s="14"/>
      <c r="IN23" s="24"/>
      <c r="IO23" s="102"/>
      <c r="IP23" s="102"/>
      <c r="IQ23" s="29"/>
      <c r="IR23" s="29"/>
      <c r="IS23" s="29"/>
      <c r="IT23" s="29"/>
      <c r="IU23" s="29">
        <f t="shared" si="8"/>
        <v>0</v>
      </c>
      <c r="IV23" s="29">
        <f t="shared" si="9"/>
        <v>0</v>
      </c>
      <c r="IW23" s="29"/>
      <c r="IX23" s="29"/>
      <c r="IY23" s="95">
        <v>10.31</v>
      </c>
      <c r="IZ23" s="95">
        <v>0</v>
      </c>
      <c r="JA23" s="95">
        <v>10.31</v>
      </c>
      <c r="JB23" s="95">
        <v>0</v>
      </c>
      <c r="JC23" s="30"/>
      <c r="JD23" s="30"/>
      <c r="JE23" s="29">
        <f t="shared" si="45"/>
        <v>20.62</v>
      </c>
      <c r="JF23" s="29">
        <f t="shared" si="46"/>
        <v>0</v>
      </c>
      <c r="JG23" s="368">
        <v>6.5372000000000003</v>
      </c>
      <c r="JH23" s="369">
        <v>1</v>
      </c>
      <c r="JI23" s="368">
        <v>6.5373000000000001</v>
      </c>
      <c r="JJ23" s="369">
        <v>1</v>
      </c>
      <c r="JK23" s="333">
        <v>51.55</v>
      </c>
      <c r="JL23" s="333">
        <v>11</v>
      </c>
      <c r="JM23" s="116">
        <v>44.33</v>
      </c>
      <c r="JN23" s="333">
        <v>9</v>
      </c>
      <c r="JO23" s="327"/>
      <c r="JP23" s="245"/>
      <c r="JQ23" s="29"/>
      <c r="JR23" s="29"/>
      <c r="JS23" s="29"/>
      <c r="JT23" s="29"/>
      <c r="JU23" s="29">
        <f t="shared" si="83"/>
        <v>108.9545</v>
      </c>
      <c r="JV23" s="29">
        <f t="shared" si="84"/>
        <v>22</v>
      </c>
      <c r="JW23" s="29"/>
      <c r="JX23" s="29"/>
      <c r="JY23" s="30"/>
      <c r="JZ23" s="30"/>
      <c r="KA23" s="29">
        <f t="shared" si="47"/>
        <v>0</v>
      </c>
      <c r="KB23" s="29">
        <f t="shared" si="48"/>
        <v>0</v>
      </c>
      <c r="KC23" s="14"/>
      <c r="KD23" s="14"/>
      <c r="KE23" s="14"/>
      <c r="KF23" s="14"/>
      <c r="KG23" s="14">
        <f t="shared" si="10"/>
        <v>0</v>
      </c>
      <c r="KH23" s="14">
        <f t="shared" si="11"/>
        <v>0</v>
      </c>
      <c r="KI23" s="14"/>
      <c r="KJ23" s="14"/>
      <c r="KK23" s="14"/>
      <c r="KL23" s="14"/>
      <c r="KM23" s="14">
        <f t="shared" si="49"/>
        <v>0</v>
      </c>
      <c r="KN23" s="14">
        <f t="shared" si="49"/>
        <v>0</v>
      </c>
      <c r="KO23" s="8"/>
      <c r="KP23" s="14"/>
      <c r="KQ23" s="14"/>
      <c r="KR23" s="14"/>
      <c r="KS23" s="10"/>
      <c r="KT23" s="10"/>
      <c r="KU23" s="14"/>
      <c r="KV23" s="14"/>
      <c r="KW23" s="14">
        <f t="shared" si="50"/>
        <v>0</v>
      </c>
      <c r="KX23" s="14">
        <f t="shared" si="51"/>
        <v>0</v>
      </c>
      <c r="KY23" s="14"/>
      <c r="KZ23" s="14"/>
      <c r="LA23" s="14"/>
      <c r="LB23" s="14"/>
      <c r="LC23" s="14">
        <f t="shared" si="52"/>
        <v>0</v>
      </c>
      <c r="LD23" s="14">
        <f t="shared" si="53"/>
        <v>0</v>
      </c>
      <c r="LE23" s="14"/>
      <c r="LF23" s="14"/>
      <c r="LG23" s="14">
        <f t="shared" si="54"/>
        <v>0</v>
      </c>
      <c r="LH23" s="14">
        <f t="shared" si="55"/>
        <v>0</v>
      </c>
      <c r="LI23" s="337"/>
      <c r="LJ23" s="338"/>
      <c r="LK23" s="339"/>
      <c r="LL23" s="340"/>
      <c r="LM23" s="339"/>
      <c r="LN23" s="342"/>
      <c r="LO23" s="31"/>
      <c r="LP23" s="3"/>
      <c r="LQ23" s="3"/>
      <c r="LR23" s="3"/>
      <c r="LS23" s="14">
        <f t="shared" si="56"/>
        <v>0</v>
      </c>
      <c r="LT23" s="14">
        <f t="shared" si="57"/>
        <v>0</v>
      </c>
      <c r="LU23" s="12"/>
      <c r="LV23" s="14"/>
      <c r="LW23" s="14"/>
      <c r="LX23" s="14"/>
      <c r="LY23" s="14">
        <f t="shared" si="58"/>
        <v>0</v>
      </c>
      <c r="LZ23" s="14">
        <f t="shared" si="59"/>
        <v>0</v>
      </c>
      <c r="MA23" s="27"/>
      <c r="MB23" s="14"/>
      <c r="MC23" s="233">
        <v>22</v>
      </c>
      <c r="MD23" s="252"/>
      <c r="ME23" s="99"/>
      <c r="MF23" s="14"/>
      <c r="MG23" s="31"/>
      <c r="MH23" s="14"/>
      <c r="MI23" s="14">
        <f t="shared" si="60"/>
        <v>22</v>
      </c>
      <c r="MJ23" s="14">
        <f t="shared" si="61"/>
        <v>0</v>
      </c>
      <c r="MK23" s="350">
        <v>0</v>
      </c>
      <c r="ML23" s="117">
        <v>0</v>
      </c>
      <c r="MM23" s="139">
        <v>0</v>
      </c>
      <c r="MN23" s="343">
        <v>0</v>
      </c>
      <c r="MO23" s="14">
        <f t="shared" si="62"/>
        <v>0</v>
      </c>
      <c r="MP23" s="14">
        <f t="shared" si="63"/>
        <v>0</v>
      </c>
      <c r="MQ23" s="14"/>
      <c r="MR23" s="14"/>
      <c r="MS23" s="14">
        <f t="shared" si="64"/>
        <v>0</v>
      </c>
      <c r="MT23" s="14">
        <f t="shared" si="65"/>
        <v>0</v>
      </c>
      <c r="MU23" s="14"/>
      <c r="MV23" s="14"/>
      <c r="MW23" s="14">
        <f t="shared" si="66"/>
        <v>0</v>
      </c>
      <c r="MX23" s="14">
        <f t="shared" si="67"/>
        <v>0</v>
      </c>
      <c r="MY23" s="117">
        <v>6.65</v>
      </c>
      <c r="MZ23" s="344">
        <v>0.9</v>
      </c>
      <c r="NA23" s="14">
        <f t="shared" si="68"/>
        <v>6.65</v>
      </c>
      <c r="NB23" s="14">
        <f t="shared" si="69"/>
        <v>0.9</v>
      </c>
      <c r="NC23" s="33"/>
      <c r="ND23" s="33"/>
      <c r="NE23" s="33">
        <f t="shared" si="70"/>
        <v>0</v>
      </c>
      <c r="NF23" s="33">
        <f t="shared" si="71"/>
        <v>0</v>
      </c>
      <c r="NG23" s="33"/>
      <c r="NH23" s="33"/>
      <c r="NI23" s="33">
        <f t="shared" si="72"/>
        <v>0</v>
      </c>
      <c r="NJ23" s="33">
        <f t="shared" si="73"/>
        <v>0</v>
      </c>
      <c r="NK23" s="8"/>
      <c r="NL23" s="33"/>
      <c r="NM23" s="33">
        <f t="shared" si="74"/>
        <v>0</v>
      </c>
      <c r="NN23" s="33">
        <f t="shared" si="75"/>
        <v>0</v>
      </c>
      <c r="NO23" s="98">
        <v>0</v>
      </c>
      <c r="NP23" s="98"/>
      <c r="NQ23" s="98">
        <v>0</v>
      </c>
      <c r="NR23" s="98"/>
      <c r="NS23" s="98">
        <v>0</v>
      </c>
      <c r="NT23" s="98"/>
      <c r="NU23" s="14">
        <f t="shared" si="76"/>
        <v>0</v>
      </c>
      <c r="NV23" s="14">
        <f t="shared" si="77"/>
        <v>0</v>
      </c>
      <c r="NW23" s="98"/>
      <c r="NX23" s="98"/>
      <c r="NY23" s="98"/>
      <c r="NZ23" s="98"/>
      <c r="OA23" s="98"/>
      <c r="OB23" s="98"/>
      <c r="OC23" s="98"/>
      <c r="OD23" s="98"/>
      <c r="OE23" s="98">
        <f t="shared" si="78"/>
        <v>0</v>
      </c>
      <c r="OF23" s="98">
        <f t="shared" si="79"/>
        <v>0</v>
      </c>
      <c r="OG23" s="240">
        <v>0</v>
      </c>
      <c r="OH23" s="240"/>
      <c r="OI23" s="240">
        <v>0</v>
      </c>
      <c r="OJ23" s="240"/>
      <c r="OK23" s="240">
        <v>0</v>
      </c>
      <c r="OL23" s="33"/>
      <c r="OM23" s="33">
        <f t="shared" si="80"/>
        <v>0</v>
      </c>
      <c r="ON23" s="33">
        <f t="shared" si="81"/>
        <v>0</v>
      </c>
      <c r="OO23" s="33"/>
      <c r="OP23" s="33"/>
      <c r="OQ23" s="33">
        <f t="shared" si="12"/>
        <v>0</v>
      </c>
      <c r="OR23" s="33">
        <f t="shared" si="13"/>
        <v>0</v>
      </c>
    </row>
    <row r="24" spans="1:408" ht="12.75" customHeight="1">
      <c r="A24" s="172"/>
      <c r="B24" s="154">
        <v>14</v>
      </c>
      <c r="C24" s="173"/>
      <c r="D24" s="173"/>
      <c r="E24" s="98"/>
      <c r="F24" s="98"/>
      <c r="G24" s="98"/>
      <c r="H24" s="98"/>
      <c r="I24" s="102">
        <f t="shared" si="0"/>
        <v>0</v>
      </c>
      <c r="J24" s="102">
        <f t="shared" si="1"/>
        <v>0</v>
      </c>
      <c r="K24" s="11"/>
      <c r="L24" s="11"/>
      <c r="M24" s="95">
        <v>20.62</v>
      </c>
      <c r="N24" s="95">
        <v>4.1240000000000006</v>
      </c>
      <c r="O24" s="99">
        <v>20.62</v>
      </c>
      <c r="P24" s="95">
        <v>4.1240000000000006</v>
      </c>
      <c r="Q24" s="147"/>
      <c r="R24" s="102"/>
      <c r="S24" s="11"/>
      <c r="T24" s="11"/>
      <c r="U24" s="102"/>
      <c r="V24" s="102"/>
      <c r="W24" s="29">
        <f t="shared" si="14"/>
        <v>41.24</v>
      </c>
      <c r="X24" s="29">
        <f t="shared" si="15"/>
        <v>41.24</v>
      </c>
      <c r="Y24" s="102">
        <v>5</v>
      </c>
      <c r="Z24" s="102">
        <v>2.2200000000000002</v>
      </c>
      <c r="AA24" s="99"/>
      <c r="AB24" s="95"/>
      <c r="AC24" s="29">
        <f t="shared" si="16"/>
        <v>5</v>
      </c>
      <c r="AD24" s="29">
        <f t="shared" si="17"/>
        <v>2.2200000000000002</v>
      </c>
      <c r="AE24" s="95">
        <v>10</v>
      </c>
      <c r="AF24" s="95">
        <v>3</v>
      </c>
      <c r="AG24" s="95"/>
      <c r="AH24" s="95"/>
      <c r="AI24" s="147"/>
      <c r="AJ24" s="147"/>
      <c r="AK24" s="325">
        <v>105</v>
      </c>
      <c r="AL24" s="326">
        <v>31.5</v>
      </c>
      <c r="AM24" s="9"/>
      <c r="AN24" s="9"/>
      <c r="AO24" s="28"/>
      <c r="AP24" s="28"/>
      <c r="AQ24" s="28"/>
      <c r="AR24" s="28"/>
      <c r="AS24" s="28"/>
      <c r="AT24" s="28"/>
      <c r="AU24" s="14">
        <f t="shared" si="18"/>
        <v>115</v>
      </c>
      <c r="AV24" s="14">
        <f t="shared" si="2"/>
        <v>34.5</v>
      </c>
      <c r="AW24" s="29"/>
      <c r="AX24" s="29"/>
      <c r="AY24" s="1"/>
      <c r="AZ24" s="29"/>
      <c r="BA24" s="29"/>
      <c r="BB24" s="29"/>
      <c r="BC24" s="29">
        <f t="shared" si="3"/>
        <v>0</v>
      </c>
      <c r="BD24" s="29">
        <f t="shared" si="4"/>
        <v>0</v>
      </c>
      <c r="BE24" s="102">
        <v>39</v>
      </c>
      <c r="BF24" s="102">
        <v>5.5536000000000003</v>
      </c>
      <c r="BG24" s="249">
        <v>16</v>
      </c>
      <c r="BH24" s="250">
        <v>2.2784</v>
      </c>
      <c r="BI24" s="249"/>
      <c r="BJ24" s="250"/>
      <c r="BK24" s="245"/>
      <c r="BL24" s="102"/>
      <c r="BM24" s="102">
        <v>5</v>
      </c>
      <c r="BN24" s="102">
        <v>0.71199999999999997</v>
      </c>
      <c r="BO24" s="29"/>
      <c r="BP24" s="29"/>
      <c r="BQ24" s="102">
        <v>0</v>
      </c>
      <c r="BR24" s="102">
        <v>0</v>
      </c>
      <c r="BS24" s="11">
        <f t="shared" si="19"/>
        <v>60</v>
      </c>
      <c r="BT24" s="29">
        <f t="shared" si="20"/>
        <v>8.5440000000000005</v>
      </c>
      <c r="BU24" s="29"/>
      <c r="BV24" s="29"/>
      <c r="BW24" s="14"/>
      <c r="BX24" s="14"/>
      <c r="BY24" s="14"/>
      <c r="BZ24" s="29"/>
      <c r="CA24" s="14"/>
      <c r="CB24" s="29"/>
      <c r="CC24" s="14">
        <f t="shared" si="5"/>
        <v>0</v>
      </c>
      <c r="CD24" s="14">
        <f t="shared" si="5"/>
        <v>0</v>
      </c>
      <c r="CE24" s="14"/>
      <c r="CF24" s="14"/>
      <c r="CG24" s="27"/>
      <c r="CH24" s="18"/>
      <c r="CI24" s="26"/>
      <c r="CJ24" s="18"/>
      <c r="CK24" s="17"/>
      <c r="CL24" s="17"/>
      <c r="CM24" s="327">
        <v>25.75</v>
      </c>
      <c r="CN24" s="245">
        <v>8</v>
      </c>
      <c r="CO24" s="29">
        <f t="shared" si="21"/>
        <v>25.75</v>
      </c>
      <c r="CP24" s="29">
        <f t="shared" si="22"/>
        <v>8</v>
      </c>
      <c r="CQ24" s="238">
        <v>247.40625</v>
      </c>
      <c r="CR24" s="238"/>
      <c r="CS24" s="238"/>
      <c r="CT24" s="239"/>
      <c r="CU24" s="366">
        <v>18.556701030927837</v>
      </c>
      <c r="CV24" s="240"/>
      <c r="CW24" s="328">
        <v>63.814432989690722</v>
      </c>
      <c r="CX24" s="239"/>
      <c r="CY24" s="16"/>
      <c r="CZ24" s="16"/>
      <c r="DA24" s="25">
        <f t="shared" si="23"/>
        <v>329.77738402061857</v>
      </c>
      <c r="DB24" s="14">
        <f t="shared" si="24"/>
        <v>0</v>
      </c>
      <c r="DC24" s="29"/>
      <c r="DD24" s="29"/>
      <c r="DE24" s="14"/>
      <c r="DF24" s="29"/>
      <c r="DG24" s="29"/>
      <c r="DH24" s="29"/>
      <c r="DI24" s="29">
        <f t="shared" si="25"/>
        <v>0</v>
      </c>
      <c r="DJ24" s="29">
        <f t="shared" si="26"/>
        <v>0</v>
      </c>
      <c r="DK24" s="329">
        <v>42.37</v>
      </c>
      <c r="DL24" s="329">
        <v>14.12</v>
      </c>
      <c r="DM24" s="11">
        <f t="shared" si="27"/>
        <v>42.37</v>
      </c>
      <c r="DN24" s="11">
        <f t="shared" si="28"/>
        <v>14.12</v>
      </c>
      <c r="DO24" s="329">
        <v>41.1</v>
      </c>
      <c r="DP24" s="329">
        <v>13.7</v>
      </c>
      <c r="DQ24" s="349"/>
      <c r="DR24" s="349"/>
      <c r="DS24" s="29"/>
      <c r="DT24" s="29"/>
      <c r="DU24" s="15"/>
      <c r="DV24" s="24"/>
      <c r="DW24" s="24"/>
      <c r="DX24" s="24"/>
      <c r="DY24" s="29"/>
      <c r="DZ24" s="29"/>
      <c r="EA24" s="14"/>
      <c r="EB24" s="29"/>
      <c r="EC24" s="29">
        <f t="shared" si="29"/>
        <v>0</v>
      </c>
      <c r="ED24" s="29">
        <f t="shared" si="29"/>
        <v>0</v>
      </c>
      <c r="EE24" s="14"/>
      <c r="EF24" s="14"/>
      <c r="EG24" s="330">
        <v>39.18</v>
      </c>
      <c r="EH24" s="331">
        <v>9.7949999999999999</v>
      </c>
      <c r="EI24" s="119">
        <v>154.63999999999999</v>
      </c>
      <c r="EJ24" s="119">
        <v>38.659999999999997</v>
      </c>
      <c r="EK24" s="327">
        <v>72.16</v>
      </c>
      <c r="EL24" s="353">
        <v>18.04</v>
      </c>
      <c r="EM24" s="358">
        <v>51.55</v>
      </c>
      <c r="EN24" s="358">
        <v>12.887499999999999</v>
      </c>
      <c r="EO24" s="358">
        <v>30.93</v>
      </c>
      <c r="EP24" s="358">
        <v>7.7324999999999999</v>
      </c>
      <c r="EQ24" s="29">
        <f t="shared" si="30"/>
        <v>348.46000000000004</v>
      </c>
      <c r="ER24" s="29">
        <f t="shared" si="31"/>
        <v>66.495000000000005</v>
      </c>
      <c r="ES24" s="33"/>
      <c r="ET24" s="33"/>
      <c r="EU24" s="23"/>
      <c r="EV24" s="23"/>
      <c r="EW24" s="14">
        <f t="shared" si="32"/>
        <v>0</v>
      </c>
      <c r="EX24" s="14">
        <f t="shared" si="33"/>
        <v>0</v>
      </c>
      <c r="EY24" s="29"/>
      <c r="EZ24" s="29"/>
      <c r="FA24" s="332">
        <v>24</v>
      </c>
      <c r="FB24" s="246"/>
      <c r="FC24" s="139">
        <v>25</v>
      </c>
      <c r="FD24" s="245"/>
      <c r="FE24" s="29"/>
      <c r="FF24" s="29"/>
      <c r="FG24" s="235"/>
      <c r="FH24" s="236"/>
      <c r="FI24" s="29"/>
      <c r="FJ24" s="29"/>
      <c r="FK24" s="29"/>
      <c r="FL24" s="29"/>
      <c r="FM24" s="245">
        <v>26.8</v>
      </c>
      <c r="FN24" s="245">
        <v>6</v>
      </c>
      <c r="FO24" s="14"/>
      <c r="FP24" s="29"/>
      <c r="FQ24" s="6">
        <f t="shared" si="34"/>
        <v>26.8</v>
      </c>
      <c r="FR24" s="29">
        <f t="shared" si="35"/>
        <v>6</v>
      </c>
      <c r="FS24" s="14"/>
      <c r="FT24" s="14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>
        <f t="shared" si="36"/>
        <v>0</v>
      </c>
      <c r="GH24" s="29">
        <f t="shared" si="37"/>
        <v>0</v>
      </c>
      <c r="GI24" s="22"/>
      <c r="GJ24" s="22"/>
      <c r="GK24" s="245"/>
      <c r="GL24" s="245"/>
      <c r="GM24" s="248"/>
      <c r="GN24" s="21"/>
      <c r="GO24" s="333"/>
      <c r="GP24" s="334"/>
      <c r="GQ24" s="5"/>
      <c r="GR24" s="5"/>
      <c r="GS24" s="21"/>
      <c r="GT24" s="21"/>
      <c r="GU24" s="118"/>
      <c r="GV24" s="118"/>
      <c r="GW24" s="118"/>
      <c r="GX24" s="118"/>
      <c r="GY24" s="118">
        <v>0</v>
      </c>
      <c r="GZ24" s="118">
        <v>0</v>
      </c>
      <c r="HA24" s="29">
        <f t="shared" si="38"/>
        <v>0</v>
      </c>
      <c r="HB24" s="29">
        <f t="shared" si="39"/>
        <v>0</v>
      </c>
      <c r="HC24" s="14"/>
      <c r="HD24" s="14"/>
      <c r="HE24" s="14"/>
      <c r="HF24" s="14"/>
      <c r="HG24" s="14"/>
      <c r="HH24" s="14"/>
      <c r="HI24" s="14">
        <f t="shared" si="6"/>
        <v>0</v>
      </c>
      <c r="HJ24" s="14">
        <f t="shared" si="7"/>
        <v>0</v>
      </c>
      <c r="HK24" s="102"/>
      <c r="HL24" s="102"/>
      <c r="HM24" s="102"/>
      <c r="HN24" s="355"/>
      <c r="HO24" s="102">
        <f t="shared" si="40"/>
        <v>0</v>
      </c>
      <c r="HP24" s="102">
        <f t="shared" si="41"/>
        <v>0</v>
      </c>
      <c r="HQ24" s="116">
        <v>400</v>
      </c>
      <c r="HR24" s="95"/>
      <c r="HS24" s="116">
        <v>400</v>
      </c>
      <c r="HT24" s="29"/>
      <c r="HU24" s="29">
        <f t="shared" si="42"/>
        <v>400</v>
      </c>
      <c r="HV24" s="29">
        <f t="shared" si="43"/>
        <v>0</v>
      </c>
      <c r="HW24" s="29"/>
      <c r="HX24" s="29"/>
      <c r="HY24" s="240"/>
      <c r="HZ24" s="333"/>
      <c r="IA24" s="20"/>
      <c r="IB24" s="7"/>
      <c r="IC24" s="336">
        <v>9.3000000000000007</v>
      </c>
      <c r="ID24" s="155">
        <v>2.3250000000000002</v>
      </c>
      <c r="IE24" s="4"/>
      <c r="IF24" s="4"/>
      <c r="IG24" s="29">
        <f t="shared" si="82"/>
        <v>9.3000000000000007</v>
      </c>
      <c r="IH24" s="29">
        <f t="shared" si="44"/>
        <v>2.3250000000000002</v>
      </c>
      <c r="II24" s="29"/>
      <c r="IJ24" s="29"/>
      <c r="IK24" s="29"/>
      <c r="IL24" s="29"/>
      <c r="IM24" s="14"/>
      <c r="IN24" s="24"/>
      <c r="IO24" s="102"/>
      <c r="IP24" s="102"/>
      <c r="IQ24" s="29"/>
      <c r="IR24" s="29"/>
      <c r="IS24" s="29"/>
      <c r="IT24" s="29"/>
      <c r="IU24" s="29">
        <f t="shared" si="8"/>
        <v>0</v>
      </c>
      <c r="IV24" s="29">
        <f t="shared" si="9"/>
        <v>0</v>
      </c>
      <c r="IW24" s="29"/>
      <c r="IX24" s="29"/>
      <c r="IY24" s="95">
        <v>10.31</v>
      </c>
      <c r="IZ24" s="95">
        <v>0</v>
      </c>
      <c r="JA24" s="95">
        <v>10.31</v>
      </c>
      <c r="JB24" s="95">
        <v>0</v>
      </c>
      <c r="JC24" s="30"/>
      <c r="JD24" s="30"/>
      <c r="JE24" s="29">
        <f t="shared" si="45"/>
        <v>20.62</v>
      </c>
      <c r="JF24" s="29">
        <f t="shared" si="46"/>
        <v>0</v>
      </c>
      <c r="JG24" s="368">
        <v>6.5372000000000003</v>
      </c>
      <c r="JH24" s="369">
        <v>1</v>
      </c>
      <c r="JI24" s="368">
        <v>6.5373000000000001</v>
      </c>
      <c r="JJ24" s="369">
        <v>1</v>
      </c>
      <c r="JK24" s="333">
        <v>51.55</v>
      </c>
      <c r="JL24" s="333">
        <v>11</v>
      </c>
      <c r="JM24" s="116">
        <v>44.33</v>
      </c>
      <c r="JN24" s="333">
        <v>9</v>
      </c>
      <c r="JO24" s="327"/>
      <c r="JP24" s="245"/>
      <c r="JQ24" s="29"/>
      <c r="JR24" s="29"/>
      <c r="JS24" s="29"/>
      <c r="JT24" s="29"/>
      <c r="JU24" s="29">
        <f t="shared" si="83"/>
        <v>108.9545</v>
      </c>
      <c r="JV24" s="29">
        <f t="shared" si="84"/>
        <v>22</v>
      </c>
      <c r="JW24" s="29"/>
      <c r="JX24" s="29"/>
      <c r="JY24" s="30"/>
      <c r="JZ24" s="30"/>
      <c r="KA24" s="29">
        <f t="shared" si="47"/>
        <v>0</v>
      </c>
      <c r="KB24" s="29">
        <f t="shared" si="48"/>
        <v>0</v>
      </c>
      <c r="KC24" s="14"/>
      <c r="KD24" s="14"/>
      <c r="KE24" s="14"/>
      <c r="KF24" s="14"/>
      <c r="KG24" s="14">
        <f t="shared" si="10"/>
        <v>0</v>
      </c>
      <c r="KH24" s="14">
        <f t="shared" si="11"/>
        <v>0</v>
      </c>
      <c r="KI24" s="14"/>
      <c r="KJ24" s="14"/>
      <c r="KK24" s="14"/>
      <c r="KL24" s="14"/>
      <c r="KM24" s="14">
        <f t="shared" si="49"/>
        <v>0</v>
      </c>
      <c r="KN24" s="14">
        <f t="shared" si="49"/>
        <v>0</v>
      </c>
      <c r="KO24" s="8"/>
      <c r="KP24" s="14"/>
      <c r="KQ24" s="14"/>
      <c r="KR24" s="14"/>
      <c r="KS24" s="10"/>
      <c r="KT24" s="10"/>
      <c r="KU24" s="14"/>
      <c r="KV24" s="14"/>
      <c r="KW24" s="14">
        <f t="shared" si="50"/>
        <v>0</v>
      </c>
      <c r="KX24" s="14">
        <f t="shared" si="51"/>
        <v>0</v>
      </c>
      <c r="KY24" s="14"/>
      <c r="KZ24" s="14"/>
      <c r="LA24" s="14"/>
      <c r="LB24" s="14"/>
      <c r="LC24" s="14">
        <f t="shared" si="52"/>
        <v>0</v>
      </c>
      <c r="LD24" s="14">
        <f t="shared" si="53"/>
        <v>0</v>
      </c>
      <c r="LE24" s="14"/>
      <c r="LF24" s="14"/>
      <c r="LG24" s="14">
        <f t="shared" si="54"/>
        <v>0</v>
      </c>
      <c r="LH24" s="14">
        <f t="shared" si="55"/>
        <v>0</v>
      </c>
      <c r="LI24" s="337"/>
      <c r="LJ24" s="338"/>
      <c r="LK24" s="339"/>
      <c r="LL24" s="340"/>
      <c r="LM24" s="339"/>
      <c r="LN24" s="342"/>
      <c r="LO24" s="31"/>
      <c r="LP24" s="3"/>
      <c r="LQ24" s="3"/>
      <c r="LR24" s="3"/>
      <c r="LS24" s="14">
        <f t="shared" si="56"/>
        <v>0</v>
      </c>
      <c r="LT24" s="14">
        <f t="shared" si="57"/>
        <v>0</v>
      </c>
      <c r="LU24" s="12"/>
      <c r="LV24" s="14"/>
      <c r="LW24" s="14"/>
      <c r="LX24" s="14"/>
      <c r="LY24" s="14">
        <f t="shared" si="58"/>
        <v>0</v>
      </c>
      <c r="LZ24" s="14">
        <f t="shared" si="59"/>
        <v>0</v>
      </c>
      <c r="MA24" s="27"/>
      <c r="MB24" s="14"/>
      <c r="MC24" s="233">
        <v>22</v>
      </c>
      <c r="MD24" s="252"/>
      <c r="ME24" s="99"/>
      <c r="MF24" s="14"/>
      <c r="MG24" s="31"/>
      <c r="MH24" s="14"/>
      <c r="MI24" s="14">
        <f t="shared" si="60"/>
        <v>22</v>
      </c>
      <c r="MJ24" s="14">
        <f t="shared" si="61"/>
        <v>0</v>
      </c>
      <c r="MK24" s="350">
        <v>0</v>
      </c>
      <c r="ML24" s="117">
        <v>0</v>
      </c>
      <c r="MM24" s="139">
        <v>0</v>
      </c>
      <c r="MN24" s="343">
        <v>0</v>
      </c>
      <c r="MO24" s="14">
        <f t="shared" si="62"/>
        <v>0</v>
      </c>
      <c r="MP24" s="14">
        <f t="shared" si="63"/>
        <v>0</v>
      </c>
      <c r="MQ24" s="14"/>
      <c r="MR24" s="14"/>
      <c r="MS24" s="14">
        <f t="shared" si="64"/>
        <v>0</v>
      </c>
      <c r="MT24" s="14">
        <f t="shared" si="65"/>
        <v>0</v>
      </c>
      <c r="MU24" s="14"/>
      <c r="MV24" s="14"/>
      <c r="MW24" s="14">
        <f t="shared" si="66"/>
        <v>0</v>
      </c>
      <c r="MX24" s="14">
        <f t="shared" si="67"/>
        <v>0</v>
      </c>
      <c r="MY24" s="117">
        <v>6.65</v>
      </c>
      <c r="MZ24" s="344">
        <v>0.9</v>
      </c>
      <c r="NA24" s="14">
        <f t="shared" si="68"/>
        <v>6.65</v>
      </c>
      <c r="NB24" s="14">
        <f t="shared" si="69"/>
        <v>0.9</v>
      </c>
      <c r="NC24" s="33"/>
      <c r="ND24" s="33"/>
      <c r="NE24" s="33">
        <f t="shared" si="70"/>
        <v>0</v>
      </c>
      <c r="NF24" s="33">
        <f t="shared" si="71"/>
        <v>0</v>
      </c>
      <c r="NG24" s="33"/>
      <c r="NH24" s="33"/>
      <c r="NI24" s="33">
        <f t="shared" si="72"/>
        <v>0</v>
      </c>
      <c r="NJ24" s="33">
        <f t="shared" si="73"/>
        <v>0</v>
      </c>
      <c r="NK24" s="8"/>
      <c r="NL24" s="33"/>
      <c r="NM24" s="33">
        <f t="shared" si="74"/>
        <v>0</v>
      </c>
      <c r="NN24" s="33">
        <f t="shared" si="75"/>
        <v>0</v>
      </c>
      <c r="NO24" s="98">
        <v>0</v>
      </c>
      <c r="NP24" s="98"/>
      <c r="NQ24" s="98">
        <v>0</v>
      </c>
      <c r="NR24" s="98"/>
      <c r="NS24" s="98">
        <v>0</v>
      </c>
      <c r="NT24" s="98"/>
      <c r="NU24" s="14">
        <f t="shared" si="76"/>
        <v>0</v>
      </c>
      <c r="NV24" s="14">
        <f t="shared" si="77"/>
        <v>0</v>
      </c>
      <c r="NW24" s="98"/>
      <c r="NX24" s="98"/>
      <c r="NY24" s="98"/>
      <c r="NZ24" s="98"/>
      <c r="OA24" s="98"/>
      <c r="OB24" s="98"/>
      <c r="OC24" s="98"/>
      <c r="OD24" s="98"/>
      <c r="OE24" s="98">
        <f t="shared" si="78"/>
        <v>0</v>
      </c>
      <c r="OF24" s="98">
        <f t="shared" si="79"/>
        <v>0</v>
      </c>
      <c r="OG24" s="240">
        <v>0</v>
      </c>
      <c r="OH24" s="240"/>
      <c r="OI24" s="240">
        <v>0</v>
      </c>
      <c r="OJ24" s="240"/>
      <c r="OK24" s="240">
        <v>0</v>
      </c>
      <c r="OL24" s="33"/>
      <c r="OM24" s="33">
        <f t="shared" si="80"/>
        <v>0</v>
      </c>
      <c r="ON24" s="33">
        <f t="shared" si="81"/>
        <v>0</v>
      </c>
      <c r="OO24" s="33"/>
      <c r="OP24" s="33"/>
      <c r="OQ24" s="33">
        <f t="shared" si="12"/>
        <v>0</v>
      </c>
      <c r="OR24" s="33">
        <f t="shared" si="13"/>
        <v>0</v>
      </c>
    </row>
    <row r="25" spans="1:408" ht="12.75" customHeight="1">
      <c r="A25" s="172"/>
      <c r="B25" s="154">
        <v>15</v>
      </c>
      <c r="C25" s="173"/>
      <c r="D25" s="173"/>
      <c r="E25" s="98"/>
      <c r="F25" s="98"/>
      <c r="G25" s="98"/>
      <c r="H25" s="98"/>
      <c r="I25" s="102">
        <f t="shared" si="0"/>
        <v>0</v>
      </c>
      <c r="J25" s="102">
        <f t="shared" si="1"/>
        <v>0</v>
      </c>
      <c r="K25" s="11"/>
      <c r="L25" s="11"/>
      <c r="M25" s="95">
        <v>20.62</v>
      </c>
      <c r="N25" s="95">
        <v>4.1240000000000006</v>
      </c>
      <c r="O25" s="99">
        <v>20.62</v>
      </c>
      <c r="P25" s="95">
        <v>4.1240000000000006</v>
      </c>
      <c r="Q25" s="147"/>
      <c r="R25" s="102"/>
      <c r="S25" s="11"/>
      <c r="T25" s="11"/>
      <c r="U25" s="102"/>
      <c r="V25" s="102"/>
      <c r="W25" s="29">
        <f t="shared" si="14"/>
        <v>41.24</v>
      </c>
      <c r="X25" s="29">
        <f t="shared" si="15"/>
        <v>41.24</v>
      </c>
      <c r="Y25" s="102">
        <v>5</v>
      </c>
      <c r="Z25" s="102">
        <v>2.2200000000000002</v>
      </c>
      <c r="AA25" s="99"/>
      <c r="AB25" s="95"/>
      <c r="AC25" s="29">
        <f t="shared" si="16"/>
        <v>5</v>
      </c>
      <c r="AD25" s="29">
        <f t="shared" si="17"/>
        <v>2.2200000000000002</v>
      </c>
      <c r="AE25" s="95">
        <v>10</v>
      </c>
      <c r="AF25" s="95">
        <v>3</v>
      </c>
      <c r="AG25" s="95"/>
      <c r="AH25" s="95"/>
      <c r="AI25" s="147"/>
      <c r="AJ25" s="147"/>
      <c r="AK25" s="325">
        <v>105</v>
      </c>
      <c r="AL25" s="326">
        <v>31.5</v>
      </c>
      <c r="AM25" s="9"/>
      <c r="AN25" s="9"/>
      <c r="AO25" s="28"/>
      <c r="AP25" s="28"/>
      <c r="AQ25" s="28"/>
      <c r="AR25" s="28"/>
      <c r="AS25" s="28"/>
      <c r="AT25" s="28"/>
      <c r="AU25" s="14">
        <f t="shared" si="18"/>
        <v>115</v>
      </c>
      <c r="AV25" s="14">
        <f t="shared" si="2"/>
        <v>34.5</v>
      </c>
      <c r="AW25" s="29"/>
      <c r="AX25" s="29"/>
      <c r="AY25" s="1"/>
      <c r="AZ25" s="29"/>
      <c r="BA25" s="29"/>
      <c r="BB25" s="29"/>
      <c r="BC25" s="29">
        <f t="shared" si="3"/>
        <v>0</v>
      </c>
      <c r="BD25" s="29">
        <f t="shared" si="4"/>
        <v>0</v>
      </c>
      <c r="BE25" s="102">
        <v>39</v>
      </c>
      <c r="BF25" s="102">
        <v>5.5536000000000003</v>
      </c>
      <c r="BG25" s="249">
        <v>16</v>
      </c>
      <c r="BH25" s="250">
        <v>2.2784</v>
      </c>
      <c r="BI25" s="249"/>
      <c r="BJ25" s="250"/>
      <c r="BK25" s="245"/>
      <c r="BL25" s="102"/>
      <c r="BM25" s="102">
        <v>5</v>
      </c>
      <c r="BN25" s="102">
        <v>0.71199999999999997</v>
      </c>
      <c r="BO25" s="29"/>
      <c r="BP25" s="29"/>
      <c r="BQ25" s="102">
        <v>0</v>
      </c>
      <c r="BR25" s="102">
        <v>0</v>
      </c>
      <c r="BS25" s="11">
        <f t="shared" si="19"/>
        <v>60</v>
      </c>
      <c r="BT25" s="29">
        <f t="shared" si="20"/>
        <v>8.5440000000000005</v>
      </c>
      <c r="BU25" s="29"/>
      <c r="BV25" s="29"/>
      <c r="BW25" s="14"/>
      <c r="BX25" s="14"/>
      <c r="BY25" s="14"/>
      <c r="BZ25" s="29"/>
      <c r="CA25" s="14"/>
      <c r="CB25" s="29"/>
      <c r="CC25" s="14">
        <f t="shared" si="5"/>
        <v>0</v>
      </c>
      <c r="CD25" s="14">
        <f t="shared" si="5"/>
        <v>0</v>
      </c>
      <c r="CE25" s="14"/>
      <c r="CF25" s="14"/>
      <c r="CG25" s="27"/>
      <c r="CH25" s="18"/>
      <c r="CI25" s="26"/>
      <c r="CJ25" s="18"/>
      <c r="CK25" s="17"/>
      <c r="CL25" s="17"/>
      <c r="CM25" s="327">
        <v>25.75</v>
      </c>
      <c r="CN25" s="245">
        <v>8</v>
      </c>
      <c r="CO25" s="29">
        <f t="shared" si="21"/>
        <v>25.75</v>
      </c>
      <c r="CP25" s="29">
        <f t="shared" si="22"/>
        <v>8</v>
      </c>
      <c r="CQ25" s="238">
        <v>247.40625</v>
      </c>
      <c r="CR25" s="238"/>
      <c r="CS25" s="238"/>
      <c r="CT25" s="239"/>
      <c r="CU25" s="366">
        <v>18.556701030927837</v>
      </c>
      <c r="CV25" s="240"/>
      <c r="CW25" s="328">
        <v>63.814432989690722</v>
      </c>
      <c r="CX25" s="239"/>
      <c r="CY25" s="16"/>
      <c r="CZ25" s="16"/>
      <c r="DA25" s="25">
        <f t="shared" si="23"/>
        <v>329.77738402061857</v>
      </c>
      <c r="DB25" s="14">
        <f t="shared" si="24"/>
        <v>0</v>
      </c>
      <c r="DC25" s="29"/>
      <c r="DD25" s="29"/>
      <c r="DE25" s="14"/>
      <c r="DF25" s="29"/>
      <c r="DG25" s="29"/>
      <c r="DH25" s="29"/>
      <c r="DI25" s="29">
        <f t="shared" si="25"/>
        <v>0</v>
      </c>
      <c r="DJ25" s="29">
        <f t="shared" si="26"/>
        <v>0</v>
      </c>
      <c r="DK25" s="329">
        <v>31.13</v>
      </c>
      <c r="DL25" s="329">
        <v>10.38</v>
      </c>
      <c r="DM25" s="11">
        <f t="shared" si="27"/>
        <v>31.13</v>
      </c>
      <c r="DN25" s="11">
        <f t="shared" si="28"/>
        <v>10.38</v>
      </c>
      <c r="DO25" s="329">
        <v>30.2</v>
      </c>
      <c r="DP25" s="329">
        <v>10.07</v>
      </c>
      <c r="DQ25" s="349"/>
      <c r="DR25" s="349"/>
      <c r="DS25" s="29"/>
      <c r="DT25" s="29"/>
      <c r="DU25" s="15"/>
      <c r="DV25" s="24"/>
      <c r="DW25" s="24"/>
      <c r="DX25" s="24"/>
      <c r="DY25" s="29"/>
      <c r="DZ25" s="29"/>
      <c r="EA25" s="14"/>
      <c r="EB25" s="29"/>
      <c r="EC25" s="29">
        <f t="shared" si="29"/>
        <v>0</v>
      </c>
      <c r="ED25" s="29">
        <f t="shared" si="29"/>
        <v>0</v>
      </c>
      <c r="EE25" s="14"/>
      <c r="EF25" s="14"/>
      <c r="EG25" s="330">
        <v>39.18</v>
      </c>
      <c r="EH25" s="331">
        <v>9.7949999999999999</v>
      </c>
      <c r="EI25" s="119">
        <v>154.63999999999999</v>
      </c>
      <c r="EJ25" s="119">
        <v>38.659999999999997</v>
      </c>
      <c r="EK25" s="327">
        <v>72.16</v>
      </c>
      <c r="EL25" s="353">
        <v>18.04</v>
      </c>
      <c r="EM25" s="358">
        <v>51.55</v>
      </c>
      <c r="EN25" s="358">
        <v>12.887499999999999</v>
      </c>
      <c r="EO25" s="358">
        <v>30.93</v>
      </c>
      <c r="EP25" s="358">
        <v>7.7324999999999999</v>
      </c>
      <c r="EQ25" s="29">
        <f t="shared" si="30"/>
        <v>348.46000000000004</v>
      </c>
      <c r="ER25" s="29">
        <f t="shared" si="31"/>
        <v>66.495000000000005</v>
      </c>
      <c r="ES25" s="33"/>
      <c r="ET25" s="33"/>
      <c r="EU25" s="23"/>
      <c r="EV25" s="23"/>
      <c r="EW25" s="14">
        <f t="shared" si="32"/>
        <v>0</v>
      </c>
      <c r="EX25" s="14">
        <f t="shared" si="33"/>
        <v>0</v>
      </c>
      <c r="EY25" s="29"/>
      <c r="EZ25" s="29"/>
      <c r="FA25" s="332">
        <v>24</v>
      </c>
      <c r="FB25" s="246"/>
      <c r="FC25" s="139">
        <v>0</v>
      </c>
      <c r="FD25" s="245"/>
      <c r="FE25" s="29"/>
      <c r="FF25" s="29"/>
      <c r="FG25" s="235"/>
      <c r="FH25" s="236"/>
      <c r="FI25" s="29"/>
      <c r="FJ25" s="29"/>
      <c r="FK25" s="29"/>
      <c r="FL25" s="29"/>
      <c r="FM25" s="245">
        <v>26.8</v>
      </c>
      <c r="FN25" s="245">
        <v>6</v>
      </c>
      <c r="FO25" s="14"/>
      <c r="FP25" s="29"/>
      <c r="FQ25" s="6">
        <f t="shared" si="34"/>
        <v>26.8</v>
      </c>
      <c r="FR25" s="29">
        <f t="shared" si="35"/>
        <v>6</v>
      </c>
      <c r="FS25" s="14"/>
      <c r="FT25" s="14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>
        <f t="shared" si="36"/>
        <v>0</v>
      </c>
      <c r="GH25" s="29">
        <f t="shared" si="37"/>
        <v>0</v>
      </c>
      <c r="GI25" s="22"/>
      <c r="GJ25" s="22"/>
      <c r="GK25" s="245"/>
      <c r="GL25" s="245"/>
      <c r="GM25" s="248"/>
      <c r="GN25" s="21"/>
      <c r="GO25" s="333"/>
      <c r="GP25" s="334"/>
      <c r="GQ25" s="5"/>
      <c r="GR25" s="5"/>
      <c r="GS25" s="21"/>
      <c r="GT25" s="21"/>
      <c r="GU25" s="118"/>
      <c r="GV25" s="118"/>
      <c r="GW25" s="118"/>
      <c r="GX25" s="118"/>
      <c r="GY25" s="118">
        <v>0</v>
      </c>
      <c r="GZ25" s="118">
        <v>0</v>
      </c>
      <c r="HA25" s="29">
        <f t="shared" si="38"/>
        <v>0</v>
      </c>
      <c r="HB25" s="29">
        <f t="shared" si="39"/>
        <v>0</v>
      </c>
      <c r="HC25" s="14"/>
      <c r="HD25" s="14"/>
      <c r="HE25" s="14"/>
      <c r="HF25" s="14"/>
      <c r="HG25" s="14"/>
      <c r="HH25" s="14"/>
      <c r="HI25" s="14">
        <f t="shared" si="6"/>
        <v>0</v>
      </c>
      <c r="HJ25" s="14">
        <f t="shared" si="7"/>
        <v>0</v>
      </c>
      <c r="HK25" s="102"/>
      <c r="HL25" s="102"/>
      <c r="HM25" s="102"/>
      <c r="HN25" s="355"/>
      <c r="HO25" s="102">
        <f t="shared" si="40"/>
        <v>0</v>
      </c>
      <c r="HP25" s="102">
        <f t="shared" si="41"/>
        <v>0</v>
      </c>
      <c r="HQ25" s="116">
        <v>400</v>
      </c>
      <c r="HR25" s="95"/>
      <c r="HS25" s="116">
        <v>400</v>
      </c>
      <c r="HT25" s="29"/>
      <c r="HU25" s="29">
        <f t="shared" si="42"/>
        <v>400</v>
      </c>
      <c r="HV25" s="29">
        <f t="shared" si="43"/>
        <v>0</v>
      </c>
      <c r="HW25" s="29"/>
      <c r="HX25" s="29"/>
      <c r="HY25" s="240"/>
      <c r="HZ25" s="333"/>
      <c r="IA25" s="20"/>
      <c r="IB25" s="7"/>
      <c r="IC25" s="336">
        <v>9.3000000000000007</v>
      </c>
      <c r="ID25" s="155">
        <v>2.3250000000000002</v>
      </c>
      <c r="IE25" s="4"/>
      <c r="IF25" s="4"/>
      <c r="IG25" s="29">
        <f t="shared" si="82"/>
        <v>9.3000000000000007</v>
      </c>
      <c r="IH25" s="29">
        <f t="shared" si="44"/>
        <v>2.3250000000000002</v>
      </c>
      <c r="II25" s="29"/>
      <c r="IJ25" s="29"/>
      <c r="IK25" s="29"/>
      <c r="IL25" s="29"/>
      <c r="IM25" s="14"/>
      <c r="IN25" s="24"/>
      <c r="IO25" s="102"/>
      <c r="IP25" s="102"/>
      <c r="IQ25" s="29"/>
      <c r="IR25" s="29"/>
      <c r="IS25" s="29"/>
      <c r="IT25" s="29"/>
      <c r="IU25" s="29">
        <f t="shared" si="8"/>
        <v>0</v>
      </c>
      <c r="IV25" s="29">
        <f t="shared" si="9"/>
        <v>0</v>
      </c>
      <c r="IW25" s="29"/>
      <c r="IX25" s="29"/>
      <c r="IY25" s="95">
        <v>10.31</v>
      </c>
      <c r="IZ25" s="95">
        <v>0</v>
      </c>
      <c r="JA25" s="95">
        <v>10.31</v>
      </c>
      <c r="JB25" s="95">
        <v>0</v>
      </c>
      <c r="JC25" s="30"/>
      <c r="JD25" s="30"/>
      <c r="JE25" s="29">
        <f t="shared" si="45"/>
        <v>20.62</v>
      </c>
      <c r="JF25" s="29">
        <f t="shared" si="46"/>
        <v>0</v>
      </c>
      <c r="JG25" s="368">
        <v>6.5372000000000003</v>
      </c>
      <c r="JH25" s="369">
        <v>1</v>
      </c>
      <c r="JI25" s="368">
        <v>6.5373000000000001</v>
      </c>
      <c r="JJ25" s="369">
        <v>1</v>
      </c>
      <c r="JK25" s="333">
        <v>51.55</v>
      </c>
      <c r="JL25" s="333">
        <v>11</v>
      </c>
      <c r="JM25" s="116">
        <v>44.33</v>
      </c>
      <c r="JN25" s="333">
        <v>9</v>
      </c>
      <c r="JO25" s="327"/>
      <c r="JP25" s="245"/>
      <c r="JQ25" s="29"/>
      <c r="JR25" s="29"/>
      <c r="JS25" s="29"/>
      <c r="JT25" s="29"/>
      <c r="JU25" s="29">
        <f t="shared" si="83"/>
        <v>108.9545</v>
      </c>
      <c r="JV25" s="29">
        <f t="shared" si="84"/>
        <v>22</v>
      </c>
      <c r="JW25" s="29"/>
      <c r="JX25" s="29"/>
      <c r="JY25" s="30"/>
      <c r="JZ25" s="30"/>
      <c r="KA25" s="29">
        <f t="shared" si="47"/>
        <v>0</v>
      </c>
      <c r="KB25" s="29">
        <f t="shared" si="48"/>
        <v>0</v>
      </c>
      <c r="KC25" s="14"/>
      <c r="KD25" s="14"/>
      <c r="KE25" s="14"/>
      <c r="KF25" s="14"/>
      <c r="KG25" s="14">
        <f t="shared" si="10"/>
        <v>0</v>
      </c>
      <c r="KH25" s="14">
        <f t="shared" si="11"/>
        <v>0</v>
      </c>
      <c r="KI25" s="14"/>
      <c r="KJ25" s="14"/>
      <c r="KK25" s="14"/>
      <c r="KL25" s="14"/>
      <c r="KM25" s="14">
        <f t="shared" si="49"/>
        <v>0</v>
      </c>
      <c r="KN25" s="14">
        <f t="shared" si="49"/>
        <v>0</v>
      </c>
      <c r="KO25" s="8"/>
      <c r="KP25" s="14"/>
      <c r="KQ25" s="14"/>
      <c r="KR25" s="14"/>
      <c r="KS25" s="10"/>
      <c r="KT25" s="10"/>
      <c r="KU25" s="14"/>
      <c r="KV25" s="14"/>
      <c r="KW25" s="14">
        <f t="shared" si="50"/>
        <v>0</v>
      </c>
      <c r="KX25" s="14">
        <f t="shared" si="51"/>
        <v>0</v>
      </c>
      <c r="KY25" s="14"/>
      <c r="KZ25" s="14"/>
      <c r="LA25" s="14"/>
      <c r="LB25" s="14"/>
      <c r="LC25" s="14">
        <f t="shared" si="52"/>
        <v>0</v>
      </c>
      <c r="LD25" s="14">
        <f t="shared" si="53"/>
        <v>0</v>
      </c>
      <c r="LE25" s="14"/>
      <c r="LF25" s="14"/>
      <c r="LG25" s="14">
        <f t="shared" si="54"/>
        <v>0</v>
      </c>
      <c r="LH25" s="14">
        <f t="shared" si="55"/>
        <v>0</v>
      </c>
      <c r="LI25" s="337"/>
      <c r="LJ25" s="338"/>
      <c r="LK25" s="339"/>
      <c r="LL25" s="340"/>
      <c r="LM25" s="339"/>
      <c r="LN25" s="342"/>
      <c r="LO25" s="31"/>
      <c r="LP25" s="3"/>
      <c r="LQ25" s="3"/>
      <c r="LR25" s="3"/>
      <c r="LS25" s="14">
        <f t="shared" si="56"/>
        <v>0</v>
      </c>
      <c r="LT25" s="14">
        <f t="shared" si="57"/>
        <v>0</v>
      </c>
      <c r="LU25" s="12"/>
      <c r="LV25" s="14"/>
      <c r="LW25" s="14"/>
      <c r="LX25" s="14"/>
      <c r="LY25" s="14">
        <f t="shared" si="58"/>
        <v>0</v>
      </c>
      <c r="LZ25" s="14">
        <f t="shared" si="59"/>
        <v>0</v>
      </c>
      <c r="MA25" s="27"/>
      <c r="MB25" s="14"/>
      <c r="MC25" s="233">
        <v>22</v>
      </c>
      <c r="MD25" s="252"/>
      <c r="ME25" s="99"/>
      <c r="MF25" s="14"/>
      <c r="MG25" s="31"/>
      <c r="MH25" s="14"/>
      <c r="MI25" s="14">
        <f t="shared" si="60"/>
        <v>22</v>
      </c>
      <c r="MJ25" s="14">
        <f t="shared" si="61"/>
        <v>0</v>
      </c>
      <c r="MK25" s="350">
        <v>0</v>
      </c>
      <c r="ML25" s="117">
        <v>0</v>
      </c>
      <c r="MM25" s="139">
        <v>0</v>
      </c>
      <c r="MN25" s="343">
        <v>0</v>
      </c>
      <c r="MO25" s="14">
        <f t="shared" si="62"/>
        <v>0</v>
      </c>
      <c r="MP25" s="14">
        <f t="shared" si="63"/>
        <v>0</v>
      </c>
      <c r="MQ25" s="14"/>
      <c r="MR25" s="14"/>
      <c r="MS25" s="14">
        <f t="shared" si="64"/>
        <v>0</v>
      </c>
      <c r="MT25" s="14">
        <f t="shared" si="65"/>
        <v>0</v>
      </c>
      <c r="MU25" s="14"/>
      <c r="MV25" s="14"/>
      <c r="MW25" s="14">
        <f t="shared" si="66"/>
        <v>0</v>
      </c>
      <c r="MX25" s="14">
        <f t="shared" si="67"/>
        <v>0</v>
      </c>
      <c r="MY25" s="117">
        <v>6.65</v>
      </c>
      <c r="MZ25" s="344">
        <v>0.9</v>
      </c>
      <c r="NA25" s="14">
        <f t="shared" si="68"/>
        <v>6.65</v>
      </c>
      <c r="NB25" s="14">
        <f t="shared" si="69"/>
        <v>0.9</v>
      </c>
      <c r="NC25" s="33"/>
      <c r="ND25" s="33"/>
      <c r="NE25" s="33">
        <f t="shared" si="70"/>
        <v>0</v>
      </c>
      <c r="NF25" s="33">
        <f t="shared" si="71"/>
        <v>0</v>
      </c>
      <c r="NG25" s="33"/>
      <c r="NH25" s="33"/>
      <c r="NI25" s="33">
        <f t="shared" si="72"/>
        <v>0</v>
      </c>
      <c r="NJ25" s="33">
        <f t="shared" si="73"/>
        <v>0</v>
      </c>
      <c r="NK25" s="8"/>
      <c r="NL25" s="33"/>
      <c r="NM25" s="33">
        <f t="shared" si="74"/>
        <v>0</v>
      </c>
      <c r="NN25" s="33">
        <f t="shared" si="75"/>
        <v>0</v>
      </c>
      <c r="NO25" s="98">
        <v>0</v>
      </c>
      <c r="NP25" s="98"/>
      <c r="NQ25" s="98">
        <v>0</v>
      </c>
      <c r="NR25" s="98"/>
      <c r="NS25" s="98">
        <v>0</v>
      </c>
      <c r="NT25" s="98"/>
      <c r="NU25" s="14">
        <f t="shared" si="76"/>
        <v>0</v>
      </c>
      <c r="NV25" s="14">
        <f t="shared" si="77"/>
        <v>0</v>
      </c>
      <c r="NW25" s="98"/>
      <c r="NX25" s="98"/>
      <c r="NY25" s="98"/>
      <c r="NZ25" s="98"/>
      <c r="OA25" s="98"/>
      <c r="OB25" s="98"/>
      <c r="OC25" s="98"/>
      <c r="OD25" s="98"/>
      <c r="OE25" s="98">
        <f t="shared" si="78"/>
        <v>0</v>
      </c>
      <c r="OF25" s="98">
        <f t="shared" si="79"/>
        <v>0</v>
      </c>
      <c r="OG25" s="240">
        <v>0</v>
      </c>
      <c r="OH25" s="240"/>
      <c r="OI25" s="240">
        <v>0</v>
      </c>
      <c r="OJ25" s="240"/>
      <c r="OK25" s="240">
        <v>0</v>
      </c>
      <c r="OL25" s="33"/>
      <c r="OM25" s="33">
        <f t="shared" si="80"/>
        <v>0</v>
      </c>
      <c r="ON25" s="33">
        <f t="shared" si="81"/>
        <v>0</v>
      </c>
      <c r="OO25" s="33"/>
      <c r="OP25" s="33"/>
      <c r="OQ25" s="33">
        <f t="shared" si="12"/>
        <v>0</v>
      </c>
      <c r="OR25" s="33">
        <f t="shared" si="13"/>
        <v>0</v>
      </c>
    </row>
    <row r="26" spans="1:408" ht="12.75" customHeight="1">
      <c r="A26" s="172"/>
      <c r="B26" s="154">
        <v>16</v>
      </c>
      <c r="C26" s="173"/>
      <c r="D26" s="173"/>
      <c r="E26" s="98"/>
      <c r="F26" s="98"/>
      <c r="G26" s="98"/>
      <c r="H26" s="98"/>
      <c r="I26" s="102">
        <f t="shared" si="0"/>
        <v>0</v>
      </c>
      <c r="J26" s="102">
        <f t="shared" si="1"/>
        <v>0</v>
      </c>
      <c r="K26" s="11"/>
      <c r="L26" s="11"/>
      <c r="M26" s="95">
        <v>20.62</v>
      </c>
      <c r="N26" s="95">
        <v>4.1240000000000006</v>
      </c>
      <c r="O26" s="99">
        <v>20.62</v>
      </c>
      <c r="P26" s="95">
        <v>4.1240000000000006</v>
      </c>
      <c r="Q26" s="147"/>
      <c r="R26" s="102"/>
      <c r="S26" s="11"/>
      <c r="T26" s="11"/>
      <c r="U26" s="102"/>
      <c r="V26" s="102"/>
      <c r="W26" s="29">
        <f t="shared" si="14"/>
        <v>41.24</v>
      </c>
      <c r="X26" s="29">
        <f t="shared" si="15"/>
        <v>41.24</v>
      </c>
      <c r="Y26" s="102">
        <v>5</v>
      </c>
      <c r="Z26" s="102">
        <v>2.2200000000000002</v>
      </c>
      <c r="AA26" s="99"/>
      <c r="AB26" s="95"/>
      <c r="AC26" s="29">
        <f t="shared" si="16"/>
        <v>5</v>
      </c>
      <c r="AD26" s="29">
        <f t="shared" si="17"/>
        <v>2.2200000000000002</v>
      </c>
      <c r="AE26" s="95">
        <v>10</v>
      </c>
      <c r="AF26" s="95">
        <v>3</v>
      </c>
      <c r="AG26" s="95"/>
      <c r="AH26" s="95"/>
      <c r="AI26" s="147"/>
      <c r="AJ26" s="147"/>
      <c r="AK26" s="325">
        <v>105</v>
      </c>
      <c r="AL26" s="326">
        <v>31.5</v>
      </c>
      <c r="AM26" s="9"/>
      <c r="AN26" s="9"/>
      <c r="AO26" s="28"/>
      <c r="AP26" s="28"/>
      <c r="AQ26" s="28"/>
      <c r="AR26" s="28"/>
      <c r="AS26" s="28"/>
      <c r="AT26" s="28"/>
      <c r="AU26" s="14">
        <f t="shared" si="18"/>
        <v>115</v>
      </c>
      <c r="AV26" s="14">
        <f t="shared" si="2"/>
        <v>34.5</v>
      </c>
      <c r="AW26" s="29"/>
      <c r="AX26" s="29"/>
      <c r="AY26" s="1"/>
      <c r="AZ26" s="29"/>
      <c r="BA26" s="29"/>
      <c r="BB26" s="29"/>
      <c r="BC26" s="29">
        <f t="shared" si="3"/>
        <v>0</v>
      </c>
      <c r="BD26" s="29">
        <f t="shared" si="4"/>
        <v>0</v>
      </c>
      <c r="BE26" s="102">
        <v>39</v>
      </c>
      <c r="BF26" s="102">
        <v>5.5536000000000003</v>
      </c>
      <c r="BG26" s="249">
        <v>16</v>
      </c>
      <c r="BH26" s="250">
        <v>2.2784</v>
      </c>
      <c r="BI26" s="249"/>
      <c r="BJ26" s="250"/>
      <c r="BK26" s="245"/>
      <c r="BL26" s="102"/>
      <c r="BM26" s="102">
        <v>5</v>
      </c>
      <c r="BN26" s="102">
        <v>0.71199999999999997</v>
      </c>
      <c r="BO26" s="29"/>
      <c r="BP26" s="29"/>
      <c r="BQ26" s="102">
        <v>0</v>
      </c>
      <c r="BR26" s="102">
        <v>0</v>
      </c>
      <c r="BS26" s="11">
        <f t="shared" si="19"/>
        <v>60</v>
      </c>
      <c r="BT26" s="29">
        <f t="shared" si="20"/>
        <v>8.5440000000000005</v>
      </c>
      <c r="BU26" s="29"/>
      <c r="BV26" s="29"/>
      <c r="BW26" s="14"/>
      <c r="BX26" s="14"/>
      <c r="BY26" s="14"/>
      <c r="BZ26" s="29"/>
      <c r="CA26" s="14"/>
      <c r="CB26" s="29"/>
      <c r="CC26" s="14">
        <f t="shared" si="5"/>
        <v>0</v>
      </c>
      <c r="CD26" s="14">
        <f t="shared" si="5"/>
        <v>0</v>
      </c>
      <c r="CE26" s="14"/>
      <c r="CF26" s="14"/>
      <c r="CG26" s="27"/>
      <c r="CH26" s="18"/>
      <c r="CI26" s="26"/>
      <c r="CJ26" s="18"/>
      <c r="CK26" s="17"/>
      <c r="CL26" s="17"/>
      <c r="CM26" s="327">
        <v>25.75</v>
      </c>
      <c r="CN26" s="245">
        <v>8</v>
      </c>
      <c r="CO26" s="29">
        <f t="shared" si="21"/>
        <v>25.75</v>
      </c>
      <c r="CP26" s="29">
        <f t="shared" si="22"/>
        <v>8</v>
      </c>
      <c r="CQ26" s="238">
        <v>247.40625</v>
      </c>
      <c r="CR26" s="238"/>
      <c r="CS26" s="238"/>
      <c r="CT26" s="239"/>
      <c r="CU26" s="366">
        <v>18.556701030927837</v>
      </c>
      <c r="CV26" s="240"/>
      <c r="CW26" s="328">
        <v>63.814432989690722</v>
      </c>
      <c r="CX26" s="239"/>
      <c r="CY26" s="16"/>
      <c r="CZ26" s="16"/>
      <c r="DA26" s="25">
        <f t="shared" si="23"/>
        <v>329.77738402061857</v>
      </c>
      <c r="DB26" s="14">
        <f t="shared" si="24"/>
        <v>0</v>
      </c>
      <c r="DC26" s="29"/>
      <c r="DD26" s="29"/>
      <c r="DE26" s="14"/>
      <c r="DF26" s="29"/>
      <c r="DG26" s="29"/>
      <c r="DH26" s="29"/>
      <c r="DI26" s="29">
        <f t="shared" si="25"/>
        <v>0</v>
      </c>
      <c r="DJ26" s="29">
        <f t="shared" si="26"/>
        <v>0</v>
      </c>
      <c r="DK26" s="329">
        <v>38.35</v>
      </c>
      <c r="DL26" s="329">
        <v>12.78</v>
      </c>
      <c r="DM26" s="11">
        <f t="shared" si="27"/>
        <v>38.35</v>
      </c>
      <c r="DN26" s="11">
        <f t="shared" si="28"/>
        <v>12.78</v>
      </c>
      <c r="DO26" s="329">
        <v>37.200000000000003</v>
      </c>
      <c r="DP26" s="329">
        <v>12.4</v>
      </c>
      <c r="DQ26" s="349"/>
      <c r="DR26" s="349"/>
      <c r="DS26" s="29"/>
      <c r="DT26" s="29"/>
      <c r="DU26" s="15"/>
      <c r="DV26" s="24"/>
      <c r="DW26" s="24"/>
      <c r="DX26" s="24"/>
      <c r="DY26" s="29"/>
      <c r="DZ26" s="29"/>
      <c r="EA26" s="14"/>
      <c r="EB26" s="29"/>
      <c r="EC26" s="29">
        <f t="shared" si="29"/>
        <v>0</v>
      </c>
      <c r="ED26" s="29">
        <f t="shared" si="29"/>
        <v>0</v>
      </c>
      <c r="EE26" s="14"/>
      <c r="EF26" s="14"/>
      <c r="EG26" s="330">
        <v>39.18</v>
      </c>
      <c r="EH26" s="331">
        <v>9.7949999999999999</v>
      </c>
      <c r="EI26" s="119">
        <v>154.63999999999999</v>
      </c>
      <c r="EJ26" s="119">
        <v>38.659999999999997</v>
      </c>
      <c r="EK26" s="327">
        <v>72.16</v>
      </c>
      <c r="EL26" s="353">
        <v>18.04</v>
      </c>
      <c r="EM26" s="358">
        <v>51.55</v>
      </c>
      <c r="EN26" s="358">
        <v>12.887499999999999</v>
      </c>
      <c r="EO26" s="358">
        <v>30.93</v>
      </c>
      <c r="EP26" s="358">
        <v>7.7324999999999999</v>
      </c>
      <c r="EQ26" s="29">
        <f t="shared" si="30"/>
        <v>348.46000000000004</v>
      </c>
      <c r="ER26" s="29">
        <f t="shared" si="31"/>
        <v>66.495000000000005</v>
      </c>
      <c r="ES26" s="33"/>
      <c r="ET26" s="33"/>
      <c r="EU26" s="23"/>
      <c r="EV26" s="23"/>
      <c r="EW26" s="14">
        <f t="shared" si="32"/>
        <v>0</v>
      </c>
      <c r="EX26" s="14">
        <f t="shared" si="33"/>
        <v>0</v>
      </c>
      <c r="EY26" s="29"/>
      <c r="EZ26" s="29"/>
      <c r="FA26" s="332">
        <v>24</v>
      </c>
      <c r="FB26" s="246"/>
      <c r="FC26" s="139">
        <v>0</v>
      </c>
      <c r="FD26" s="245"/>
      <c r="FE26" s="29"/>
      <c r="FF26" s="29"/>
      <c r="FG26" s="235"/>
      <c r="FH26" s="236"/>
      <c r="FI26" s="29"/>
      <c r="FJ26" s="29"/>
      <c r="FK26" s="29"/>
      <c r="FL26" s="29"/>
      <c r="FM26" s="245">
        <v>26.8</v>
      </c>
      <c r="FN26" s="245">
        <v>6</v>
      </c>
      <c r="FO26" s="14"/>
      <c r="FP26" s="29"/>
      <c r="FQ26" s="6">
        <f t="shared" si="34"/>
        <v>26.8</v>
      </c>
      <c r="FR26" s="29">
        <f t="shared" si="35"/>
        <v>6</v>
      </c>
      <c r="FS26" s="14"/>
      <c r="FT26" s="14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>
        <f t="shared" si="36"/>
        <v>0</v>
      </c>
      <c r="GH26" s="29">
        <f t="shared" si="37"/>
        <v>0</v>
      </c>
      <c r="GI26" s="22"/>
      <c r="GJ26" s="22"/>
      <c r="GK26" s="245"/>
      <c r="GL26" s="245"/>
      <c r="GM26" s="248"/>
      <c r="GN26" s="21"/>
      <c r="GO26" s="333"/>
      <c r="GP26" s="334"/>
      <c r="GQ26" s="5"/>
      <c r="GR26" s="5"/>
      <c r="GS26" s="21"/>
      <c r="GT26" s="21"/>
      <c r="GU26" s="118"/>
      <c r="GV26" s="118"/>
      <c r="GW26" s="118"/>
      <c r="GX26" s="118"/>
      <c r="GY26" s="118">
        <v>0</v>
      </c>
      <c r="GZ26" s="118">
        <v>0</v>
      </c>
      <c r="HA26" s="29">
        <f t="shared" si="38"/>
        <v>0</v>
      </c>
      <c r="HB26" s="29">
        <f t="shared" si="39"/>
        <v>0</v>
      </c>
      <c r="HC26" s="14"/>
      <c r="HD26" s="14"/>
      <c r="HE26" s="14"/>
      <c r="HF26" s="14"/>
      <c r="HG26" s="14"/>
      <c r="HH26" s="14"/>
      <c r="HI26" s="14">
        <f t="shared" si="6"/>
        <v>0</v>
      </c>
      <c r="HJ26" s="14">
        <f t="shared" si="7"/>
        <v>0</v>
      </c>
      <c r="HK26" s="102"/>
      <c r="HL26" s="102"/>
      <c r="HM26" s="102"/>
      <c r="HN26" s="355"/>
      <c r="HO26" s="102">
        <f t="shared" si="40"/>
        <v>0</v>
      </c>
      <c r="HP26" s="102">
        <f t="shared" si="41"/>
        <v>0</v>
      </c>
      <c r="HQ26" s="116">
        <v>400</v>
      </c>
      <c r="HR26" s="95"/>
      <c r="HS26" s="116">
        <v>400</v>
      </c>
      <c r="HT26" s="29"/>
      <c r="HU26" s="29">
        <f t="shared" si="42"/>
        <v>400</v>
      </c>
      <c r="HV26" s="29">
        <f t="shared" si="43"/>
        <v>0</v>
      </c>
      <c r="HW26" s="29"/>
      <c r="HX26" s="29"/>
      <c r="HY26" s="240"/>
      <c r="HZ26" s="333"/>
      <c r="IA26" s="20"/>
      <c r="IB26" s="7"/>
      <c r="IC26" s="336">
        <v>9.3000000000000007</v>
      </c>
      <c r="ID26" s="155">
        <v>2.3250000000000002</v>
      </c>
      <c r="IE26" s="4"/>
      <c r="IF26" s="4"/>
      <c r="IG26" s="29">
        <f t="shared" si="82"/>
        <v>9.3000000000000007</v>
      </c>
      <c r="IH26" s="29">
        <f t="shared" si="44"/>
        <v>2.3250000000000002</v>
      </c>
      <c r="II26" s="29"/>
      <c r="IJ26" s="29"/>
      <c r="IK26" s="29"/>
      <c r="IL26" s="29"/>
      <c r="IM26" s="14"/>
      <c r="IN26" s="24"/>
      <c r="IO26" s="102"/>
      <c r="IP26" s="102"/>
      <c r="IQ26" s="29"/>
      <c r="IR26" s="29"/>
      <c r="IS26" s="29"/>
      <c r="IT26" s="29"/>
      <c r="IU26" s="29">
        <f t="shared" si="8"/>
        <v>0</v>
      </c>
      <c r="IV26" s="29">
        <f t="shared" si="9"/>
        <v>0</v>
      </c>
      <c r="IW26" s="29"/>
      <c r="IX26" s="29"/>
      <c r="IY26" s="95">
        <v>10.31</v>
      </c>
      <c r="IZ26" s="95">
        <v>0</v>
      </c>
      <c r="JA26" s="95">
        <v>10.31</v>
      </c>
      <c r="JB26" s="95">
        <v>0</v>
      </c>
      <c r="JC26" s="30"/>
      <c r="JD26" s="30"/>
      <c r="JE26" s="29">
        <f t="shared" si="45"/>
        <v>20.62</v>
      </c>
      <c r="JF26" s="29">
        <f t="shared" si="46"/>
        <v>0</v>
      </c>
      <c r="JG26" s="368">
        <v>6.5372000000000003</v>
      </c>
      <c r="JH26" s="369">
        <v>1</v>
      </c>
      <c r="JI26" s="368">
        <v>6.5373000000000001</v>
      </c>
      <c r="JJ26" s="369">
        <v>1</v>
      </c>
      <c r="JK26" s="333">
        <v>51.55</v>
      </c>
      <c r="JL26" s="333">
        <v>11</v>
      </c>
      <c r="JM26" s="116">
        <v>44.33</v>
      </c>
      <c r="JN26" s="333">
        <v>9</v>
      </c>
      <c r="JO26" s="327"/>
      <c r="JP26" s="245"/>
      <c r="JQ26" s="29"/>
      <c r="JR26" s="29"/>
      <c r="JS26" s="29"/>
      <c r="JT26" s="29"/>
      <c r="JU26" s="29">
        <f t="shared" si="83"/>
        <v>108.9545</v>
      </c>
      <c r="JV26" s="29">
        <f t="shared" si="84"/>
        <v>22</v>
      </c>
      <c r="JW26" s="29"/>
      <c r="JX26" s="29"/>
      <c r="JY26" s="30"/>
      <c r="JZ26" s="30"/>
      <c r="KA26" s="29">
        <f t="shared" si="47"/>
        <v>0</v>
      </c>
      <c r="KB26" s="29">
        <f t="shared" si="48"/>
        <v>0</v>
      </c>
      <c r="KC26" s="14"/>
      <c r="KD26" s="14"/>
      <c r="KE26" s="14"/>
      <c r="KF26" s="14"/>
      <c r="KG26" s="14">
        <f t="shared" si="10"/>
        <v>0</v>
      </c>
      <c r="KH26" s="14">
        <f t="shared" si="11"/>
        <v>0</v>
      </c>
      <c r="KI26" s="14"/>
      <c r="KJ26" s="14"/>
      <c r="KK26" s="14"/>
      <c r="KL26" s="14"/>
      <c r="KM26" s="14">
        <f t="shared" si="49"/>
        <v>0</v>
      </c>
      <c r="KN26" s="14">
        <f t="shared" si="49"/>
        <v>0</v>
      </c>
      <c r="KO26" s="8"/>
      <c r="KP26" s="14"/>
      <c r="KQ26" s="14"/>
      <c r="KR26" s="14"/>
      <c r="KS26" s="10"/>
      <c r="KT26" s="10"/>
      <c r="KU26" s="14"/>
      <c r="KV26" s="14"/>
      <c r="KW26" s="14">
        <f t="shared" si="50"/>
        <v>0</v>
      </c>
      <c r="KX26" s="14">
        <f t="shared" si="51"/>
        <v>0</v>
      </c>
      <c r="KY26" s="14"/>
      <c r="KZ26" s="14"/>
      <c r="LA26" s="14"/>
      <c r="LB26" s="14"/>
      <c r="LC26" s="14">
        <f t="shared" si="52"/>
        <v>0</v>
      </c>
      <c r="LD26" s="14">
        <f t="shared" si="53"/>
        <v>0</v>
      </c>
      <c r="LE26" s="14"/>
      <c r="LF26" s="14"/>
      <c r="LG26" s="14">
        <f t="shared" si="54"/>
        <v>0</v>
      </c>
      <c r="LH26" s="14">
        <f t="shared" si="55"/>
        <v>0</v>
      </c>
      <c r="LI26" s="337"/>
      <c r="LJ26" s="338"/>
      <c r="LK26" s="339"/>
      <c r="LL26" s="340"/>
      <c r="LM26" s="339"/>
      <c r="LN26" s="342"/>
      <c r="LO26" s="31"/>
      <c r="LP26" s="3"/>
      <c r="LQ26" s="3"/>
      <c r="LR26" s="3"/>
      <c r="LS26" s="14">
        <f t="shared" si="56"/>
        <v>0</v>
      </c>
      <c r="LT26" s="14">
        <f t="shared" si="57"/>
        <v>0</v>
      </c>
      <c r="LU26" s="12"/>
      <c r="LV26" s="14"/>
      <c r="LW26" s="14"/>
      <c r="LX26" s="14"/>
      <c r="LY26" s="14">
        <f t="shared" si="58"/>
        <v>0</v>
      </c>
      <c r="LZ26" s="14">
        <f t="shared" si="59"/>
        <v>0</v>
      </c>
      <c r="MA26" s="27"/>
      <c r="MB26" s="14"/>
      <c r="MC26" s="233">
        <v>22</v>
      </c>
      <c r="MD26" s="252"/>
      <c r="ME26" s="99"/>
      <c r="MF26" s="14"/>
      <c r="MG26" s="31"/>
      <c r="MH26" s="14"/>
      <c r="MI26" s="14">
        <f t="shared" si="60"/>
        <v>22</v>
      </c>
      <c r="MJ26" s="14">
        <f t="shared" si="61"/>
        <v>0</v>
      </c>
      <c r="MK26" s="350">
        <v>0</v>
      </c>
      <c r="ML26" s="117">
        <v>0</v>
      </c>
      <c r="MM26" s="139">
        <v>0</v>
      </c>
      <c r="MN26" s="343">
        <v>0</v>
      </c>
      <c r="MO26" s="14">
        <f t="shared" si="62"/>
        <v>0</v>
      </c>
      <c r="MP26" s="14">
        <f t="shared" si="63"/>
        <v>0</v>
      </c>
      <c r="MQ26" s="14"/>
      <c r="MR26" s="14"/>
      <c r="MS26" s="14">
        <f t="shared" si="64"/>
        <v>0</v>
      </c>
      <c r="MT26" s="14">
        <f t="shared" si="65"/>
        <v>0</v>
      </c>
      <c r="MU26" s="14"/>
      <c r="MV26" s="14"/>
      <c r="MW26" s="14">
        <f t="shared" si="66"/>
        <v>0</v>
      </c>
      <c r="MX26" s="14">
        <f t="shared" si="67"/>
        <v>0</v>
      </c>
      <c r="MY26" s="117">
        <v>6.65</v>
      </c>
      <c r="MZ26" s="344">
        <v>0.9</v>
      </c>
      <c r="NA26" s="14">
        <f t="shared" si="68"/>
        <v>6.65</v>
      </c>
      <c r="NB26" s="14">
        <f t="shared" si="69"/>
        <v>0.9</v>
      </c>
      <c r="NC26" s="33"/>
      <c r="ND26" s="33"/>
      <c r="NE26" s="33">
        <f t="shared" si="70"/>
        <v>0</v>
      </c>
      <c r="NF26" s="33">
        <f t="shared" si="71"/>
        <v>0</v>
      </c>
      <c r="NG26" s="33"/>
      <c r="NH26" s="33"/>
      <c r="NI26" s="33">
        <f t="shared" si="72"/>
        <v>0</v>
      </c>
      <c r="NJ26" s="33">
        <f t="shared" si="73"/>
        <v>0</v>
      </c>
      <c r="NK26" s="8"/>
      <c r="NL26" s="33"/>
      <c r="NM26" s="33">
        <f t="shared" si="74"/>
        <v>0</v>
      </c>
      <c r="NN26" s="33">
        <f t="shared" si="75"/>
        <v>0</v>
      </c>
      <c r="NO26" s="98">
        <v>0</v>
      </c>
      <c r="NP26" s="98"/>
      <c r="NQ26" s="98">
        <v>0</v>
      </c>
      <c r="NR26" s="98"/>
      <c r="NS26" s="98">
        <v>0</v>
      </c>
      <c r="NT26" s="98"/>
      <c r="NU26" s="14">
        <f t="shared" si="76"/>
        <v>0</v>
      </c>
      <c r="NV26" s="14">
        <f t="shared" si="77"/>
        <v>0</v>
      </c>
      <c r="NW26" s="98"/>
      <c r="NX26" s="98"/>
      <c r="NY26" s="98"/>
      <c r="NZ26" s="98"/>
      <c r="OA26" s="98"/>
      <c r="OB26" s="98"/>
      <c r="OC26" s="98"/>
      <c r="OD26" s="98"/>
      <c r="OE26" s="98">
        <f t="shared" si="78"/>
        <v>0</v>
      </c>
      <c r="OF26" s="98">
        <f t="shared" si="79"/>
        <v>0</v>
      </c>
      <c r="OG26" s="240">
        <v>0</v>
      </c>
      <c r="OH26" s="240"/>
      <c r="OI26" s="240">
        <v>0</v>
      </c>
      <c r="OJ26" s="240"/>
      <c r="OK26" s="240">
        <v>0</v>
      </c>
      <c r="OL26" s="33"/>
      <c r="OM26" s="33">
        <f t="shared" si="80"/>
        <v>0</v>
      </c>
      <c r="ON26" s="33">
        <f t="shared" si="81"/>
        <v>0</v>
      </c>
      <c r="OO26" s="33"/>
      <c r="OP26" s="33"/>
      <c r="OQ26" s="33">
        <f t="shared" si="12"/>
        <v>0</v>
      </c>
      <c r="OR26" s="33">
        <f t="shared" si="13"/>
        <v>0</v>
      </c>
    </row>
    <row r="27" spans="1:408" ht="12.75" customHeight="1">
      <c r="A27" s="184">
        <v>0.16666666666666666</v>
      </c>
      <c r="B27" s="154">
        <v>17</v>
      </c>
      <c r="C27" s="173"/>
      <c r="D27" s="173"/>
      <c r="E27" s="98"/>
      <c r="F27" s="98"/>
      <c r="G27" s="98"/>
      <c r="H27" s="98"/>
      <c r="I27" s="102">
        <f t="shared" si="0"/>
        <v>0</v>
      </c>
      <c r="J27" s="102">
        <f t="shared" si="1"/>
        <v>0</v>
      </c>
      <c r="K27" s="11"/>
      <c r="L27" s="11"/>
      <c r="M27" s="95">
        <v>20.62</v>
      </c>
      <c r="N27" s="95">
        <v>4.1240000000000006</v>
      </c>
      <c r="O27" s="99">
        <v>20.62</v>
      </c>
      <c r="P27" s="95">
        <v>4.1240000000000006</v>
      </c>
      <c r="Q27" s="147"/>
      <c r="R27" s="102"/>
      <c r="S27" s="11"/>
      <c r="T27" s="11"/>
      <c r="U27" s="102"/>
      <c r="V27" s="102"/>
      <c r="W27" s="29">
        <f t="shared" si="14"/>
        <v>41.24</v>
      </c>
      <c r="X27" s="29">
        <f t="shared" si="15"/>
        <v>41.24</v>
      </c>
      <c r="Y27" s="102">
        <v>5</v>
      </c>
      <c r="Z27" s="102">
        <v>2.2200000000000002</v>
      </c>
      <c r="AA27" s="99"/>
      <c r="AB27" s="95"/>
      <c r="AC27" s="29">
        <f t="shared" si="16"/>
        <v>5</v>
      </c>
      <c r="AD27" s="29">
        <f t="shared" si="17"/>
        <v>2.2200000000000002</v>
      </c>
      <c r="AE27" s="95">
        <v>10</v>
      </c>
      <c r="AF27" s="95">
        <v>3</v>
      </c>
      <c r="AG27" s="95"/>
      <c r="AH27" s="95"/>
      <c r="AI27" s="147"/>
      <c r="AJ27" s="147"/>
      <c r="AK27" s="325">
        <v>105</v>
      </c>
      <c r="AL27" s="326">
        <v>31.5</v>
      </c>
      <c r="AM27" s="9"/>
      <c r="AN27" s="9"/>
      <c r="AO27" s="28"/>
      <c r="AP27" s="28"/>
      <c r="AQ27" s="28"/>
      <c r="AR27" s="28"/>
      <c r="AS27" s="28"/>
      <c r="AT27" s="28"/>
      <c r="AU27" s="14">
        <f t="shared" si="18"/>
        <v>115</v>
      </c>
      <c r="AV27" s="14">
        <f t="shared" si="2"/>
        <v>34.5</v>
      </c>
      <c r="AW27" s="29"/>
      <c r="AX27" s="29"/>
      <c r="AY27" s="1"/>
      <c r="AZ27" s="29"/>
      <c r="BA27" s="29"/>
      <c r="BB27" s="29"/>
      <c r="BC27" s="29">
        <f t="shared" si="3"/>
        <v>0</v>
      </c>
      <c r="BD27" s="29">
        <f t="shared" si="4"/>
        <v>0</v>
      </c>
      <c r="BE27" s="102">
        <v>39</v>
      </c>
      <c r="BF27" s="102">
        <v>5.5536000000000003</v>
      </c>
      <c r="BG27" s="249">
        <v>16</v>
      </c>
      <c r="BH27" s="250">
        <v>2.2784</v>
      </c>
      <c r="BI27" s="249"/>
      <c r="BJ27" s="250"/>
      <c r="BK27" s="245"/>
      <c r="BL27" s="102"/>
      <c r="BM27" s="102">
        <v>5</v>
      </c>
      <c r="BN27" s="102">
        <v>0.71199999999999997</v>
      </c>
      <c r="BO27" s="29"/>
      <c r="BP27" s="29"/>
      <c r="BQ27" s="102">
        <v>0</v>
      </c>
      <c r="BR27" s="102">
        <v>0</v>
      </c>
      <c r="BS27" s="11">
        <f t="shared" si="19"/>
        <v>60</v>
      </c>
      <c r="BT27" s="29">
        <f t="shared" si="20"/>
        <v>8.5440000000000005</v>
      </c>
      <c r="BU27" s="29"/>
      <c r="BV27" s="29"/>
      <c r="BW27" s="14"/>
      <c r="BX27" s="14"/>
      <c r="BY27" s="14"/>
      <c r="BZ27" s="29"/>
      <c r="CA27" s="14"/>
      <c r="CB27" s="29"/>
      <c r="CC27" s="14">
        <f t="shared" si="5"/>
        <v>0</v>
      </c>
      <c r="CD27" s="14">
        <f t="shared" si="5"/>
        <v>0</v>
      </c>
      <c r="CE27" s="14"/>
      <c r="CF27" s="14"/>
      <c r="CG27" s="27"/>
      <c r="CH27" s="18"/>
      <c r="CI27" s="26"/>
      <c r="CJ27" s="18"/>
      <c r="CK27" s="17"/>
      <c r="CL27" s="17"/>
      <c r="CM27" s="327">
        <v>25.75</v>
      </c>
      <c r="CN27" s="245">
        <v>8</v>
      </c>
      <c r="CO27" s="29">
        <f t="shared" si="21"/>
        <v>25.75</v>
      </c>
      <c r="CP27" s="29">
        <f t="shared" si="22"/>
        <v>8</v>
      </c>
      <c r="CQ27" s="238">
        <v>247.40625</v>
      </c>
      <c r="CR27" s="238"/>
      <c r="CS27" s="238"/>
      <c r="CT27" s="239"/>
      <c r="CU27" s="366">
        <v>18.556701030927837</v>
      </c>
      <c r="CV27" s="240"/>
      <c r="CW27" s="328">
        <v>63.814432989690722</v>
      </c>
      <c r="CX27" s="239"/>
      <c r="CY27" s="16"/>
      <c r="CZ27" s="16"/>
      <c r="DA27" s="25">
        <f t="shared" si="23"/>
        <v>329.77738402061857</v>
      </c>
      <c r="DB27" s="14">
        <f t="shared" si="24"/>
        <v>0</v>
      </c>
      <c r="DC27" s="29"/>
      <c r="DD27" s="29"/>
      <c r="DE27" s="14"/>
      <c r="DF27" s="29"/>
      <c r="DG27" s="29"/>
      <c r="DH27" s="29"/>
      <c r="DI27" s="29">
        <f t="shared" si="25"/>
        <v>0</v>
      </c>
      <c r="DJ27" s="29">
        <f t="shared" si="26"/>
        <v>0</v>
      </c>
      <c r="DK27" s="329">
        <v>38.35</v>
      </c>
      <c r="DL27" s="329">
        <v>12.78</v>
      </c>
      <c r="DM27" s="11">
        <f t="shared" si="27"/>
        <v>38.35</v>
      </c>
      <c r="DN27" s="11">
        <f t="shared" si="28"/>
        <v>12.78</v>
      </c>
      <c r="DO27" s="329">
        <v>37.200000000000003</v>
      </c>
      <c r="DP27" s="329">
        <v>12.4</v>
      </c>
      <c r="DQ27" s="349"/>
      <c r="DR27" s="349"/>
      <c r="DS27" s="29"/>
      <c r="DT27" s="29"/>
      <c r="DU27" s="15"/>
      <c r="DV27" s="24"/>
      <c r="DW27" s="24"/>
      <c r="DX27" s="24"/>
      <c r="DY27" s="29"/>
      <c r="DZ27" s="29"/>
      <c r="EA27" s="14"/>
      <c r="EB27" s="29"/>
      <c r="EC27" s="29">
        <f t="shared" si="29"/>
        <v>0</v>
      </c>
      <c r="ED27" s="29">
        <f t="shared" si="29"/>
        <v>0</v>
      </c>
      <c r="EE27" s="14"/>
      <c r="EF27" s="14"/>
      <c r="EG27" s="330">
        <v>39.18</v>
      </c>
      <c r="EH27" s="331">
        <v>9.7949999999999999</v>
      </c>
      <c r="EI27" s="119">
        <v>154.63999999999999</v>
      </c>
      <c r="EJ27" s="119">
        <v>38.659999999999997</v>
      </c>
      <c r="EK27" s="327">
        <v>72.16</v>
      </c>
      <c r="EL27" s="353">
        <v>18.04</v>
      </c>
      <c r="EM27" s="358">
        <v>51.55</v>
      </c>
      <c r="EN27" s="358">
        <v>12.887499999999999</v>
      </c>
      <c r="EO27" s="358">
        <v>30.93</v>
      </c>
      <c r="EP27" s="358">
        <v>7.7324999999999999</v>
      </c>
      <c r="EQ27" s="29">
        <f t="shared" si="30"/>
        <v>348.46000000000004</v>
      </c>
      <c r="ER27" s="29">
        <f t="shared" si="31"/>
        <v>66.495000000000005</v>
      </c>
      <c r="ES27" s="33"/>
      <c r="ET27" s="33"/>
      <c r="EU27" s="23"/>
      <c r="EV27" s="23"/>
      <c r="EW27" s="14">
        <f t="shared" si="32"/>
        <v>0</v>
      </c>
      <c r="EX27" s="14">
        <f t="shared" si="33"/>
        <v>0</v>
      </c>
      <c r="EY27" s="29"/>
      <c r="EZ27" s="29"/>
      <c r="FA27" s="332">
        <v>24</v>
      </c>
      <c r="FB27" s="246"/>
      <c r="FC27" s="139">
        <v>0</v>
      </c>
      <c r="FD27" s="245"/>
      <c r="FE27" s="29"/>
      <c r="FF27" s="29"/>
      <c r="FG27" s="235"/>
      <c r="FH27" s="236"/>
      <c r="FI27" s="29"/>
      <c r="FJ27" s="29"/>
      <c r="FK27" s="29"/>
      <c r="FL27" s="29"/>
      <c r="FM27" s="245">
        <v>26.8</v>
      </c>
      <c r="FN27" s="245">
        <v>6</v>
      </c>
      <c r="FO27" s="14"/>
      <c r="FP27" s="29"/>
      <c r="FQ27" s="6">
        <f t="shared" si="34"/>
        <v>26.8</v>
      </c>
      <c r="FR27" s="29">
        <f t="shared" si="35"/>
        <v>6</v>
      </c>
      <c r="FS27" s="14"/>
      <c r="FT27" s="14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>
        <f t="shared" si="36"/>
        <v>0</v>
      </c>
      <c r="GH27" s="29">
        <f t="shared" si="37"/>
        <v>0</v>
      </c>
      <c r="GI27" s="22"/>
      <c r="GJ27" s="22"/>
      <c r="GK27" s="245"/>
      <c r="GL27" s="245"/>
      <c r="GM27" s="248"/>
      <c r="GN27" s="21"/>
      <c r="GO27" s="333"/>
      <c r="GP27" s="334"/>
      <c r="GQ27" s="5"/>
      <c r="GR27" s="5"/>
      <c r="GS27" s="21"/>
      <c r="GT27" s="21"/>
      <c r="GU27" s="118"/>
      <c r="GV27" s="118"/>
      <c r="GW27" s="118"/>
      <c r="GX27" s="118"/>
      <c r="GY27" s="118">
        <v>0</v>
      </c>
      <c r="GZ27" s="118">
        <v>0</v>
      </c>
      <c r="HA27" s="29">
        <f t="shared" si="38"/>
        <v>0</v>
      </c>
      <c r="HB27" s="29">
        <f t="shared" si="39"/>
        <v>0</v>
      </c>
      <c r="HC27" s="14"/>
      <c r="HD27" s="14"/>
      <c r="HE27" s="14"/>
      <c r="HF27" s="14"/>
      <c r="HG27" s="14"/>
      <c r="HH27" s="14"/>
      <c r="HI27" s="14">
        <f t="shared" si="6"/>
        <v>0</v>
      </c>
      <c r="HJ27" s="14">
        <f t="shared" si="7"/>
        <v>0</v>
      </c>
      <c r="HK27" s="102"/>
      <c r="HL27" s="102"/>
      <c r="HM27" s="102"/>
      <c r="HN27" s="355"/>
      <c r="HO27" s="102">
        <f t="shared" si="40"/>
        <v>0</v>
      </c>
      <c r="HP27" s="102">
        <f t="shared" si="41"/>
        <v>0</v>
      </c>
      <c r="HQ27" s="116">
        <v>400</v>
      </c>
      <c r="HR27" s="95"/>
      <c r="HS27" s="116">
        <v>400</v>
      </c>
      <c r="HT27" s="29"/>
      <c r="HU27" s="29">
        <f t="shared" si="42"/>
        <v>400</v>
      </c>
      <c r="HV27" s="29">
        <f t="shared" si="43"/>
        <v>0</v>
      </c>
      <c r="HW27" s="29"/>
      <c r="HX27" s="29"/>
      <c r="HY27" s="240"/>
      <c r="HZ27" s="333"/>
      <c r="IA27" s="20"/>
      <c r="IB27" s="7"/>
      <c r="IC27" s="336">
        <v>9.3000000000000007</v>
      </c>
      <c r="ID27" s="155">
        <v>2.3250000000000002</v>
      </c>
      <c r="IE27" s="4"/>
      <c r="IF27" s="4"/>
      <c r="IG27" s="29">
        <f t="shared" si="82"/>
        <v>9.3000000000000007</v>
      </c>
      <c r="IH27" s="29">
        <f t="shared" si="44"/>
        <v>2.3250000000000002</v>
      </c>
      <c r="II27" s="29"/>
      <c r="IJ27" s="29"/>
      <c r="IK27" s="29"/>
      <c r="IL27" s="29"/>
      <c r="IM27" s="14"/>
      <c r="IN27" s="24"/>
      <c r="IO27" s="102"/>
      <c r="IP27" s="102"/>
      <c r="IQ27" s="29"/>
      <c r="IR27" s="29"/>
      <c r="IS27" s="29"/>
      <c r="IT27" s="29"/>
      <c r="IU27" s="29">
        <f t="shared" si="8"/>
        <v>0</v>
      </c>
      <c r="IV27" s="29">
        <f t="shared" si="9"/>
        <v>0</v>
      </c>
      <c r="IW27" s="29"/>
      <c r="IX27" s="29"/>
      <c r="IY27" s="95">
        <v>10.31</v>
      </c>
      <c r="IZ27" s="95">
        <v>0</v>
      </c>
      <c r="JA27" s="95">
        <v>10.31</v>
      </c>
      <c r="JB27" s="95">
        <v>0</v>
      </c>
      <c r="JC27" s="30"/>
      <c r="JD27" s="30"/>
      <c r="JE27" s="29">
        <f t="shared" si="45"/>
        <v>20.62</v>
      </c>
      <c r="JF27" s="29">
        <f t="shared" si="46"/>
        <v>0</v>
      </c>
      <c r="JG27" s="368">
        <v>6.5372000000000003</v>
      </c>
      <c r="JH27" s="369">
        <v>1</v>
      </c>
      <c r="JI27" s="368">
        <v>6.5373000000000001</v>
      </c>
      <c r="JJ27" s="369">
        <v>1</v>
      </c>
      <c r="JK27" s="333">
        <v>51.55</v>
      </c>
      <c r="JL27" s="333">
        <v>11</v>
      </c>
      <c r="JM27" s="116">
        <v>44.33</v>
      </c>
      <c r="JN27" s="333">
        <v>9</v>
      </c>
      <c r="JO27" s="327"/>
      <c r="JP27" s="245"/>
      <c r="JQ27" s="29"/>
      <c r="JR27" s="29"/>
      <c r="JS27" s="29"/>
      <c r="JT27" s="29"/>
      <c r="JU27" s="29">
        <f t="shared" si="83"/>
        <v>108.9545</v>
      </c>
      <c r="JV27" s="29">
        <f t="shared" si="84"/>
        <v>22</v>
      </c>
      <c r="JW27" s="29"/>
      <c r="JX27" s="29"/>
      <c r="JY27" s="30"/>
      <c r="JZ27" s="30"/>
      <c r="KA27" s="29">
        <f t="shared" si="47"/>
        <v>0</v>
      </c>
      <c r="KB27" s="29">
        <f t="shared" si="48"/>
        <v>0</v>
      </c>
      <c r="KC27" s="14"/>
      <c r="KD27" s="14"/>
      <c r="KE27" s="14"/>
      <c r="KF27" s="14"/>
      <c r="KG27" s="14">
        <f t="shared" si="10"/>
        <v>0</v>
      </c>
      <c r="KH27" s="14">
        <f t="shared" si="11"/>
        <v>0</v>
      </c>
      <c r="KI27" s="14"/>
      <c r="KJ27" s="14"/>
      <c r="KK27" s="14"/>
      <c r="KL27" s="14"/>
      <c r="KM27" s="14">
        <f t="shared" si="49"/>
        <v>0</v>
      </c>
      <c r="KN27" s="14">
        <f t="shared" si="49"/>
        <v>0</v>
      </c>
      <c r="KO27" s="11"/>
      <c r="KP27" s="14"/>
      <c r="KQ27" s="14"/>
      <c r="KR27" s="14"/>
      <c r="KS27" s="10"/>
      <c r="KT27" s="10"/>
      <c r="KU27" s="14"/>
      <c r="KV27" s="14"/>
      <c r="KW27" s="14">
        <f t="shared" si="50"/>
        <v>0</v>
      </c>
      <c r="KX27" s="14">
        <f t="shared" si="51"/>
        <v>0</v>
      </c>
      <c r="KY27" s="14"/>
      <c r="KZ27" s="14"/>
      <c r="LA27" s="14"/>
      <c r="LB27" s="14"/>
      <c r="LC27" s="14">
        <f t="shared" si="52"/>
        <v>0</v>
      </c>
      <c r="LD27" s="14">
        <f t="shared" si="53"/>
        <v>0</v>
      </c>
      <c r="LE27" s="14"/>
      <c r="LF27" s="14"/>
      <c r="LG27" s="14">
        <f t="shared" si="54"/>
        <v>0</v>
      </c>
      <c r="LH27" s="14">
        <f t="shared" si="55"/>
        <v>0</v>
      </c>
      <c r="LI27" s="337"/>
      <c r="LJ27" s="338"/>
      <c r="LK27" s="339"/>
      <c r="LL27" s="340"/>
      <c r="LM27" s="339"/>
      <c r="LN27" s="342"/>
      <c r="LO27" s="31"/>
      <c r="LP27" s="3"/>
      <c r="LQ27" s="3"/>
      <c r="LR27" s="3"/>
      <c r="LS27" s="14">
        <f t="shared" si="56"/>
        <v>0</v>
      </c>
      <c r="LT27" s="14">
        <f t="shared" si="57"/>
        <v>0</v>
      </c>
      <c r="LU27" s="12"/>
      <c r="LV27" s="14"/>
      <c r="LW27" s="14"/>
      <c r="LX27" s="14"/>
      <c r="LY27" s="14">
        <f t="shared" si="58"/>
        <v>0</v>
      </c>
      <c r="LZ27" s="14">
        <f t="shared" si="59"/>
        <v>0</v>
      </c>
      <c r="MA27" s="27"/>
      <c r="MB27" s="14"/>
      <c r="MC27" s="233">
        <v>22</v>
      </c>
      <c r="MD27" s="252"/>
      <c r="ME27" s="99"/>
      <c r="MF27" s="14"/>
      <c r="MG27" s="31"/>
      <c r="MH27" s="14"/>
      <c r="MI27" s="14">
        <f t="shared" si="60"/>
        <v>22</v>
      </c>
      <c r="MJ27" s="14">
        <f t="shared" si="61"/>
        <v>0</v>
      </c>
      <c r="MK27" s="350">
        <v>0</v>
      </c>
      <c r="ML27" s="117">
        <v>0</v>
      </c>
      <c r="MM27" s="139">
        <v>0</v>
      </c>
      <c r="MN27" s="343">
        <v>0</v>
      </c>
      <c r="MO27" s="14">
        <f t="shared" si="62"/>
        <v>0</v>
      </c>
      <c r="MP27" s="14">
        <f t="shared" si="63"/>
        <v>0</v>
      </c>
      <c r="MQ27" s="14"/>
      <c r="MR27" s="14"/>
      <c r="MS27" s="14">
        <f t="shared" si="64"/>
        <v>0</v>
      </c>
      <c r="MT27" s="14">
        <f t="shared" si="65"/>
        <v>0</v>
      </c>
      <c r="MU27" s="14"/>
      <c r="MV27" s="14"/>
      <c r="MW27" s="14">
        <f t="shared" si="66"/>
        <v>0</v>
      </c>
      <c r="MX27" s="14">
        <f t="shared" si="67"/>
        <v>0</v>
      </c>
      <c r="MY27" s="117">
        <v>6.65</v>
      </c>
      <c r="MZ27" s="344">
        <v>0.9</v>
      </c>
      <c r="NA27" s="14">
        <f t="shared" si="68"/>
        <v>6.65</v>
      </c>
      <c r="NB27" s="14">
        <f t="shared" si="69"/>
        <v>0.9</v>
      </c>
      <c r="NC27" s="33"/>
      <c r="ND27" s="33"/>
      <c r="NE27" s="33">
        <f t="shared" si="70"/>
        <v>0</v>
      </c>
      <c r="NF27" s="33">
        <f t="shared" si="71"/>
        <v>0</v>
      </c>
      <c r="NG27" s="33"/>
      <c r="NH27" s="33"/>
      <c r="NI27" s="33">
        <f t="shared" si="72"/>
        <v>0</v>
      </c>
      <c r="NJ27" s="33">
        <f t="shared" si="73"/>
        <v>0</v>
      </c>
      <c r="NK27" s="8"/>
      <c r="NL27" s="33"/>
      <c r="NM27" s="33">
        <f t="shared" si="74"/>
        <v>0</v>
      </c>
      <c r="NN27" s="33">
        <f t="shared" si="75"/>
        <v>0</v>
      </c>
      <c r="NO27" s="98">
        <v>0</v>
      </c>
      <c r="NP27" s="98"/>
      <c r="NQ27" s="98">
        <v>0</v>
      </c>
      <c r="NR27" s="98"/>
      <c r="NS27" s="98">
        <v>0</v>
      </c>
      <c r="NT27" s="98"/>
      <c r="NU27" s="14">
        <f t="shared" si="76"/>
        <v>0</v>
      </c>
      <c r="NV27" s="14">
        <f t="shared" si="77"/>
        <v>0</v>
      </c>
      <c r="NW27" s="98"/>
      <c r="NX27" s="98"/>
      <c r="NY27" s="98"/>
      <c r="NZ27" s="98"/>
      <c r="OA27" s="98"/>
      <c r="OB27" s="98"/>
      <c r="OC27" s="98"/>
      <c r="OD27" s="98"/>
      <c r="OE27" s="98">
        <f t="shared" si="78"/>
        <v>0</v>
      </c>
      <c r="OF27" s="98">
        <f t="shared" si="79"/>
        <v>0</v>
      </c>
      <c r="OG27" s="240">
        <v>0</v>
      </c>
      <c r="OH27" s="240"/>
      <c r="OI27" s="240">
        <v>0</v>
      </c>
      <c r="OJ27" s="240"/>
      <c r="OK27" s="240">
        <v>0</v>
      </c>
      <c r="OL27" s="33"/>
      <c r="OM27" s="33">
        <f t="shared" si="80"/>
        <v>0</v>
      </c>
      <c r="ON27" s="33">
        <f t="shared" si="81"/>
        <v>0</v>
      </c>
      <c r="OO27" s="33"/>
      <c r="OP27" s="33"/>
      <c r="OQ27" s="33">
        <f t="shared" si="12"/>
        <v>0</v>
      </c>
      <c r="OR27" s="33">
        <f t="shared" si="13"/>
        <v>0</v>
      </c>
    </row>
    <row r="28" spans="1:408" ht="12.75" customHeight="1">
      <c r="A28" s="172"/>
      <c r="B28" s="154">
        <v>18</v>
      </c>
      <c r="C28" s="173"/>
      <c r="D28" s="173"/>
      <c r="E28" s="98"/>
      <c r="F28" s="98"/>
      <c r="G28" s="98"/>
      <c r="H28" s="98"/>
      <c r="I28" s="102">
        <f t="shared" si="0"/>
        <v>0</v>
      </c>
      <c r="J28" s="102">
        <f t="shared" si="1"/>
        <v>0</v>
      </c>
      <c r="K28" s="11"/>
      <c r="L28" s="11"/>
      <c r="M28" s="95">
        <v>20.62</v>
      </c>
      <c r="N28" s="95">
        <v>4.1240000000000006</v>
      </c>
      <c r="O28" s="99">
        <v>20.62</v>
      </c>
      <c r="P28" s="95">
        <v>4.1240000000000006</v>
      </c>
      <c r="Q28" s="147"/>
      <c r="R28" s="102"/>
      <c r="S28" s="11"/>
      <c r="T28" s="11"/>
      <c r="U28" s="102"/>
      <c r="V28" s="102"/>
      <c r="W28" s="29">
        <f t="shared" si="14"/>
        <v>41.24</v>
      </c>
      <c r="X28" s="29">
        <f t="shared" si="15"/>
        <v>41.24</v>
      </c>
      <c r="Y28" s="102">
        <v>5</v>
      </c>
      <c r="Z28" s="102">
        <v>2.2200000000000002</v>
      </c>
      <c r="AA28" s="99"/>
      <c r="AB28" s="95"/>
      <c r="AC28" s="29">
        <f t="shared" si="16"/>
        <v>5</v>
      </c>
      <c r="AD28" s="29">
        <f t="shared" si="17"/>
        <v>2.2200000000000002</v>
      </c>
      <c r="AE28" s="95">
        <v>10</v>
      </c>
      <c r="AF28" s="95">
        <v>3</v>
      </c>
      <c r="AG28" s="95"/>
      <c r="AH28" s="95"/>
      <c r="AI28" s="147"/>
      <c r="AJ28" s="147"/>
      <c r="AK28" s="325">
        <v>105</v>
      </c>
      <c r="AL28" s="326">
        <v>31.5</v>
      </c>
      <c r="AM28" s="9"/>
      <c r="AN28" s="9"/>
      <c r="AO28" s="28"/>
      <c r="AP28" s="28"/>
      <c r="AQ28" s="28"/>
      <c r="AR28" s="28"/>
      <c r="AS28" s="28"/>
      <c r="AT28" s="28"/>
      <c r="AU28" s="14">
        <f t="shared" si="18"/>
        <v>115</v>
      </c>
      <c r="AV28" s="14">
        <f t="shared" si="2"/>
        <v>34.5</v>
      </c>
      <c r="AW28" s="29"/>
      <c r="AX28" s="29"/>
      <c r="AY28" s="1"/>
      <c r="AZ28" s="29"/>
      <c r="BA28" s="29"/>
      <c r="BB28" s="29"/>
      <c r="BC28" s="29">
        <f t="shared" si="3"/>
        <v>0</v>
      </c>
      <c r="BD28" s="29">
        <f t="shared" si="4"/>
        <v>0</v>
      </c>
      <c r="BE28" s="102">
        <v>39</v>
      </c>
      <c r="BF28" s="102">
        <v>5.5536000000000003</v>
      </c>
      <c r="BG28" s="249">
        <v>16</v>
      </c>
      <c r="BH28" s="250">
        <v>2.2784</v>
      </c>
      <c r="BI28" s="249"/>
      <c r="BJ28" s="250"/>
      <c r="BK28" s="245"/>
      <c r="BL28" s="102"/>
      <c r="BM28" s="102">
        <v>5</v>
      </c>
      <c r="BN28" s="102">
        <v>0.71199999999999997</v>
      </c>
      <c r="BO28" s="29"/>
      <c r="BP28" s="29"/>
      <c r="BQ28" s="102">
        <v>0</v>
      </c>
      <c r="BR28" s="102">
        <v>0</v>
      </c>
      <c r="BS28" s="11">
        <f t="shared" si="19"/>
        <v>60</v>
      </c>
      <c r="BT28" s="29">
        <f t="shared" si="20"/>
        <v>8.5440000000000005</v>
      </c>
      <c r="BU28" s="29"/>
      <c r="BV28" s="29"/>
      <c r="BW28" s="14"/>
      <c r="BX28" s="14"/>
      <c r="BY28" s="14"/>
      <c r="BZ28" s="29"/>
      <c r="CA28" s="14"/>
      <c r="CB28" s="29"/>
      <c r="CC28" s="14">
        <f t="shared" si="5"/>
        <v>0</v>
      </c>
      <c r="CD28" s="14">
        <f t="shared" si="5"/>
        <v>0</v>
      </c>
      <c r="CE28" s="14"/>
      <c r="CF28" s="14"/>
      <c r="CG28" s="27"/>
      <c r="CH28" s="18"/>
      <c r="CI28" s="26"/>
      <c r="CJ28" s="18"/>
      <c r="CK28" s="17"/>
      <c r="CL28" s="17"/>
      <c r="CM28" s="327">
        <v>25.75</v>
      </c>
      <c r="CN28" s="245">
        <v>8</v>
      </c>
      <c r="CO28" s="29">
        <f t="shared" si="21"/>
        <v>25.75</v>
      </c>
      <c r="CP28" s="29">
        <f t="shared" si="22"/>
        <v>8</v>
      </c>
      <c r="CQ28" s="238">
        <v>247.40625</v>
      </c>
      <c r="CR28" s="238"/>
      <c r="CS28" s="238"/>
      <c r="CT28" s="239"/>
      <c r="CU28" s="366">
        <v>18.556701030927837</v>
      </c>
      <c r="CV28" s="240"/>
      <c r="CW28" s="328">
        <v>63.814432989690722</v>
      </c>
      <c r="CX28" s="239"/>
      <c r="CY28" s="16"/>
      <c r="CZ28" s="16"/>
      <c r="DA28" s="25">
        <f t="shared" si="23"/>
        <v>329.77738402061857</v>
      </c>
      <c r="DB28" s="14">
        <f t="shared" si="24"/>
        <v>0</v>
      </c>
      <c r="DC28" s="29"/>
      <c r="DD28" s="29"/>
      <c r="DE28" s="14"/>
      <c r="DF28" s="29"/>
      <c r="DG28" s="29"/>
      <c r="DH28" s="29"/>
      <c r="DI28" s="29">
        <f t="shared" si="25"/>
        <v>0</v>
      </c>
      <c r="DJ28" s="29">
        <f t="shared" si="26"/>
        <v>0</v>
      </c>
      <c r="DK28" s="329">
        <v>39.380000000000003</v>
      </c>
      <c r="DL28" s="329">
        <v>13.13</v>
      </c>
      <c r="DM28" s="11">
        <f t="shared" si="27"/>
        <v>39.380000000000003</v>
      </c>
      <c r="DN28" s="11">
        <f t="shared" si="28"/>
        <v>13.12</v>
      </c>
      <c r="DO28" s="329">
        <v>38.200000000000003</v>
      </c>
      <c r="DP28" s="329">
        <v>12.73</v>
      </c>
      <c r="DQ28" s="349"/>
      <c r="DR28" s="349"/>
      <c r="DS28" s="29"/>
      <c r="DT28" s="29"/>
      <c r="DU28" s="15"/>
      <c r="DV28" s="24"/>
      <c r="DW28" s="24"/>
      <c r="DX28" s="24"/>
      <c r="DY28" s="29"/>
      <c r="DZ28" s="29"/>
      <c r="EA28" s="14"/>
      <c r="EB28" s="29"/>
      <c r="EC28" s="29">
        <f t="shared" si="29"/>
        <v>0</v>
      </c>
      <c r="ED28" s="29">
        <f t="shared" si="29"/>
        <v>0</v>
      </c>
      <c r="EE28" s="14"/>
      <c r="EF28" s="14"/>
      <c r="EG28" s="330">
        <v>39.18</v>
      </c>
      <c r="EH28" s="331">
        <v>9.7949999999999999</v>
      </c>
      <c r="EI28" s="119">
        <v>154.63999999999999</v>
      </c>
      <c r="EJ28" s="119">
        <v>38.659999999999997</v>
      </c>
      <c r="EK28" s="327">
        <v>72.16</v>
      </c>
      <c r="EL28" s="353">
        <v>18.04</v>
      </c>
      <c r="EM28" s="358">
        <v>51.55</v>
      </c>
      <c r="EN28" s="358">
        <v>12.887499999999999</v>
      </c>
      <c r="EO28" s="358">
        <v>30.93</v>
      </c>
      <c r="EP28" s="358">
        <v>7.7324999999999999</v>
      </c>
      <c r="EQ28" s="29">
        <f t="shared" si="30"/>
        <v>348.46000000000004</v>
      </c>
      <c r="ER28" s="29">
        <f t="shared" si="31"/>
        <v>66.495000000000005</v>
      </c>
      <c r="ES28" s="33"/>
      <c r="ET28" s="33"/>
      <c r="EU28" s="23"/>
      <c r="EV28" s="23"/>
      <c r="EW28" s="14">
        <f t="shared" si="32"/>
        <v>0</v>
      </c>
      <c r="EX28" s="14">
        <f t="shared" si="33"/>
        <v>0</v>
      </c>
      <c r="EY28" s="29"/>
      <c r="EZ28" s="29"/>
      <c r="FA28" s="332">
        <v>24</v>
      </c>
      <c r="FB28" s="246"/>
      <c r="FC28" s="139">
        <v>0</v>
      </c>
      <c r="FD28" s="245"/>
      <c r="FE28" s="29"/>
      <c r="FF28" s="29"/>
      <c r="FG28" s="235"/>
      <c r="FH28" s="236"/>
      <c r="FI28" s="29"/>
      <c r="FJ28" s="29"/>
      <c r="FK28" s="29"/>
      <c r="FL28" s="29"/>
      <c r="FM28" s="245">
        <v>26.8</v>
      </c>
      <c r="FN28" s="245">
        <v>6</v>
      </c>
      <c r="FO28" s="14"/>
      <c r="FP28" s="29"/>
      <c r="FQ28" s="6">
        <f t="shared" si="34"/>
        <v>26.8</v>
      </c>
      <c r="FR28" s="29">
        <f t="shared" si="35"/>
        <v>6</v>
      </c>
      <c r="FS28" s="14"/>
      <c r="FT28" s="14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>
        <f t="shared" si="36"/>
        <v>0</v>
      </c>
      <c r="GH28" s="29">
        <f t="shared" si="37"/>
        <v>0</v>
      </c>
      <c r="GI28" s="22"/>
      <c r="GJ28" s="22"/>
      <c r="GK28" s="245"/>
      <c r="GL28" s="245"/>
      <c r="GM28" s="248"/>
      <c r="GN28" s="21"/>
      <c r="GO28" s="333"/>
      <c r="GP28" s="334"/>
      <c r="GQ28" s="5"/>
      <c r="GR28" s="5"/>
      <c r="GS28" s="21"/>
      <c r="GT28" s="21"/>
      <c r="GU28" s="118"/>
      <c r="GV28" s="118"/>
      <c r="GW28" s="118"/>
      <c r="GX28" s="118"/>
      <c r="GY28" s="118">
        <v>0</v>
      </c>
      <c r="GZ28" s="118">
        <v>0</v>
      </c>
      <c r="HA28" s="29">
        <f t="shared" si="38"/>
        <v>0</v>
      </c>
      <c r="HB28" s="29">
        <f t="shared" si="39"/>
        <v>0</v>
      </c>
      <c r="HC28" s="14"/>
      <c r="HD28" s="14"/>
      <c r="HE28" s="14"/>
      <c r="HF28" s="14"/>
      <c r="HG28" s="14"/>
      <c r="HH28" s="14"/>
      <c r="HI28" s="14">
        <f t="shared" si="6"/>
        <v>0</v>
      </c>
      <c r="HJ28" s="14">
        <f t="shared" si="7"/>
        <v>0</v>
      </c>
      <c r="HK28" s="102"/>
      <c r="HL28" s="102"/>
      <c r="HM28" s="102"/>
      <c r="HN28" s="355"/>
      <c r="HO28" s="102">
        <f t="shared" si="40"/>
        <v>0</v>
      </c>
      <c r="HP28" s="102">
        <f t="shared" si="41"/>
        <v>0</v>
      </c>
      <c r="HQ28" s="116">
        <v>400</v>
      </c>
      <c r="HR28" s="95"/>
      <c r="HS28" s="116">
        <v>400</v>
      </c>
      <c r="HT28" s="29"/>
      <c r="HU28" s="29">
        <f t="shared" si="42"/>
        <v>400</v>
      </c>
      <c r="HV28" s="29">
        <f t="shared" si="43"/>
        <v>0</v>
      </c>
      <c r="HW28" s="29"/>
      <c r="HX28" s="29"/>
      <c r="HY28" s="240"/>
      <c r="HZ28" s="333"/>
      <c r="IA28" s="20"/>
      <c r="IB28" s="7"/>
      <c r="IC28" s="336">
        <v>9.3000000000000007</v>
      </c>
      <c r="ID28" s="155">
        <v>2.3250000000000002</v>
      </c>
      <c r="IE28" s="4"/>
      <c r="IF28" s="4"/>
      <c r="IG28" s="29">
        <f t="shared" si="82"/>
        <v>9.3000000000000007</v>
      </c>
      <c r="IH28" s="29">
        <f t="shared" si="44"/>
        <v>2.3250000000000002</v>
      </c>
      <c r="II28" s="29"/>
      <c r="IJ28" s="29"/>
      <c r="IK28" s="29"/>
      <c r="IL28" s="29"/>
      <c r="IM28" s="14"/>
      <c r="IN28" s="24"/>
      <c r="IO28" s="102"/>
      <c r="IP28" s="102"/>
      <c r="IQ28" s="29"/>
      <c r="IR28" s="29"/>
      <c r="IS28" s="29"/>
      <c r="IT28" s="29"/>
      <c r="IU28" s="29">
        <f t="shared" si="8"/>
        <v>0</v>
      </c>
      <c r="IV28" s="29">
        <f t="shared" si="9"/>
        <v>0</v>
      </c>
      <c r="IW28" s="29"/>
      <c r="IX28" s="29"/>
      <c r="IY28" s="95">
        <v>10.31</v>
      </c>
      <c r="IZ28" s="95">
        <v>0</v>
      </c>
      <c r="JA28" s="95">
        <v>10.31</v>
      </c>
      <c r="JB28" s="95">
        <v>0</v>
      </c>
      <c r="JC28" s="30"/>
      <c r="JD28" s="30"/>
      <c r="JE28" s="29">
        <f t="shared" si="45"/>
        <v>20.62</v>
      </c>
      <c r="JF28" s="29">
        <f t="shared" si="46"/>
        <v>0</v>
      </c>
      <c r="JG28" s="368">
        <v>6.5372000000000003</v>
      </c>
      <c r="JH28" s="369">
        <v>1</v>
      </c>
      <c r="JI28" s="368">
        <v>6.5373000000000001</v>
      </c>
      <c r="JJ28" s="369">
        <v>1</v>
      </c>
      <c r="JK28" s="333">
        <v>51.55</v>
      </c>
      <c r="JL28" s="333">
        <v>11</v>
      </c>
      <c r="JM28" s="116">
        <v>44.33</v>
      </c>
      <c r="JN28" s="333">
        <v>9</v>
      </c>
      <c r="JO28" s="327"/>
      <c r="JP28" s="245"/>
      <c r="JQ28" s="29"/>
      <c r="JR28" s="29"/>
      <c r="JS28" s="29"/>
      <c r="JT28" s="29"/>
      <c r="JU28" s="29">
        <f t="shared" si="83"/>
        <v>108.9545</v>
      </c>
      <c r="JV28" s="29">
        <f t="shared" si="84"/>
        <v>22</v>
      </c>
      <c r="JW28" s="29"/>
      <c r="JX28" s="29"/>
      <c r="JY28" s="30"/>
      <c r="JZ28" s="30"/>
      <c r="KA28" s="29">
        <f t="shared" si="47"/>
        <v>0</v>
      </c>
      <c r="KB28" s="29">
        <f t="shared" si="48"/>
        <v>0</v>
      </c>
      <c r="KC28" s="14"/>
      <c r="KD28" s="14"/>
      <c r="KE28" s="14"/>
      <c r="KF28" s="14"/>
      <c r="KG28" s="14">
        <f t="shared" si="10"/>
        <v>0</v>
      </c>
      <c r="KH28" s="14">
        <f t="shared" si="11"/>
        <v>0</v>
      </c>
      <c r="KI28" s="14"/>
      <c r="KJ28" s="14"/>
      <c r="KK28" s="14"/>
      <c r="KL28" s="14"/>
      <c r="KM28" s="14">
        <f t="shared" si="49"/>
        <v>0</v>
      </c>
      <c r="KN28" s="14">
        <f t="shared" si="49"/>
        <v>0</v>
      </c>
      <c r="KO28" s="11"/>
      <c r="KP28" s="14"/>
      <c r="KQ28" s="14"/>
      <c r="KR28" s="14"/>
      <c r="KS28" s="10"/>
      <c r="KT28" s="10"/>
      <c r="KU28" s="14"/>
      <c r="KV28" s="14"/>
      <c r="KW28" s="14">
        <f t="shared" si="50"/>
        <v>0</v>
      </c>
      <c r="KX28" s="14">
        <f t="shared" si="51"/>
        <v>0</v>
      </c>
      <c r="KY28" s="14"/>
      <c r="KZ28" s="14"/>
      <c r="LA28" s="14"/>
      <c r="LB28" s="14"/>
      <c r="LC28" s="14">
        <f t="shared" si="52"/>
        <v>0</v>
      </c>
      <c r="LD28" s="14">
        <f t="shared" si="53"/>
        <v>0</v>
      </c>
      <c r="LE28" s="14"/>
      <c r="LF28" s="14"/>
      <c r="LG28" s="14">
        <f t="shared" si="54"/>
        <v>0</v>
      </c>
      <c r="LH28" s="14">
        <f t="shared" si="55"/>
        <v>0</v>
      </c>
      <c r="LI28" s="337"/>
      <c r="LJ28" s="338"/>
      <c r="LK28" s="339"/>
      <c r="LL28" s="340"/>
      <c r="LM28" s="339"/>
      <c r="LN28" s="342"/>
      <c r="LO28" s="31"/>
      <c r="LP28" s="3"/>
      <c r="LQ28" s="3"/>
      <c r="LR28" s="3"/>
      <c r="LS28" s="14">
        <f t="shared" si="56"/>
        <v>0</v>
      </c>
      <c r="LT28" s="14">
        <f t="shared" si="57"/>
        <v>0</v>
      </c>
      <c r="LU28" s="12"/>
      <c r="LV28" s="14"/>
      <c r="LW28" s="14"/>
      <c r="LX28" s="14"/>
      <c r="LY28" s="14">
        <f t="shared" si="58"/>
        <v>0</v>
      </c>
      <c r="LZ28" s="14">
        <f t="shared" si="59"/>
        <v>0</v>
      </c>
      <c r="MA28" s="27"/>
      <c r="MB28" s="14"/>
      <c r="MC28" s="233">
        <v>22</v>
      </c>
      <c r="MD28" s="252"/>
      <c r="ME28" s="99"/>
      <c r="MF28" s="14"/>
      <c r="MG28" s="31"/>
      <c r="MH28" s="14"/>
      <c r="MI28" s="14">
        <f t="shared" si="60"/>
        <v>22</v>
      </c>
      <c r="MJ28" s="14">
        <f t="shared" si="61"/>
        <v>0</v>
      </c>
      <c r="MK28" s="350">
        <v>0</v>
      </c>
      <c r="ML28" s="117">
        <v>0</v>
      </c>
      <c r="MM28" s="139">
        <v>0</v>
      </c>
      <c r="MN28" s="343">
        <v>0</v>
      </c>
      <c r="MO28" s="14">
        <f t="shared" si="62"/>
        <v>0</v>
      </c>
      <c r="MP28" s="14">
        <f t="shared" si="63"/>
        <v>0</v>
      </c>
      <c r="MQ28" s="14"/>
      <c r="MR28" s="14"/>
      <c r="MS28" s="14">
        <f t="shared" si="64"/>
        <v>0</v>
      </c>
      <c r="MT28" s="14">
        <f t="shared" si="65"/>
        <v>0</v>
      </c>
      <c r="MU28" s="14"/>
      <c r="MV28" s="14"/>
      <c r="MW28" s="14">
        <f t="shared" si="66"/>
        <v>0</v>
      </c>
      <c r="MX28" s="14">
        <f t="shared" si="67"/>
        <v>0</v>
      </c>
      <c r="MY28" s="117">
        <v>6.65</v>
      </c>
      <c r="MZ28" s="344">
        <v>0.9</v>
      </c>
      <c r="NA28" s="14">
        <f t="shared" si="68"/>
        <v>6.65</v>
      </c>
      <c r="NB28" s="14">
        <f t="shared" si="69"/>
        <v>0.9</v>
      </c>
      <c r="NC28" s="33"/>
      <c r="ND28" s="33"/>
      <c r="NE28" s="33">
        <f t="shared" si="70"/>
        <v>0</v>
      </c>
      <c r="NF28" s="33">
        <f t="shared" si="71"/>
        <v>0</v>
      </c>
      <c r="NG28" s="33"/>
      <c r="NH28" s="33"/>
      <c r="NI28" s="33">
        <f t="shared" si="72"/>
        <v>0</v>
      </c>
      <c r="NJ28" s="33">
        <f t="shared" si="73"/>
        <v>0</v>
      </c>
      <c r="NK28" s="8"/>
      <c r="NL28" s="33"/>
      <c r="NM28" s="33">
        <f t="shared" si="74"/>
        <v>0</v>
      </c>
      <c r="NN28" s="33">
        <f t="shared" si="75"/>
        <v>0</v>
      </c>
      <c r="NO28" s="98">
        <v>0</v>
      </c>
      <c r="NP28" s="98"/>
      <c r="NQ28" s="98">
        <v>0</v>
      </c>
      <c r="NR28" s="98"/>
      <c r="NS28" s="98">
        <v>0</v>
      </c>
      <c r="NT28" s="98"/>
      <c r="NU28" s="14">
        <f t="shared" si="76"/>
        <v>0</v>
      </c>
      <c r="NV28" s="14">
        <f t="shared" si="77"/>
        <v>0</v>
      </c>
      <c r="NW28" s="98"/>
      <c r="NX28" s="98"/>
      <c r="NY28" s="98"/>
      <c r="NZ28" s="98"/>
      <c r="OA28" s="98"/>
      <c r="OB28" s="98"/>
      <c r="OC28" s="98"/>
      <c r="OD28" s="98"/>
      <c r="OE28" s="98">
        <f t="shared" si="78"/>
        <v>0</v>
      </c>
      <c r="OF28" s="98">
        <f t="shared" si="79"/>
        <v>0</v>
      </c>
      <c r="OG28" s="240">
        <v>0</v>
      </c>
      <c r="OH28" s="240"/>
      <c r="OI28" s="240">
        <v>0</v>
      </c>
      <c r="OJ28" s="240"/>
      <c r="OK28" s="240">
        <v>0</v>
      </c>
      <c r="OL28" s="33"/>
      <c r="OM28" s="33">
        <f t="shared" si="80"/>
        <v>0</v>
      </c>
      <c r="ON28" s="33">
        <f t="shared" si="81"/>
        <v>0</v>
      </c>
      <c r="OO28" s="33"/>
      <c r="OP28" s="33"/>
      <c r="OQ28" s="33">
        <f t="shared" si="12"/>
        <v>0</v>
      </c>
      <c r="OR28" s="33">
        <f t="shared" si="13"/>
        <v>0</v>
      </c>
    </row>
    <row r="29" spans="1:408" ht="12.75" customHeight="1">
      <c r="A29" s="172"/>
      <c r="B29" s="154">
        <v>19</v>
      </c>
      <c r="C29" s="173"/>
      <c r="D29" s="173"/>
      <c r="E29" s="98"/>
      <c r="F29" s="98"/>
      <c r="G29" s="98"/>
      <c r="H29" s="98"/>
      <c r="I29" s="102">
        <f t="shared" si="0"/>
        <v>0</v>
      </c>
      <c r="J29" s="102">
        <f t="shared" si="1"/>
        <v>0</v>
      </c>
      <c r="K29" s="11"/>
      <c r="L29" s="11"/>
      <c r="M29" s="95">
        <v>20.62</v>
      </c>
      <c r="N29" s="95">
        <v>4.1240000000000006</v>
      </c>
      <c r="O29" s="99">
        <v>20.62</v>
      </c>
      <c r="P29" s="95">
        <v>4.1240000000000006</v>
      </c>
      <c r="Q29" s="147"/>
      <c r="R29" s="102"/>
      <c r="S29" s="11"/>
      <c r="T29" s="11"/>
      <c r="U29" s="102"/>
      <c r="V29" s="102"/>
      <c r="W29" s="29">
        <f t="shared" si="14"/>
        <v>41.24</v>
      </c>
      <c r="X29" s="29">
        <f t="shared" si="15"/>
        <v>41.24</v>
      </c>
      <c r="Y29" s="102">
        <v>5</v>
      </c>
      <c r="Z29" s="102">
        <v>2.2200000000000002</v>
      </c>
      <c r="AA29" s="99"/>
      <c r="AB29" s="95"/>
      <c r="AC29" s="29">
        <f t="shared" si="16"/>
        <v>5</v>
      </c>
      <c r="AD29" s="29">
        <f t="shared" si="17"/>
        <v>2.2200000000000002</v>
      </c>
      <c r="AE29" s="95">
        <v>10</v>
      </c>
      <c r="AF29" s="95">
        <v>3</v>
      </c>
      <c r="AG29" s="95"/>
      <c r="AH29" s="95"/>
      <c r="AI29" s="147"/>
      <c r="AJ29" s="147"/>
      <c r="AK29" s="325">
        <v>105</v>
      </c>
      <c r="AL29" s="326">
        <v>31.5</v>
      </c>
      <c r="AM29" s="9"/>
      <c r="AN29" s="9"/>
      <c r="AO29" s="28"/>
      <c r="AP29" s="28"/>
      <c r="AQ29" s="28"/>
      <c r="AR29" s="28"/>
      <c r="AS29" s="28"/>
      <c r="AT29" s="28"/>
      <c r="AU29" s="14">
        <f t="shared" si="18"/>
        <v>115</v>
      </c>
      <c r="AV29" s="14">
        <f t="shared" si="2"/>
        <v>34.5</v>
      </c>
      <c r="AW29" s="29"/>
      <c r="AX29" s="29"/>
      <c r="AY29" s="1"/>
      <c r="AZ29" s="29"/>
      <c r="BA29" s="29"/>
      <c r="BB29" s="29"/>
      <c r="BC29" s="29">
        <f t="shared" si="3"/>
        <v>0</v>
      </c>
      <c r="BD29" s="29">
        <f t="shared" si="4"/>
        <v>0</v>
      </c>
      <c r="BE29" s="102">
        <v>39</v>
      </c>
      <c r="BF29" s="102">
        <v>5.5536000000000003</v>
      </c>
      <c r="BG29" s="249">
        <v>16</v>
      </c>
      <c r="BH29" s="250">
        <v>2.2784</v>
      </c>
      <c r="BI29" s="249"/>
      <c r="BJ29" s="250"/>
      <c r="BK29" s="245"/>
      <c r="BL29" s="102"/>
      <c r="BM29" s="102">
        <v>5</v>
      </c>
      <c r="BN29" s="102">
        <v>0.71199999999999997</v>
      </c>
      <c r="BO29" s="29"/>
      <c r="BP29" s="29"/>
      <c r="BQ29" s="102">
        <v>0</v>
      </c>
      <c r="BR29" s="102">
        <v>0</v>
      </c>
      <c r="BS29" s="11">
        <f t="shared" si="19"/>
        <v>60</v>
      </c>
      <c r="BT29" s="29">
        <f t="shared" si="20"/>
        <v>8.5440000000000005</v>
      </c>
      <c r="BU29" s="29"/>
      <c r="BV29" s="29"/>
      <c r="BW29" s="14"/>
      <c r="BX29" s="14"/>
      <c r="BY29" s="14"/>
      <c r="BZ29" s="29"/>
      <c r="CA29" s="14"/>
      <c r="CB29" s="29"/>
      <c r="CC29" s="14">
        <f t="shared" si="5"/>
        <v>0</v>
      </c>
      <c r="CD29" s="14">
        <f t="shared" si="5"/>
        <v>0</v>
      </c>
      <c r="CE29" s="14"/>
      <c r="CF29" s="14"/>
      <c r="CG29" s="27"/>
      <c r="CH29" s="18"/>
      <c r="CI29" s="26"/>
      <c r="CJ29" s="18"/>
      <c r="CK29" s="17"/>
      <c r="CL29" s="17"/>
      <c r="CM29" s="327">
        <v>25.75</v>
      </c>
      <c r="CN29" s="245">
        <v>8</v>
      </c>
      <c r="CO29" s="29">
        <f t="shared" si="21"/>
        <v>25.75</v>
      </c>
      <c r="CP29" s="29">
        <f t="shared" si="22"/>
        <v>8</v>
      </c>
      <c r="CQ29" s="238">
        <v>247.40625</v>
      </c>
      <c r="CR29" s="238"/>
      <c r="CS29" s="238"/>
      <c r="CT29" s="239"/>
      <c r="CU29" s="366">
        <v>18.556701030927837</v>
      </c>
      <c r="CV29" s="240"/>
      <c r="CW29" s="328">
        <v>63.814432989690722</v>
      </c>
      <c r="CX29" s="239"/>
      <c r="CY29" s="16"/>
      <c r="CZ29" s="16"/>
      <c r="DA29" s="25">
        <f t="shared" si="23"/>
        <v>329.77738402061857</v>
      </c>
      <c r="DB29" s="14">
        <f t="shared" si="24"/>
        <v>0</v>
      </c>
      <c r="DC29" s="29"/>
      <c r="DD29" s="29"/>
      <c r="DE29" s="14"/>
      <c r="DF29" s="29"/>
      <c r="DG29" s="29"/>
      <c r="DH29" s="29"/>
      <c r="DI29" s="29">
        <f t="shared" si="25"/>
        <v>0</v>
      </c>
      <c r="DJ29" s="29">
        <f t="shared" si="26"/>
        <v>0</v>
      </c>
      <c r="DK29" s="329">
        <v>39.380000000000003</v>
      </c>
      <c r="DL29" s="329">
        <v>13.13</v>
      </c>
      <c r="DM29" s="11">
        <f t="shared" si="27"/>
        <v>39.380000000000003</v>
      </c>
      <c r="DN29" s="11">
        <f t="shared" si="28"/>
        <v>13.12</v>
      </c>
      <c r="DO29" s="329">
        <v>38.200000000000003</v>
      </c>
      <c r="DP29" s="329">
        <v>12.73</v>
      </c>
      <c r="DQ29" s="349"/>
      <c r="DR29" s="349"/>
      <c r="DS29" s="29"/>
      <c r="DT29" s="29"/>
      <c r="DU29" s="15"/>
      <c r="DV29" s="24"/>
      <c r="DW29" s="24"/>
      <c r="DX29" s="24"/>
      <c r="DY29" s="29"/>
      <c r="DZ29" s="29"/>
      <c r="EA29" s="14"/>
      <c r="EB29" s="29"/>
      <c r="EC29" s="29">
        <f t="shared" si="29"/>
        <v>0</v>
      </c>
      <c r="ED29" s="29">
        <f t="shared" si="29"/>
        <v>0</v>
      </c>
      <c r="EE29" s="14"/>
      <c r="EF29" s="14"/>
      <c r="EG29" s="330">
        <v>39.18</v>
      </c>
      <c r="EH29" s="331">
        <v>9.7949999999999999</v>
      </c>
      <c r="EI29" s="119">
        <v>154.63999999999999</v>
      </c>
      <c r="EJ29" s="119">
        <v>38.659999999999997</v>
      </c>
      <c r="EK29" s="327">
        <v>72.16</v>
      </c>
      <c r="EL29" s="353">
        <v>18.04</v>
      </c>
      <c r="EM29" s="358">
        <v>51.55</v>
      </c>
      <c r="EN29" s="358">
        <v>12.887499999999999</v>
      </c>
      <c r="EO29" s="358">
        <v>30.93</v>
      </c>
      <c r="EP29" s="358">
        <v>7.7324999999999999</v>
      </c>
      <c r="EQ29" s="29">
        <f t="shared" si="30"/>
        <v>348.46000000000004</v>
      </c>
      <c r="ER29" s="29">
        <f t="shared" si="31"/>
        <v>66.495000000000005</v>
      </c>
      <c r="ES29" s="33"/>
      <c r="ET29" s="33"/>
      <c r="EU29" s="23"/>
      <c r="EV29" s="23"/>
      <c r="EW29" s="14">
        <f t="shared" si="32"/>
        <v>0</v>
      </c>
      <c r="EX29" s="14">
        <f t="shared" si="33"/>
        <v>0</v>
      </c>
      <c r="EY29" s="29"/>
      <c r="EZ29" s="29"/>
      <c r="FA29" s="332">
        <v>24</v>
      </c>
      <c r="FB29" s="246"/>
      <c r="FC29" s="139">
        <v>0</v>
      </c>
      <c r="FD29" s="245"/>
      <c r="FE29" s="29"/>
      <c r="FF29" s="29"/>
      <c r="FG29" s="235"/>
      <c r="FH29" s="236"/>
      <c r="FI29" s="29"/>
      <c r="FJ29" s="29"/>
      <c r="FK29" s="29"/>
      <c r="FL29" s="29"/>
      <c r="FM29" s="245">
        <v>26.8</v>
      </c>
      <c r="FN29" s="245">
        <v>6</v>
      </c>
      <c r="FO29" s="14"/>
      <c r="FP29" s="29"/>
      <c r="FQ29" s="6">
        <f t="shared" si="34"/>
        <v>26.8</v>
      </c>
      <c r="FR29" s="29">
        <f t="shared" si="35"/>
        <v>6</v>
      </c>
      <c r="FS29" s="14"/>
      <c r="FT29" s="14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>
        <f t="shared" si="36"/>
        <v>0</v>
      </c>
      <c r="GH29" s="29">
        <f t="shared" si="37"/>
        <v>0</v>
      </c>
      <c r="GI29" s="22"/>
      <c r="GJ29" s="22"/>
      <c r="GK29" s="245"/>
      <c r="GL29" s="245"/>
      <c r="GM29" s="248"/>
      <c r="GN29" s="21"/>
      <c r="GO29" s="333"/>
      <c r="GP29" s="334"/>
      <c r="GQ29" s="5"/>
      <c r="GR29" s="5"/>
      <c r="GS29" s="21"/>
      <c r="GT29" s="21"/>
      <c r="GU29" s="118"/>
      <c r="GV29" s="118"/>
      <c r="GW29" s="118"/>
      <c r="GX29" s="118"/>
      <c r="GY29" s="118">
        <v>0</v>
      </c>
      <c r="GZ29" s="118">
        <v>0</v>
      </c>
      <c r="HA29" s="29">
        <f t="shared" si="38"/>
        <v>0</v>
      </c>
      <c r="HB29" s="29">
        <f t="shared" si="39"/>
        <v>0</v>
      </c>
      <c r="HC29" s="14"/>
      <c r="HD29" s="14"/>
      <c r="HE29" s="14"/>
      <c r="HF29" s="14"/>
      <c r="HG29" s="14"/>
      <c r="HH29" s="14"/>
      <c r="HI29" s="14">
        <f t="shared" si="6"/>
        <v>0</v>
      </c>
      <c r="HJ29" s="14">
        <f t="shared" si="7"/>
        <v>0</v>
      </c>
      <c r="HK29" s="102"/>
      <c r="HL29" s="102"/>
      <c r="HM29" s="102"/>
      <c r="HN29" s="355"/>
      <c r="HO29" s="102">
        <f t="shared" si="40"/>
        <v>0</v>
      </c>
      <c r="HP29" s="102">
        <f t="shared" si="41"/>
        <v>0</v>
      </c>
      <c r="HQ29" s="116">
        <v>400</v>
      </c>
      <c r="HR29" s="95"/>
      <c r="HS29" s="116">
        <v>400</v>
      </c>
      <c r="HT29" s="29"/>
      <c r="HU29" s="29">
        <f t="shared" si="42"/>
        <v>400</v>
      </c>
      <c r="HV29" s="29">
        <f t="shared" si="43"/>
        <v>0</v>
      </c>
      <c r="HW29" s="29"/>
      <c r="HX29" s="29"/>
      <c r="HY29" s="240"/>
      <c r="HZ29" s="333"/>
      <c r="IA29" s="20"/>
      <c r="IB29" s="7"/>
      <c r="IC29" s="336">
        <v>9.3000000000000007</v>
      </c>
      <c r="ID29" s="155">
        <v>2.3250000000000002</v>
      </c>
      <c r="IE29" s="4"/>
      <c r="IF29" s="4"/>
      <c r="IG29" s="29">
        <f t="shared" si="82"/>
        <v>9.3000000000000007</v>
      </c>
      <c r="IH29" s="29">
        <f t="shared" si="44"/>
        <v>2.3250000000000002</v>
      </c>
      <c r="II29" s="29"/>
      <c r="IJ29" s="29"/>
      <c r="IK29" s="29"/>
      <c r="IL29" s="29"/>
      <c r="IM29" s="14"/>
      <c r="IN29" s="24"/>
      <c r="IO29" s="102"/>
      <c r="IP29" s="102"/>
      <c r="IQ29" s="29"/>
      <c r="IR29" s="29"/>
      <c r="IS29" s="29"/>
      <c r="IT29" s="29"/>
      <c r="IU29" s="29">
        <f t="shared" si="8"/>
        <v>0</v>
      </c>
      <c r="IV29" s="29">
        <f t="shared" si="9"/>
        <v>0</v>
      </c>
      <c r="IW29" s="29"/>
      <c r="IX29" s="29"/>
      <c r="IY29" s="95">
        <v>10.31</v>
      </c>
      <c r="IZ29" s="95">
        <v>0</v>
      </c>
      <c r="JA29" s="95">
        <v>10.31</v>
      </c>
      <c r="JB29" s="95">
        <v>0</v>
      </c>
      <c r="JC29" s="30"/>
      <c r="JD29" s="30"/>
      <c r="JE29" s="29">
        <f t="shared" si="45"/>
        <v>20.62</v>
      </c>
      <c r="JF29" s="29">
        <f t="shared" si="46"/>
        <v>0</v>
      </c>
      <c r="JG29" s="368">
        <v>6.5372000000000003</v>
      </c>
      <c r="JH29" s="369">
        <v>1</v>
      </c>
      <c r="JI29" s="368">
        <v>6.5373000000000001</v>
      </c>
      <c r="JJ29" s="369">
        <v>1</v>
      </c>
      <c r="JK29" s="333">
        <v>51.55</v>
      </c>
      <c r="JL29" s="333">
        <v>11</v>
      </c>
      <c r="JM29" s="116">
        <v>44.33</v>
      </c>
      <c r="JN29" s="333">
        <v>9</v>
      </c>
      <c r="JO29" s="327"/>
      <c r="JP29" s="245"/>
      <c r="JQ29" s="29"/>
      <c r="JR29" s="29"/>
      <c r="JS29" s="29"/>
      <c r="JT29" s="29"/>
      <c r="JU29" s="29">
        <f t="shared" si="83"/>
        <v>108.9545</v>
      </c>
      <c r="JV29" s="29">
        <f t="shared" si="84"/>
        <v>22</v>
      </c>
      <c r="JW29" s="29"/>
      <c r="JX29" s="29"/>
      <c r="JY29" s="30"/>
      <c r="JZ29" s="30"/>
      <c r="KA29" s="29">
        <f t="shared" si="47"/>
        <v>0</v>
      </c>
      <c r="KB29" s="29">
        <f t="shared" si="48"/>
        <v>0</v>
      </c>
      <c r="KC29" s="14"/>
      <c r="KD29" s="14"/>
      <c r="KE29" s="14"/>
      <c r="KF29" s="14"/>
      <c r="KG29" s="14">
        <f t="shared" si="10"/>
        <v>0</v>
      </c>
      <c r="KH29" s="14">
        <f t="shared" si="11"/>
        <v>0</v>
      </c>
      <c r="KI29" s="14"/>
      <c r="KJ29" s="14"/>
      <c r="KK29" s="14"/>
      <c r="KL29" s="14"/>
      <c r="KM29" s="14">
        <f t="shared" si="49"/>
        <v>0</v>
      </c>
      <c r="KN29" s="14">
        <f t="shared" si="49"/>
        <v>0</v>
      </c>
      <c r="KO29" s="11"/>
      <c r="KP29" s="14"/>
      <c r="KQ29" s="14"/>
      <c r="KR29" s="14"/>
      <c r="KS29" s="10"/>
      <c r="KT29" s="10"/>
      <c r="KU29" s="14"/>
      <c r="KV29" s="14"/>
      <c r="KW29" s="14">
        <f t="shared" si="50"/>
        <v>0</v>
      </c>
      <c r="KX29" s="14">
        <f t="shared" si="51"/>
        <v>0</v>
      </c>
      <c r="KY29" s="14"/>
      <c r="KZ29" s="14"/>
      <c r="LA29" s="14"/>
      <c r="LB29" s="14"/>
      <c r="LC29" s="14">
        <f t="shared" si="52"/>
        <v>0</v>
      </c>
      <c r="LD29" s="14">
        <f t="shared" si="53"/>
        <v>0</v>
      </c>
      <c r="LE29" s="14"/>
      <c r="LF29" s="14"/>
      <c r="LG29" s="14">
        <f t="shared" si="54"/>
        <v>0</v>
      </c>
      <c r="LH29" s="14">
        <f t="shared" si="55"/>
        <v>0</v>
      </c>
      <c r="LI29" s="337"/>
      <c r="LJ29" s="338"/>
      <c r="LK29" s="339"/>
      <c r="LL29" s="340"/>
      <c r="LM29" s="339"/>
      <c r="LN29" s="342"/>
      <c r="LO29" s="31"/>
      <c r="LP29" s="3"/>
      <c r="LQ29" s="3"/>
      <c r="LR29" s="3"/>
      <c r="LS29" s="14">
        <f t="shared" si="56"/>
        <v>0</v>
      </c>
      <c r="LT29" s="14">
        <f t="shared" si="57"/>
        <v>0</v>
      </c>
      <c r="LU29" s="12"/>
      <c r="LV29" s="14"/>
      <c r="LW29" s="14"/>
      <c r="LX29" s="14"/>
      <c r="LY29" s="14">
        <f t="shared" si="58"/>
        <v>0</v>
      </c>
      <c r="LZ29" s="14">
        <f t="shared" si="59"/>
        <v>0</v>
      </c>
      <c r="MA29" s="27"/>
      <c r="MB29" s="14"/>
      <c r="MC29" s="233">
        <v>22</v>
      </c>
      <c r="MD29" s="252"/>
      <c r="ME29" s="99"/>
      <c r="MF29" s="14"/>
      <c r="MG29" s="31"/>
      <c r="MH29" s="14"/>
      <c r="MI29" s="14">
        <f t="shared" si="60"/>
        <v>22</v>
      </c>
      <c r="MJ29" s="14">
        <f t="shared" si="61"/>
        <v>0</v>
      </c>
      <c r="MK29" s="350">
        <v>0</v>
      </c>
      <c r="ML29" s="117">
        <v>0</v>
      </c>
      <c r="MM29" s="139">
        <v>0</v>
      </c>
      <c r="MN29" s="343">
        <v>0</v>
      </c>
      <c r="MO29" s="14">
        <f t="shared" si="62"/>
        <v>0</v>
      </c>
      <c r="MP29" s="14">
        <f t="shared" si="63"/>
        <v>0</v>
      </c>
      <c r="MQ29" s="14"/>
      <c r="MR29" s="14"/>
      <c r="MS29" s="14">
        <f t="shared" si="64"/>
        <v>0</v>
      </c>
      <c r="MT29" s="14">
        <f t="shared" si="65"/>
        <v>0</v>
      </c>
      <c r="MU29" s="14"/>
      <c r="MV29" s="14"/>
      <c r="MW29" s="14">
        <f t="shared" si="66"/>
        <v>0</v>
      </c>
      <c r="MX29" s="14">
        <f t="shared" si="67"/>
        <v>0</v>
      </c>
      <c r="MY29" s="117">
        <v>6.65</v>
      </c>
      <c r="MZ29" s="344">
        <v>0.9</v>
      </c>
      <c r="NA29" s="14">
        <f t="shared" si="68"/>
        <v>6.65</v>
      </c>
      <c r="NB29" s="14">
        <f t="shared" si="69"/>
        <v>0.9</v>
      </c>
      <c r="NC29" s="33"/>
      <c r="ND29" s="33"/>
      <c r="NE29" s="33">
        <f t="shared" si="70"/>
        <v>0</v>
      </c>
      <c r="NF29" s="33">
        <f t="shared" si="71"/>
        <v>0</v>
      </c>
      <c r="NG29" s="33"/>
      <c r="NH29" s="33"/>
      <c r="NI29" s="33">
        <f t="shared" si="72"/>
        <v>0</v>
      </c>
      <c r="NJ29" s="33">
        <f t="shared" si="73"/>
        <v>0</v>
      </c>
      <c r="NK29" s="8"/>
      <c r="NL29" s="33"/>
      <c r="NM29" s="33">
        <f t="shared" si="74"/>
        <v>0</v>
      </c>
      <c r="NN29" s="33">
        <f t="shared" si="75"/>
        <v>0</v>
      </c>
      <c r="NO29" s="98">
        <v>0</v>
      </c>
      <c r="NP29" s="98"/>
      <c r="NQ29" s="98">
        <v>0</v>
      </c>
      <c r="NR29" s="98"/>
      <c r="NS29" s="98">
        <v>0</v>
      </c>
      <c r="NT29" s="98"/>
      <c r="NU29" s="14">
        <f t="shared" si="76"/>
        <v>0</v>
      </c>
      <c r="NV29" s="14">
        <f t="shared" si="77"/>
        <v>0</v>
      </c>
      <c r="NW29" s="98"/>
      <c r="NX29" s="98"/>
      <c r="NY29" s="98"/>
      <c r="NZ29" s="98"/>
      <c r="OA29" s="98"/>
      <c r="OB29" s="98"/>
      <c r="OC29" s="98"/>
      <c r="OD29" s="98"/>
      <c r="OE29" s="98">
        <f t="shared" si="78"/>
        <v>0</v>
      </c>
      <c r="OF29" s="98">
        <f t="shared" si="79"/>
        <v>0</v>
      </c>
      <c r="OG29" s="240">
        <v>0</v>
      </c>
      <c r="OH29" s="240"/>
      <c r="OI29" s="240">
        <v>0</v>
      </c>
      <c r="OJ29" s="240"/>
      <c r="OK29" s="240">
        <v>0</v>
      </c>
      <c r="OL29" s="33"/>
      <c r="OM29" s="33">
        <f t="shared" si="80"/>
        <v>0</v>
      </c>
      <c r="ON29" s="33">
        <f t="shared" si="81"/>
        <v>0</v>
      </c>
      <c r="OO29" s="33"/>
      <c r="OP29" s="33"/>
      <c r="OQ29" s="33">
        <f t="shared" si="12"/>
        <v>0</v>
      </c>
      <c r="OR29" s="33">
        <f t="shared" si="13"/>
        <v>0</v>
      </c>
    </row>
    <row r="30" spans="1:408" ht="12.75" customHeight="1">
      <c r="A30" s="172"/>
      <c r="B30" s="154">
        <v>20</v>
      </c>
      <c r="C30" s="173"/>
      <c r="D30" s="173"/>
      <c r="E30" s="98"/>
      <c r="F30" s="98"/>
      <c r="G30" s="98"/>
      <c r="H30" s="98"/>
      <c r="I30" s="102">
        <f t="shared" si="0"/>
        <v>0</v>
      </c>
      <c r="J30" s="102">
        <f t="shared" si="1"/>
        <v>0</v>
      </c>
      <c r="K30" s="11"/>
      <c r="L30" s="11"/>
      <c r="M30" s="95">
        <v>20.62</v>
      </c>
      <c r="N30" s="95">
        <v>4.1240000000000006</v>
      </c>
      <c r="O30" s="99">
        <v>20.62</v>
      </c>
      <c r="P30" s="95">
        <v>4.1240000000000006</v>
      </c>
      <c r="Q30" s="147"/>
      <c r="R30" s="102"/>
      <c r="S30" s="11"/>
      <c r="T30" s="11"/>
      <c r="U30" s="102"/>
      <c r="V30" s="102"/>
      <c r="W30" s="29">
        <f t="shared" si="14"/>
        <v>41.24</v>
      </c>
      <c r="X30" s="29">
        <f t="shared" si="15"/>
        <v>41.24</v>
      </c>
      <c r="Y30" s="102">
        <v>5</v>
      </c>
      <c r="Z30" s="102">
        <v>2.2200000000000002</v>
      </c>
      <c r="AA30" s="99"/>
      <c r="AB30" s="95"/>
      <c r="AC30" s="29">
        <f t="shared" si="16"/>
        <v>5</v>
      </c>
      <c r="AD30" s="29">
        <f t="shared" si="17"/>
        <v>2.2200000000000002</v>
      </c>
      <c r="AE30" s="95">
        <v>10</v>
      </c>
      <c r="AF30" s="95">
        <v>3</v>
      </c>
      <c r="AG30" s="95"/>
      <c r="AH30" s="95"/>
      <c r="AI30" s="147"/>
      <c r="AJ30" s="147"/>
      <c r="AK30" s="325">
        <v>105</v>
      </c>
      <c r="AL30" s="326">
        <v>31.5</v>
      </c>
      <c r="AM30" s="9"/>
      <c r="AN30" s="9"/>
      <c r="AO30" s="28"/>
      <c r="AP30" s="28"/>
      <c r="AQ30" s="28"/>
      <c r="AR30" s="28"/>
      <c r="AS30" s="28"/>
      <c r="AT30" s="28"/>
      <c r="AU30" s="14">
        <f t="shared" si="18"/>
        <v>115</v>
      </c>
      <c r="AV30" s="14">
        <f t="shared" si="2"/>
        <v>34.5</v>
      </c>
      <c r="AW30" s="29"/>
      <c r="AX30" s="29"/>
      <c r="AY30" s="1"/>
      <c r="AZ30" s="29"/>
      <c r="BA30" s="29"/>
      <c r="BB30" s="29"/>
      <c r="BC30" s="29">
        <f t="shared" si="3"/>
        <v>0</v>
      </c>
      <c r="BD30" s="29">
        <f t="shared" si="4"/>
        <v>0</v>
      </c>
      <c r="BE30" s="102">
        <v>39</v>
      </c>
      <c r="BF30" s="102">
        <v>5.5536000000000003</v>
      </c>
      <c r="BG30" s="249">
        <v>16</v>
      </c>
      <c r="BH30" s="250">
        <v>2.2784</v>
      </c>
      <c r="BI30" s="249"/>
      <c r="BJ30" s="250"/>
      <c r="BK30" s="245"/>
      <c r="BL30" s="102"/>
      <c r="BM30" s="102">
        <v>5</v>
      </c>
      <c r="BN30" s="102">
        <v>0.71199999999999997</v>
      </c>
      <c r="BO30" s="29"/>
      <c r="BP30" s="29"/>
      <c r="BQ30" s="102">
        <v>0</v>
      </c>
      <c r="BR30" s="102">
        <v>0</v>
      </c>
      <c r="BS30" s="11">
        <f t="shared" si="19"/>
        <v>60</v>
      </c>
      <c r="BT30" s="29">
        <f t="shared" si="20"/>
        <v>8.5440000000000005</v>
      </c>
      <c r="BU30" s="29"/>
      <c r="BV30" s="29"/>
      <c r="BW30" s="14"/>
      <c r="BX30" s="14"/>
      <c r="BY30" s="14"/>
      <c r="BZ30" s="29"/>
      <c r="CA30" s="14"/>
      <c r="CB30" s="29"/>
      <c r="CC30" s="14">
        <f t="shared" si="5"/>
        <v>0</v>
      </c>
      <c r="CD30" s="14">
        <f t="shared" si="5"/>
        <v>0</v>
      </c>
      <c r="CE30" s="14"/>
      <c r="CF30" s="14"/>
      <c r="CG30" s="27"/>
      <c r="CH30" s="18"/>
      <c r="CI30" s="26"/>
      <c r="CJ30" s="18"/>
      <c r="CK30" s="17"/>
      <c r="CL30" s="17"/>
      <c r="CM30" s="327">
        <v>25.75</v>
      </c>
      <c r="CN30" s="245">
        <v>8</v>
      </c>
      <c r="CO30" s="29">
        <f t="shared" si="21"/>
        <v>25.75</v>
      </c>
      <c r="CP30" s="29">
        <f t="shared" si="22"/>
        <v>8</v>
      </c>
      <c r="CQ30" s="238">
        <v>247.40625</v>
      </c>
      <c r="CR30" s="238"/>
      <c r="CS30" s="238"/>
      <c r="CT30" s="239"/>
      <c r="CU30" s="366">
        <v>18.556701030927837</v>
      </c>
      <c r="CV30" s="240"/>
      <c r="CW30" s="328">
        <v>63.814432989690722</v>
      </c>
      <c r="CX30" s="239"/>
      <c r="CY30" s="16"/>
      <c r="CZ30" s="16"/>
      <c r="DA30" s="25">
        <f t="shared" si="23"/>
        <v>329.77738402061857</v>
      </c>
      <c r="DB30" s="14">
        <f t="shared" si="24"/>
        <v>0</v>
      </c>
      <c r="DC30" s="29"/>
      <c r="DD30" s="29"/>
      <c r="DE30" s="14"/>
      <c r="DF30" s="29"/>
      <c r="DG30" s="29"/>
      <c r="DH30" s="29"/>
      <c r="DI30" s="29">
        <f t="shared" si="25"/>
        <v>0</v>
      </c>
      <c r="DJ30" s="29">
        <f t="shared" si="26"/>
        <v>0</v>
      </c>
      <c r="DK30" s="329">
        <v>40.409999999999997</v>
      </c>
      <c r="DL30" s="329">
        <v>13.47</v>
      </c>
      <c r="DM30" s="11">
        <f t="shared" si="27"/>
        <v>40.409999999999997</v>
      </c>
      <c r="DN30" s="11">
        <f t="shared" si="28"/>
        <v>13.47</v>
      </c>
      <c r="DO30" s="329">
        <v>39.200000000000003</v>
      </c>
      <c r="DP30" s="329">
        <v>13.07</v>
      </c>
      <c r="DQ30" s="349"/>
      <c r="DR30" s="349"/>
      <c r="DS30" s="29"/>
      <c r="DT30" s="29"/>
      <c r="DU30" s="15"/>
      <c r="DV30" s="24"/>
      <c r="DW30" s="24"/>
      <c r="DX30" s="24"/>
      <c r="DY30" s="29"/>
      <c r="DZ30" s="29"/>
      <c r="EA30" s="14"/>
      <c r="EB30" s="29"/>
      <c r="EC30" s="29">
        <f t="shared" si="29"/>
        <v>0</v>
      </c>
      <c r="ED30" s="29">
        <f t="shared" si="29"/>
        <v>0</v>
      </c>
      <c r="EE30" s="14"/>
      <c r="EF30" s="14"/>
      <c r="EG30" s="330">
        <v>39.18</v>
      </c>
      <c r="EH30" s="331">
        <v>9.7949999999999999</v>
      </c>
      <c r="EI30" s="119">
        <v>154.63999999999999</v>
      </c>
      <c r="EJ30" s="119">
        <v>38.659999999999997</v>
      </c>
      <c r="EK30" s="327">
        <v>72.16</v>
      </c>
      <c r="EL30" s="353">
        <v>18.04</v>
      </c>
      <c r="EM30" s="358">
        <v>51.55</v>
      </c>
      <c r="EN30" s="358">
        <v>12.887499999999999</v>
      </c>
      <c r="EO30" s="358">
        <v>30.93</v>
      </c>
      <c r="EP30" s="358">
        <v>7.7324999999999999</v>
      </c>
      <c r="EQ30" s="29">
        <f t="shared" si="30"/>
        <v>348.46000000000004</v>
      </c>
      <c r="ER30" s="29">
        <f t="shared" si="31"/>
        <v>66.495000000000005</v>
      </c>
      <c r="ES30" s="33"/>
      <c r="ET30" s="33"/>
      <c r="EU30" s="23"/>
      <c r="EV30" s="23"/>
      <c r="EW30" s="14">
        <f t="shared" si="32"/>
        <v>0</v>
      </c>
      <c r="EX30" s="14">
        <f t="shared" si="33"/>
        <v>0</v>
      </c>
      <c r="EY30" s="29"/>
      <c r="EZ30" s="29"/>
      <c r="FA30" s="332">
        <v>24</v>
      </c>
      <c r="FB30" s="246"/>
      <c r="FC30" s="139">
        <v>0</v>
      </c>
      <c r="FD30" s="245"/>
      <c r="FE30" s="29"/>
      <c r="FF30" s="29"/>
      <c r="FG30" s="235"/>
      <c r="FH30" s="236"/>
      <c r="FI30" s="29"/>
      <c r="FJ30" s="29"/>
      <c r="FK30" s="29"/>
      <c r="FL30" s="29"/>
      <c r="FM30" s="245">
        <v>26.8</v>
      </c>
      <c r="FN30" s="245">
        <v>6</v>
      </c>
      <c r="FO30" s="14"/>
      <c r="FP30" s="29"/>
      <c r="FQ30" s="6">
        <f t="shared" si="34"/>
        <v>26.8</v>
      </c>
      <c r="FR30" s="29">
        <f t="shared" si="35"/>
        <v>6</v>
      </c>
      <c r="FS30" s="14"/>
      <c r="FT30" s="14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>
        <f t="shared" si="36"/>
        <v>0</v>
      </c>
      <c r="GH30" s="29">
        <f t="shared" si="37"/>
        <v>0</v>
      </c>
      <c r="GI30" s="22"/>
      <c r="GJ30" s="22"/>
      <c r="GK30" s="245"/>
      <c r="GL30" s="245"/>
      <c r="GM30" s="248"/>
      <c r="GN30" s="21"/>
      <c r="GO30" s="333"/>
      <c r="GP30" s="334"/>
      <c r="GQ30" s="5"/>
      <c r="GR30" s="5"/>
      <c r="GS30" s="21"/>
      <c r="GT30" s="21"/>
      <c r="GU30" s="118"/>
      <c r="GV30" s="118"/>
      <c r="GW30" s="118"/>
      <c r="GX30" s="118"/>
      <c r="GY30" s="118">
        <v>0</v>
      </c>
      <c r="GZ30" s="118">
        <v>0</v>
      </c>
      <c r="HA30" s="29">
        <f t="shared" si="38"/>
        <v>0</v>
      </c>
      <c r="HB30" s="29">
        <f t="shared" si="39"/>
        <v>0</v>
      </c>
      <c r="HC30" s="14"/>
      <c r="HD30" s="14"/>
      <c r="HE30" s="14"/>
      <c r="HF30" s="14"/>
      <c r="HG30" s="14"/>
      <c r="HH30" s="14"/>
      <c r="HI30" s="14">
        <f t="shared" si="6"/>
        <v>0</v>
      </c>
      <c r="HJ30" s="14">
        <f t="shared" si="7"/>
        <v>0</v>
      </c>
      <c r="HK30" s="102"/>
      <c r="HL30" s="102"/>
      <c r="HM30" s="102"/>
      <c r="HN30" s="355"/>
      <c r="HO30" s="102">
        <f t="shared" si="40"/>
        <v>0</v>
      </c>
      <c r="HP30" s="102">
        <f t="shared" si="41"/>
        <v>0</v>
      </c>
      <c r="HQ30" s="116">
        <v>400</v>
      </c>
      <c r="HR30" s="95"/>
      <c r="HS30" s="116">
        <v>400</v>
      </c>
      <c r="HT30" s="29"/>
      <c r="HU30" s="29">
        <f t="shared" si="42"/>
        <v>400</v>
      </c>
      <c r="HV30" s="29">
        <f t="shared" si="43"/>
        <v>0</v>
      </c>
      <c r="HW30" s="29"/>
      <c r="HX30" s="29"/>
      <c r="HY30" s="240"/>
      <c r="HZ30" s="333"/>
      <c r="IA30" s="20"/>
      <c r="IB30" s="7"/>
      <c r="IC30" s="336">
        <v>9.3000000000000007</v>
      </c>
      <c r="ID30" s="155">
        <v>2.3250000000000002</v>
      </c>
      <c r="IE30" s="4"/>
      <c r="IF30" s="4"/>
      <c r="IG30" s="29">
        <f t="shared" si="82"/>
        <v>9.3000000000000007</v>
      </c>
      <c r="IH30" s="29">
        <f t="shared" si="44"/>
        <v>2.3250000000000002</v>
      </c>
      <c r="II30" s="29"/>
      <c r="IJ30" s="29"/>
      <c r="IK30" s="29"/>
      <c r="IL30" s="29"/>
      <c r="IM30" s="14"/>
      <c r="IN30" s="24"/>
      <c r="IO30" s="102"/>
      <c r="IP30" s="102"/>
      <c r="IQ30" s="29"/>
      <c r="IR30" s="29"/>
      <c r="IS30" s="29"/>
      <c r="IT30" s="29"/>
      <c r="IU30" s="29">
        <f t="shared" si="8"/>
        <v>0</v>
      </c>
      <c r="IV30" s="29">
        <f t="shared" si="9"/>
        <v>0</v>
      </c>
      <c r="IW30" s="29"/>
      <c r="IX30" s="29"/>
      <c r="IY30" s="95">
        <v>10.31</v>
      </c>
      <c r="IZ30" s="95">
        <v>0</v>
      </c>
      <c r="JA30" s="95">
        <v>10.31</v>
      </c>
      <c r="JB30" s="95">
        <v>0</v>
      </c>
      <c r="JC30" s="30"/>
      <c r="JD30" s="30"/>
      <c r="JE30" s="29">
        <f t="shared" si="45"/>
        <v>20.62</v>
      </c>
      <c r="JF30" s="29">
        <f t="shared" si="46"/>
        <v>0</v>
      </c>
      <c r="JG30" s="368">
        <v>6.5372000000000003</v>
      </c>
      <c r="JH30" s="369">
        <v>1</v>
      </c>
      <c r="JI30" s="368">
        <v>6.5373000000000001</v>
      </c>
      <c r="JJ30" s="369">
        <v>1</v>
      </c>
      <c r="JK30" s="333">
        <v>51.55</v>
      </c>
      <c r="JL30" s="333">
        <v>11</v>
      </c>
      <c r="JM30" s="116">
        <v>44.33</v>
      </c>
      <c r="JN30" s="333">
        <v>9</v>
      </c>
      <c r="JO30" s="327"/>
      <c r="JP30" s="245"/>
      <c r="JQ30" s="29"/>
      <c r="JR30" s="29"/>
      <c r="JS30" s="29"/>
      <c r="JT30" s="29"/>
      <c r="JU30" s="29">
        <f t="shared" si="83"/>
        <v>108.9545</v>
      </c>
      <c r="JV30" s="29">
        <f t="shared" si="84"/>
        <v>22</v>
      </c>
      <c r="JW30" s="29"/>
      <c r="JX30" s="29"/>
      <c r="JY30" s="30"/>
      <c r="JZ30" s="30"/>
      <c r="KA30" s="29">
        <f t="shared" si="47"/>
        <v>0</v>
      </c>
      <c r="KB30" s="29">
        <f t="shared" si="48"/>
        <v>0</v>
      </c>
      <c r="KC30" s="14"/>
      <c r="KD30" s="14"/>
      <c r="KE30" s="14"/>
      <c r="KF30" s="14"/>
      <c r="KG30" s="14">
        <f t="shared" si="10"/>
        <v>0</v>
      </c>
      <c r="KH30" s="14">
        <f t="shared" si="11"/>
        <v>0</v>
      </c>
      <c r="KI30" s="14"/>
      <c r="KJ30" s="14"/>
      <c r="KK30" s="14"/>
      <c r="KL30" s="14"/>
      <c r="KM30" s="14">
        <f t="shared" si="49"/>
        <v>0</v>
      </c>
      <c r="KN30" s="14">
        <f t="shared" si="49"/>
        <v>0</v>
      </c>
      <c r="KO30" s="11"/>
      <c r="KP30" s="14"/>
      <c r="KQ30" s="14"/>
      <c r="KR30" s="14"/>
      <c r="KS30" s="10"/>
      <c r="KT30" s="10"/>
      <c r="KU30" s="14"/>
      <c r="KV30" s="14"/>
      <c r="KW30" s="14">
        <f t="shared" si="50"/>
        <v>0</v>
      </c>
      <c r="KX30" s="14">
        <f t="shared" si="51"/>
        <v>0</v>
      </c>
      <c r="KY30" s="14"/>
      <c r="KZ30" s="14"/>
      <c r="LA30" s="14"/>
      <c r="LB30" s="14"/>
      <c r="LC30" s="14">
        <f t="shared" si="52"/>
        <v>0</v>
      </c>
      <c r="LD30" s="14">
        <f t="shared" si="53"/>
        <v>0</v>
      </c>
      <c r="LE30" s="14"/>
      <c r="LF30" s="14"/>
      <c r="LG30" s="14">
        <f t="shared" si="54"/>
        <v>0</v>
      </c>
      <c r="LH30" s="14">
        <f t="shared" si="55"/>
        <v>0</v>
      </c>
      <c r="LI30" s="337"/>
      <c r="LJ30" s="338"/>
      <c r="LK30" s="339"/>
      <c r="LL30" s="340"/>
      <c r="LM30" s="339"/>
      <c r="LN30" s="342"/>
      <c r="LO30" s="31"/>
      <c r="LP30" s="3"/>
      <c r="LQ30" s="3"/>
      <c r="LR30" s="3"/>
      <c r="LS30" s="14">
        <f t="shared" si="56"/>
        <v>0</v>
      </c>
      <c r="LT30" s="14">
        <f t="shared" si="57"/>
        <v>0</v>
      </c>
      <c r="LU30" s="12"/>
      <c r="LV30" s="14"/>
      <c r="LW30" s="14"/>
      <c r="LX30" s="14"/>
      <c r="LY30" s="14">
        <f t="shared" si="58"/>
        <v>0</v>
      </c>
      <c r="LZ30" s="14">
        <f t="shared" si="59"/>
        <v>0</v>
      </c>
      <c r="MA30" s="27"/>
      <c r="MB30" s="14"/>
      <c r="MC30" s="233">
        <v>22</v>
      </c>
      <c r="MD30" s="252"/>
      <c r="ME30" s="99"/>
      <c r="MF30" s="14"/>
      <c r="MG30" s="31"/>
      <c r="MH30" s="14"/>
      <c r="MI30" s="14">
        <f t="shared" si="60"/>
        <v>22</v>
      </c>
      <c r="MJ30" s="14">
        <f t="shared" si="61"/>
        <v>0</v>
      </c>
      <c r="MK30" s="350">
        <v>0</v>
      </c>
      <c r="ML30" s="117">
        <v>0</v>
      </c>
      <c r="MM30" s="139">
        <v>0</v>
      </c>
      <c r="MN30" s="343">
        <v>0</v>
      </c>
      <c r="MO30" s="14">
        <f t="shared" si="62"/>
        <v>0</v>
      </c>
      <c r="MP30" s="14">
        <f t="shared" si="63"/>
        <v>0</v>
      </c>
      <c r="MQ30" s="14"/>
      <c r="MR30" s="14"/>
      <c r="MS30" s="14">
        <f t="shared" si="64"/>
        <v>0</v>
      </c>
      <c r="MT30" s="14">
        <f t="shared" si="65"/>
        <v>0</v>
      </c>
      <c r="MU30" s="14"/>
      <c r="MV30" s="14"/>
      <c r="MW30" s="14">
        <f t="shared" si="66"/>
        <v>0</v>
      </c>
      <c r="MX30" s="14">
        <f t="shared" si="67"/>
        <v>0</v>
      </c>
      <c r="MY30" s="117">
        <v>6.65</v>
      </c>
      <c r="MZ30" s="344">
        <v>0.9</v>
      </c>
      <c r="NA30" s="14">
        <f t="shared" si="68"/>
        <v>6.65</v>
      </c>
      <c r="NB30" s="14">
        <f t="shared" si="69"/>
        <v>0.9</v>
      </c>
      <c r="NC30" s="33"/>
      <c r="ND30" s="33"/>
      <c r="NE30" s="33">
        <f t="shared" si="70"/>
        <v>0</v>
      </c>
      <c r="NF30" s="33">
        <f t="shared" si="71"/>
        <v>0</v>
      </c>
      <c r="NG30" s="33"/>
      <c r="NH30" s="33"/>
      <c r="NI30" s="33">
        <f t="shared" si="72"/>
        <v>0</v>
      </c>
      <c r="NJ30" s="33">
        <f t="shared" si="73"/>
        <v>0</v>
      </c>
      <c r="NK30" s="8"/>
      <c r="NL30" s="33"/>
      <c r="NM30" s="33">
        <f t="shared" si="74"/>
        <v>0</v>
      </c>
      <c r="NN30" s="33">
        <f t="shared" si="75"/>
        <v>0</v>
      </c>
      <c r="NO30" s="98">
        <v>0</v>
      </c>
      <c r="NP30" s="98"/>
      <c r="NQ30" s="98">
        <v>0</v>
      </c>
      <c r="NR30" s="98"/>
      <c r="NS30" s="98">
        <v>0</v>
      </c>
      <c r="NT30" s="98"/>
      <c r="NU30" s="14">
        <f t="shared" si="76"/>
        <v>0</v>
      </c>
      <c r="NV30" s="14">
        <f t="shared" si="77"/>
        <v>0</v>
      </c>
      <c r="NW30" s="98"/>
      <c r="NX30" s="98"/>
      <c r="NY30" s="98"/>
      <c r="NZ30" s="98"/>
      <c r="OA30" s="98"/>
      <c r="OB30" s="98"/>
      <c r="OC30" s="98"/>
      <c r="OD30" s="98"/>
      <c r="OE30" s="98">
        <f t="shared" si="78"/>
        <v>0</v>
      </c>
      <c r="OF30" s="98">
        <f t="shared" si="79"/>
        <v>0</v>
      </c>
      <c r="OG30" s="240">
        <v>0</v>
      </c>
      <c r="OH30" s="240"/>
      <c r="OI30" s="240">
        <v>0</v>
      </c>
      <c r="OJ30" s="240"/>
      <c r="OK30" s="240">
        <v>0</v>
      </c>
      <c r="OL30" s="33"/>
      <c r="OM30" s="33">
        <f t="shared" si="80"/>
        <v>0</v>
      </c>
      <c r="ON30" s="33">
        <f t="shared" si="81"/>
        <v>0</v>
      </c>
      <c r="OO30" s="33"/>
      <c r="OP30" s="33"/>
      <c r="OQ30" s="33">
        <f t="shared" si="12"/>
        <v>0</v>
      </c>
      <c r="OR30" s="33">
        <f t="shared" si="13"/>
        <v>0</v>
      </c>
    </row>
    <row r="31" spans="1:408" ht="12.75" customHeight="1">
      <c r="A31" s="184">
        <v>0.20833333333333334</v>
      </c>
      <c r="B31" s="154">
        <v>21</v>
      </c>
      <c r="C31" s="173"/>
      <c r="D31" s="173"/>
      <c r="E31" s="98"/>
      <c r="F31" s="98"/>
      <c r="G31" s="98"/>
      <c r="H31" s="98"/>
      <c r="I31" s="102">
        <f t="shared" si="0"/>
        <v>0</v>
      </c>
      <c r="J31" s="102">
        <f t="shared" si="1"/>
        <v>0</v>
      </c>
      <c r="K31" s="11"/>
      <c r="L31" s="11"/>
      <c r="M31" s="95">
        <v>20.62</v>
      </c>
      <c r="N31" s="95">
        <v>4.1240000000000006</v>
      </c>
      <c r="O31" s="99">
        <v>20.62</v>
      </c>
      <c r="P31" s="95">
        <v>4.1240000000000006</v>
      </c>
      <c r="Q31" s="147"/>
      <c r="R31" s="102"/>
      <c r="S31" s="11"/>
      <c r="T31" s="11"/>
      <c r="U31" s="102"/>
      <c r="V31" s="102"/>
      <c r="W31" s="29">
        <f t="shared" si="14"/>
        <v>41.24</v>
      </c>
      <c r="X31" s="29">
        <f t="shared" si="15"/>
        <v>41.24</v>
      </c>
      <c r="Y31" s="102">
        <v>5</v>
      </c>
      <c r="Z31" s="102">
        <v>2.2200000000000002</v>
      </c>
      <c r="AA31" s="99"/>
      <c r="AB31" s="95"/>
      <c r="AC31" s="29">
        <f t="shared" si="16"/>
        <v>5</v>
      </c>
      <c r="AD31" s="29">
        <f t="shared" si="17"/>
        <v>2.2200000000000002</v>
      </c>
      <c r="AE31" s="95">
        <v>10</v>
      </c>
      <c r="AF31" s="95">
        <v>3</v>
      </c>
      <c r="AG31" s="95"/>
      <c r="AH31" s="95"/>
      <c r="AI31" s="147"/>
      <c r="AJ31" s="147"/>
      <c r="AK31" s="325">
        <v>105</v>
      </c>
      <c r="AL31" s="326">
        <v>31.5</v>
      </c>
      <c r="AM31" s="9"/>
      <c r="AN31" s="9"/>
      <c r="AO31" s="28"/>
      <c r="AP31" s="28"/>
      <c r="AQ31" s="28"/>
      <c r="AR31" s="28"/>
      <c r="AS31" s="28"/>
      <c r="AT31" s="28"/>
      <c r="AU31" s="14">
        <f t="shared" si="18"/>
        <v>115</v>
      </c>
      <c r="AV31" s="14">
        <f t="shared" si="2"/>
        <v>34.5</v>
      </c>
      <c r="AW31" s="29"/>
      <c r="AX31" s="29"/>
      <c r="AY31" s="1"/>
      <c r="AZ31" s="29"/>
      <c r="BA31" s="29"/>
      <c r="BB31" s="29"/>
      <c r="BC31" s="29">
        <f t="shared" si="3"/>
        <v>0</v>
      </c>
      <c r="BD31" s="29">
        <f t="shared" si="4"/>
        <v>0</v>
      </c>
      <c r="BE31" s="102">
        <v>39</v>
      </c>
      <c r="BF31" s="102">
        <v>5.5536000000000003</v>
      </c>
      <c r="BG31" s="249">
        <v>16</v>
      </c>
      <c r="BH31" s="250">
        <v>2.2784</v>
      </c>
      <c r="BI31" s="249"/>
      <c r="BJ31" s="250"/>
      <c r="BK31" s="245"/>
      <c r="BL31" s="102"/>
      <c r="BM31" s="102">
        <v>5</v>
      </c>
      <c r="BN31" s="102">
        <v>0.71199999999999997</v>
      </c>
      <c r="BO31" s="29"/>
      <c r="BP31" s="29"/>
      <c r="BQ31" s="102">
        <v>0</v>
      </c>
      <c r="BR31" s="102">
        <v>0</v>
      </c>
      <c r="BS31" s="11">
        <f t="shared" si="19"/>
        <v>60</v>
      </c>
      <c r="BT31" s="29">
        <f t="shared" si="20"/>
        <v>8.5440000000000005</v>
      </c>
      <c r="BU31" s="29"/>
      <c r="BV31" s="29"/>
      <c r="BW31" s="14"/>
      <c r="BX31" s="14"/>
      <c r="BY31" s="14"/>
      <c r="BZ31" s="29"/>
      <c r="CA31" s="14"/>
      <c r="CB31" s="29"/>
      <c r="CC31" s="14">
        <f t="shared" si="5"/>
        <v>0</v>
      </c>
      <c r="CD31" s="14">
        <f t="shared" si="5"/>
        <v>0</v>
      </c>
      <c r="CE31" s="14"/>
      <c r="CF31" s="14"/>
      <c r="CG31" s="27"/>
      <c r="CH31" s="18"/>
      <c r="CI31" s="26"/>
      <c r="CJ31" s="18"/>
      <c r="CK31" s="17"/>
      <c r="CL31" s="17"/>
      <c r="CM31" s="327">
        <v>25.75</v>
      </c>
      <c r="CN31" s="245">
        <v>8</v>
      </c>
      <c r="CO31" s="29">
        <f t="shared" si="21"/>
        <v>25.75</v>
      </c>
      <c r="CP31" s="29">
        <f t="shared" si="22"/>
        <v>8</v>
      </c>
      <c r="CQ31" s="238">
        <v>247.40625</v>
      </c>
      <c r="CR31" s="238"/>
      <c r="CS31" s="238"/>
      <c r="CT31" s="239"/>
      <c r="CU31" s="366">
        <v>18.556701030927837</v>
      </c>
      <c r="CV31" s="240"/>
      <c r="CW31" s="328">
        <v>63.814432989690722</v>
      </c>
      <c r="CX31" s="239"/>
      <c r="CY31" s="16"/>
      <c r="CZ31" s="16"/>
      <c r="DA31" s="25">
        <f t="shared" si="23"/>
        <v>329.77738402061857</v>
      </c>
      <c r="DB31" s="14">
        <f t="shared" si="24"/>
        <v>0</v>
      </c>
      <c r="DC31" s="29"/>
      <c r="DD31" s="29"/>
      <c r="DE31" s="14"/>
      <c r="DF31" s="29"/>
      <c r="DG31" s="29"/>
      <c r="DH31" s="29"/>
      <c r="DI31" s="29">
        <f t="shared" si="25"/>
        <v>0</v>
      </c>
      <c r="DJ31" s="29">
        <f t="shared" si="26"/>
        <v>0</v>
      </c>
      <c r="DK31" s="329">
        <v>40.409999999999997</v>
      </c>
      <c r="DL31" s="329">
        <v>13.47</v>
      </c>
      <c r="DM31" s="11">
        <f t="shared" si="27"/>
        <v>40.409999999999997</v>
      </c>
      <c r="DN31" s="11">
        <f t="shared" si="28"/>
        <v>13.47</v>
      </c>
      <c r="DO31" s="329">
        <v>39.200000000000003</v>
      </c>
      <c r="DP31" s="329">
        <v>13.07</v>
      </c>
      <c r="DQ31" s="349"/>
      <c r="DR31" s="349"/>
      <c r="DS31" s="29"/>
      <c r="DT31" s="29"/>
      <c r="DU31" s="15"/>
      <c r="DV31" s="24"/>
      <c r="DW31" s="24"/>
      <c r="DX31" s="24"/>
      <c r="DY31" s="29"/>
      <c r="DZ31" s="29"/>
      <c r="EA31" s="14"/>
      <c r="EB31" s="29"/>
      <c r="EC31" s="29">
        <f t="shared" si="29"/>
        <v>0</v>
      </c>
      <c r="ED31" s="29">
        <f t="shared" si="29"/>
        <v>0</v>
      </c>
      <c r="EE31" s="14"/>
      <c r="EF31" s="14"/>
      <c r="EG31" s="330">
        <v>39.18</v>
      </c>
      <c r="EH31" s="331">
        <v>9.7949999999999999</v>
      </c>
      <c r="EI31" s="119">
        <v>154.63999999999999</v>
      </c>
      <c r="EJ31" s="119">
        <v>38.659999999999997</v>
      </c>
      <c r="EK31" s="327">
        <v>72.16</v>
      </c>
      <c r="EL31" s="353">
        <v>18.04</v>
      </c>
      <c r="EM31" s="358">
        <v>51.55</v>
      </c>
      <c r="EN31" s="358">
        <v>12.887499999999999</v>
      </c>
      <c r="EO31" s="358">
        <v>30.93</v>
      </c>
      <c r="EP31" s="358">
        <v>7.7324999999999999</v>
      </c>
      <c r="EQ31" s="29">
        <f t="shared" si="30"/>
        <v>348.46000000000004</v>
      </c>
      <c r="ER31" s="29">
        <f t="shared" si="31"/>
        <v>66.495000000000005</v>
      </c>
      <c r="ES31" s="33"/>
      <c r="ET31" s="33"/>
      <c r="EU31" s="23"/>
      <c r="EV31" s="23"/>
      <c r="EW31" s="14">
        <f t="shared" si="32"/>
        <v>0</v>
      </c>
      <c r="EX31" s="14">
        <f t="shared" si="33"/>
        <v>0</v>
      </c>
      <c r="EY31" s="29"/>
      <c r="EZ31" s="29"/>
      <c r="FA31" s="332">
        <v>24</v>
      </c>
      <c r="FB31" s="246"/>
      <c r="FC31" s="139">
        <v>0</v>
      </c>
      <c r="FD31" s="245"/>
      <c r="FE31" s="29"/>
      <c r="FF31" s="29"/>
      <c r="FG31" s="235"/>
      <c r="FH31" s="236"/>
      <c r="FI31" s="29"/>
      <c r="FJ31" s="29"/>
      <c r="FK31" s="29"/>
      <c r="FL31" s="29"/>
      <c r="FM31" s="245">
        <v>26.8</v>
      </c>
      <c r="FN31" s="245">
        <v>6</v>
      </c>
      <c r="FO31" s="14"/>
      <c r="FP31" s="29"/>
      <c r="FQ31" s="6">
        <f t="shared" si="34"/>
        <v>26.8</v>
      </c>
      <c r="FR31" s="29">
        <f t="shared" si="35"/>
        <v>6</v>
      </c>
      <c r="FS31" s="14"/>
      <c r="FT31" s="14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>
        <f t="shared" si="36"/>
        <v>0</v>
      </c>
      <c r="GH31" s="29">
        <f t="shared" si="37"/>
        <v>0</v>
      </c>
      <c r="GI31" s="22"/>
      <c r="GJ31" s="22"/>
      <c r="GK31" s="245"/>
      <c r="GL31" s="245"/>
      <c r="GM31" s="248"/>
      <c r="GN31" s="21"/>
      <c r="GO31" s="333"/>
      <c r="GP31" s="334"/>
      <c r="GQ31" s="5"/>
      <c r="GR31" s="5"/>
      <c r="GS31" s="21"/>
      <c r="GT31" s="21"/>
      <c r="GU31" s="118"/>
      <c r="GV31" s="118"/>
      <c r="GW31" s="118"/>
      <c r="GX31" s="118"/>
      <c r="GY31" s="118">
        <v>0</v>
      </c>
      <c r="GZ31" s="118">
        <v>0</v>
      </c>
      <c r="HA31" s="29">
        <f t="shared" si="38"/>
        <v>0</v>
      </c>
      <c r="HB31" s="29">
        <f t="shared" si="39"/>
        <v>0</v>
      </c>
      <c r="HC31" s="14"/>
      <c r="HD31" s="14"/>
      <c r="HE31" s="14"/>
      <c r="HF31" s="14"/>
      <c r="HG31" s="14"/>
      <c r="HH31" s="14"/>
      <c r="HI31" s="14">
        <f t="shared" si="6"/>
        <v>0</v>
      </c>
      <c r="HJ31" s="14">
        <f t="shared" si="7"/>
        <v>0</v>
      </c>
      <c r="HK31" s="102"/>
      <c r="HL31" s="102"/>
      <c r="HM31" s="102"/>
      <c r="HN31" s="355"/>
      <c r="HO31" s="102">
        <f t="shared" si="40"/>
        <v>0</v>
      </c>
      <c r="HP31" s="102">
        <f t="shared" si="41"/>
        <v>0</v>
      </c>
      <c r="HQ31" s="116">
        <v>400</v>
      </c>
      <c r="HR31" s="95"/>
      <c r="HS31" s="116">
        <v>400</v>
      </c>
      <c r="HT31" s="29"/>
      <c r="HU31" s="29">
        <f t="shared" si="42"/>
        <v>400</v>
      </c>
      <c r="HV31" s="29">
        <f t="shared" si="43"/>
        <v>0</v>
      </c>
      <c r="HW31" s="29"/>
      <c r="HX31" s="29"/>
      <c r="HY31" s="240"/>
      <c r="HZ31" s="333"/>
      <c r="IA31" s="20"/>
      <c r="IB31" s="7"/>
      <c r="IC31" s="336">
        <v>9.3000000000000007</v>
      </c>
      <c r="ID31" s="155">
        <v>2.3250000000000002</v>
      </c>
      <c r="IE31" s="4"/>
      <c r="IF31" s="4"/>
      <c r="IG31" s="29">
        <f t="shared" si="82"/>
        <v>9.3000000000000007</v>
      </c>
      <c r="IH31" s="29">
        <f t="shared" si="44"/>
        <v>2.3250000000000002</v>
      </c>
      <c r="II31" s="29"/>
      <c r="IJ31" s="29"/>
      <c r="IK31" s="29"/>
      <c r="IL31" s="29"/>
      <c r="IM31" s="14"/>
      <c r="IN31" s="24"/>
      <c r="IO31" s="102"/>
      <c r="IP31" s="102"/>
      <c r="IQ31" s="29"/>
      <c r="IR31" s="29"/>
      <c r="IS31" s="29"/>
      <c r="IT31" s="29"/>
      <c r="IU31" s="29">
        <f t="shared" si="8"/>
        <v>0</v>
      </c>
      <c r="IV31" s="29">
        <f t="shared" si="9"/>
        <v>0</v>
      </c>
      <c r="IW31" s="29"/>
      <c r="IX31" s="29"/>
      <c r="IY31" s="95">
        <v>10.31</v>
      </c>
      <c r="IZ31" s="95">
        <v>0</v>
      </c>
      <c r="JA31" s="95">
        <v>10.31</v>
      </c>
      <c r="JB31" s="95">
        <v>0</v>
      </c>
      <c r="JC31" s="30"/>
      <c r="JD31" s="30"/>
      <c r="JE31" s="29">
        <f t="shared" si="45"/>
        <v>20.62</v>
      </c>
      <c r="JF31" s="29">
        <f t="shared" si="46"/>
        <v>0</v>
      </c>
      <c r="JG31" s="368">
        <v>6.5372000000000003</v>
      </c>
      <c r="JH31" s="369">
        <v>1</v>
      </c>
      <c r="JI31" s="368">
        <v>6.5373000000000001</v>
      </c>
      <c r="JJ31" s="369">
        <v>1</v>
      </c>
      <c r="JK31" s="333">
        <v>51.55</v>
      </c>
      <c r="JL31" s="333">
        <v>11</v>
      </c>
      <c r="JM31" s="116">
        <v>0</v>
      </c>
      <c r="JN31" s="333">
        <v>0</v>
      </c>
      <c r="JO31" s="327"/>
      <c r="JP31" s="245"/>
      <c r="JQ31" s="29"/>
      <c r="JR31" s="29"/>
      <c r="JS31" s="29"/>
      <c r="JT31" s="29"/>
      <c r="JU31" s="29">
        <f t="shared" si="83"/>
        <v>64.624499999999998</v>
      </c>
      <c r="JV31" s="29">
        <f t="shared" si="84"/>
        <v>13</v>
      </c>
      <c r="JW31" s="29"/>
      <c r="JX31" s="29"/>
      <c r="JY31" s="30"/>
      <c r="JZ31" s="30"/>
      <c r="KA31" s="29">
        <f t="shared" si="47"/>
        <v>0</v>
      </c>
      <c r="KB31" s="29">
        <f t="shared" si="48"/>
        <v>0</v>
      </c>
      <c r="KC31" s="14"/>
      <c r="KD31" s="14"/>
      <c r="KE31" s="14"/>
      <c r="KF31" s="14"/>
      <c r="KG31" s="14">
        <f t="shared" si="10"/>
        <v>0</v>
      </c>
      <c r="KH31" s="14">
        <f t="shared" si="11"/>
        <v>0</v>
      </c>
      <c r="KI31" s="14"/>
      <c r="KJ31" s="14"/>
      <c r="KK31" s="14"/>
      <c r="KL31" s="14"/>
      <c r="KM31" s="14">
        <f t="shared" si="49"/>
        <v>0</v>
      </c>
      <c r="KN31" s="14">
        <f t="shared" si="49"/>
        <v>0</v>
      </c>
      <c r="KO31" s="11"/>
      <c r="KP31" s="14"/>
      <c r="KQ31" s="14"/>
      <c r="KR31" s="14"/>
      <c r="KS31" s="10"/>
      <c r="KT31" s="10"/>
      <c r="KU31" s="14"/>
      <c r="KV31" s="14"/>
      <c r="KW31" s="14">
        <f t="shared" si="50"/>
        <v>0</v>
      </c>
      <c r="KX31" s="14">
        <f t="shared" si="51"/>
        <v>0</v>
      </c>
      <c r="KY31" s="14"/>
      <c r="KZ31" s="14"/>
      <c r="LA31" s="14"/>
      <c r="LB31" s="14"/>
      <c r="LC31" s="14">
        <f t="shared" si="52"/>
        <v>0</v>
      </c>
      <c r="LD31" s="14">
        <f t="shared" si="53"/>
        <v>0</v>
      </c>
      <c r="LE31" s="14"/>
      <c r="LF31" s="14"/>
      <c r="LG31" s="14">
        <f t="shared" si="54"/>
        <v>0</v>
      </c>
      <c r="LH31" s="14">
        <f t="shared" si="55"/>
        <v>0</v>
      </c>
      <c r="LI31" s="337"/>
      <c r="LJ31" s="338"/>
      <c r="LK31" s="339"/>
      <c r="LL31" s="340"/>
      <c r="LM31" s="339"/>
      <c r="LN31" s="342"/>
      <c r="LO31" s="31"/>
      <c r="LP31" s="3"/>
      <c r="LQ31" s="3"/>
      <c r="LR31" s="3"/>
      <c r="LS31" s="14">
        <f t="shared" si="56"/>
        <v>0</v>
      </c>
      <c r="LT31" s="14">
        <f t="shared" si="57"/>
        <v>0</v>
      </c>
      <c r="LU31" s="12"/>
      <c r="LV31" s="14"/>
      <c r="LW31" s="14"/>
      <c r="LX31" s="14"/>
      <c r="LY31" s="14">
        <f t="shared" si="58"/>
        <v>0</v>
      </c>
      <c r="LZ31" s="14">
        <f t="shared" si="59"/>
        <v>0</v>
      </c>
      <c r="MA31" s="27"/>
      <c r="MB31" s="14"/>
      <c r="MC31" s="233">
        <v>22</v>
      </c>
      <c r="MD31" s="252"/>
      <c r="ME31" s="99"/>
      <c r="MF31" s="14"/>
      <c r="MG31" s="31"/>
      <c r="MH31" s="14"/>
      <c r="MI31" s="14">
        <f t="shared" si="60"/>
        <v>22</v>
      </c>
      <c r="MJ31" s="14">
        <f t="shared" si="61"/>
        <v>0</v>
      </c>
      <c r="MK31" s="350">
        <v>0</v>
      </c>
      <c r="ML31" s="117">
        <v>0</v>
      </c>
      <c r="MM31" s="139">
        <v>0</v>
      </c>
      <c r="MN31" s="343">
        <v>0</v>
      </c>
      <c r="MO31" s="14">
        <f t="shared" si="62"/>
        <v>0</v>
      </c>
      <c r="MP31" s="14">
        <f t="shared" si="63"/>
        <v>0</v>
      </c>
      <c r="MQ31" s="14"/>
      <c r="MR31" s="14"/>
      <c r="MS31" s="14">
        <f t="shared" si="64"/>
        <v>0</v>
      </c>
      <c r="MT31" s="14">
        <f t="shared" si="65"/>
        <v>0</v>
      </c>
      <c r="MU31" s="14"/>
      <c r="MV31" s="14"/>
      <c r="MW31" s="14">
        <f t="shared" si="66"/>
        <v>0</v>
      </c>
      <c r="MX31" s="14">
        <f t="shared" si="67"/>
        <v>0</v>
      </c>
      <c r="MY31" s="117">
        <v>6.65</v>
      </c>
      <c r="MZ31" s="344">
        <v>0.9</v>
      </c>
      <c r="NA31" s="14">
        <f t="shared" si="68"/>
        <v>6.65</v>
      </c>
      <c r="NB31" s="14">
        <f t="shared" si="69"/>
        <v>0.9</v>
      </c>
      <c r="NC31" s="33"/>
      <c r="ND31" s="33"/>
      <c r="NE31" s="33">
        <f t="shared" si="70"/>
        <v>0</v>
      </c>
      <c r="NF31" s="33">
        <f t="shared" si="71"/>
        <v>0</v>
      </c>
      <c r="NG31" s="33"/>
      <c r="NH31" s="33"/>
      <c r="NI31" s="33">
        <f t="shared" si="72"/>
        <v>0</v>
      </c>
      <c r="NJ31" s="33">
        <f t="shared" si="73"/>
        <v>0</v>
      </c>
      <c r="NK31" s="8"/>
      <c r="NL31" s="33"/>
      <c r="NM31" s="33">
        <f t="shared" si="74"/>
        <v>0</v>
      </c>
      <c r="NN31" s="33">
        <f t="shared" si="75"/>
        <v>0</v>
      </c>
      <c r="NO31" s="98">
        <v>0</v>
      </c>
      <c r="NP31" s="98"/>
      <c r="NQ31" s="98">
        <v>0</v>
      </c>
      <c r="NR31" s="98"/>
      <c r="NS31" s="98">
        <v>0</v>
      </c>
      <c r="NT31" s="98"/>
      <c r="NU31" s="14">
        <f t="shared" si="76"/>
        <v>0</v>
      </c>
      <c r="NV31" s="14">
        <f t="shared" si="77"/>
        <v>0</v>
      </c>
      <c r="NW31" s="98"/>
      <c r="NX31" s="98"/>
      <c r="NY31" s="98"/>
      <c r="NZ31" s="98"/>
      <c r="OA31" s="98"/>
      <c r="OB31" s="98"/>
      <c r="OC31" s="98"/>
      <c r="OD31" s="98"/>
      <c r="OE31" s="98">
        <f t="shared" si="78"/>
        <v>0</v>
      </c>
      <c r="OF31" s="98">
        <f t="shared" si="79"/>
        <v>0</v>
      </c>
      <c r="OG31" s="240">
        <v>0</v>
      </c>
      <c r="OH31" s="240"/>
      <c r="OI31" s="240">
        <v>0</v>
      </c>
      <c r="OJ31" s="240"/>
      <c r="OK31" s="240">
        <v>0</v>
      </c>
      <c r="OL31" s="33"/>
      <c r="OM31" s="33">
        <f t="shared" si="80"/>
        <v>0</v>
      </c>
      <c r="ON31" s="33">
        <f t="shared" si="81"/>
        <v>0</v>
      </c>
      <c r="OO31" s="33"/>
      <c r="OP31" s="33"/>
      <c r="OQ31" s="33">
        <f t="shared" si="12"/>
        <v>0</v>
      </c>
      <c r="OR31" s="33">
        <f t="shared" si="13"/>
        <v>0</v>
      </c>
    </row>
    <row r="32" spans="1:408" ht="12.75" customHeight="1">
      <c r="A32" s="172"/>
      <c r="B32" s="154">
        <v>22</v>
      </c>
      <c r="C32" s="173"/>
      <c r="D32" s="173"/>
      <c r="E32" s="98"/>
      <c r="F32" s="98"/>
      <c r="G32" s="98"/>
      <c r="H32" s="98"/>
      <c r="I32" s="102">
        <f t="shared" si="0"/>
        <v>0</v>
      </c>
      <c r="J32" s="102">
        <f t="shared" si="1"/>
        <v>0</v>
      </c>
      <c r="K32" s="11"/>
      <c r="L32" s="11"/>
      <c r="M32" s="95">
        <v>20.62</v>
      </c>
      <c r="N32" s="95">
        <v>4.1240000000000006</v>
      </c>
      <c r="O32" s="99">
        <v>20.62</v>
      </c>
      <c r="P32" s="95">
        <v>4.1240000000000006</v>
      </c>
      <c r="Q32" s="147"/>
      <c r="R32" s="102"/>
      <c r="S32" s="11"/>
      <c r="T32" s="11"/>
      <c r="U32" s="102"/>
      <c r="V32" s="102"/>
      <c r="W32" s="29">
        <f t="shared" si="14"/>
        <v>41.24</v>
      </c>
      <c r="X32" s="29">
        <f t="shared" si="15"/>
        <v>41.24</v>
      </c>
      <c r="Y32" s="102">
        <v>5</v>
      </c>
      <c r="Z32" s="102">
        <v>2.2200000000000002</v>
      </c>
      <c r="AA32" s="99"/>
      <c r="AB32" s="95"/>
      <c r="AC32" s="29">
        <f t="shared" si="16"/>
        <v>5</v>
      </c>
      <c r="AD32" s="29">
        <f t="shared" si="17"/>
        <v>2.2200000000000002</v>
      </c>
      <c r="AE32" s="95">
        <v>10</v>
      </c>
      <c r="AF32" s="95">
        <v>3</v>
      </c>
      <c r="AG32" s="95"/>
      <c r="AH32" s="95"/>
      <c r="AI32" s="147"/>
      <c r="AJ32" s="147"/>
      <c r="AK32" s="325">
        <v>105</v>
      </c>
      <c r="AL32" s="326">
        <v>31.5</v>
      </c>
      <c r="AM32" s="9"/>
      <c r="AN32" s="9"/>
      <c r="AO32" s="28"/>
      <c r="AP32" s="28"/>
      <c r="AQ32" s="28"/>
      <c r="AR32" s="28"/>
      <c r="AS32" s="28"/>
      <c r="AT32" s="28"/>
      <c r="AU32" s="14">
        <f t="shared" si="18"/>
        <v>115</v>
      </c>
      <c r="AV32" s="14">
        <f t="shared" si="2"/>
        <v>34.5</v>
      </c>
      <c r="AW32" s="29"/>
      <c r="AX32" s="29"/>
      <c r="AY32" s="1"/>
      <c r="AZ32" s="29"/>
      <c r="BA32" s="29"/>
      <c r="BB32" s="29"/>
      <c r="BC32" s="29">
        <f t="shared" si="3"/>
        <v>0</v>
      </c>
      <c r="BD32" s="29">
        <f t="shared" si="4"/>
        <v>0</v>
      </c>
      <c r="BE32" s="102">
        <v>39</v>
      </c>
      <c r="BF32" s="102">
        <v>5.5536000000000003</v>
      </c>
      <c r="BG32" s="249">
        <v>16</v>
      </c>
      <c r="BH32" s="250">
        <v>2.2784</v>
      </c>
      <c r="BI32" s="249"/>
      <c r="BJ32" s="250"/>
      <c r="BK32" s="245"/>
      <c r="BL32" s="102"/>
      <c r="BM32" s="102">
        <v>5</v>
      </c>
      <c r="BN32" s="102">
        <v>0.71199999999999997</v>
      </c>
      <c r="BO32" s="29"/>
      <c r="BP32" s="29"/>
      <c r="BQ32" s="102">
        <v>0</v>
      </c>
      <c r="BR32" s="102">
        <v>0</v>
      </c>
      <c r="BS32" s="11">
        <f t="shared" si="19"/>
        <v>60</v>
      </c>
      <c r="BT32" s="29">
        <f t="shared" si="20"/>
        <v>8.5440000000000005</v>
      </c>
      <c r="BU32" s="29"/>
      <c r="BV32" s="29"/>
      <c r="BW32" s="14"/>
      <c r="BX32" s="14"/>
      <c r="BY32" s="14"/>
      <c r="BZ32" s="29"/>
      <c r="CA32" s="14"/>
      <c r="CB32" s="29"/>
      <c r="CC32" s="14">
        <f t="shared" si="5"/>
        <v>0</v>
      </c>
      <c r="CD32" s="14">
        <f t="shared" si="5"/>
        <v>0</v>
      </c>
      <c r="CE32" s="14"/>
      <c r="CF32" s="14"/>
      <c r="CG32" s="27"/>
      <c r="CH32" s="18"/>
      <c r="CI32" s="26"/>
      <c r="CJ32" s="18"/>
      <c r="CK32" s="17"/>
      <c r="CL32" s="17"/>
      <c r="CM32" s="327">
        <v>25.75</v>
      </c>
      <c r="CN32" s="245">
        <v>8</v>
      </c>
      <c r="CO32" s="29">
        <f t="shared" si="21"/>
        <v>25.75</v>
      </c>
      <c r="CP32" s="29">
        <f t="shared" si="22"/>
        <v>8</v>
      </c>
      <c r="CQ32" s="238">
        <v>247.40625</v>
      </c>
      <c r="CR32" s="238"/>
      <c r="CS32" s="238"/>
      <c r="CT32" s="239"/>
      <c r="CU32" s="366">
        <v>18.556701030927837</v>
      </c>
      <c r="CV32" s="240"/>
      <c r="CW32" s="328">
        <v>63.814432989690722</v>
      </c>
      <c r="CX32" s="239"/>
      <c r="CY32" s="16"/>
      <c r="CZ32" s="16"/>
      <c r="DA32" s="25">
        <f t="shared" si="23"/>
        <v>329.77738402061857</v>
      </c>
      <c r="DB32" s="14">
        <f t="shared" si="24"/>
        <v>0</v>
      </c>
      <c r="DC32" s="29"/>
      <c r="DD32" s="29"/>
      <c r="DE32" s="14"/>
      <c r="DF32" s="29"/>
      <c r="DG32" s="29"/>
      <c r="DH32" s="29"/>
      <c r="DI32" s="29">
        <f t="shared" si="25"/>
        <v>0</v>
      </c>
      <c r="DJ32" s="29">
        <f t="shared" si="26"/>
        <v>0</v>
      </c>
      <c r="DK32" s="329">
        <v>41.44</v>
      </c>
      <c r="DL32" s="329">
        <v>13.81</v>
      </c>
      <c r="DM32" s="11">
        <f t="shared" si="27"/>
        <v>41.44</v>
      </c>
      <c r="DN32" s="11">
        <f t="shared" si="28"/>
        <v>13.81</v>
      </c>
      <c r="DO32" s="329">
        <v>40.200000000000003</v>
      </c>
      <c r="DP32" s="329">
        <v>13.4</v>
      </c>
      <c r="DQ32" s="349"/>
      <c r="DR32" s="349"/>
      <c r="DS32" s="29"/>
      <c r="DT32" s="29"/>
      <c r="DU32" s="15"/>
      <c r="DV32" s="24"/>
      <c r="DW32" s="24"/>
      <c r="DX32" s="24"/>
      <c r="DY32" s="29"/>
      <c r="DZ32" s="29"/>
      <c r="EA32" s="14"/>
      <c r="EB32" s="29"/>
      <c r="EC32" s="29">
        <f t="shared" si="29"/>
        <v>0</v>
      </c>
      <c r="ED32" s="29">
        <f t="shared" si="29"/>
        <v>0</v>
      </c>
      <c r="EE32" s="14"/>
      <c r="EF32" s="14"/>
      <c r="EG32" s="330">
        <v>39.18</v>
      </c>
      <c r="EH32" s="331">
        <v>9.7949999999999999</v>
      </c>
      <c r="EI32" s="119">
        <v>154.63999999999999</v>
      </c>
      <c r="EJ32" s="119">
        <v>38.659999999999997</v>
      </c>
      <c r="EK32" s="327">
        <v>72.16</v>
      </c>
      <c r="EL32" s="353">
        <v>18.04</v>
      </c>
      <c r="EM32" s="358">
        <v>51.55</v>
      </c>
      <c r="EN32" s="358">
        <v>12.887499999999999</v>
      </c>
      <c r="EO32" s="358">
        <v>30.93</v>
      </c>
      <c r="EP32" s="358">
        <v>7.7324999999999999</v>
      </c>
      <c r="EQ32" s="29">
        <f t="shared" si="30"/>
        <v>348.46000000000004</v>
      </c>
      <c r="ER32" s="29">
        <f t="shared" si="31"/>
        <v>66.495000000000005</v>
      </c>
      <c r="ES32" s="33"/>
      <c r="ET32" s="33"/>
      <c r="EU32" s="23"/>
      <c r="EV32" s="23"/>
      <c r="EW32" s="14">
        <f t="shared" si="32"/>
        <v>0</v>
      </c>
      <c r="EX32" s="14">
        <f t="shared" si="33"/>
        <v>0</v>
      </c>
      <c r="EY32" s="29"/>
      <c r="EZ32" s="29"/>
      <c r="FA32" s="332">
        <v>24</v>
      </c>
      <c r="FB32" s="246"/>
      <c r="FC32" s="139">
        <v>0</v>
      </c>
      <c r="FD32" s="245"/>
      <c r="FE32" s="29"/>
      <c r="FF32" s="29"/>
      <c r="FG32" s="235"/>
      <c r="FH32" s="236"/>
      <c r="FI32" s="29"/>
      <c r="FJ32" s="29"/>
      <c r="FK32" s="29"/>
      <c r="FL32" s="29"/>
      <c r="FM32" s="245">
        <v>26.8</v>
      </c>
      <c r="FN32" s="245">
        <v>6</v>
      </c>
      <c r="FO32" s="14"/>
      <c r="FP32" s="29"/>
      <c r="FQ32" s="6">
        <f t="shared" si="34"/>
        <v>26.8</v>
      </c>
      <c r="FR32" s="29">
        <f t="shared" si="35"/>
        <v>6</v>
      </c>
      <c r="FS32" s="14"/>
      <c r="FT32" s="14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>
        <f t="shared" si="36"/>
        <v>0</v>
      </c>
      <c r="GH32" s="29">
        <f t="shared" si="37"/>
        <v>0</v>
      </c>
      <c r="GI32" s="22"/>
      <c r="GJ32" s="22"/>
      <c r="GK32" s="245"/>
      <c r="GL32" s="245"/>
      <c r="GM32" s="248"/>
      <c r="GN32" s="21"/>
      <c r="GO32" s="333"/>
      <c r="GP32" s="334"/>
      <c r="GQ32" s="5"/>
      <c r="GR32" s="5"/>
      <c r="GS32" s="21"/>
      <c r="GT32" s="21"/>
      <c r="GU32" s="118"/>
      <c r="GV32" s="118"/>
      <c r="GW32" s="118"/>
      <c r="GX32" s="118"/>
      <c r="GY32" s="118">
        <v>0</v>
      </c>
      <c r="GZ32" s="118">
        <v>0</v>
      </c>
      <c r="HA32" s="29">
        <f t="shared" si="38"/>
        <v>0</v>
      </c>
      <c r="HB32" s="29">
        <f t="shared" si="39"/>
        <v>0</v>
      </c>
      <c r="HC32" s="14"/>
      <c r="HD32" s="14"/>
      <c r="HE32" s="14"/>
      <c r="HF32" s="14"/>
      <c r="HG32" s="14"/>
      <c r="HH32" s="14"/>
      <c r="HI32" s="14">
        <f t="shared" si="6"/>
        <v>0</v>
      </c>
      <c r="HJ32" s="14">
        <f t="shared" si="7"/>
        <v>0</v>
      </c>
      <c r="HK32" s="102"/>
      <c r="HL32" s="102"/>
      <c r="HM32" s="102"/>
      <c r="HN32" s="355"/>
      <c r="HO32" s="102">
        <f t="shared" si="40"/>
        <v>0</v>
      </c>
      <c r="HP32" s="102">
        <f t="shared" si="41"/>
        <v>0</v>
      </c>
      <c r="HQ32" s="116">
        <v>400</v>
      </c>
      <c r="HR32" s="95"/>
      <c r="HS32" s="116">
        <v>400</v>
      </c>
      <c r="HT32" s="29"/>
      <c r="HU32" s="29">
        <f t="shared" si="42"/>
        <v>400</v>
      </c>
      <c r="HV32" s="29">
        <f t="shared" si="43"/>
        <v>0</v>
      </c>
      <c r="HW32" s="29"/>
      <c r="HX32" s="29"/>
      <c r="HY32" s="240"/>
      <c r="HZ32" s="333"/>
      <c r="IA32" s="20"/>
      <c r="IB32" s="7"/>
      <c r="IC32" s="336">
        <v>9.3000000000000007</v>
      </c>
      <c r="ID32" s="155">
        <v>2.3250000000000002</v>
      </c>
      <c r="IE32" s="4"/>
      <c r="IF32" s="4"/>
      <c r="IG32" s="29">
        <f t="shared" si="82"/>
        <v>9.3000000000000007</v>
      </c>
      <c r="IH32" s="29">
        <f t="shared" si="44"/>
        <v>2.3250000000000002</v>
      </c>
      <c r="II32" s="29"/>
      <c r="IJ32" s="29"/>
      <c r="IK32" s="29"/>
      <c r="IL32" s="29"/>
      <c r="IM32" s="14"/>
      <c r="IN32" s="24"/>
      <c r="IO32" s="102"/>
      <c r="IP32" s="102"/>
      <c r="IQ32" s="29"/>
      <c r="IR32" s="29"/>
      <c r="IS32" s="29"/>
      <c r="IT32" s="29"/>
      <c r="IU32" s="29">
        <f t="shared" si="8"/>
        <v>0</v>
      </c>
      <c r="IV32" s="29">
        <f t="shared" si="9"/>
        <v>0</v>
      </c>
      <c r="IW32" s="29"/>
      <c r="IX32" s="29"/>
      <c r="IY32" s="95">
        <v>10.31</v>
      </c>
      <c r="IZ32" s="95">
        <v>0</v>
      </c>
      <c r="JA32" s="95">
        <v>10.31</v>
      </c>
      <c r="JB32" s="95">
        <v>0</v>
      </c>
      <c r="JC32" s="30"/>
      <c r="JD32" s="30"/>
      <c r="JE32" s="29">
        <f t="shared" si="45"/>
        <v>20.62</v>
      </c>
      <c r="JF32" s="29">
        <f t="shared" si="46"/>
        <v>0</v>
      </c>
      <c r="JG32" s="368">
        <v>6.5372000000000003</v>
      </c>
      <c r="JH32" s="369">
        <v>1</v>
      </c>
      <c r="JI32" s="368">
        <v>6.5373000000000001</v>
      </c>
      <c r="JJ32" s="369">
        <v>1</v>
      </c>
      <c r="JK32" s="333">
        <v>51.55</v>
      </c>
      <c r="JL32" s="333">
        <v>11</v>
      </c>
      <c r="JM32" s="116">
        <v>0</v>
      </c>
      <c r="JN32" s="333">
        <v>0</v>
      </c>
      <c r="JO32" s="327"/>
      <c r="JP32" s="245"/>
      <c r="JQ32" s="29"/>
      <c r="JR32" s="29"/>
      <c r="JS32" s="29"/>
      <c r="JT32" s="29"/>
      <c r="JU32" s="29">
        <f t="shared" si="83"/>
        <v>64.624499999999998</v>
      </c>
      <c r="JV32" s="29">
        <f t="shared" si="84"/>
        <v>13</v>
      </c>
      <c r="JW32" s="29"/>
      <c r="JX32" s="29"/>
      <c r="JY32" s="30"/>
      <c r="JZ32" s="30"/>
      <c r="KA32" s="29">
        <f t="shared" si="47"/>
        <v>0</v>
      </c>
      <c r="KB32" s="29">
        <f t="shared" si="48"/>
        <v>0</v>
      </c>
      <c r="KC32" s="14"/>
      <c r="KD32" s="14"/>
      <c r="KE32" s="14"/>
      <c r="KF32" s="14"/>
      <c r="KG32" s="14">
        <f t="shared" si="10"/>
        <v>0</v>
      </c>
      <c r="KH32" s="14">
        <f t="shared" si="11"/>
        <v>0</v>
      </c>
      <c r="KI32" s="14"/>
      <c r="KJ32" s="14"/>
      <c r="KK32" s="14"/>
      <c r="KL32" s="14"/>
      <c r="KM32" s="14">
        <f t="shared" si="49"/>
        <v>0</v>
      </c>
      <c r="KN32" s="14">
        <f t="shared" si="49"/>
        <v>0</v>
      </c>
      <c r="KO32" s="11"/>
      <c r="KP32" s="14"/>
      <c r="KQ32" s="14"/>
      <c r="KR32" s="14"/>
      <c r="KS32" s="10"/>
      <c r="KT32" s="10"/>
      <c r="KU32" s="14"/>
      <c r="KV32" s="14"/>
      <c r="KW32" s="14">
        <f t="shared" si="50"/>
        <v>0</v>
      </c>
      <c r="KX32" s="14">
        <f t="shared" si="51"/>
        <v>0</v>
      </c>
      <c r="KY32" s="14"/>
      <c r="KZ32" s="14"/>
      <c r="LA32" s="14"/>
      <c r="LB32" s="14"/>
      <c r="LC32" s="14">
        <f t="shared" si="52"/>
        <v>0</v>
      </c>
      <c r="LD32" s="14">
        <f t="shared" si="53"/>
        <v>0</v>
      </c>
      <c r="LE32" s="14"/>
      <c r="LF32" s="14"/>
      <c r="LG32" s="14">
        <f t="shared" si="54"/>
        <v>0</v>
      </c>
      <c r="LH32" s="14">
        <f t="shared" si="55"/>
        <v>0</v>
      </c>
      <c r="LI32" s="337"/>
      <c r="LJ32" s="338"/>
      <c r="LK32" s="339"/>
      <c r="LL32" s="340"/>
      <c r="LM32" s="339"/>
      <c r="LN32" s="342"/>
      <c r="LO32" s="31"/>
      <c r="LP32" s="3"/>
      <c r="LQ32" s="3"/>
      <c r="LR32" s="3"/>
      <c r="LS32" s="14">
        <f t="shared" si="56"/>
        <v>0</v>
      </c>
      <c r="LT32" s="14">
        <f t="shared" si="57"/>
        <v>0</v>
      </c>
      <c r="LU32" s="12"/>
      <c r="LV32" s="14"/>
      <c r="LW32" s="14"/>
      <c r="LX32" s="14"/>
      <c r="LY32" s="14">
        <f t="shared" si="58"/>
        <v>0</v>
      </c>
      <c r="LZ32" s="14">
        <f t="shared" si="59"/>
        <v>0</v>
      </c>
      <c r="MA32" s="27"/>
      <c r="MB32" s="14"/>
      <c r="MC32" s="233">
        <v>22</v>
      </c>
      <c r="MD32" s="252"/>
      <c r="ME32" s="99"/>
      <c r="MF32" s="14"/>
      <c r="MG32" s="31"/>
      <c r="MH32" s="14"/>
      <c r="MI32" s="14">
        <f t="shared" si="60"/>
        <v>22</v>
      </c>
      <c r="MJ32" s="14">
        <f t="shared" si="61"/>
        <v>0</v>
      </c>
      <c r="MK32" s="350">
        <v>0</v>
      </c>
      <c r="ML32" s="117">
        <v>0</v>
      </c>
      <c r="MM32" s="139">
        <v>0</v>
      </c>
      <c r="MN32" s="343">
        <v>0</v>
      </c>
      <c r="MO32" s="14">
        <f t="shared" si="62"/>
        <v>0</v>
      </c>
      <c r="MP32" s="14">
        <f t="shared" si="63"/>
        <v>0</v>
      </c>
      <c r="MQ32" s="14"/>
      <c r="MR32" s="14"/>
      <c r="MS32" s="14">
        <f t="shared" si="64"/>
        <v>0</v>
      </c>
      <c r="MT32" s="14">
        <f t="shared" si="65"/>
        <v>0</v>
      </c>
      <c r="MU32" s="14"/>
      <c r="MV32" s="14"/>
      <c r="MW32" s="14">
        <f t="shared" si="66"/>
        <v>0</v>
      </c>
      <c r="MX32" s="14">
        <f t="shared" si="67"/>
        <v>0</v>
      </c>
      <c r="MY32" s="117">
        <v>6.65</v>
      </c>
      <c r="MZ32" s="344">
        <v>0.9</v>
      </c>
      <c r="NA32" s="14">
        <f t="shared" si="68"/>
        <v>6.65</v>
      </c>
      <c r="NB32" s="14">
        <f t="shared" si="69"/>
        <v>0.9</v>
      </c>
      <c r="NC32" s="33"/>
      <c r="ND32" s="33"/>
      <c r="NE32" s="33">
        <f t="shared" si="70"/>
        <v>0</v>
      </c>
      <c r="NF32" s="33">
        <f t="shared" si="71"/>
        <v>0</v>
      </c>
      <c r="NG32" s="33"/>
      <c r="NH32" s="33"/>
      <c r="NI32" s="33">
        <f t="shared" si="72"/>
        <v>0</v>
      </c>
      <c r="NJ32" s="33">
        <f t="shared" si="73"/>
        <v>0</v>
      </c>
      <c r="NK32" s="8"/>
      <c r="NL32" s="33"/>
      <c r="NM32" s="33">
        <f t="shared" si="74"/>
        <v>0</v>
      </c>
      <c r="NN32" s="33">
        <f t="shared" si="75"/>
        <v>0</v>
      </c>
      <c r="NO32" s="98">
        <v>0</v>
      </c>
      <c r="NP32" s="98"/>
      <c r="NQ32" s="98">
        <v>0</v>
      </c>
      <c r="NR32" s="98"/>
      <c r="NS32" s="98">
        <v>0</v>
      </c>
      <c r="NT32" s="98"/>
      <c r="NU32" s="14">
        <f t="shared" si="76"/>
        <v>0</v>
      </c>
      <c r="NV32" s="14">
        <f t="shared" si="77"/>
        <v>0</v>
      </c>
      <c r="NW32" s="98"/>
      <c r="NX32" s="98"/>
      <c r="NY32" s="98"/>
      <c r="NZ32" s="98"/>
      <c r="OA32" s="98"/>
      <c r="OB32" s="98"/>
      <c r="OC32" s="98"/>
      <c r="OD32" s="98"/>
      <c r="OE32" s="98">
        <f t="shared" si="78"/>
        <v>0</v>
      </c>
      <c r="OF32" s="98">
        <f t="shared" si="79"/>
        <v>0</v>
      </c>
      <c r="OG32" s="240">
        <v>0</v>
      </c>
      <c r="OH32" s="240"/>
      <c r="OI32" s="240">
        <v>0</v>
      </c>
      <c r="OJ32" s="240"/>
      <c r="OK32" s="240">
        <v>0</v>
      </c>
      <c r="OL32" s="33"/>
      <c r="OM32" s="33">
        <f t="shared" si="80"/>
        <v>0</v>
      </c>
      <c r="ON32" s="33">
        <f t="shared" si="81"/>
        <v>0</v>
      </c>
      <c r="OO32" s="33"/>
      <c r="OP32" s="33"/>
      <c r="OQ32" s="33">
        <f t="shared" si="12"/>
        <v>0</v>
      </c>
      <c r="OR32" s="33">
        <f t="shared" si="13"/>
        <v>0</v>
      </c>
    </row>
    <row r="33" spans="1:408" ht="12.75" customHeight="1">
      <c r="A33" s="172"/>
      <c r="B33" s="154">
        <v>23</v>
      </c>
      <c r="C33" s="173"/>
      <c r="D33" s="173"/>
      <c r="E33" s="98"/>
      <c r="F33" s="98"/>
      <c r="G33" s="98"/>
      <c r="H33" s="98"/>
      <c r="I33" s="102">
        <f t="shared" si="0"/>
        <v>0</v>
      </c>
      <c r="J33" s="102">
        <f t="shared" si="1"/>
        <v>0</v>
      </c>
      <c r="K33" s="11"/>
      <c r="L33" s="11"/>
      <c r="M33" s="95">
        <v>20.62</v>
      </c>
      <c r="N33" s="95">
        <v>4.1240000000000006</v>
      </c>
      <c r="O33" s="99">
        <v>20.62</v>
      </c>
      <c r="P33" s="95">
        <v>4.1240000000000006</v>
      </c>
      <c r="Q33" s="147"/>
      <c r="R33" s="102"/>
      <c r="S33" s="11"/>
      <c r="T33" s="11"/>
      <c r="U33" s="102"/>
      <c r="V33" s="102"/>
      <c r="W33" s="29">
        <f t="shared" si="14"/>
        <v>41.24</v>
      </c>
      <c r="X33" s="29">
        <f t="shared" si="15"/>
        <v>41.24</v>
      </c>
      <c r="Y33" s="102">
        <v>5</v>
      </c>
      <c r="Z33" s="102">
        <v>2.2200000000000002</v>
      </c>
      <c r="AA33" s="99"/>
      <c r="AB33" s="95"/>
      <c r="AC33" s="29">
        <f t="shared" si="16"/>
        <v>5</v>
      </c>
      <c r="AD33" s="29">
        <f t="shared" si="17"/>
        <v>2.2200000000000002</v>
      </c>
      <c r="AE33" s="95">
        <v>10</v>
      </c>
      <c r="AF33" s="95">
        <v>3</v>
      </c>
      <c r="AG33" s="95"/>
      <c r="AH33" s="95"/>
      <c r="AI33" s="147"/>
      <c r="AJ33" s="147"/>
      <c r="AK33" s="325">
        <v>105</v>
      </c>
      <c r="AL33" s="326">
        <v>31.5</v>
      </c>
      <c r="AM33" s="9"/>
      <c r="AN33" s="9"/>
      <c r="AO33" s="28"/>
      <c r="AP33" s="28"/>
      <c r="AQ33" s="28"/>
      <c r="AR33" s="28"/>
      <c r="AS33" s="28"/>
      <c r="AT33" s="28"/>
      <c r="AU33" s="14">
        <f t="shared" si="18"/>
        <v>115</v>
      </c>
      <c r="AV33" s="14">
        <f t="shared" si="2"/>
        <v>34.5</v>
      </c>
      <c r="AW33" s="29"/>
      <c r="AX33" s="29"/>
      <c r="AY33" s="1"/>
      <c r="AZ33" s="29"/>
      <c r="BA33" s="29"/>
      <c r="BB33" s="29"/>
      <c r="BC33" s="29">
        <f t="shared" si="3"/>
        <v>0</v>
      </c>
      <c r="BD33" s="29">
        <f t="shared" si="4"/>
        <v>0</v>
      </c>
      <c r="BE33" s="102">
        <v>39</v>
      </c>
      <c r="BF33" s="102">
        <v>5.5536000000000003</v>
      </c>
      <c r="BG33" s="249">
        <v>16</v>
      </c>
      <c r="BH33" s="250">
        <v>2.2784</v>
      </c>
      <c r="BI33" s="249"/>
      <c r="BJ33" s="250"/>
      <c r="BK33" s="245"/>
      <c r="BL33" s="102"/>
      <c r="BM33" s="102">
        <v>5</v>
      </c>
      <c r="BN33" s="102">
        <v>0.71199999999999997</v>
      </c>
      <c r="BO33" s="29"/>
      <c r="BP33" s="29"/>
      <c r="BQ33" s="102">
        <v>0</v>
      </c>
      <c r="BR33" s="102">
        <v>0</v>
      </c>
      <c r="BS33" s="11">
        <f t="shared" si="19"/>
        <v>60</v>
      </c>
      <c r="BT33" s="29">
        <f t="shared" si="20"/>
        <v>8.5440000000000005</v>
      </c>
      <c r="BU33" s="29"/>
      <c r="BV33" s="29"/>
      <c r="BW33" s="14"/>
      <c r="BX33" s="14"/>
      <c r="BY33" s="14"/>
      <c r="BZ33" s="29"/>
      <c r="CA33" s="14"/>
      <c r="CB33" s="29"/>
      <c r="CC33" s="14">
        <f t="shared" si="5"/>
        <v>0</v>
      </c>
      <c r="CD33" s="14">
        <f t="shared" si="5"/>
        <v>0</v>
      </c>
      <c r="CE33" s="14"/>
      <c r="CF33" s="14"/>
      <c r="CG33" s="27"/>
      <c r="CH33" s="18"/>
      <c r="CI33" s="26"/>
      <c r="CJ33" s="18"/>
      <c r="CK33" s="17"/>
      <c r="CL33" s="17"/>
      <c r="CM33" s="327">
        <v>25.75</v>
      </c>
      <c r="CN33" s="245">
        <v>8</v>
      </c>
      <c r="CO33" s="29">
        <f t="shared" si="21"/>
        <v>25.75</v>
      </c>
      <c r="CP33" s="29">
        <f t="shared" si="22"/>
        <v>8</v>
      </c>
      <c r="CQ33" s="238">
        <v>247.40625</v>
      </c>
      <c r="CR33" s="238"/>
      <c r="CS33" s="238"/>
      <c r="CT33" s="239"/>
      <c r="CU33" s="366">
        <v>18.556701030927837</v>
      </c>
      <c r="CV33" s="240"/>
      <c r="CW33" s="328">
        <v>63.814432989690722</v>
      </c>
      <c r="CX33" s="239"/>
      <c r="CY33" s="16"/>
      <c r="CZ33" s="16"/>
      <c r="DA33" s="25">
        <f t="shared" si="23"/>
        <v>329.77738402061857</v>
      </c>
      <c r="DB33" s="14">
        <f t="shared" si="24"/>
        <v>0</v>
      </c>
      <c r="DC33" s="29"/>
      <c r="DD33" s="29"/>
      <c r="DE33" s="14"/>
      <c r="DF33" s="29"/>
      <c r="DG33" s="29"/>
      <c r="DH33" s="29"/>
      <c r="DI33" s="29">
        <f t="shared" si="25"/>
        <v>0</v>
      </c>
      <c r="DJ33" s="29">
        <f t="shared" si="26"/>
        <v>0</v>
      </c>
      <c r="DK33" s="329">
        <v>41.44</v>
      </c>
      <c r="DL33" s="329">
        <v>13.81</v>
      </c>
      <c r="DM33" s="11">
        <f t="shared" si="27"/>
        <v>41.44</v>
      </c>
      <c r="DN33" s="11">
        <f t="shared" si="28"/>
        <v>13.81</v>
      </c>
      <c r="DO33" s="329">
        <v>40.200000000000003</v>
      </c>
      <c r="DP33" s="329">
        <v>13.4</v>
      </c>
      <c r="DQ33" s="349"/>
      <c r="DR33" s="349"/>
      <c r="DS33" s="29"/>
      <c r="DT33" s="29"/>
      <c r="DU33" s="15"/>
      <c r="DV33" s="24"/>
      <c r="DW33" s="24"/>
      <c r="DX33" s="24"/>
      <c r="DY33" s="29"/>
      <c r="DZ33" s="29"/>
      <c r="EA33" s="14"/>
      <c r="EB33" s="29"/>
      <c r="EC33" s="29">
        <f t="shared" si="29"/>
        <v>0</v>
      </c>
      <c r="ED33" s="29">
        <f t="shared" si="29"/>
        <v>0</v>
      </c>
      <c r="EE33" s="14"/>
      <c r="EF33" s="14"/>
      <c r="EG33" s="330">
        <v>39.18</v>
      </c>
      <c r="EH33" s="331">
        <v>9.7949999999999999</v>
      </c>
      <c r="EI33" s="119">
        <v>154.63999999999999</v>
      </c>
      <c r="EJ33" s="119">
        <v>38.659999999999997</v>
      </c>
      <c r="EK33" s="327">
        <v>72.16</v>
      </c>
      <c r="EL33" s="353">
        <v>18.04</v>
      </c>
      <c r="EM33" s="358">
        <v>51.55</v>
      </c>
      <c r="EN33" s="358">
        <v>12.887499999999999</v>
      </c>
      <c r="EO33" s="358">
        <v>30.93</v>
      </c>
      <c r="EP33" s="358">
        <v>7.7324999999999999</v>
      </c>
      <c r="EQ33" s="29">
        <f t="shared" si="30"/>
        <v>348.46000000000004</v>
      </c>
      <c r="ER33" s="29">
        <f t="shared" si="31"/>
        <v>66.495000000000005</v>
      </c>
      <c r="ES33" s="33"/>
      <c r="ET33" s="33"/>
      <c r="EU33" s="23"/>
      <c r="EV33" s="23"/>
      <c r="EW33" s="14">
        <f t="shared" si="32"/>
        <v>0</v>
      </c>
      <c r="EX33" s="14">
        <f t="shared" si="33"/>
        <v>0</v>
      </c>
      <c r="EY33" s="29"/>
      <c r="EZ33" s="29"/>
      <c r="FA33" s="332">
        <v>24</v>
      </c>
      <c r="FB33" s="246"/>
      <c r="FC33" s="139">
        <v>25</v>
      </c>
      <c r="FD33" s="245"/>
      <c r="FE33" s="29"/>
      <c r="FF33" s="29"/>
      <c r="FG33" s="235"/>
      <c r="FH33" s="236"/>
      <c r="FI33" s="29"/>
      <c r="FJ33" s="29"/>
      <c r="FK33" s="29"/>
      <c r="FL33" s="29"/>
      <c r="FM33" s="245">
        <v>26.8</v>
      </c>
      <c r="FN33" s="245">
        <v>6</v>
      </c>
      <c r="FO33" s="14"/>
      <c r="FP33" s="29"/>
      <c r="FQ33" s="6">
        <f t="shared" si="34"/>
        <v>26.8</v>
      </c>
      <c r="FR33" s="29">
        <f t="shared" si="35"/>
        <v>6</v>
      </c>
      <c r="FS33" s="14"/>
      <c r="FT33" s="14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>
        <f t="shared" si="36"/>
        <v>0</v>
      </c>
      <c r="GH33" s="29">
        <f t="shared" si="37"/>
        <v>0</v>
      </c>
      <c r="GI33" s="22"/>
      <c r="GJ33" s="22"/>
      <c r="GK33" s="245"/>
      <c r="GL33" s="245"/>
      <c r="GM33" s="248"/>
      <c r="GN33" s="21"/>
      <c r="GO33" s="333"/>
      <c r="GP33" s="334"/>
      <c r="GQ33" s="5"/>
      <c r="GR33" s="5"/>
      <c r="GS33" s="21"/>
      <c r="GT33" s="21"/>
      <c r="GU33" s="118"/>
      <c r="GV33" s="118"/>
      <c r="GW33" s="118"/>
      <c r="GX33" s="118"/>
      <c r="GY33" s="118">
        <v>0</v>
      </c>
      <c r="GZ33" s="118">
        <v>0</v>
      </c>
      <c r="HA33" s="29">
        <f t="shared" si="38"/>
        <v>0</v>
      </c>
      <c r="HB33" s="29">
        <f t="shared" si="39"/>
        <v>0</v>
      </c>
      <c r="HC33" s="14"/>
      <c r="HD33" s="14"/>
      <c r="HE33" s="14"/>
      <c r="HF33" s="14"/>
      <c r="HG33" s="14"/>
      <c r="HH33" s="14"/>
      <c r="HI33" s="14">
        <f t="shared" si="6"/>
        <v>0</v>
      </c>
      <c r="HJ33" s="14">
        <f t="shared" si="7"/>
        <v>0</v>
      </c>
      <c r="HK33" s="102"/>
      <c r="HL33" s="102"/>
      <c r="HM33" s="102"/>
      <c r="HN33" s="355"/>
      <c r="HO33" s="102">
        <f t="shared" si="40"/>
        <v>0</v>
      </c>
      <c r="HP33" s="102">
        <f t="shared" si="41"/>
        <v>0</v>
      </c>
      <c r="HQ33" s="116">
        <v>400</v>
      </c>
      <c r="HR33" s="95"/>
      <c r="HS33" s="116">
        <v>400</v>
      </c>
      <c r="HT33" s="29"/>
      <c r="HU33" s="29">
        <f t="shared" si="42"/>
        <v>400</v>
      </c>
      <c r="HV33" s="29">
        <f t="shared" si="43"/>
        <v>0</v>
      </c>
      <c r="HW33" s="29"/>
      <c r="HX33" s="29"/>
      <c r="HY33" s="240"/>
      <c r="HZ33" s="333"/>
      <c r="IA33" s="20"/>
      <c r="IB33" s="7"/>
      <c r="IC33" s="336">
        <v>9.3000000000000007</v>
      </c>
      <c r="ID33" s="155">
        <v>2.3250000000000002</v>
      </c>
      <c r="IE33" s="4"/>
      <c r="IF33" s="4"/>
      <c r="IG33" s="29">
        <f t="shared" si="82"/>
        <v>9.3000000000000007</v>
      </c>
      <c r="IH33" s="29">
        <f t="shared" si="44"/>
        <v>2.3250000000000002</v>
      </c>
      <c r="II33" s="29"/>
      <c r="IJ33" s="29"/>
      <c r="IK33" s="29"/>
      <c r="IL33" s="29"/>
      <c r="IM33" s="14"/>
      <c r="IN33" s="24"/>
      <c r="IO33" s="102"/>
      <c r="IP33" s="102"/>
      <c r="IQ33" s="29"/>
      <c r="IR33" s="29"/>
      <c r="IS33" s="29"/>
      <c r="IT33" s="29"/>
      <c r="IU33" s="29">
        <f t="shared" si="8"/>
        <v>0</v>
      </c>
      <c r="IV33" s="29">
        <f t="shared" si="9"/>
        <v>0</v>
      </c>
      <c r="IW33" s="29"/>
      <c r="IX33" s="29"/>
      <c r="IY33" s="95">
        <v>10.31</v>
      </c>
      <c r="IZ33" s="95">
        <v>0</v>
      </c>
      <c r="JA33" s="95">
        <v>10.31</v>
      </c>
      <c r="JB33" s="95">
        <v>0</v>
      </c>
      <c r="JC33" s="30"/>
      <c r="JD33" s="30"/>
      <c r="JE33" s="29">
        <f t="shared" si="45"/>
        <v>20.62</v>
      </c>
      <c r="JF33" s="29">
        <f t="shared" si="46"/>
        <v>0</v>
      </c>
      <c r="JG33" s="368">
        <v>6.5372000000000003</v>
      </c>
      <c r="JH33" s="369">
        <v>1</v>
      </c>
      <c r="JI33" s="368">
        <v>6.5373000000000001</v>
      </c>
      <c r="JJ33" s="369">
        <v>1</v>
      </c>
      <c r="JK33" s="333">
        <v>51.55</v>
      </c>
      <c r="JL33" s="333">
        <v>11</v>
      </c>
      <c r="JM33" s="116">
        <v>0</v>
      </c>
      <c r="JN33" s="333">
        <v>0</v>
      </c>
      <c r="JO33" s="327"/>
      <c r="JP33" s="245"/>
      <c r="JQ33" s="29"/>
      <c r="JR33" s="29"/>
      <c r="JS33" s="29"/>
      <c r="JT33" s="29"/>
      <c r="JU33" s="29">
        <f t="shared" si="83"/>
        <v>64.624499999999998</v>
      </c>
      <c r="JV33" s="29">
        <f t="shared" si="84"/>
        <v>13</v>
      </c>
      <c r="JW33" s="29"/>
      <c r="JX33" s="29"/>
      <c r="JY33" s="30"/>
      <c r="JZ33" s="30"/>
      <c r="KA33" s="29">
        <f t="shared" si="47"/>
        <v>0</v>
      </c>
      <c r="KB33" s="29">
        <f t="shared" si="48"/>
        <v>0</v>
      </c>
      <c r="KC33" s="14"/>
      <c r="KD33" s="14"/>
      <c r="KE33" s="14"/>
      <c r="KF33" s="14"/>
      <c r="KG33" s="14">
        <f t="shared" si="10"/>
        <v>0</v>
      </c>
      <c r="KH33" s="14">
        <f t="shared" si="11"/>
        <v>0</v>
      </c>
      <c r="KI33" s="14"/>
      <c r="KJ33" s="14"/>
      <c r="KK33" s="14"/>
      <c r="KL33" s="14"/>
      <c r="KM33" s="14">
        <f t="shared" si="49"/>
        <v>0</v>
      </c>
      <c r="KN33" s="14">
        <f t="shared" si="49"/>
        <v>0</v>
      </c>
      <c r="KO33" s="11"/>
      <c r="KP33" s="14"/>
      <c r="KQ33" s="14"/>
      <c r="KR33" s="14"/>
      <c r="KS33" s="10"/>
      <c r="KT33" s="10"/>
      <c r="KU33" s="14"/>
      <c r="KV33" s="14"/>
      <c r="KW33" s="14">
        <f t="shared" si="50"/>
        <v>0</v>
      </c>
      <c r="KX33" s="14">
        <f t="shared" si="51"/>
        <v>0</v>
      </c>
      <c r="KY33" s="14"/>
      <c r="KZ33" s="14"/>
      <c r="LA33" s="14"/>
      <c r="LB33" s="14"/>
      <c r="LC33" s="14">
        <f t="shared" si="52"/>
        <v>0</v>
      </c>
      <c r="LD33" s="14">
        <f t="shared" si="53"/>
        <v>0</v>
      </c>
      <c r="LE33" s="14"/>
      <c r="LF33" s="14"/>
      <c r="LG33" s="14">
        <f t="shared" si="54"/>
        <v>0</v>
      </c>
      <c r="LH33" s="14">
        <f t="shared" si="55"/>
        <v>0</v>
      </c>
      <c r="LI33" s="337"/>
      <c r="LJ33" s="338"/>
      <c r="LK33" s="339"/>
      <c r="LL33" s="340"/>
      <c r="LM33" s="339"/>
      <c r="LN33" s="342"/>
      <c r="LO33" s="31"/>
      <c r="LP33" s="3"/>
      <c r="LQ33" s="3"/>
      <c r="LR33" s="3"/>
      <c r="LS33" s="14">
        <f t="shared" si="56"/>
        <v>0</v>
      </c>
      <c r="LT33" s="14">
        <f t="shared" si="57"/>
        <v>0</v>
      </c>
      <c r="LU33" s="12"/>
      <c r="LV33" s="14"/>
      <c r="LW33" s="14"/>
      <c r="LX33" s="14"/>
      <c r="LY33" s="14">
        <f t="shared" si="58"/>
        <v>0</v>
      </c>
      <c r="LZ33" s="14">
        <f t="shared" si="59"/>
        <v>0</v>
      </c>
      <c r="MA33" s="27"/>
      <c r="MB33" s="14"/>
      <c r="MC33" s="233">
        <v>22</v>
      </c>
      <c r="MD33" s="252"/>
      <c r="ME33" s="99"/>
      <c r="MF33" s="14"/>
      <c r="MG33" s="31"/>
      <c r="MH33" s="14"/>
      <c r="MI33" s="14">
        <f t="shared" si="60"/>
        <v>22</v>
      </c>
      <c r="MJ33" s="14">
        <f t="shared" si="61"/>
        <v>0</v>
      </c>
      <c r="MK33" s="350">
        <v>4.2000000000000003E-2</v>
      </c>
      <c r="ML33" s="117">
        <v>0</v>
      </c>
      <c r="MM33" s="139">
        <v>2.8000000000000004E-2</v>
      </c>
      <c r="MN33" s="343">
        <v>0</v>
      </c>
      <c r="MO33" s="14">
        <f t="shared" si="62"/>
        <v>7.0000000000000007E-2</v>
      </c>
      <c r="MP33" s="14">
        <f t="shared" si="63"/>
        <v>0</v>
      </c>
      <c r="MQ33" s="14"/>
      <c r="MR33" s="14"/>
      <c r="MS33" s="14">
        <f t="shared" si="64"/>
        <v>0</v>
      </c>
      <c r="MT33" s="14">
        <f t="shared" si="65"/>
        <v>0</v>
      </c>
      <c r="MU33" s="14"/>
      <c r="MV33" s="14"/>
      <c r="MW33" s="14">
        <f t="shared" si="66"/>
        <v>0</v>
      </c>
      <c r="MX33" s="14">
        <f t="shared" si="67"/>
        <v>0</v>
      </c>
      <c r="MY33" s="117">
        <v>6.65</v>
      </c>
      <c r="MZ33" s="344">
        <v>0.9</v>
      </c>
      <c r="NA33" s="14">
        <f t="shared" si="68"/>
        <v>6.65</v>
      </c>
      <c r="NB33" s="14">
        <f t="shared" si="69"/>
        <v>0.9</v>
      </c>
      <c r="NC33" s="33"/>
      <c r="ND33" s="33"/>
      <c r="NE33" s="33">
        <f t="shared" si="70"/>
        <v>0</v>
      </c>
      <c r="NF33" s="33">
        <f t="shared" si="71"/>
        <v>0</v>
      </c>
      <c r="NG33" s="33"/>
      <c r="NH33" s="33"/>
      <c r="NI33" s="33">
        <f t="shared" si="72"/>
        <v>0</v>
      </c>
      <c r="NJ33" s="33">
        <f t="shared" si="73"/>
        <v>0</v>
      </c>
      <c r="NK33" s="8"/>
      <c r="NL33" s="33"/>
      <c r="NM33" s="33">
        <f t="shared" si="74"/>
        <v>0</v>
      </c>
      <c r="NN33" s="33">
        <f t="shared" si="75"/>
        <v>0</v>
      </c>
      <c r="NO33" s="98">
        <v>0</v>
      </c>
      <c r="NP33" s="98"/>
      <c r="NQ33" s="98">
        <v>0</v>
      </c>
      <c r="NR33" s="98"/>
      <c r="NS33" s="98">
        <v>0</v>
      </c>
      <c r="NT33" s="98"/>
      <c r="NU33" s="14">
        <f t="shared" si="76"/>
        <v>0</v>
      </c>
      <c r="NV33" s="14">
        <f t="shared" si="77"/>
        <v>0</v>
      </c>
      <c r="NW33" s="98"/>
      <c r="NX33" s="98"/>
      <c r="NY33" s="98"/>
      <c r="NZ33" s="98"/>
      <c r="OA33" s="98"/>
      <c r="OB33" s="98"/>
      <c r="OC33" s="98"/>
      <c r="OD33" s="98"/>
      <c r="OE33" s="98">
        <f t="shared" si="78"/>
        <v>0</v>
      </c>
      <c r="OF33" s="98">
        <f t="shared" si="79"/>
        <v>0</v>
      </c>
      <c r="OG33" s="240">
        <v>0.02</v>
      </c>
      <c r="OH33" s="240"/>
      <c r="OI33" s="240">
        <v>0.01</v>
      </c>
      <c r="OJ33" s="240"/>
      <c r="OK33" s="240">
        <v>0.01</v>
      </c>
      <c r="OL33" s="33"/>
      <c r="OM33" s="33">
        <f t="shared" si="80"/>
        <v>0.03</v>
      </c>
      <c r="ON33" s="33">
        <f t="shared" si="81"/>
        <v>0</v>
      </c>
      <c r="OO33" s="33"/>
      <c r="OP33" s="33"/>
      <c r="OQ33" s="33">
        <f t="shared" si="12"/>
        <v>0</v>
      </c>
      <c r="OR33" s="33">
        <f t="shared" si="13"/>
        <v>0</v>
      </c>
    </row>
    <row r="34" spans="1:408" ht="12.75" customHeight="1">
      <c r="A34" s="172"/>
      <c r="B34" s="154">
        <v>24</v>
      </c>
      <c r="C34" s="173"/>
      <c r="D34" s="173"/>
      <c r="E34" s="98"/>
      <c r="F34" s="98"/>
      <c r="G34" s="98"/>
      <c r="H34" s="98"/>
      <c r="I34" s="102">
        <f t="shared" si="0"/>
        <v>0</v>
      </c>
      <c r="J34" s="102">
        <f t="shared" si="1"/>
        <v>0</v>
      </c>
      <c r="K34" s="11"/>
      <c r="L34" s="11"/>
      <c r="M34" s="95">
        <v>20.62</v>
      </c>
      <c r="N34" s="95">
        <v>4.1240000000000006</v>
      </c>
      <c r="O34" s="99">
        <v>20.62</v>
      </c>
      <c r="P34" s="95">
        <v>4.1240000000000006</v>
      </c>
      <c r="Q34" s="147"/>
      <c r="R34" s="102"/>
      <c r="S34" s="11"/>
      <c r="T34" s="11"/>
      <c r="U34" s="102"/>
      <c r="V34" s="102"/>
      <c r="W34" s="29">
        <f t="shared" si="14"/>
        <v>41.24</v>
      </c>
      <c r="X34" s="29">
        <f t="shared" si="15"/>
        <v>41.24</v>
      </c>
      <c r="Y34" s="102">
        <v>5</v>
      </c>
      <c r="Z34" s="102">
        <v>2.2200000000000002</v>
      </c>
      <c r="AA34" s="99"/>
      <c r="AB34" s="95"/>
      <c r="AC34" s="29">
        <f t="shared" si="16"/>
        <v>5</v>
      </c>
      <c r="AD34" s="29">
        <f t="shared" si="17"/>
        <v>2.2200000000000002</v>
      </c>
      <c r="AE34" s="95">
        <v>10</v>
      </c>
      <c r="AF34" s="95">
        <v>3</v>
      </c>
      <c r="AG34" s="95"/>
      <c r="AH34" s="95"/>
      <c r="AI34" s="147"/>
      <c r="AJ34" s="147"/>
      <c r="AK34" s="325">
        <v>105</v>
      </c>
      <c r="AL34" s="326">
        <v>31.5</v>
      </c>
      <c r="AM34" s="9"/>
      <c r="AN34" s="9"/>
      <c r="AO34" s="28"/>
      <c r="AP34" s="28"/>
      <c r="AQ34" s="28"/>
      <c r="AR34" s="28"/>
      <c r="AS34" s="28"/>
      <c r="AT34" s="28"/>
      <c r="AU34" s="14">
        <f t="shared" si="18"/>
        <v>115</v>
      </c>
      <c r="AV34" s="14">
        <f t="shared" si="2"/>
        <v>34.5</v>
      </c>
      <c r="AW34" s="29"/>
      <c r="AX34" s="29"/>
      <c r="AY34" s="1"/>
      <c r="AZ34" s="29"/>
      <c r="BA34" s="29"/>
      <c r="BB34" s="29"/>
      <c r="BC34" s="29">
        <f t="shared" si="3"/>
        <v>0</v>
      </c>
      <c r="BD34" s="29">
        <f t="shared" si="4"/>
        <v>0</v>
      </c>
      <c r="BE34" s="102">
        <v>39</v>
      </c>
      <c r="BF34" s="102">
        <v>5.5536000000000003</v>
      </c>
      <c r="BG34" s="249">
        <v>16</v>
      </c>
      <c r="BH34" s="250">
        <v>2.2784</v>
      </c>
      <c r="BI34" s="249"/>
      <c r="BJ34" s="250"/>
      <c r="BK34" s="245"/>
      <c r="BL34" s="102"/>
      <c r="BM34" s="102">
        <v>5</v>
      </c>
      <c r="BN34" s="102">
        <v>0.71199999999999997</v>
      </c>
      <c r="BO34" s="29"/>
      <c r="BP34" s="29"/>
      <c r="BQ34" s="102">
        <v>0</v>
      </c>
      <c r="BR34" s="102">
        <v>0</v>
      </c>
      <c r="BS34" s="11">
        <f t="shared" si="19"/>
        <v>60</v>
      </c>
      <c r="BT34" s="29">
        <f t="shared" si="20"/>
        <v>8.5440000000000005</v>
      </c>
      <c r="BU34" s="29"/>
      <c r="BV34" s="29"/>
      <c r="BW34" s="14"/>
      <c r="BX34" s="14"/>
      <c r="BY34" s="14"/>
      <c r="BZ34" s="29"/>
      <c r="CA34" s="14"/>
      <c r="CB34" s="29"/>
      <c r="CC34" s="14">
        <f t="shared" si="5"/>
        <v>0</v>
      </c>
      <c r="CD34" s="14">
        <f t="shared" si="5"/>
        <v>0</v>
      </c>
      <c r="CE34" s="14"/>
      <c r="CF34" s="14"/>
      <c r="CG34" s="27"/>
      <c r="CH34" s="18"/>
      <c r="CI34" s="26"/>
      <c r="CJ34" s="18"/>
      <c r="CK34" s="17"/>
      <c r="CL34" s="17"/>
      <c r="CM34" s="327">
        <v>25.75</v>
      </c>
      <c r="CN34" s="245">
        <v>8</v>
      </c>
      <c r="CO34" s="29">
        <f t="shared" si="21"/>
        <v>25.75</v>
      </c>
      <c r="CP34" s="29">
        <f t="shared" si="22"/>
        <v>8</v>
      </c>
      <c r="CQ34" s="238">
        <v>247.40625</v>
      </c>
      <c r="CR34" s="238"/>
      <c r="CS34" s="238"/>
      <c r="CT34" s="239"/>
      <c r="CU34" s="366">
        <v>18.556701030927837</v>
      </c>
      <c r="CV34" s="240"/>
      <c r="CW34" s="328">
        <v>63.814432989690722</v>
      </c>
      <c r="CX34" s="239"/>
      <c r="CY34" s="16"/>
      <c r="CZ34" s="16"/>
      <c r="DA34" s="25">
        <f t="shared" si="23"/>
        <v>329.77738402061857</v>
      </c>
      <c r="DB34" s="14">
        <f t="shared" si="24"/>
        <v>0</v>
      </c>
      <c r="DC34" s="29"/>
      <c r="DD34" s="29"/>
      <c r="DE34" s="14"/>
      <c r="DF34" s="29"/>
      <c r="DG34" s="29"/>
      <c r="DH34" s="29"/>
      <c r="DI34" s="29">
        <f t="shared" si="25"/>
        <v>0</v>
      </c>
      <c r="DJ34" s="29">
        <f t="shared" si="26"/>
        <v>0</v>
      </c>
      <c r="DK34" s="329">
        <v>42.37</v>
      </c>
      <c r="DL34" s="329">
        <v>14.12</v>
      </c>
      <c r="DM34" s="11">
        <f t="shared" si="27"/>
        <v>42.37</v>
      </c>
      <c r="DN34" s="11">
        <f t="shared" si="28"/>
        <v>14.12</v>
      </c>
      <c r="DO34" s="329">
        <v>41.1</v>
      </c>
      <c r="DP34" s="329">
        <v>13.7</v>
      </c>
      <c r="DQ34" s="349"/>
      <c r="DR34" s="349"/>
      <c r="DS34" s="29"/>
      <c r="DT34" s="29"/>
      <c r="DU34" s="15"/>
      <c r="DV34" s="24"/>
      <c r="DW34" s="24"/>
      <c r="DX34" s="24"/>
      <c r="DY34" s="29"/>
      <c r="DZ34" s="29"/>
      <c r="EA34" s="14"/>
      <c r="EB34" s="29"/>
      <c r="EC34" s="29">
        <f t="shared" si="29"/>
        <v>0</v>
      </c>
      <c r="ED34" s="29">
        <f t="shared" si="29"/>
        <v>0</v>
      </c>
      <c r="EE34" s="14"/>
      <c r="EF34" s="14"/>
      <c r="EG34" s="330">
        <v>39.18</v>
      </c>
      <c r="EH34" s="331">
        <v>9.7949999999999999</v>
      </c>
      <c r="EI34" s="119">
        <v>154.63999999999999</v>
      </c>
      <c r="EJ34" s="119">
        <v>38.659999999999997</v>
      </c>
      <c r="EK34" s="327">
        <v>72.16</v>
      </c>
      <c r="EL34" s="353">
        <v>18.04</v>
      </c>
      <c r="EM34" s="358">
        <v>51.55</v>
      </c>
      <c r="EN34" s="358">
        <v>12.887499999999999</v>
      </c>
      <c r="EO34" s="358">
        <v>30.93</v>
      </c>
      <c r="EP34" s="358">
        <v>7.7324999999999999</v>
      </c>
      <c r="EQ34" s="29">
        <f t="shared" si="30"/>
        <v>348.46000000000004</v>
      </c>
      <c r="ER34" s="29">
        <f t="shared" si="31"/>
        <v>66.495000000000005</v>
      </c>
      <c r="ES34" s="33"/>
      <c r="ET34" s="33"/>
      <c r="EU34" s="23"/>
      <c r="EV34" s="23"/>
      <c r="EW34" s="14">
        <f t="shared" si="32"/>
        <v>0</v>
      </c>
      <c r="EX34" s="14">
        <f t="shared" si="33"/>
        <v>0</v>
      </c>
      <c r="EY34" s="29"/>
      <c r="EZ34" s="29"/>
      <c r="FA34" s="332">
        <v>24</v>
      </c>
      <c r="FB34" s="246"/>
      <c r="FC34" s="139">
        <v>25</v>
      </c>
      <c r="FD34" s="245"/>
      <c r="FE34" s="29"/>
      <c r="FF34" s="29"/>
      <c r="FG34" s="235"/>
      <c r="FH34" s="236"/>
      <c r="FI34" s="29"/>
      <c r="FJ34" s="29"/>
      <c r="FK34" s="29"/>
      <c r="FL34" s="29"/>
      <c r="FM34" s="245">
        <v>26.8</v>
      </c>
      <c r="FN34" s="245">
        <v>6</v>
      </c>
      <c r="FO34" s="14"/>
      <c r="FP34" s="29"/>
      <c r="FQ34" s="6">
        <f t="shared" si="34"/>
        <v>26.8</v>
      </c>
      <c r="FR34" s="29">
        <f t="shared" si="35"/>
        <v>6</v>
      </c>
      <c r="FS34" s="14"/>
      <c r="FT34" s="14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>
        <f t="shared" si="36"/>
        <v>0</v>
      </c>
      <c r="GH34" s="29">
        <f t="shared" si="37"/>
        <v>0</v>
      </c>
      <c r="GI34" s="22"/>
      <c r="GJ34" s="22"/>
      <c r="GK34" s="245"/>
      <c r="GL34" s="245"/>
      <c r="GM34" s="248"/>
      <c r="GN34" s="21"/>
      <c r="GO34" s="333"/>
      <c r="GP34" s="334"/>
      <c r="GQ34" s="5"/>
      <c r="GR34" s="5"/>
      <c r="GS34" s="21"/>
      <c r="GT34" s="21"/>
      <c r="GU34" s="118"/>
      <c r="GV34" s="118"/>
      <c r="GW34" s="118"/>
      <c r="GX34" s="118"/>
      <c r="GY34" s="118">
        <v>0</v>
      </c>
      <c r="GZ34" s="118">
        <v>0</v>
      </c>
      <c r="HA34" s="29">
        <f t="shared" si="38"/>
        <v>0</v>
      </c>
      <c r="HB34" s="29">
        <f t="shared" si="39"/>
        <v>0</v>
      </c>
      <c r="HC34" s="14"/>
      <c r="HD34" s="14"/>
      <c r="HE34" s="14"/>
      <c r="HF34" s="14"/>
      <c r="HG34" s="14"/>
      <c r="HH34" s="14"/>
      <c r="HI34" s="14">
        <f t="shared" si="6"/>
        <v>0</v>
      </c>
      <c r="HJ34" s="14">
        <f t="shared" si="7"/>
        <v>0</v>
      </c>
      <c r="HK34" s="102"/>
      <c r="HL34" s="102"/>
      <c r="HM34" s="102"/>
      <c r="HN34" s="355"/>
      <c r="HO34" s="102">
        <f t="shared" si="40"/>
        <v>0</v>
      </c>
      <c r="HP34" s="102">
        <f t="shared" si="41"/>
        <v>0</v>
      </c>
      <c r="HQ34" s="116">
        <v>400</v>
      </c>
      <c r="HR34" s="95"/>
      <c r="HS34" s="116">
        <v>400</v>
      </c>
      <c r="HT34" s="29"/>
      <c r="HU34" s="29">
        <f t="shared" si="42"/>
        <v>400</v>
      </c>
      <c r="HV34" s="29">
        <f t="shared" si="43"/>
        <v>0</v>
      </c>
      <c r="HW34" s="29"/>
      <c r="HX34" s="29"/>
      <c r="HY34" s="240"/>
      <c r="HZ34" s="333"/>
      <c r="IA34" s="20"/>
      <c r="IB34" s="7"/>
      <c r="IC34" s="336">
        <v>9.3000000000000007</v>
      </c>
      <c r="ID34" s="155">
        <v>2.3250000000000002</v>
      </c>
      <c r="IE34" s="4"/>
      <c r="IF34" s="4"/>
      <c r="IG34" s="29">
        <f t="shared" si="82"/>
        <v>9.3000000000000007</v>
      </c>
      <c r="IH34" s="29">
        <f t="shared" si="44"/>
        <v>2.3250000000000002</v>
      </c>
      <c r="II34" s="29"/>
      <c r="IJ34" s="29"/>
      <c r="IK34" s="29"/>
      <c r="IL34" s="29"/>
      <c r="IM34" s="14"/>
      <c r="IN34" s="24"/>
      <c r="IO34" s="102"/>
      <c r="IP34" s="102"/>
      <c r="IQ34" s="29"/>
      <c r="IR34" s="29"/>
      <c r="IS34" s="29"/>
      <c r="IT34" s="29"/>
      <c r="IU34" s="29">
        <f t="shared" si="8"/>
        <v>0</v>
      </c>
      <c r="IV34" s="29">
        <f t="shared" si="9"/>
        <v>0</v>
      </c>
      <c r="IW34" s="29"/>
      <c r="IX34" s="29"/>
      <c r="IY34" s="95">
        <v>10.31</v>
      </c>
      <c r="IZ34" s="95">
        <v>0</v>
      </c>
      <c r="JA34" s="95">
        <v>10.31</v>
      </c>
      <c r="JB34" s="95">
        <v>0</v>
      </c>
      <c r="JC34" s="30"/>
      <c r="JD34" s="30"/>
      <c r="JE34" s="29">
        <f t="shared" si="45"/>
        <v>20.62</v>
      </c>
      <c r="JF34" s="29">
        <f t="shared" si="46"/>
        <v>0</v>
      </c>
      <c r="JG34" s="368">
        <v>6.5372000000000003</v>
      </c>
      <c r="JH34" s="369">
        <v>1</v>
      </c>
      <c r="JI34" s="368">
        <v>6.5373000000000001</v>
      </c>
      <c r="JJ34" s="369">
        <v>1</v>
      </c>
      <c r="JK34" s="333">
        <v>51.55</v>
      </c>
      <c r="JL34" s="333">
        <v>11</v>
      </c>
      <c r="JM34" s="116">
        <v>0</v>
      </c>
      <c r="JN34" s="333">
        <v>0</v>
      </c>
      <c r="JO34" s="327"/>
      <c r="JP34" s="245"/>
      <c r="JQ34" s="29"/>
      <c r="JR34" s="29"/>
      <c r="JS34" s="29"/>
      <c r="JT34" s="29"/>
      <c r="JU34" s="29">
        <f t="shared" si="83"/>
        <v>64.624499999999998</v>
      </c>
      <c r="JV34" s="29">
        <f t="shared" si="84"/>
        <v>13</v>
      </c>
      <c r="JW34" s="29"/>
      <c r="JX34" s="29"/>
      <c r="JY34" s="30"/>
      <c r="JZ34" s="30"/>
      <c r="KA34" s="29">
        <f t="shared" si="47"/>
        <v>0</v>
      </c>
      <c r="KB34" s="29">
        <f t="shared" si="48"/>
        <v>0</v>
      </c>
      <c r="KC34" s="14"/>
      <c r="KD34" s="14"/>
      <c r="KE34" s="14"/>
      <c r="KF34" s="14"/>
      <c r="KG34" s="14">
        <f t="shared" si="10"/>
        <v>0</v>
      </c>
      <c r="KH34" s="14">
        <f t="shared" si="11"/>
        <v>0</v>
      </c>
      <c r="KI34" s="14"/>
      <c r="KJ34" s="14"/>
      <c r="KK34" s="14"/>
      <c r="KL34" s="14"/>
      <c r="KM34" s="14">
        <f t="shared" si="49"/>
        <v>0</v>
      </c>
      <c r="KN34" s="14">
        <f t="shared" si="49"/>
        <v>0</v>
      </c>
      <c r="KO34" s="11"/>
      <c r="KP34" s="14"/>
      <c r="KQ34" s="14"/>
      <c r="KR34" s="14"/>
      <c r="KS34" s="10"/>
      <c r="KT34" s="10"/>
      <c r="KU34" s="14"/>
      <c r="KV34" s="14"/>
      <c r="KW34" s="14">
        <f t="shared" si="50"/>
        <v>0</v>
      </c>
      <c r="KX34" s="14">
        <f t="shared" si="51"/>
        <v>0</v>
      </c>
      <c r="KY34" s="14"/>
      <c r="KZ34" s="14"/>
      <c r="LA34" s="14"/>
      <c r="LB34" s="14"/>
      <c r="LC34" s="14">
        <f t="shared" si="52"/>
        <v>0</v>
      </c>
      <c r="LD34" s="14">
        <f t="shared" si="53"/>
        <v>0</v>
      </c>
      <c r="LE34" s="14"/>
      <c r="LF34" s="14"/>
      <c r="LG34" s="14">
        <f t="shared" si="54"/>
        <v>0</v>
      </c>
      <c r="LH34" s="14">
        <f t="shared" si="55"/>
        <v>0</v>
      </c>
      <c r="LI34" s="337"/>
      <c r="LJ34" s="338"/>
      <c r="LK34" s="339"/>
      <c r="LL34" s="340"/>
      <c r="LM34" s="339"/>
      <c r="LN34" s="342"/>
      <c r="LO34" s="31"/>
      <c r="LP34" s="3"/>
      <c r="LQ34" s="3"/>
      <c r="LR34" s="3"/>
      <c r="LS34" s="14">
        <f t="shared" si="56"/>
        <v>0</v>
      </c>
      <c r="LT34" s="14">
        <f t="shared" si="57"/>
        <v>0</v>
      </c>
      <c r="LU34" s="12"/>
      <c r="LV34" s="14"/>
      <c r="LW34" s="14"/>
      <c r="LX34" s="14"/>
      <c r="LY34" s="14">
        <f t="shared" si="58"/>
        <v>0</v>
      </c>
      <c r="LZ34" s="14">
        <f t="shared" si="59"/>
        <v>0</v>
      </c>
      <c r="MA34" s="27"/>
      <c r="MB34" s="14"/>
      <c r="MC34" s="233">
        <v>22</v>
      </c>
      <c r="MD34" s="252"/>
      <c r="ME34" s="99"/>
      <c r="MF34" s="14"/>
      <c r="MG34" s="31"/>
      <c r="MH34" s="14"/>
      <c r="MI34" s="14">
        <f t="shared" si="60"/>
        <v>22</v>
      </c>
      <c r="MJ34" s="14">
        <f t="shared" si="61"/>
        <v>0</v>
      </c>
      <c r="MK34" s="350">
        <v>0.12</v>
      </c>
      <c r="ML34" s="117">
        <v>0</v>
      </c>
      <c r="MM34" s="139">
        <v>8.0000000000000016E-2</v>
      </c>
      <c r="MN34" s="343">
        <v>0</v>
      </c>
      <c r="MO34" s="14">
        <f t="shared" si="62"/>
        <v>0.2</v>
      </c>
      <c r="MP34" s="14">
        <f t="shared" si="63"/>
        <v>0</v>
      </c>
      <c r="MQ34" s="14"/>
      <c r="MR34" s="14"/>
      <c r="MS34" s="14">
        <f t="shared" si="64"/>
        <v>0</v>
      </c>
      <c r="MT34" s="14">
        <f t="shared" si="65"/>
        <v>0</v>
      </c>
      <c r="MU34" s="14"/>
      <c r="MV34" s="14"/>
      <c r="MW34" s="14">
        <f t="shared" si="66"/>
        <v>0</v>
      </c>
      <c r="MX34" s="14">
        <f t="shared" si="67"/>
        <v>0</v>
      </c>
      <c r="MY34" s="117">
        <v>6.65</v>
      </c>
      <c r="MZ34" s="344">
        <v>0.9</v>
      </c>
      <c r="NA34" s="14">
        <f t="shared" si="68"/>
        <v>6.65</v>
      </c>
      <c r="NB34" s="14">
        <f t="shared" si="69"/>
        <v>0.9</v>
      </c>
      <c r="NC34" s="33"/>
      <c r="ND34" s="33"/>
      <c r="NE34" s="33">
        <f t="shared" si="70"/>
        <v>0</v>
      </c>
      <c r="NF34" s="33">
        <f t="shared" si="71"/>
        <v>0</v>
      </c>
      <c r="NG34" s="33"/>
      <c r="NH34" s="33"/>
      <c r="NI34" s="33">
        <f t="shared" si="72"/>
        <v>0</v>
      </c>
      <c r="NJ34" s="33">
        <f t="shared" si="73"/>
        <v>0</v>
      </c>
      <c r="NK34" s="8"/>
      <c r="NL34" s="33"/>
      <c r="NM34" s="33">
        <f t="shared" si="74"/>
        <v>0</v>
      </c>
      <c r="NN34" s="33">
        <f t="shared" si="75"/>
        <v>0</v>
      </c>
      <c r="NO34" s="98">
        <v>0</v>
      </c>
      <c r="NP34" s="98"/>
      <c r="NQ34" s="98">
        <v>0</v>
      </c>
      <c r="NR34" s="98"/>
      <c r="NS34" s="98">
        <v>0</v>
      </c>
      <c r="NT34" s="98"/>
      <c r="NU34" s="14">
        <f t="shared" si="76"/>
        <v>0</v>
      </c>
      <c r="NV34" s="14">
        <f t="shared" si="77"/>
        <v>0</v>
      </c>
      <c r="NW34" s="98"/>
      <c r="NX34" s="98"/>
      <c r="NY34" s="98"/>
      <c r="NZ34" s="98"/>
      <c r="OA34" s="98"/>
      <c r="OB34" s="98"/>
      <c r="OC34" s="98"/>
      <c r="OD34" s="98"/>
      <c r="OE34" s="98">
        <f t="shared" si="78"/>
        <v>0</v>
      </c>
      <c r="OF34" s="98">
        <f t="shared" si="79"/>
        <v>0</v>
      </c>
      <c r="OG34" s="240">
        <v>7.0000000000000007E-2</v>
      </c>
      <c r="OH34" s="240"/>
      <c r="OI34" s="240">
        <v>0.03</v>
      </c>
      <c r="OJ34" s="240"/>
      <c r="OK34" s="240">
        <v>0.03</v>
      </c>
      <c r="OL34" s="33"/>
      <c r="OM34" s="33">
        <f t="shared" si="80"/>
        <v>0.1</v>
      </c>
      <c r="ON34" s="33">
        <f t="shared" si="81"/>
        <v>0</v>
      </c>
      <c r="OO34" s="33"/>
      <c r="OP34" s="33"/>
      <c r="OQ34" s="33">
        <f t="shared" si="12"/>
        <v>0</v>
      </c>
      <c r="OR34" s="33">
        <f t="shared" si="13"/>
        <v>0</v>
      </c>
    </row>
    <row r="35" spans="1:408" ht="12.75" customHeight="1">
      <c r="A35" s="184">
        <v>0.25</v>
      </c>
      <c r="B35" s="154">
        <v>25</v>
      </c>
      <c r="C35" s="173"/>
      <c r="D35" s="173"/>
      <c r="E35" s="98"/>
      <c r="F35" s="98"/>
      <c r="G35" s="98"/>
      <c r="H35" s="98"/>
      <c r="I35" s="102">
        <f t="shared" si="0"/>
        <v>0</v>
      </c>
      <c r="J35" s="102">
        <f t="shared" si="1"/>
        <v>0</v>
      </c>
      <c r="K35" s="11"/>
      <c r="L35" s="11"/>
      <c r="M35" s="95">
        <v>20.62</v>
      </c>
      <c r="N35" s="95">
        <v>4.1240000000000006</v>
      </c>
      <c r="O35" s="99">
        <v>0</v>
      </c>
      <c r="P35" s="95">
        <v>0</v>
      </c>
      <c r="Q35" s="147"/>
      <c r="R35" s="102"/>
      <c r="S35" s="11"/>
      <c r="T35" s="11"/>
      <c r="U35" s="102"/>
      <c r="V35" s="102"/>
      <c r="W35" s="29">
        <f t="shared" si="14"/>
        <v>20.62</v>
      </c>
      <c r="X35" s="29">
        <f t="shared" si="15"/>
        <v>20.62</v>
      </c>
      <c r="Y35" s="102">
        <v>5</v>
      </c>
      <c r="Z35" s="102">
        <v>2.2200000000000002</v>
      </c>
      <c r="AA35" s="99"/>
      <c r="AB35" s="95"/>
      <c r="AC35" s="29">
        <f t="shared" si="16"/>
        <v>5</v>
      </c>
      <c r="AD35" s="29">
        <f t="shared" si="17"/>
        <v>2.2200000000000002</v>
      </c>
      <c r="AE35" s="95">
        <v>10</v>
      </c>
      <c r="AF35" s="95">
        <v>3</v>
      </c>
      <c r="AG35" s="95"/>
      <c r="AH35" s="95"/>
      <c r="AI35" s="147"/>
      <c r="AJ35" s="147"/>
      <c r="AK35" s="325">
        <v>70</v>
      </c>
      <c r="AL35" s="326">
        <v>21</v>
      </c>
      <c r="AM35" s="9"/>
      <c r="AN35" s="9"/>
      <c r="AO35" s="28"/>
      <c r="AP35" s="28"/>
      <c r="AQ35" s="28"/>
      <c r="AR35" s="28"/>
      <c r="AS35" s="28"/>
      <c r="AT35" s="28"/>
      <c r="AU35" s="14">
        <f t="shared" si="18"/>
        <v>80</v>
      </c>
      <c r="AV35" s="14">
        <f t="shared" si="2"/>
        <v>24</v>
      </c>
      <c r="AW35" s="29"/>
      <c r="AX35" s="29"/>
      <c r="AY35" s="1"/>
      <c r="AZ35" s="29"/>
      <c r="BA35" s="29"/>
      <c r="BB35" s="29"/>
      <c r="BC35" s="29">
        <f t="shared" si="3"/>
        <v>0</v>
      </c>
      <c r="BD35" s="29">
        <f t="shared" si="4"/>
        <v>0</v>
      </c>
      <c r="BE35" s="102">
        <v>39</v>
      </c>
      <c r="BF35" s="102">
        <v>5.5536000000000003</v>
      </c>
      <c r="BG35" s="249">
        <v>16</v>
      </c>
      <c r="BH35" s="250">
        <v>2.2784</v>
      </c>
      <c r="BI35" s="249"/>
      <c r="BJ35" s="250"/>
      <c r="BK35" s="245"/>
      <c r="BL35" s="102"/>
      <c r="BM35" s="102">
        <v>5</v>
      </c>
      <c r="BN35" s="102">
        <v>0.71199999999999997</v>
      </c>
      <c r="BO35" s="29"/>
      <c r="BP35" s="29"/>
      <c r="BQ35" s="102">
        <v>0</v>
      </c>
      <c r="BR35" s="102">
        <v>0</v>
      </c>
      <c r="BS35" s="11">
        <f t="shared" si="19"/>
        <v>60</v>
      </c>
      <c r="BT35" s="29">
        <f t="shared" si="20"/>
        <v>8.5440000000000005</v>
      </c>
      <c r="BU35" s="29"/>
      <c r="BV35" s="29"/>
      <c r="BW35" s="14"/>
      <c r="BX35" s="14"/>
      <c r="BY35" s="14"/>
      <c r="BZ35" s="29"/>
      <c r="CA35" s="14"/>
      <c r="CB35" s="29"/>
      <c r="CC35" s="14">
        <f t="shared" si="5"/>
        <v>0</v>
      </c>
      <c r="CD35" s="14">
        <f t="shared" si="5"/>
        <v>0</v>
      </c>
      <c r="CE35" s="14"/>
      <c r="CF35" s="14"/>
      <c r="CG35" s="27"/>
      <c r="CH35" s="18"/>
      <c r="CI35" s="26"/>
      <c r="CJ35" s="18"/>
      <c r="CK35" s="17"/>
      <c r="CL35" s="17"/>
      <c r="CM35" s="327">
        <v>25.75</v>
      </c>
      <c r="CN35" s="245">
        <v>8</v>
      </c>
      <c r="CO35" s="29">
        <f t="shared" si="21"/>
        <v>25.75</v>
      </c>
      <c r="CP35" s="29">
        <f t="shared" si="22"/>
        <v>8</v>
      </c>
      <c r="CQ35" s="238">
        <v>247.40625</v>
      </c>
      <c r="CR35" s="238"/>
      <c r="CS35" s="238"/>
      <c r="CT35" s="239"/>
      <c r="CU35" s="366">
        <v>18.556701030927837</v>
      </c>
      <c r="CV35" s="240"/>
      <c r="CW35" s="328">
        <v>63.814432989690722</v>
      </c>
      <c r="CX35" s="239"/>
      <c r="CY35" s="16"/>
      <c r="CZ35" s="16"/>
      <c r="DA35" s="25">
        <f t="shared" si="23"/>
        <v>329.77738402061857</v>
      </c>
      <c r="DB35" s="14">
        <f t="shared" si="24"/>
        <v>0</v>
      </c>
      <c r="DC35" s="29"/>
      <c r="DD35" s="29"/>
      <c r="DE35" s="14"/>
      <c r="DF35" s="29"/>
      <c r="DG35" s="29"/>
      <c r="DH35" s="29"/>
      <c r="DI35" s="29">
        <f t="shared" si="25"/>
        <v>0</v>
      </c>
      <c r="DJ35" s="29">
        <f t="shared" si="26"/>
        <v>0</v>
      </c>
      <c r="DK35" s="329">
        <v>42.37</v>
      </c>
      <c r="DL35" s="329">
        <v>14.12</v>
      </c>
      <c r="DM35" s="11">
        <f t="shared" si="27"/>
        <v>42.37</v>
      </c>
      <c r="DN35" s="11">
        <f t="shared" si="28"/>
        <v>14.12</v>
      </c>
      <c r="DO35" s="329">
        <v>41.1</v>
      </c>
      <c r="DP35" s="329">
        <v>13.7</v>
      </c>
      <c r="DQ35" s="349"/>
      <c r="DR35" s="349"/>
      <c r="DS35" s="29"/>
      <c r="DT35" s="29"/>
      <c r="DU35" s="15"/>
      <c r="DV35" s="24"/>
      <c r="DW35" s="24"/>
      <c r="DX35" s="24"/>
      <c r="DY35" s="29"/>
      <c r="DZ35" s="29"/>
      <c r="EA35" s="14"/>
      <c r="EB35" s="29"/>
      <c r="EC35" s="29">
        <f t="shared" si="29"/>
        <v>0</v>
      </c>
      <c r="ED35" s="29">
        <f t="shared" si="29"/>
        <v>0</v>
      </c>
      <c r="EE35" s="14"/>
      <c r="EF35" s="14"/>
      <c r="EG35" s="330">
        <v>39.18</v>
      </c>
      <c r="EH35" s="331">
        <v>9.7949999999999999</v>
      </c>
      <c r="EI35" s="119">
        <v>154.63999999999999</v>
      </c>
      <c r="EJ35" s="119">
        <v>38.659999999999997</v>
      </c>
      <c r="EK35" s="327">
        <v>72.16</v>
      </c>
      <c r="EL35" s="353">
        <v>18.04</v>
      </c>
      <c r="EM35" s="358">
        <v>51.55</v>
      </c>
      <c r="EN35" s="358">
        <v>12.887499999999999</v>
      </c>
      <c r="EO35" s="358">
        <v>30.93</v>
      </c>
      <c r="EP35" s="358">
        <v>7.7324999999999999</v>
      </c>
      <c r="EQ35" s="29">
        <f t="shared" si="30"/>
        <v>348.46000000000004</v>
      </c>
      <c r="ER35" s="29">
        <f t="shared" si="31"/>
        <v>66.495000000000005</v>
      </c>
      <c r="ES35" s="33"/>
      <c r="ET35" s="33"/>
      <c r="EU35" s="23"/>
      <c r="EV35" s="23"/>
      <c r="EW35" s="14">
        <f t="shared" si="32"/>
        <v>0</v>
      </c>
      <c r="EX35" s="14">
        <f t="shared" si="33"/>
        <v>0</v>
      </c>
      <c r="EY35" s="29"/>
      <c r="EZ35" s="29"/>
      <c r="FA35" s="332">
        <v>24</v>
      </c>
      <c r="FB35" s="246"/>
      <c r="FC35" s="139">
        <v>25</v>
      </c>
      <c r="FD35" s="245"/>
      <c r="FE35" s="29"/>
      <c r="FF35" s="29"/>
      <c r="FG35" s="235"/>
      <c r="FH35" s="236"/>
      <c r="FI35" s="29"/>
      <c r="FJ35" s="29"/>
      <c r="FK35" s="29"/>
      <c r="FL35" s="29"/>
      <c r="FM35" s="245">
        <v>26.8</v>
      </c>
      <c r="FN35" s="245">
        <v>6</v>
      </c>
      <c r="FO35" s="14"/>
      <c r="FP35" s="29"/>
      <c r="FQ35" s="6">
        <f t="shared" si="34"/>
        <v>26.8</v>
      </c>
      <c r="FR35" s="29">
        <f t="shared" si="35"/>
        <v>6</v>
      </c>
      <c r="FS35" s="14"/>
      <c r="FT35" s="14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>
        <f t="shared" si="36"/>
        <v>0</v>
      </c>
      <c r="GH35" s="29">
        <f t="shared" si="37"/>
        <v>0</v>
      </c>
      <c r="GI35" s="22"/>
      <c r="GJ35" s="22"/>
      <c r="GK35" s="245"/>
      <c r="GL35" s="245"/>
      <c r="GM35" s="248"/>
      <c r="GN35" s="21"/>
      <c r="GO35" s="333"/>
      <c r="GP35" s="334"/>
      <c r="GQ35" s="5"/>
      <c r="GR35" s="5"/>
      <c r="GS35" s="21"/>
      <c r="GT35" s="21"/>
      <c r="GU35" s="118"/>
      <c r="GV35" s="118"/>
      <c r="GW35" s="118"/>
      <c r="GX35" s="118"/>
      <c r="GY35" s="118">
        <v>0</v>
      </c>
      <c r="GZ35" s="118">
        <v>0</v>
      </c>
      <c r="HA35" s="29">
        <f t="shared" si="38"/>
        <v>0</v>
      </c>
      <c r="HB35" s="29">
        <f t="shared" si="39"/>
        <v>0</v>
      </c>
      <c r="HC35" s="14"/>
      <c r="HD35" s="14"/>
      <c r="HE35" s="14"/>
      <c r="HF35" s="14"/>
      <c r="HG35" s="14"/>
      <c r="HH35" s="14"/>
      <c r="HI35" s="14">
        <f t="shared" si="6"/>
        <v>0</v>
      </c>
      <c r="HJ35" s="14">
        <f t="shared" si="7"/>
        <v>0</v>
      </c>
      <c r="HK35" s="102"/>
      <c r="HL35" s="102"/>
      <c r="HM35" s="102"/>
      <c r="HN35" s="355"/>
      <c r="HO35" s="102">
        <f t="shared" si="40"/>
        <v>0</v>
      </c>
      <c r="HP35" s="102">
        <f t="shared" si="41"/>
        <v>0</v>
      </c>
      <c r="HQ35" s="116">
        <v>400</v>
      </c>
      <c r="HR35" s="95"/>
      <c r="HS35" s="116">
        <v>400</v>
      </c>
      <c r="HT35" s="29"/>
      <c r="HU35" s="29">
        <f t="shared" si="42"/>
        <v>400</v>
      </c>
      <c r="HV35" s="29">
        <f t="shared" si="43"/>
        <v>0</v>
      </c>
      <c r="HW35" s="29"/>
      <c r="HX35" s="29"/>
      <c r="HY35" s="240"/>
      <c r="HZ35" s="333"/>
      <c r="IA35" s="20"/>
      <c r="IB35" s="7"/>
      <c r="IC35" s="336">
        <v>9.3000000000000007</v>
      </c>
      <c r="ID35" s="155">
        <v>2.3250000000000002</v>
      </c>
      <c r="IE35" s="4"/>
      <c r="IF35" s="4"/>
      <c r="IG35" s="29">
        <f t="shared" si="82"/>
        <v>9.3000000000000007</v>
      </c>
      <c r="IH35" s="29">
        <f t="shared" si="44"/>
        <v>2.3250000000000002</v>
      </c>
      <c r="II35" s="29"/>
      <c r="IJ35" s="29"/>
      <c r="IK35" s="29"/>
      <c r="IL35" s="29"/>
      <c r="IM35" s="14"/>
      <c r="IN35" s="24"/>
      <c r="IO35" s="102"/>
      <c r="IP35" s="102"/>
      <c r="IQ35" s="29"/>
      <c r="IR35" s="29"/>
      <c r="IS35" s="29"/>
      <c r="IT35" s="29"/>
      <c r="IU35" s="29">
        <f t="shared" si="8"/>
        <v>0</v>
      </c>
      <c r="IV35" s="29">
        <f t="shared" si="9"/>
        <v>0</v>
      </c>
      <c r="IW35" s="29"/>
      <c r="IX35" s="29"/>
      <c r="IY35" s="95">
        <v>10.31</v>
      </c>
      <c r="IZ35" s="95">
        <v>0</v>
      </c>
      <c r="JA35" s="95">
        <v>0</v>
      </c>
      <c r="JB35" s="95">
        <v>0</v>
      </c>
      <c r="JC35" s="30"/>
      <c r="JD35" s="30"/>
      <c r="JE35" s="29">
        <f t="shared" si="45"/>
        <v>10.31</v>
      </c>
      <c r="JF35" s="29">
        <f t="shared" si="46"/>
        <v>0</v>
      </c>
      <c r="JG35" s="368">
        <v>6.5372000000000003</v>
      </c>
      <c r="JH35" s="369">
        <v>1</v>
      </c>
      <c r="JI35" s="368">
        <v>6.5373000000000001</v>
      </c>
      <c r="JJ35" s="369">
        <v>1</v>
      </c>
      <c r="JK35" s="333">
        <v>51.55</v>
      </c>
      <c r="JL35" s="333">
        <v>11</v>
      </c>
      <c r="JM35" s="116">
        <v>0</v>
      </c>
      <c r="JN35" s="333">
        <v>0</v>
      </c>
      <c r="JO35" s="327"/>
      <c r="JP35" s="245"/>
      <c r="JQ35" s="29"/>
      <c r="JR35" s="29"/>
      <c r="JS35" s="29"/>
      <c r="JT35" s="29"/>
      <c r="JU35" s="29">
        <f t="shared" si="83"/>
        <v>64.624499999999998</v>
      </c>
      <c r="JV35" s="29">
        <f t="shared" si="84"/>
        <v>13</v>
      </c>
      <c r="JW35" s="29"/>
      <c r="JX35" s="29"/>
      <c r="JY35" s="30"/>
      <c r="JZ35" s="30"/>
      <c r="KA35" s="29">
        <f t="shared" si="47"/>
        <v>0</v>
      </c>
      <c r="KB35" s="29">
        <f t="shared" si="48"/>
        <v>0</v>
      </c>
      <c r="KC35" s="14"/>
      <c r="KD35" s="14"/>
      <c r="KE35" s="14"/>
      <c r="KF35" s="14"/>
      <c r="KG35" s="14">
        <f t="shared" si="10"/>
        <v>0</v>
      </c>
      <c r="KH35" s="14">
        <f t="shared" si="11"/>
        <v>0</v>
      </c>
      <c r="KI35" s="14"/>
      <c r="KJ35" s="14"/>
      <c r="KK35" s="14"/>
      <c r="KL35" s="14"/>
      <c r="KM35" s="14">
        <f t="shared" si="49"/>
        <v>0</v>
      </c>
      <c r="KN35" s="14">
        <f t="shared" si="49"/>
        <v>0</v>
      </c>
      <c r="KO35" s="11"/>
      <c r="KP35" s="14"/>
      <c r="KQ35" s="14"/>
      <c r="KR35" s="14"/>
      <c r="KS35" s="10"/>
      <c r="KT35" s="10"/>
      <c r="KU35" s="14"/>
      <c r="KV35" s="14"/>
      <c r="KW35" s="14">
        <f t="shared" si="50"/>
        <v>0</v>
      </c>
      <c r="KX35" s="14">
        <f t="shared" si="51"/>
        <v>0</v>
      </c>
      <c r="KY35" s="14"/>
      <c r="KZ35" s="14"/>
      <c r="LA35" s="14"/>
      <c r="LB35" s="14"/>
      <c r="LC35" s="14">
        <f t="shared" si="52"/>
        <v>0</v>
      </c>
      <c r="LD35" s="14">
        <f t="shared" si="53"/>
        <v>0</v>
      </c>
      <c r="LE35" s="14"/>
      <c r="LF35" s="14"/>
      <c r="LG35" s="14">
        <f t="shared" si="54"/>
        <v>0</v>
      </c>
      <c r="LH35" s="14">
        <f t="shared" si="55"/>
        <v>0</v>
      </c>
      <c r="LI35" s="337"/>
      <c r="LJ35" s="338"/>
      <c r="LK35" s="339"/>
      <c r="LL35" s="340"/>
      <c r="LM35" s="339"/>
      <c r="LN35" s="342"/>
      <c r="LO35" s="31"/>
      <c r="LP35" s="3"/>
      <c r="LQ35" s="3"/>
      <c r="LR35" s="3"/>
      <c r="LS35" s="14">
        <f t="shared" si="56"/>
        <v>0</v>
      </c>
      <c r="LT35" s="14">
        <f t="shared" si="57"/>
        <v>0</v>
      </c>
      <c r="LU35" s="12"/>
      <c r="LV35" s="14"/>
      <c r="LW35" s="14"/>
      <c r="LX35" s="14"/>
      <c r="LY35" s="14">
        <f t="shared" si="58"/>
        <v>0</v>
      </c>
      <c r="LZ35" s="14">
        <f t="shared" si="59"/>
        <v>0</v>
      </c>
      <c r="MA35" s="27"/>
      <c r="MB35" s="14"/>
      <c r="MC35" s="233">
        <v>22</v>
      </c>
      <c r="MD35" s="252"/>
      <c r="ME35" s="99"/>
      <c r="MF35" s="14"/>
      <c r="MG35" s="31"/>
      <c r="MH35" s="14"/>
      <c r="MI35" s="14">
        <f t="shared" si="60"/>
        <v>22</v>
      </c>
      <c r="MJ35" s="14">
        <f t="shared" si="61"/>
        <v>0</v>
      </c>
      <c r="MK35" s="350">
        <v>0.318</v>
      </c>
      <c r="ML35" s="117">
        <v>0</v>
      </c>
      <c r="MM35" s="139">
        <v>0.21200000000000002</v>
      </c>
      <c r="MN35" s="343">
        <v>0</v>
      </c>
      <c r="MO35" s="14">
        <f t="shared" si="62"/>
        <v>0.53</v>
      </c>
      <c r="MP35" s="14">
        <f t="shared" si="63"/>
        <v>0</v>
      </c>
      <c r="MQ35" s="14"/>
      <c r="MR35" s="14"/>
      <c r="MS35" s="14">
        <f t="shared" si="64"/>
        <v>0</v>
      </c>
      <c r="MT35" s="14">
        <f t="shared" si="65"/>
        <v>0</v>
      </c>
      <c r="MU35" s="14"/>
      <c r="MV35" s="14"/>
      <c r="MW35" s="14">
        <f t="shared" si="66"/>
        <v>0</v>
      </c>
      <c r="MX35" s="14">
        <f t="shared" si="67"/>
        <v>0</v>
      </c>
      <c r="MY35" s="117">
        <v>6.65</v>
      </c>
      <c r="MZ35" s="344">
        <v>0.9</v>
      </c>
      <c r="NA35" s="14">
        <f t="shared" si="68"/>
        <v>6.65</v>
      </c>
      <c r="NB35" s="14">
        <f t="shared" si="69"/>
        <v>0.9</v>
      </c>
      <c r="NC35" s="33"/>
      <c r="ND35" s="33"/>
      <c r="NE35" s="33">
        <f t="shared" si="70"/>
        <v>0</v>
      </c>
      <c r="NF35" s="33">
        <f t="shared" si="71"/>
        <v>0</v>
      </c>
      <c r="NG35" s="33"/>
      <c r="NH35" s="33"/>
      <c r="NI35" s="33">
        <f t="shared" si="72"/>
        <v>0</v>
      </c>
      <c r="NJ35" s="33">
        <f t="shared" si="73"/>
        <v>0</v>
      </c>
      <c r="NK35" s="8"/>
      <c r="NL35" s="33"/>
      <c r="NM35" s="33">
        <f t="shared" si="74"/>
        <v>0</v>
      </c>
      <c r="NN35" s="33">
        <f t="shared" si="75"/>
        <v>0</v>
      </c>
      <c r="NO35" s="98">
        <v>0.03</v>
      </c>
      <c r="NP35" s="98"/>
      <c r="NQ35" s="98">
        <v>0</v>
      </c>
      <c r="NR35" s="98"/>
      <c r="NS35" s="98">
        <v>0</v>
      </c>
      <c r="NT35" s="98"/>
      <c r="NU35" s="14">
        <f t="shared" si="76"/>
        <v>0.03</v>
      </c>
      <c r="NV35" s="14">
        <f t="shared" si="77"/>
        <v>0</v>
      </c>
      <c r="NW35" s="98"/>
      <c r="NX35" s="98"/>
      <c r="NY35" s="98"/>
      <c r="NZ35" s="98"/>
      <c r="OA35" s="98"/>
      <c r="OB35" s="98"/>
      <c r="OC35" s="98"/>
      <c r="OD35" s="98"/>
      <c r="OE35" s="98">
        <f t="shared" si="78"/>
        <v>0</v>
      </c>
      <c r="OF35" s="98">
        <f t="shared" si="79"/>
        <v>0</v>
      </c>
      <c r="OG35" s="240">
        <v>0.12</v>
      </c>
      <c r="OH35" s="240"/>
      <c r="OI35" s="240">
        <v>0.05</v>
      </c>
      <c r="OJ35" s="240"/>
      <c r="OK35" s="240">
        <v>0.05</v>
      </c>
      <c r="OL35" s="33"/>
      <c r="OM35" s="33">
        <f t="shared" si="80"/>
        <v>0.16999999999999998</v>
      </c>
      <c r="ON35" s="33">
        <f t="shared" si="81"/>
        <v>0</v>
      </c>
      <c r="OO35" s="33"/>
      <c r="OP35" s="33"/>
      <c r="OQ35" s="33">
        <f t="shared" si="12"/>
        <v>0</v>
      </c>
      <c r="OR35" s="33">
        <f t="shared" si="13"/>
        <v>0</v>
      </c>
    </row>
    <row r="36" spans="1:408" ht="12.75" customHeight="1">
      <c r="A36" s="172"/>
      <c r="B36" s="154">
        <v>26</v>
      </c>
      <c r="C36" s="173"/>
      <c r="D36" s="173"/>
      <c r="E36" s="98"/>
      <c r="F36" s="98"/>
      <c r="G36" s="98"/>
      <c r="H36" s="98"/>
      <c r="I36" s="102">
        <f t="shared" si="0"/>
        <v>0</v>
      </c>
      <c r="J36" s="102">
        <f t="shared" si="1"/>
        <v>0</v>
      </c>
      <c r="K36" s="11"/>
      <c r="L36" s="11"/>
      <c r="M36" s="95">
        <v>20.62</v>
      </c>
      <c r="N36" s="95">
        <v>4.1240000000000006</v>
      </c>
      <c r="O36" s="99">
        <v>0</v>
      </c>
      <c r="P36" s="95">
        <v>0</v>
      </c>
      <c r="Q36" s="147"/>
      <c r="R36" s="102"/>
      <c r="S36" s="11"/>
      <c r="T36" s="11"/>
      <c r="U36" s="102"/>
      <c r="V36" s="102"/>
      <c r="W36" s="29">
        <f t="shared" si="14"/>
        <v>20.62</v>
      </c>
      <c r="X36" s="29">
        <f t="shared" si="15"/>
        <v>20.62</v>
      </c>
      <c r="Y36" s="102">
        <v>5</v>
      </c>
      <c r="Z36" s="102">
        <v>2.2200000000000002</v>
      </c>
      <c r="AA36" s="99"/>
      <c r="AB36" s="95"/>
      <c r="AC36" s="29">
        <f t="shared" si="16"/>
        <v>5</v>
      </c>
      <c r="AD36" s="29">
        <f t="shared" si="17"/>
        <v>2.2200000000000002</v>
      </c>
      <c r="AE36" s="95">
        <v>10</v>
      </c>
      <c r="AF36" s="95">
        <v>3</v>
      </c>
      <c r="AG36" s="95"/>
      <c r="AH36" s="95"/>
      <c r="AI36" s="147"/>
      <c r="AJ36" s="147"/>
      <c r="AK36" s="325">
        <v>70</v>
      </c>
      <c r="AL36" s="326">
        <v>21</v>
      </c>
      <c r="AM36" s="9"/>
      <c r="AN36" s="9"/>
      <c r="AO36" s="28"/>
      <c r="AP36" s="28"/>
      <c r="AQ36" s="28"/>
      <c r="AR36" s="28"/>
      <c r="AS36" s="28"/>
      <c r="AT36" s="28"/>
      <c r="AU36" s="14">
        <f t="shared" si="18"/>
        <v>80</v>
      </c>
      <c r="AV36" s="14">
        <f t="shared" si="2"/>
        <v>24</v>
      </c>
      <c r="AW36" s="29"/>
      <c r="AX36" s="29"/>
      <c r="AY36" s="1"/>
      <c r="AZ36" s="29"/>
      <c r="BA36" s="29"/>
      <c r="BB36" s="29"/>
      <c r="BC36" s="29">
        <f t="shared" si="3"/>
        <v>0</v>
      </c>
      <c r="BD36" s="29">
        <f t="shared" si="4"/>
        <v>0</v>
      </c>
      <c r="BE36" s="102">
        <v>39</v>
      </c>
      <c r="BF36" s="102">
        <v>5.5536000000000003</v>
      </c>
      <c r="BG36" s="249">
        <v>16</v>
      </c>
      <c r="BH36" s="250">
        <v>2.2784</v>
      </c>
      <c r="BI36" s="249"/>
      <c r="BJ36" s="250"/>
      <c r="BK36" s="245"/>
      <c r="BL36" s="102"/>
      <c r="BM36" s="102">
        <v>5</v>
      </c>
      <c r="BN36" s="102">
        <v>0.71199999999999997</v>
      </c>
      <c r="BO36" s="29"/>
      <c r="BP36" s="29"/>
      <c r="BQ36" s="102">
        <v>0</v>
      </c>
      <c r="BR36" s="102">
        <v>0</v>
      </c>
      <c r="BS36" s="11">
        <f t="shared" si="19"/>
        <v>60</v>
      </c>
      <c r="BT36" s="29">
        <f t="shared" si="20"/>
        <v>8.5440000000000005</v>
      </c>
      <c r="BU36" s="29"/>
      <c r="BV36" s="29"/>
      <c r="BW36" s="14"/>
      <c r="BX36" s="14"/>
      <c r="BY36" s="14"/>
      <c r="BZ36" s="29"/>
      <c r="CA36" s="14"/>
      <c r="CB36" s="29"/>
      <c r="CC36" s="14">
        <f t="shared" si="5"/>
        <v>0</v>
      </c>
      <c r="CD36" s="14">
        <f t="shared" si="5"/>
        <v>0</v>
      </c>
      <c r="CE36" s="14"/>
      <c r="CF36" s="14"/>
      <c r="CG36" s="27"/>
      <c r="CH36" s="18"/>
      <c r="CI36" s="26"/>
      <c r="CJ36" s="18"/>
      <c r="CK36" s="17"/>
      <c r="CL36" s="17"/>
      <c r="CM36" s="327">
        <v>25.75</v>
      </c>
      <c r="CN36" s="245">
        <v>8</v>
      </c>
      <c r="CO36" s="29">
        <f t="shared" si="21"/>
        <v>25.75</v>
      </c>
      <c r="CP36" s="29">
        <f t="shared" si="22"/>
        <v>8</v>
      </c>
      <c r="CQ36" s="238">
        <v>247.40625</v>
      </c>
      <c r="CR36" s="238"/>
      <c r="CS36" s="238"/>
      <c r="CT36" s="239"/>
      <c r="CU36" s="366">
        <v>18.556701030927837</v>
      </c>
      <c r="CV36" s="240"/>
      <c r="CW36" s="328">
        <v>63.814432989690722</v>
      </c>
      <c r="CX36" s="239"/>
      <c r="CY36" s="16"/>
      <c r="CZ36" s="16"/>
      <c r="DA36" s="25">
        <f t="shared" si="23"/>
        <v>329.77738402061857</v>
      </c>
      <c r="DB36" s="14">
        <f t="shared" si="24"/>
        <v>0</v>
      </c>
      <c r="DC36" s="29"/>
      <c r="DD36" s="29"/>
      <c r="DE36" s="14"/>
      <c r="DF36" s="29"/>
      <c r="DG36" s="29"/>
      <c r="DH36" s="29"/>
      <c r="DI36" s="29">
        <f t="shared" si="25"/>
        <v>0</v>
      </c>
      <c r="DJ36" s="29">
        <f t="shared" si="26"/>
        <v>0</v>
      </c>
      <c r="DK36" s="329">
        <v>42.37</v>
      </c>
      <c r="DL36" s="329">
        <v>14.12</v>
      </c>
      <c r="DM36" s="11">
        <f t="shared" si="27"/>
        <v>42.37</v>
      </c>
      <c r="DN36" s="11">
        <f t="shared" si="28"/>
        <v>14.12</v>
      </c>
      <c r="DO36" s="329">
        <v>41.1</v>
      </c>
      <c r="DP36" s="329">
        <v>13.7</v>
      </c>
      <c r="DQ36" s="349"/>
      <c r="DR36" s="349"/>
      <c r="DS36" s="29"/>
      <c r="DT36" s="29"/>
      <c r="DU36" s="15"/>
      <c r="DV36" s="24"/>
      <c r="DW36" s="24"/>
      <c r="DX36" s="24"/>
      <c r="DY36" s="29"/>
      <c r="DZ36" s="29"/>
      <c r="EA36" s="14"/>
      <c r="EB36" s="29"/>
      <c r="EC36" s="29">
        <f t="shared" si="29"/>
        <v>0</v>
      </c>
      <c r="ED36" s="29">
        <f t="shared" si="29"/>
        <v>0</v>
      </c>
      <c r="EE36" s="14"/>
      <c r="EF36" s="14"/>
      <c r="EG36" s="330">
        <v>39.18</v>
      </c>
      <c r="EH36" s="331">
        <v>9.7949999999999999</v>
      </c>
      <c r="EI36" s="119">
        <v>154.63999999999999</v>
      </c>
      <c r="EJ36" s="119">
        <v>38.659999999999997</v>
      </c>
      <c r="EK36" s="327">
        <v>72.16</v>
      </c>
      <c r="EL36" s="353">
        <v>18.04</v>
      </c>
      <c r="EM36" s="358">
        <v>51.55</v>
      </c>
      <c r="EN36" s="358">
        <v>12.887499999999999</v>
      </c>
      <c r="EO36" s="358">
        <v>30.93</v>
      </c>
      <c r="EP36" s="358">
        <v>7.7324999999999999</v>
      </c>
      <c r="EQ36" s="29">
        <f t="shared" si="30"/>
        <v>348.46000000000004</v>
      </c>
      <c r="ER36" s="29">
        <f t="shared" si="31"/>
        <v>66.495000000000005</v>
      </c>
      <c r="ES36" s="33"/>
      <c r="ET36" s="33"/>
      <c r="EU36" s="23"/>
      <c r="EV36" s="23"/>
      <c r="EW36" s="14">
        <f t="shared" si="32"/>
        <v>0</v>
      </c>
      <c r="EX36" s="14">
        <f t="shared" si="33"/>
        <v>0</v>
      </c>
      <c r="EY36" s="29"/>
      <c r="EZ36" s="29"/>
      <c r="FA36" s="332">
        <v>24</v>
      </c>
      <c r="FB36" s="246"/>
      <c r="FC36" s="139">
        <v>25</v>
      </c>
      <c r="FD36" s="245"/>
      <c r="FE36" s="29"/>
      <c r="FF36" s="29"/>
      <c r="FG36" s="235"/>
      <c r="FH36" s="236"/>
      <c r="FI36" s="29"/>
      <c r="FJ36" s="29"/>
      <c r="FK36" s="29"/>
      <c r="FL36" s="29"/>
      <c r="FM36" s="245">
        <v>26.8</v>
      </c>
      <c r="FN36" s="245">
        <v>6</v>
      </c>
      <c r="FO36" s="14"/>
      <c r="FP36" s="29"/>
      <c r="FQ36" s="6">
        <f t="shared" si="34"/>
        <v>26.8</v>
      </c>
      <c r="FR36" s="29">
        <f t="shared" si="35"/>
        <v>6</v>
      </c>
      <c r="FS36" s="14"/>
      <c r="FT36" s="14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>
        <f t="shared" si="36"/>
        <v>0</v>
      </c>
      <c r="GH36" s="29">
        <f t="shared" si="37"/>
        <v>0</v>
      </c>
      <c r="GI36" s="22"/>
      <c r="GJ36" s="22"/>
      <c r="GK36" s="245"/>
      <c r="GL36" s="245"/>
      <c r="GM36" s="248"/>
      <c r="GN36" s="21"/>
      <c r="GO36" s="333"/>
      <c r="GP36" s="334"/>
      <c r="GQ36" s="5"/>
      <c r="GR36" s="5"/>
      <c r="GS36" s="21"/>
      <c r="GT36" s="21"/>
      <c r="GU36" s="118"/>
      <c r="GV36" s="118"/>
      <c r="GW36" s="118"/>
      <c r="GX36" s="118"/>
      <c r="GY36" s="118">
        <v>0</v>
      </c>
      <c r="GZ36" s="118">
        <v>0</v>
      </c>
      <c r="HA36" s="29">
        <f t="shared" si="38"/>
        <v>0</v>
      </c>
      <c r="HB36" s="29">
        <f t="shared" si="39"/>
        <v>0</v>
      </c>
      <c r="HC36" s="14"/>
      <c r="HD36" s="14"/>
      <c r="HE36" s="14"/>
      <c r="HF36" s="14"/>
      <c r="HG36" s="14"/>
      <c r="HH36" s="14"/>
      <c r="HI36" s="14">
        <f t="shared" si="6"/>
        <v>0</v>
      </c>
      <c r="HJ36" s="14">
        <f t="shared" si="7"/>
        <v>0</v>
      </c>
      <c r="HK36" s="102"/>
      <c r="HL36" s="102"/>
      <c r="HM36" s="102"/>
      <c r="HN36" s="355"/>
      <c r="HO36" s="102">
        <f t="shared" si="40"/>
        <v>0</v>
      </c>
      <c r="HP36" s="102">
        <f t="shared" si="41"/>
        <v>0</v>
      </c>
      <c r="HQ36" s="116">
        <v>400</v>
      </c>
      <c r="HR36" s="95"/>
      <c r="HS36" s="116">
        <v>400</v>
      </c>
      <c r="HT36" s="29"/>
      <c r="HU36" s="29">
        <f t="shared" si="42"/>
        <v>400</v>
      </c>
      <c r="HV36" s="29">
        <f t="shared" si="43"/>
        <v>0</v>
      </c>
      <c r="HW36" s="29"/>
      <c r="HX36" s="29"/>
      <c r="HY36" s="240"/>
      <c r="HZ36" s="333"/>
      <c r="IA36" s="20"/>
      <c r="IB36" s="7"/>
      <c r="IC36" s="336">
        <v>9.3000000000000007</v>
      </c>
      <c r="ID36" s="155">
        <v>2.3250000000000002</v>
      </c>
      <c r="IE36" s="4"/>
      <c r="IF36" s="4"/>
      <c r="IG36" s="29">
        <f t="shared" si="82"/>
        <v>9.3000000000000007</v>
      </c>
      <c r="IH36" s="29">
        <f t="shared" si="44"/>
        <v>2.3250000000000002</v>
      </c>
      <c r="II36" s="29"/>
      <c r="IJ36" s="29"/>
      <c r="IK36" s="29"/>
      <c r="IL36" s="29"/>
      <c r="IM36" s="14"/>
      <c r="IN36" s="24"/>
      <c r="IO36" s="102"/>
      <c r="IP36" s="102"/>
      <c r="IQ36" s="29"/>
      <c r="IR36" s="29"/>
      <c r="IS36" s="29"/>
      <c r="IT36" s="29"/>
      <c r="IU36" s="29">
        <f t="shared" si="8"/>
        <v>0</v>
      </c>
      <c r="IV36" s="29">
        <f t="shared" si="9"/>
        <v>0</v>
      </c>
      <c r="IW36" s="29"/>
      <c r="IX36" s="29"/>
      <c r="IY36" s="95">
        <v>10.31</v>
      </c>
      <c r="IZ36" s="95">
        <v>0</v>
      </c>
      <c r="JA36" s="95">
        <v>0</v>
      </c>
      <c r="JB36" s="95">
        <v>0</v>
      </c>
      <c r="JC36" s="30"/>
      <c r="JD36" s="30"/>
      <c r="JE36" s="29">
        <f t="shared" si="45"/>
        <v>10.31</v>
      </c>
      <c r="JF36" s="29">
        <f t="shared" si="46"/>
        <v>0</v>
      </c>
      <c r="JG36" s="368">
        <v>6.5372000000000003</v>
      </c>
      <c r="JH36" s="369">
        <v>1</v>
      </c>
      <c r="JI36" s="368">
        <v>6.5373000000000001</v>
      </c>
      <c r="JJ36" s="369">
        <v>1</v>
      </c>
      <c r="JK36" s="333">
        <v>51.55</v>
      </c>
      <c r="JL36" s="333">
        <v>11</v>
      </c>
      <c r="JM36" s="116">
        <v>0</v>
      </c>
      <c r="JN36" s="333">
        <v>0</v>
      </c>
      <c r="JO36" s="327"/>
      <c r="JP36" s="245"/>
      <c r="JQ36" s="29"/>
      <c r="JR36" s="29"/>
      <c r="JS36" s="29"/>
      <c r="JT36" s="29"/>
      <c r="JU36" s="29">
        <f t="shared" si="83"/>
        <v>64.624499999999998</v>
      </c>
      <c r="JV36" s="29">
        <f t="shared" si="84"/>
        <v>13</v>
      </c>
      <c r="JW36" s="29"/>
      <c r="JX36" s="29"/>
      <c r="JY36" s="30"/>
      <c r="JZ36" s="30"/>
      <c r="KA36" s="29">
        <f t="shared" si="47"/>
        <v>0</v>
      </c>
      <c r="KB36" s="29">
        <f t="shared" si="48"/>
        <v>0</v>
      </c>
      <c r="KC36" s="14"/>
      <c r="KD36" s="14"/>
      <c r="KE36" s="14"/>
      <c r="KF36" s="14"/>
      <c r="KG36" s="14">
        <f t="shared" si="10"/>
        <v>0</v>
      </c>
      <c r="KH36" s="14">
        <f t="shared" si="11"/>
        <v>0</v>
      </c>
      <c r="KI36" s="14"/>
      <c r="KJ36" s="14"/>
      <c r="KK36" s="14"/>
      <c r="KL36" s="14"/>
      <c r="KM36" s="14">
        <f t="shared" si="49"/>
        <v>0</v>
      </c>
      <c r="KN36" s="14">
        <f t="shared" si="49"/>
        <v>0</v>
      </c>
      <c r="KO36" s="11"/>
      <c r="KP36" s="14"/>
      <c r="KQ36" s="14"/>
      <c r="KR36" s="14"/>
      <c r="KS36" s="10"/>
      <c r="KT36" s="10"/>
      <c r="KU36" s="14"/>
      <c r="KV36" s="14"/>
      <c r="KW36" s="14">
        <f t="shared" si="50"/>
        <v>0</v>
      </c>
      <c r="KX36" s="14">
        <f t="shared" si="51"/>
        <v>0</v>
      </c>
      <c r="KY36" s="14"/>
      <c r="KZ36" s="14"/>
      <c r="LA36" s="14"/>
      <c r="LB36" s="14"/>
      <c r="LC36" s="14">
        <f t="shared" si="52"/>
        <v>0</v>
      </c>
      <c r="LD36" s="14">
        <f t="shared" si="53"/>
        <v>0</v>
      </c>
      <c r="LE36" s="14"/>
      <c r="LF36" s="14"/>
      <c r="LG36" s="14">
        <f t="shared" si="54"/>
        <v>0</v>
      </c>
      <c r="LH36" s="14">
        <f t="shared" si="55"/>
        <v>0</v>
      </c>
      <c r="LI36" s="337"/>
      <c r="LJ36" s="338"/>
      <c r="LK36" s="339"/>
      <c r="LL36" s="340"/>
      <c r="LM36" s="339"/>
      <c r="LN36" s="342"/>
      <c r="LO36" s="31"/>
      <c r="LP36" s="3"/>
      <c r="LQ36" s="3"/>
      <c r="LR36" s="3"/>
      <c r="LS36" s="14">
        <f t="shared" si="56"/>
        <v>0</v>
      </c>
      <c r="LT36" s="14">
        <f t="shared" si="57"/>
        <v>0</v>
      </c>
      <c r="LU36" s="12"/>
      <c r="LV36" s="14"/>
      <c r="LW36" s="14"/>
      <c r="LX36" s="14"/>
      <c r="LY36" s="14">
        <f t="shared" si="58"/>
        <v>0</v>
      </c>
      <c r="LZ36" s="14">
        <f t="shared" si="59"/>
        <v>0</v>
      </c>
      <c r="MA36" s="27"/>
      <c r="MB36" s="14"/>
      <c r="MC36" s="233">
        <v>22</v>
      </c>
      <c r="MD36" s="252"/>
      <c r="ME36" s="99"/>
      <c r="MF36" s="14"/>
      <c r="MG36" s="31"/>
      <c r="MH36" s="14"/>
      <c r="MI36" s="14">
        <f t="shared" si="60"/>
        <v>22</v>
      </c>
      <c r="MJ36" s="14">
        <f t="shared" si="61"/>
        <v>0</v>
      </c>
      <c r="MK36" s="350">
        <v>0.40200000000000002</v>
      </c>
      <c r="ML36" s="117">
        <v>0</v>
      </c>
      <c r="MM36" s="139">
        <v>0.26800000000000002</v>
      </c>
      <c r="MN36" s="343">
        <v>0</v>
      </c>
      <c r="MO36" s="14">
        <f t="shared" si="62"/>
        <v>0.67</v>
      </c>
      <c r="MP36" s="14">
        <f t="shared" si="63"/>
        <v>0</v>
      </c>
      <c r="MQ36" s="14"/>
      <c r="MR36" s="14"/>
      <c r="MS36" s="14">
        <f t="shared" si="64"/>
        <v>0</v>
      </c>
      <c r="MT36" s="14">
        <f t="shared" si="65"/>
        <v>0</v>
      </c>
      <c r="MU36" s="14"/>
      <c r="MV36" s="14"/>
      <c r="MW36" s="14">
        <f t="shared" si="66"/>
        <v>0</v>
      </c>
      <c r="MX36" s="14">
        <f t="shared" si="67"/>
        <v>0</v>
      </c>
      <c r="MY36" s="117">
        <v>6.65</v>
      </c>
      <c r="MZ36" s="344">
        <v>0.9</v>
      </c>
      <c r="NA36" s="14">
        <f t="shared" si="68"/>
        <v>6.65</v>
      </c>
      <c r="NB36" s="14">
        <f t="shared" si="69"/>
        <v>0.9</v>
      </c>
      <c r="NC36" s="33"/>
      <c r="ND36" s="33"/>
      <c r="NE36" s="33">
        <f t="shared" si="70"/>
        <v>0</v>
      </c>
      <c r="NF36" s="33">
        <f t="shared" si="71"/>
        <v>0</v>
      </c>
      <c r="NG36" s="33"/>
      <c r="NH36" s="33"/>
      <c r="NI36" s="33">
        <f t="shared" si="72"/>
        <v>0</v>
      </c>
      <c r="NJ36" s="33">
        <f t="shared" si="73"/>
        <v>0</v>
      </c>
      <c r="NK36" s="8"/>
      <c r="NL36" s="33"/>
      <c r="NM36" s="33">
        <f t="shared" si="74"/>
        <v>0</v>
      </c>
      <c r="NN36" s="33">
        <f t="shared" si="75"/>
        <v>0</v>
      </c>
      <c r="NO36" s="98">
        <v>0.12</v>
      </c>
      <c r="NP36" s="98"/>
      <c r="NQ36" s="98">
        <v>0</v>
      </c>
      <c r="NR36" s="98"/>
      <c r="NS36" s="98">
        <v>0</v>
      </c>
      <c r="NT36" s="98"/>
      <c r="NU36" s="14">
        <f t="shared" si="76"/>
        <v>0.12</v>
      </c>
      <c r="NV36" s="14">
        <f t="shared" si="77"/>
        <v>0</v>
      </c>
      <c r="NW36" s="98"/>
      <c r="NX36" s="98"/>
      <c r="NY36" s="98"/>
      <c r="NZ36" s="98"/>
      <c r="OA36" s="98"/>
      <c r="OB36" s="98"/>
      <c r="OC36" s="98"/>
      <c r="OD36" s="98"/>
      <c r="OE36" s="98">
        <f t="shared" si="78"/>
        <v>0</v>
      </c>
      <c r="OF36" s="98">
        <f t="shared" si="79"/>
        <v>0</v>
      </c>
      <c r="OG36" s="240">
        <v>0.16</v>
      </c>
      <c r="OH36" s="240"/>
      <c r="OI36" s="240">
        <v>0.06</v>
      </c>
      <c r="OJ36" s="240"/>
      <c r="OK36" s="240">
        <v>0.06</v>
      </c>
      <c r="OL36" s="33"/>
      <c r="OM36" s="33">
        <f t="shared" si="80"/>
        <v>0.22</v>
      </c>
      <c r="ON36" s="33">
        <f t="shared" si="81"/>
        <v>0</v>
      </c>
      <c r="OO36" s="33"/>
      <c r="OP36" s="33"/>
      <c r="OQ36" s="33">
        <f t="shared" si="12"/>
        <v>0</v>
      </c>
      <c r="OR36" s="33">
        <f t="shared" si="13"/>
        <v>0</v>
      </c>
    </row>
    <row r="37" spans="1:408" ht="12.75" customHeight="1">
      <c r="A37" s="172"/>
      <c r="B37" s="154">
        <v>27</v>
      </c>
      <c r="C37" s="173"/>
      <c r="D37" s="173"/>
      <c r="E37" s="98"/>
      <c r="F37" s="98"/>
      <c r="G37" s="98"/>
      <c r="H37" s="98"/>
      <c r="I37" s="102">
        <f t="shared" si="0"/>
        <v>0</v>
      </c>
      <c r="J37" s="102">
        <f t="shared" si="1"/>
        <v>0</v>
      </c>
      <c r="K37" s="11"/>
      <c r="L37" s="11"/>
      <c r="M37" s="95">
        <v>20.62</v>
      </c>
      <c r="N37" s="95">
        <v>4.1240000000000006</v>
      </c>
      <c r="O37" s="99">
        <v>0</v>
      </c>
      <c r="P37" s="95">
        <v>0</v>
      </c>
      <c r="Q37" s="147"/>
      <c r="R37" s="102"/>
      <c r="S37" s="11"/>
      <c r="T37" s="11"/>
      <c r="U37" s="102"/>
      <c r="V37" s="102"/>
      <c r="W37" s="29">
        <f t="shared" si="14"/>
        <v>20.62</v>
      </c>
      <c r="X37" s="29">
        <f t="shared" si="15"/>
        <v>20.62</v>
      </c>
      <c r="Y37" s="102">
        <v>5</v>
      </c>
      <c r="Z37" s="102">
        <v>2.2200000000000002</v>
      </c>
      <c r="AA37" s="99"/>
      <c r="AB37" s="95"/>
      <c r="AC37" s="29">
        <f t="shared" si="16"/>
        <v>5</v>
      </c>
      <c r="AD37" s="29">
        <f t="shared" si="17"/>
        <v>2.2200000000000002</v>
      </c>
      <c r="AE37" s="95">
        <v>10</v>
      </c>
      <c r="AF37" s="95">
        <v>3</v>
      </c>
      <c r="AG37" s="95"/>
      <c r="AH37" s="95"/>
      <c r="AI37" s="147"/>
      <c r="AJ37" s="147"/>
      <c r="AK37" s="325">
        <v>70</v>
      </c>
      <c r="AL37" s="326">
        <v>21</v>
      </c>
      <c r="AM37" s="9"/>
      <c r="AN37" s="9"/>
      <c r="AO37" s="28"/>
      <c r="AP37" s="28"/>
      <c r="AQ37" s="28"/>
      <c r="AR37" s="28"/>
      <c r="AS37" s="28"/>
      <c r="AT37" s="28"/>
      <c r="AU37" s="14">
        <f t="shared" si="18"/>
        <v>80</v>
      </c>
      <c r="AV37" s="14">
        <f t="shared" si="2"/>
        <v>24</v>
      </c>
      <c r="AW37" s="29"/>
      <c r="AX37" s="29"/>
      <c r="AY37" s="1"/>
      <c r="AZ37" s="29"/>
      <c r="BA37" s="29"/>
      <c r="BB37" s="29"/>
      <c r="BC37" s="29">
        <f t="shared" si="3"/>
        <v>0</v>
      </c>
      <c r="BD37" s="29">
        <f t="shared" si="4"/>
        <v>0</v>
      </c>
      <c r="BE37" s="102">
        <v>39</v>
      </c>
      <c r="BF37" s="102">
        <v>5.5536000000000003</v>
      </c>
      <c r="BG37" s="249">
        <v>16</v>
      </c>
      <c r="BH37" s="250">
        <v>2.2784</v>
      </c>
      <c r="BI37" s="249"/>
      <c r="BJ37" s="250"/>
      <c r="BK37" s="245"/>
      <c r="BL37" s="102"/>
      <c r="BM37" s="102">
        <v>5</v>
      </c>
      <c r="BN37" s="102">
        <v>0.71199999999999997</v>
      </c>
      <c r="BO37" s="29"/>
      <c r="BP37" s="29"/>
      <c r="BQ37" s="102">
        <v>0</v>
      </c>
      <c r="BR37" s="102">
        <v>0</v>
      </c>
      <c r="BS37" s="11">
        <f t="shared" si="19"/>
        <v>60</v>
      </c>
      <c r="BT37" s="29">
        <f t="shared" si="20"/>
        <v>8.5440000000000005</v>
      </c>
      <c r="BU37" s="29"/>
      <c r="BV37" s="29"/>
      <c r="BW37" s="14"/>
      <c r="BX37" s="14"/>
      <c r="BY37" s="14"/>
      <c r="BZ37" s="29"/>
      <c r="CA37" s="14"/>
      <c r="CB37" s="29"/>
      <c r="CC37" s="14">
        <f t="shared" si="5"/>
        <v>0</v>
      </c>
      <c r="CD37" s="14">
        <f t="shared" si="5"/>
        <v>0</v>
      </c>
      <c r="CE37" s="14"/>
      <c r="CF37" s="14"/>
      <c r="CG37" s="27"/>
      <c r="CH37" s="18"/>
      <c r="CI37" s="26"/>
      <c r="CJ37" s="18"/>
      <c r="CK37" s="17"/>
      <c r="CL37" s="17"/>
      <c r="CM37" s="327">
        <v>25.75</v>
      </c>
      <c r="CN37" s="245">
        <v>8</v>
      </c>
      <c r="CO37" s="29">
        <f t="shared" si="21"/>
        <v>25.75</v>
      </c>
      <c r="CP37" s="29">
        <f t="shared" si="22"/>
        <v>8</v>
      </c>
      <c r="CQ37" s="238">
        <v>247.40625</v>
      </c>
      <c r="CR37" s="238"/>
      <c r="CS37" s="238"/>
      <c r="CT37" s="239"/>
      <c r="CU37" s="366">
        <v>18.556701030927837</v>
      </c>
      <c r="CV37" s="240"/>
      <c r="CW37" s="328">
        <v>63.814432989690722</v>
      </c>
      <c r="CX37" s="239"/>
      <c r="CY37" s="16"/>
      <c r="CZ37" s="16"/>
      <c r="DA37" s="25">
        <f t="shared" si="23"/>
        <v>329.77738402061857</v>
      </c>
      <c r="DB37" s="14">
        <f t="shared" si="24"/>
        <v>0</v>
      </c>
      <c r="DC37" s="29"/>
      <c r="DD37" s="29"/>
      <c r="DE37" s="14"/>
      <c r="DF37" s="29"/>
      <c r="DG37" s="29"/>
      <c r="DH37" s="29"/>
      <c r="DI37" s="29">
        <f t="shared" si="25"/>
        <v>0</v>
      </c>
      <c r="DJ37" s="29">
        <f t="shared" si="26"/>
        <v>0</v>
      </c>
      <c r="DK37" s="329">
        <v>42.37</v>
      </c>
      <c r="DL37" s="329">
        <v>14.12</v>
      </c>
      <c r="DM37" s="11">
        <f t="shared" si="27"/>
        <v>42.37</v>
      </c>
      <c r="DN37" s="11">
        <f t="shared" si="28"/>
        <v>14.12</v>
      </c>
      <c r="DO37" s="329">
        <v>41.1</v>
      </c>
      <c r="DP37" s="329">
        <v>13.7</v>
      </c>
      <c r="DQ37" s="349"/>
      <c r="DR37" s="349"/>
      <c r="DS37" s="29"/>
      <c r="DT37" s="29"/>
      <c r="DU37" s="15"/>
      <c r="DV37" s="24"/>
      <c r="DW37" s="24"/>
      <c r="DX37" s="24"/>
      <c r="DY37" s="29"/>
      <c r="DZ37" s="29"/>
      <c r="EA37" s="14"/>
      <c r="EB37" s="29"/>
      <c r="EC37" s="29">
        <f t="shared" si="29"/>
        <v>0</v>
      </c>
      <c r="ED37" s="29">
        <f t="shared" si="29"/>
        <v>0</v>
      </c>
      <c r="EE37" s="14"/>
      <c r="EF37" s="14"/>
      <c r="EG37" s="330">
        <v>39.18</v>
      </c>
      <c r="EH37" s="331">
        <v>9.7949999999999999</v>
      </c>
      <c r="EI37" s="119">
        <v>154.63999999999999</v>
      </c>
      <c r="EJ37" s="119">
        <v>38.659999999999997</v>
      </c>
      <c r="EK37" s="327">
        <v>72.16</v>
      </c>
      <c r="EL37" s="353">
        <v>18.04</v>
      </c>
      <c r="EM37" s="358">
        <v>51.55</v>
      </c>
      <c r="EN37" s="358">
        <v>12.887499999999999</v>
      </c>
      <c r="EO37" s="358">
        <v>30.93</v>
      </c>
      <c r="EP37" s="358">
        <v>7.7324999999999999</v>
      </c>
      <c r="EQ37" s="29">
        <f t="shared" si="30"/>
        <v>348.46000000000004</v>
      </c>
      <c r="ER37" s="29">
        <f t="shared" si="31"/>
        <v>66.495000000000005</v>
      </c>
      <c r="ES37" s="33"/>
      <c r="ET37" s="33"/>
      <c r="EU37" s="23"/>
      <c r="EV37" s="23"/>
      <c r="EW37" s="14">
        <f t="shared" si="32"/>
        <v>0</v>
      </c>
      <c r="EX37" s="14">
        <f t="shared" si="33"/>
        <v>0</v>
      </c>
      <c r="EY37" s="29"/>
      <c r="EZ37" s="29"/>
      <c r="FA37" s="332">
        <v>24</v>
      </c>
      <c r="FB37" s="246"/>
      <c r="FC37" s="139">
        <v>25</v>
      </c>
      <c r="FD37" s="245"/>
      <c r="FE37" s="29"/>
      <c r="FF37" s="29"/>
      <c r="FG37" s="235"/>
      <c r="FH37" s="236"/>
      <c r="FI37" s="29"/>
      <c r="FJ37" s="29"/>
      <c r="FK37" s="29"/>
      <c r="FL37" s="29"/>
      <c r="FM37" s="245">
        <v>26.8</v>
      </c>
      <c r="FN37" s="245">
        <v>6</v>
      </c>
      <c r="FO37" s="14"/>
      <c r="FP37" s="29"/>
      <c r="FQ37" s="6">
        <f t="shared" si="34"/>
        <v>26.8</v>
      </c>
      <c r="FR37" s="29">
        <f t="shared" si="35"/>
        <v>6</v>
      </c>
      <c r="FS37" s="14"/>
      <c r="FT37" s="14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>
        <f t="shared" si="36"/>
        <v>0</v>
      </c>
      <c r="GH37" s="29">
        <f t="shared" si="37"/>
        <v>0</v>
      </c>
      <c r="GI37" s="22"/>
      <c r="GJ37" s="22"/>
      <c r="GK37" s="245"/>
      <c r="GL37" s="245"/>
      <c r="GM37" s="248"/>
      <c r="GN37" s="21"/>
      <c r="GO37" s="333"/>
      <c r="GP37" s="334"/>
      <c r="GQ37" s="5"/>
      <c r="GR37" s="5"/>
      <c r="GS37" s="21"/>
      <c r="GT37" s="21"/>
      <c r="GU37" s="118"/>
      <c r="GV37" s="118"/>
      <c r="GW37" s="118"/>
      <c r="GX37" s="118"/>
      <c r="GY37" s="118">
        <v>0</v>
      </c>
      <c r="GZ37" s="118">
        <v>0</v>
      </c>
      <c r="HA37" s="29">
        <f t="shared" si="38"/>
        <v>0</v>
      </c>
      <c r="HB37" s="29">
        <f t="shared" si="39"/>
        <v>0</v>
      </c>
      <c r="HC37" s="14"/>
      <c r="HD37" s="14"/>
      <c r="HE37" s="14"/>
      <c r="HF37" s="14"/>
      <c r="HG37" s="14"/>
      <c r="HH37" s="14"/>
      <c r="HI37" s="14">
        <f t="shared" si="6"/>
        <v>0</v>
      </c>
      <c r="HJ37" s="14">
        <f t="shared" si="7"/>
        <v>0</v>
      </c>
      <c r="HK37" s="102"/>
      <c r="HL37" s="102"/>
      <c r="HM37" s="102"/>
      <c r="HN37" s="355"/>
      <c r="HO37" s="102">
        <f t="shared" si="40"/>
        <v>0</v>
      </c>
      <c r="HP37" s="102">
        <f t="shared" si="41"/>
        <v>0</v>
      </c>
      <c r="HQ37" s="116">
        <v>400</v>
      </c>
      <c r="HR37" s="95"/>
      <c r="HS37" s="116">
        <v>400</v>
      </c>
      <c r="HT37" s="29"/>
      <c r="HU37" s="29">
        <f t="shared" si="42"/>
        <v>400</v>
      </c>
      <c r="HV37" s="29">
        <f t="shared" si="43"/>
        <v>0</v>
      </c>
      <c r="HW37" s="29"/>
      <c r="HX37" s="29"/>
      <c r="HY37" s="240"/>
      <c r="HZ37" s="333"/>
      <c r="IA37" s="20"/>
      <c r="IB37" s="7"/>
      <c r="IC37" s="336">
        <v>9.3000000000000007</v>
      </c>
      <c r="ID37" s="155">
        <v>2.3250000000000002</v>
      </c>
      <c r="IE37" s="4"/>
      <c r="IF37" s="4"/>
      <c r="IG37" s="29">
        <f t="shared" si="82"/>
        <v>9.3000000000000007</v>
      </c>
      <c r="IH37" s="29">
        <f t="shared" si="44"/>
        <v>2.3250000000000002</v>
      </c>
      <c r="II37" s="29"/>
      <c r="IJ37" s="29"/>
      <c r="IK37" s="29"/>
      <c r="IL37" s="29"/>
      <c r="IM37" s="14"/>
      <c r="IN37" s="24"/>
      <c r="IO37" s="102"/>
      <c r="IP37" s="102"/>
      <c r="IQ37" s="29"/>
      <c r="IR37" s="29"/>
      <c r="IS37" s="29"/>
      <c r="IT37" s="29"/>
      <c r="IU37" s="29">
        <f t="shared" si="8"/>
        <v>0</v>
      </c>
      <c r="IV37" s="29">
        <f t="shared" si="9"/>
        <v>0</v>
      </c>
      <c r="IW37" s="29"/>
      <c r="IX37" s="29"/>
      <c r="IY37" s="95">
        <v>10.31</v>
      </c>
      <c r="IZ37" s="95">
        <v>0</v>
      </c>
      <c r="JA37" s="95">
        <v>0</v>
      </c>
      <c r="JB37" s="95">
        <v>0</v>
      </c>
      <c r="JC37" s="30"/>
      <c r="JD37" s="30"/>
      <c r="JE37" s="29">
        <f t="shared" si="45"/>
        <v>10.31</v>
      </c>
      <c r="JF37" s="29">
        <f t="shared" si="46"/>
        <v>0</v>
      </c>
      <c r="JG37" s="368">
        <v>6.5372000000000003</v>
      </c>
      <c r="JH37" s="369">
        <v>1</v>
      </c>
      <c r="JI37" s="368">
        <v>6.5373000000000001</v>
      </c>
      <c r="JJ37" s="369">
        <v>1</v>
      </c>
      <c r="JK37" s="333">
        <v>51.55</v>
      </c>
      <c r="JL37" s="333">
        <v>11</v>
      </c>
      <c r="JM37" s="116">
        <v>0</v>
      </c>
      <c r="JN37" s="333">
        <v>0</v>
      </c>
      <c r="JO37" s="327"/>
      <c r="JP37" s="245"/>
      <c r="JQ37" s="29"/>
      <c r="JR37" s="29"/>
      <c r="JS37" s="29"/>
      <c r="JT37" s="29"/>
      <c r="JU37" s="29">
        <f t="shared" si="83"/>
        <v>64.624499999999998</v>
      </c>
      <c r="JV37" s="29">
        <f t="shared" si="84"/>
        <v>13</v>
      </c>
      <c r="JW37" s="29"/>
      <c r="JX37" s="29"/>
      <c r="JY37" s="30"/>
      <c r="JZ37" s="30"/>
      <c r="KA37" s="29">
        <f t="shared" si="47"/>
        <v>0</v>
      </c>
      <c r="KB37" s="29">
        <f t="shared" si="48"/>
        <v>0</v>
      </c>
      <c r="KC37" s="14"/>
      <c r="KD37" s="14"/>
      <c r="KE37" s="14"/>
      <c r="KF37" s="14"/>
      <c r="KG37" s="14">
        <f t="shared" si="10"/>
        <v>0</v>
      </c>
      <c r="KH37" s="14">
        <f t="shared" si="11"/>
        <v>0</v>
      </c>
      <c r="KI37" s="14"/>
      <c r="KJ37" s="14"/>
      <c r="KK37" s="14"/>
      <c r="KL37" s="14"/>
      <c r="KM37" s="14">
        <f t="shared" si="49"/>
        <v>0</v>
      </c>
      <c r="KN37" s="14">
        <f t="shared" si="49"/>
        <v>0</v>
      </c>
      <c r="KO37" s="11"/>
      <c r="KP37" s="14"/>
      <c r="KQ37" s="14"/>
      <c r="KR37" s="14"/>
      <c r="KS37" s="10"/>
      <c r="KT37" s="10"/>
      <c r="KU37" s="14"/>
      <c r="KV37" s="14"/>
      <c r="KW37" s="14">
        <f t="shared" si="50"/>
        <v>0</v>
      </c>
      <c r="KX37" s="14">
        <f t="shared" si="51"/>
        <v>0</v>
      </c>
      <c r="KY37" s="14"/>
      <c r="KZ37" s="14"/>
      <c r="LA37" s="14"/>
      <c r="LB37" s="14"/>
      <c r="LC37" s="14">
        <f t="shared" si="52"/>
        <v>0</v>
      </c>
      <c r="LD37" s="14">
        <f t="shared" si="53"/>
        <v>0</v>
      </c>
      <c r="LE37" s="14"/>
      <c r="LF37" s="14"/>
      <c r="LG37" s="14">
        <f t="shared" si="54"/>
        <v>0</v>
      </c>
      <c r="LH37" s="14">
        <f t="shared" si="55"/>
        <v>0</v>
      </c>
      <c r="LI37" s="337"/>
      <c r="LJ37" s="338"/>
      <c r="LK37" s="339"/>
      <c r="LL37" s="340"/>
      <c r="LM37" s="339"/>
      <c r="LN37" s="342"/>
      <c r="LO37" s="31"/>
      <c r="LP37" s="3"/>
      <c r="LQ37" s="3"/>
      <c r="LR37" s="3"/>
      <c r="LS37" s="14">
        <f t="shared" si="56"/>
        <v>0</v>
      </c>
      <c r="LT37" s="14">
        <f t="shared" si="57"/>
        <v>0</v>
      </c>
      <c r="LU37" s="12"/>
      <c r="LV37" s="14"/>
      <c r="LW37" s="14"/>
      <c r="LX37" s="14"/>
      <c r="LY37" s="14">
        <f t="shared" si="58"/>
        <v>0</v>
      </c>
      <c r="LZ37" s="14">
        <f t="shared" si="59"/>
        <v>0</v>
      </c>
      <c r="MA37" s="27"/>
      <c r="MB37" s="14"/>
      <c r="MC37" s="233">
        <v>22</v>
      </c>
      <c r="MD37" s="252"/>
      <c r="ME37" s="99"/>
      <c r="MF37" s="14"/>
      <c r="MG37" s="31"/>
      <c r="MH37" s="14"/>
      <c r="MI37" s="14">
        <f t="shared" si="60"/>
        <v>22</v>
      </c>
      <c r="MJ37" s="14">
        <f t="shared" si="61"/>
        <v>0</v>
      </c>
      <c r="MK37" s="350">
        <v>0.70199999999999996</v>
      </c>
      <c r="ML37" s="117">
        <v>0</v>
      </c>
      <c r="MM37" s="139">
        <v>0.46799999999999997</v>
      </c>
      <c r="MN37" s="343">
        <v>0</v>
      </c>
      <c r="MO37" s="14">
        <f t="shared" si="62"/>
        <v>1.17</v>
      </c>
      <c r="MP37" s="14">
        <f t="shared" si="63"/>
        <v>0</v>
      </c>
      <c r="MQ37" s="14"/>
      <c r="MR37" s="14"/>
      <c r="MS37" s="14">
        <f t="shared" si="64"/>
        <v>0</v>
      </c>
      <c r="MT37" s="14">
        <f t="shared" si="65"/>
        <v>0</v>
      </c>
      <c r="MU37" s="14"/>
      <c r="MV37" s="14"/>
      <c r="MW37" s="14">
        <f t="shared" si="66"/>
        <v>0</v>
      </c>
      <c r="MX37" s="14">
        <f t="shared" si="67"/>
        <v>0</v>
      </c>
      <c r="MY37" s="117">
        <v>6.65</v>
      </c>
      <c r="MZ37" s="344">
        <v>0.9</v>
      </c>
      <c r="NA37" s="14">
        <f t="shared" si="68"/>
        <v>6.65</v>
      </c>
      <c r="NB37" s="14">
        <f t="shared" si="69"/>
        <v>0.9</v>
      </c>
      <c r="NC37" s="33"/>
      <c r="ND37" s="33"/>
      <c r="NE37" s="33">
        <f t="shared" si="70"/>
        <v>0</v>
      </c>
      <c r="NF37" s="33">
        <f t="shared" si="71"/>
        <v>0</v>
      </c>
      <c r="NG37" s="33"/>
      <c r="NH37" s="33"/>
      <c r="NI37" s="33">
        <f t="shared" si="72"/>
        <v>0</v>
      </c>
      <c r="NJ37" s="33">
        <f t="shared" si="73"/>
        <v>0</v>
      </c>
      <c r="NK37" s="8"/>
      <c r="NL37" s="33"/>
      <c r="NM37" s="33">
        <f t="shared" si="74"/>
        <v>0</v>
      </c>
      <c r="NN37" s="33">
        <f t="shared" si="75"/>
        <v>0</v>
      </c>
      <c r="NO37" s="98">
        <v>0.26</v>
      </c>
      <c r="NP37" s="98"/>
      <c r="NQ37" s="98">
        <v>0</v>
      </c>
      <c r="NR37" s="98"/>
      <c r="NS37" s="98">
        <v>0</v>
      </c>
      <c r="NT37" s="98"/>
      <c r="NU37" s="14">
        <f t="shared" si="76"/>
        <v>0.26</v>
      </c>
      <c r="NV37" s="14">
        <f t="shared" si="77"/>
        <v>0</v>
      </c>
      <c r="NW37" s="98"/>
      <c r="NX37" s="98"/>
      <c r="NY37" s="98"/>
      <c r="NZ37" s="98"/>
      <c r="OA37" s="98"/>
      <c r="OB37" s="98"/>
      <c r="OC37" s="98"/>
      <c r="OD37" s="98"/>
      <c r="OE37" s="98">
        <f t="shared" si="78"/>
        <v>0</v>
      </c>
      <c r="OF37" s="98">
        <f t="shared" si="79"/>
        <v>0</v>
      </c>
      <c r="OG37" s="240">
        <v>0.2</v>
      </c>
      <c r="OH37" s="240"/>
      <c r="OI37" s="240">
        <v>7.0000000000000007E-2</v>
      </c>
      <c r="OJ37" s="240"/>
      <c r="OK37" s="240">
        <v>7.0000000000000007E-2</v>
      </c>
      <c r="OL37" s="33"/>
      <c r="OM37" s="33">
        <f t="shared" si="80"/>
        <v>0.27</v>
      </c>
      <c r="ON37" s="33">
        <f t="shared" si="81"/>
        <v>0</v>
      </c>
      <c r="OO37" s="33"/>
      <c r="OP37" s="33"/>
      <c r="OQ37" s="33">
        <f t="shared" si="12"/>
        <v>0</v>
      </c>
      <c r="OR37" s="33">
        <f t="shared" si="13"/>
        <v>0</v>
      </c>
    </row>
    <row r="38" spans="1:408" ht="12.75" customHeight="1">
      <c r="A38" s="172"/>
      <c r="B38" s="154">
        <v>28</v>
      </c>
      <c r="C38" s="173"/>
      <c r="D38" s="173"/>
      <c r="E38" s="98"/>
      <c r="F38" s="98"/>
      <c r="G38" s="98"/>
      <c r="H38" s="98"/>
      <c r="I38" s="102">
        <f t="shared" si="0"/>
        <v>0</v>
      </c>
      <c r="J38" s="102">
        <f t="shared" si="1"/>
        <v>0</v>
      </c>
      <c r="K38" s="11"/>
      <c r="L38" s="11"/>
      <c r="M38" s="95">
        <v>20.62</v>
      </c>
      <c r="N38" s="95">
        <v>4.1240000000000006</v>
      </c>
      <c r="O38" s="99">
        <v>0</v>
      </c>
      <c r="P38" s="95">
        <v>0</v>
      </c>
      <c r="Q38" s="147"/>
      <c r="R38" s="102"/>
      <c r="S38" s="11"/>
      <c r="T38" s="11"/>
      <c r="U38" s="102"/>
      <c r="V38" s="102"/>
      <c r="W38" s="29">
        <f t="shared" si="14"/>
        <v>20.62</v>
      </c>
      <c r="X38" s="29">
        <f t="shared" si="15"/>
        <v>20.62</v>
      </c>
      <c r="Y38" s="102">
        <v>5</v>
      </c>
      <c r="Z38" s="102">
        <v>2.2200000000000002</v>
      </c>
      <c r="AA38" s="99"/>
      <c r="AB38" s="95"/>
      <c r="AC38" s="29">
        <f t="shared" si="16"/>
        <v>5</v>
      </c>
      <c r="AD38" s="29">
        <f t="shared" si="17"/>
        <v>2.2200000000000002</v>
      </c>
      <c r="AE38" s="95">
        <v>10</v>
      </c>
      <c r="AF38" s="95">
        <v>3</v>
      </c>
      <c r="AG38" s="95"/>
      <c r="AH38" s="95"/>
      <c r="AI38" s="147"/>
      <c r="AJ38" s="147"/>
      <c r="AK38" s="325">
        <v>70</v>
      </c>
      <c r="AL38" s="326">
        <v>21</v>
      </c>
      <c r="AM38" s="9"/>
      <c r="AN38" s="9"/>
      <c r="AO38" s="28"/>
      <c r="AP38" s="28"/>
      <c r="AQ38" s="28"/>
      <c r="AR38" s="28"/>
      <c r="AS38" s="28"/>
      <c r="AT38" s="28"/>
      <c r="AU38" s="14">
        <f t="shared" si="18"/>
        <v>80</v>
      </c>
      <c r="AV38" s="14">
        <f t="shared" si="2"/>
        <v>24</v>
      </c>
      <c r="AW38" s="29"/>
      <c r="AX38" s="29"/>
      <c r="AY38" s="1"/>
      <c r="AZ38" s="29"/>
      <c r="BA38" s="29"/>
      <c r="BB38" s="29"/>
      <c r="BC38" s="29">
        <f t="shared" si="3"/>
        <v>0</v>
      </c>
      <c r="BD38" s="29">
        <f t="shared" si="4"/>
        <v>0</v>
      </c>
      <c r="BE38" s="102">
        <v>39</v>
      </c>
      <c r="BF38" s="102">
        <v>5.5536000000000003</v>
      </c>
      <c r="BG38" s="249">
        <v>16</v>
      </c>
      <c r="BH38" s="250">
        <v>2.2784</v>
      </c>
      <c r="BI38" s="249"/>
      <c r="BJ38" s="250"/>
      <c r="BK38" s="245"/>
      <c r="BL38" s="102"/>
      <c r="BM38" s="102">
        <v>5</v>
      </c>
      <c r="BN38" s="102">
        <v>0.71199999999999997</v>
      </c>
      <c r="BO38" s="29"/>
      <c r="BP38" s="29"/>
      <c r="BQ38" s="102">
        <v>0</v>
      </c>
      <c r="BR38" s="102">
        <v>0</v>
      </c>
      <c r="BS38" s="11">
        <f t="shared" si="19"/>
        <v>60</v>
      </c>
      <c r="BT38" s="29">
        <f t="shared" si="20"/>
        <v>8.5440000000000005</v>
      </c>
      <c r="BU38" s="29"/>
      <c r="BV38" s="29"/>
      <c r="BW38" s="14"/>
      <c r="BX38" s="14"/>
      <c r="BY38" s="14"/>
      <c r="BZ38" s="29"/>
      <c r="CA38" s="14"/>
      <c r="CB38" s="29"/>
      <c r="CC38" s="14">
        <f t="shared" si="5"/>
        <v>0</v>
      </c>
      <c r="CD38" s="14">
        <f t="shared" si="5"/>
        <v>0</v>
      </c>
      <c r="CE38" s="14"/>
      <c r="CF38" s="14"/>
      <c r="CG38" s="27"/>
      <c r="CH38" s="18"/>
      <c r="CI38" s="26"/>
      <c r="CJ38" s="18"/>
      <c r="CK38" s="17"/>
      <c r="CL38" s="17"/>
      <c r="CM38" s="327">
        <v>25.75</v>
      </c>
      <c r="CN38" s="245">
        <v>8</v>
      </c>
      <c r="CO38" s="29">
        <f t="shared" si="21"/>
        <v>25.75</v>
      </c>
      <c r="CP38" s="29">
        <f t="shared" si="22"/>
        <v>8</v>
      </c>
      <c r="CQ38" s="238">
        <v>247.40625</v>
      </c>
      <c r="CR38" s="238"/>
      <c r="CS38" s="238"/>
      <c r="CT38" s="239"/>
      <c r="CU38" s="366">
        <v>18.556701030927837</v>
      </c>
      <c r="CV38" s="240"/>
      <c r="CW38" s="328">
        <v>63.814432989690722</v>
      </c>
      <c r="CX38" s="239"/>
      <c r="CY38" s="16"/>
      <c r="CZ38" s="16"/>
      <c r="DA38" s="25">
        <f t="shared" si="23"/>
        <v>329.77738402061857</v>
      </c>
      <c r="DB38" s="14">
        <f t="shared" si="24"/>
        <v>0</v>
      </c>
      <c r="DC38" s="29"/>
      <c r="DD38" s="29"/>
      <c r="DE38" s="14"/>
      <c r="DF38" s="29"/>
      <c r="DG38" s="29"/>
      <c r="DH38" s="29"/>
      <c r="DI38" s="29">
        <f t="shared" si="25"/>
        <v>0</v>
      </c>
      <c r="DJ38" s="29">
        <f t="shared" si="26"/>
        <v>0</v>
      </c>
      <c r="DK38" s="329">
        <v>42.37</v>
      </c>
      <c r="DL38" s="329">
        <v>14.12</v>
      </c>
      <c r="DM38" s="11">
        <f t="shared" si="27"/>
        <v>42.37</v>
      </c>
      <c r="DN38" s="11">
        <f t="shared" si="28"/>
        <v>14.12</v>
      </c>
      <c r="DO38" s="329">
        <v>41.1</v>
      </c>
      <c r="DP38" s="329">
        <v>13.7</v>
      </c>
      <c r="DQ38" s="349"/>
      <c r="DR38" s="349"/>
      <c r="DS38" s="29"/>
      <c r="DT38" s="29"/>
      <c r="DU38" s="15"/>
      <c r="DV38" s="24"/>
      <c r="DW38" s="24"/>
      <c r="DX38" s="24"/>
      <c r="DY38" s="29"/>
      <c r="DZ38" s="29"/>
      <c r="EA38" s="14"/>
      <c r="EB38" s="29"/>
      <c r="EC38" s="29">
        <f t="shared" si="29"/>
        <v>0</v>
      </c>
      <c r="ED38" s="29">
        <f t="shared" si="29"/>
        <v>0</v>
      </c>
      <c r="EE38" s="14"/>
      <c r="EF38" s="14"/>
      <c r="EG38" s="330">
        <v>39.18</v>
      </c>
      <c r="EH38" s="331">
        <v>9.7949999999999999</v>
      </c>
      <c r="EI38" s="119">
        <v>154.63999999999999</v>
      </c>
      <c r="EJ38" s="119">
        <v>38.659999999999997</v>
      </c>
      <c r="EK38" s="327">
        <v>72.16</v>
      </c>
      <c r="EL38" s="353">
        <v>18.04</v>
      </c>
      <c r="EM38" s="358">
        <v>51.55</v>
      </c>
      <c r="EN38" s="358">
        <v>12.887499999999999</v>
      </c>
      <c r="EO38" s="358">
        <v>30.93</v>
      </c>
      <c r="EP38" s="358">
        <v>7.7324999999999999</v>
      </c>
      <c r="EQ38" s="29">
        <f t="shared" si="30"/>
        <v>348.46000000000004</v>
      </c>
      <c r="ER38" s="29">
        <f t="shared" si="31"/>
        <v>66.495000000000005</v>
      </c>
      <c r="ES38" s="33"/>
      <c r="ET38" s="33"/>
      <c r="EU38" s="23"/>
      <c r="EV38" s="23"/>
      <c r="EW38" s="14">
        <f t="shared" si="32"/>
        <v>0</v>
      </c>
      <c r="EX38" s="14">
        <f t="shared" si="33"/>
        <v>0</v>
      </c>
      <c r="EY38" s="29"/>
      <c r="EZ38" s="29"/>
      <c r="FA38" s="332">
        <v>24</v>
      </c>
      <c r="FB38" s="246"/>
      <c r="FC38" s="139">
        <v>25</v>
      </c>
      <c r="FD38" s="245"/>
      <c r="FE38" s="29"/>
      <c r="FF38" s="29"/>
      <c r="FG38" s="235"/>
      <c r="FH38" s="236"/>
      <c r="FI38" s="29"/>
      <c r="FJ38" s="29"/>
      <c r="FK38" s="29"/>
      <c r="FL38" s="29"/>
      <c r="FM38" s="245">
        <v>26.8</v>
      </c>
      <c r="FN38" s="245">
        <v>6</v>
      </c>
      <c r="FO38" s="14"/>
      <c r="FP38" s="29"/>
      <c r="FQ38" s="6">
        <f t="shared" si="34"/>
        <v>26.8</v>
      </c>
      <c r="FR38" s="29">
        <f t="shared" si="35"/>
        <v>6</v>
      </c>
      <c r="FS38" s="14"/>
      <c r="FT38" s="14"/>
      <c r="FU38" s="29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9">
        <f t="shared" si="36"/>
        <v>0</v>
      </c>
      <c r="GH38" s="29">
        <f t="shared" si="37"/>
        <v>0</v>
      </c>
      <c r="GI38" s="22"/>
      <c r="GJ38" s="22"/>
      <c r="GK38" s="245"/>
      <c r="GL38" s="245"/>
      <c r="GM38" s="248"/>
      <c r="GN38" s="21"/>
      <c r="GO38" s="333"/>
      <c r="GP38" s="334"/>
      <c r="GQ38" s="5"/>
      <c r="GR38" s="5"/>
      <c r="GS38" s="21"/>
      <c r="GT38" s="21"/>
      <c r="GU38" s="118"/>
      <c r="GV38" s="118"/>
      <c r="GW38" s="118"/>
      <c r="GX38" s="118"/>
      <c r="GY38" s="118">
        <v>0</v>
      </c>
      <c r="GZ38" s="118">
        <v>0</v>
      </c>
      <c r="HA38" s="29">
        <f t="shared" si="38"/>
        <v>0</v>
      </c>
      <c r="HB38" s="29">
        <f t="shared" si="39"/>
        <v>0</v>
      </c>
      <c r="HC38" s="14"/>
      <c r="HD38" s="14"/>
      <c r="HE38" s="14"/>
      <c r="HF38" s="14"/>
      <c r="HG38" s="14"/>
      <c r="HH38" s="14"/>
      <c r="HI38" s="14">
        <f t="shared" si="6"/>
        <v>0</v>
      </c>
      <c r="HJ38" s="14">
        <f t="shared" si="7"/>
        <v>0</v>
      </c>
      <c r="HK38" s="102"/>
      <c r="HL38" s="102"/>
      <c r="HM38" s="102"/>
      <c r="HN38" s="355"/>
      <c r="HO38" s="102">
        <f t="shared" si="40"/>
        <v>0</v>
      </c>
      <c r="HP38" s="102">
        <f t="shared" si="41"/>
        <v>0</v>
      </c>
      <c r="HQ38" s="116">
        <v>400</v>
      </c>
      <c r="HR38" s="95"/>
      <c r="HS38" s="116">
        <v>400</v>
      </c>
      <c r="HT38" s="29"/>
      <c r="HU38" s="29">
        <f t="shared" si="42"/>
        <v>400</v>
      </c>
      <c r="HV38" s="29">
        <f t="shared" si="43"/>
        <v>0</v>
      </c>
      <c r="HW38" s="29"/>
      <c r="HX38" s="29"/>
      <c r="HY38" s="240"/>
      <c r="HZ38" s="333"/>
      <c r="IA38" s="20"/>
      <c r="IB38" s="7"/>
      <c r="IC38" s="336">
        <v>9.3000000000000007</v>
      </c>
      <c r="ID38" s="155">
        <v>2.3250000000000002</v>
      </c>
      <c r="IE38" s="4"/>
      <c r="IF38" s="4"/>
      <c r="IG38" s="29">
        <f t="shared" si="82"/>
        <v>9.3000000000000007</v>
      </c>
      <c r="IH38" s="29">
        <f t="shared" si="44"/>
        <v>2.3250000000000002</v>
      </c>
      <c r="II38" s="29"/>
      <c r="IJ38" s="29"/>
      <c r="IK38" s="29"/>
      <c r="IL38" s="29"/>
      <c r="IM38" s="14"/>
      <c r="IN38" s="24"/>
      <c r="IO38" s="102"/>
      <c r="IP38" s="102"/>
      <c r="IQ38" s="29"/>
      <c r="IR38" s="29"/>
      <c r="IS38" s="29"/>
      <c r="IT38" s="29"/>
      <c r="IU38" s="29">
        <f t="shared" si="8"/>
        <v>0</v>
      </c>
      <c r="IV38" s="29">
        <f t="shared" si="9"/>
        <v>0</v>
      </c>
      <c r="IW38" s="29"/>
      <c r="IX38" s="29"/>
      <c r="IY38" s="95">
        <v>10.31</v>
      </c>
      <c r="IZ38" s="95">
        <v>0</v>
      </c>
      <c r="JA38" s="95">
        <v>0</v>
      </c>
      <c r="JB38" s="95">
        <v>0</v>
      </c>
      <c r="JC38" s="30"/>
      <c r="JD38" s="30"/>
      <c r="JE38" s="29">
        <f t="shared" si="45"/>
        <v>10.31</v>
      </c>
      <c r="JF38" s="29">
        <f t="shared" si="46"/>
        <v>0</v>
      </c>
      <c r="JG38" s="368">
        <v>6.5372000000000003</v>
      </c>
      <c r="JH38" s="369">
        <v>1</v>
      </c>
      <c r="JI38" s="368">
        <v>6.5373000000000001</v>
      </c>
      <c r="JJ38" s="369">
        <v>1</v>
      </c>
      <c r="JK38" s="333">
        <v>51.55</v>
      </c>
      <c r="JL38" s="333">
        <v>11</v>
      </c>
      <c r="JM38" s="116">
        <v>0</v>
      </c>
      <c r="JN38" s="333">
        <v>0</v>
      </c>
      <c r="JO38" s="327"/>
      <c r="JP38" s="245"/>
      <c r="JQ38" s="29"/>
      <c r="JR38" s="29"/>
      <c r="JS38" s="29"/>
      <c r="JT38" s="29"/>
      <c r="JU38" s="29">
        <f t="shared" si="83"/>
        <v>64.624499999999998</v>
      </c>
      <c r="JV38" s="29">
        <f t="shared" si="84"/>
        <v>13</v>
      </c>
      <c r="JW38" s="29"/>
      <c r="JX38" s="29"/>
      <c r="JY38" s="30"/>
      <c r="JZ38" s="30"/>
      <c r="KA38" s="29">
        <f t="shared" si="47"/>
        <v>0</v>
      </c>
      <c r="KB38" s="29">
        <f t="shared" si="48"/>
        <v>0</v>
      </c>
      <c r="KC38" s="14"/>
      <c r="KD38" s="14"/>
      <c r="KE38" s="14"/>
      <c r="KF38" s="14"/>
      <c r="KG38" s="14">
        <f t="shared" si="10"/>
        <v>0</v>
      </c>
      <c r="KH38" s="14">
        <f t="shared" si="11"/>
        <v>0</v>
      </c>
      <c r="KI38" s="14"/>
      <c r="KJ38" s="14"/>
      <c r="KK38" s="14"/>
      <c r="KL38" s="14"/>
      <c r="KM38" s="14">
        <f t="shared" si="49"/>
        <v>0</v>
      </c>
      <c r="KN38" s="14">
        <f t="shared" si="49"/>
        <v>0</v>
      </c>
      <c r="KO38" s="11"/>
      <c r="KP38" s="14"/>
      <c r="KQ38" s="14"/>
      <c r="KR38" s="14"/>
      <c r="KS38" s="10"/>
      <c r="KT38" s="10"/>
      <c r="KU38" s="14"/>
      <c r="KV38" s="14"/>
      <c r="KW38" s="14">
        <f t="shared" si="50"/>
        <v>0</v>
      </c>
      <c r="KX38" s="14">
        <f t="shared" si="51"/>
        <v>0</v>
      </c>
      <c r="KY38" s="14"/>
      <c r="KZ38" s="14"/>
      <c r="LA38" s="14"/>
      <c r="LB38" s="14"/>
      <c r="LC38" s="14">
        <f t="shared" si="52"/>
        <v>0</v>
      </c>
      <c r="LD38" s="14">
        <f t="shared" si="53"/>
        <v>0</v>
      </c>
      <c r="LE38" s="14"/>
      <c r="LF38" s="14"/>
      <c r="LG38" s="14">
        <f t="shared" si="54"/>
        <v>0</v>
      </c>
      <c r="LH38" s="14">
        <f t="shared" si="55"/>
        <v>0</v>
      </c>
      <c r="LI38" s="337"/>
      <c r="LJ38" s="338"/>
      <c r="LK38" s="339"/>
      <c r="LL38" s="340"/>
      <c r="LM38" s="339"/>
      <c r="LN38" s="342"/>
      <c r="LO38" s="31"/>
      <c r="LP38" s="3"/>
      <c r="LQ38" s="3"/>
      <c r="LR38" s="3"/>
      <c r="LS38" s="14">
        <f t="shared" si="56"/>
        <v>0</v>
      </c>
      <c r="LT38" s="14">
        <f t="shared" si="57"/>
        <v>0</v>
      </c>
      <c r="LU38" s="12"/>
      <c r="LV38" s="14"/>
      <c r="LW38" s="14"/>
      <c r="LX38" s="14"/>
      <c r="LY38" s="14">
        <f t="shared" si="58"/>
        <v>0</v>
      </c>
      <c r="LZ38" s="14">
        <f t="shared" si="59"/>
        <v>0</v>
      </c>
      <c r="MA38" s="27"/>
      <c r="MB38" s="14"/>
      <c r="MC38" s="233">
        <v>22</v>
      </c>
      <c r="MD38" s="252"/>
      <c r="ME38" s="99"/>
      <c r="MF38" s="14"/>
      <c r="MG38" s="31"/>
      <c r="MH38" s="14"/>
      <c r="MI38" s="14">
        <f t="shared" si="60"/>
        <v>22</v>
      </c>
      <c r="MJ38" s="14">
        <f t="shared" si="61"/>
        <v>0</v>
      </c>
      <c r="MK38" s="350">
        <v>1.08</v>
      </c>
      <c r="ML38" s="117">
        <v>0</v>
      </c>
      <c r="MM38" s="139">
        <v>0.72000000000000008</v>
      </c>
      <c r="MN38" s="343">
        <v>0</v>
      </c>
      <c r="MO38" s="14">
        <f t="shared" si="62"/>
        <v>1.8000000000000003</v>
      </c>
      <c r="MP38" s="14">
        <f t="shared" si="63"/>
        <v>0</v>
      </c>
      <c r="MQ38" s="14"/>
      <c r="MR38" s="14"/>
      <c r="MS38" s="14">
        <f t="shared" si="64"/>
        <v>0</v>
      </c>
      <c r="MT38" s="14">
        <f t="shared" si="65"/>
        <v>0</v>
      </c>
      <c r="MU38" s="14"/>
      <c r="MV38" s="14"/>
      <c r="MW38" s="14">
        <f t="shared" si="66"/>
        <v>0</v>
      </c>
      <c r="MX38" s="14">
        <f t="shared" si="67"/>
        <v>0</v>
      </c>
      <c r="MY38" s="117">
        <v>6.65</v>
      </c>
      <c r="MZ38" s="344">
        <v>0.9</v>
      </c>
      <c r="NA38" s="14">
        <f t="shared" si="68"/>
        <v>6.65</v>
      </c>
      <c r="NB38" s="14">
        <f t="shared" si="69"/>
        <v>0.9</v>
      </c>
      <c r="NC38" s="33"/>
      <c r="ND38" s="33"/>
      <c r="NE38" s="33">
        <f t="shared" si="70"/>
        <v>0</v>
      </c>
      <c r="NF38" s="33">
        <f t="shared" si="71"/>
        <v>0</v>
      </c>
      <c r="NG38" s="33"/>
      <c r="NH38" s="33"/>
      <c r="NI38" s="33">
        <f t="shared" si="72"/>
        <v>0</v>
      </c>
      <c r="NJ38" s="33">
        <f t="shared" si="73"/>
        <v>0</v>
      </c>
      <c r="NK38" s="8"/>
      <c r="NL38" s="33"/>
      <c r="NM38" s="33">
        <f t="shared" si="74"/>
        <v>0</v>
      </c>
      <c r="NN38" s="33">
        <f t="shared" si="75"/>
        <v>0</v>
      </c>
      <c r="NO38" s="98">
        <v>0.42</v>
      </c>
      <c r="NP38" s="98"/>
      <c r="NQ38" s="98">
        <v>0</v>
      </c>
      <c r="NR38" s="98"/>
      <c r="NS38" s="98">
        <v>0</v>
      </c>
      <c r="NT38" s="98"/>
      <c r="NU38" s="14">
        <f t="shared" si="76"/>
        <v>0.42</v>
      </c>
      <c r="NV38" s="14">
        <f t="shared" si="77"/>
        <v>0</v>
      </c>
      <c r="NW38" s="98"/>
      <c r="NX38" s="98"/>
      <c r="NY38" s="98"/>
      <c r="NZ38" s="98"/>
      <c r="OA38" s="98"/>
      <c r="OB38" s="98"/>
      <c r="OC38" s="98"/>
      <c r="OD38" s="98"/>
      <c r="OE38" s="98">
        <f t="shared" si="78"/>
        <v>0</v>
      </c>
      <c r="OF38" s="98">
        <f t="shared" si="79"/>
        <v>0</v>
      </c>
      <c r="OG38" s="240">
        <v>0.22</v>
      </c>
      <c r="OH38" s="240"/>
      <c r="OI38" s="240">
        <v>7.0000000000000007E-2</v>
      </c>
      <c r="OJ38" s="240"/>
      <c r="OK38" s="240">
        <v>0.08</v>
      </c>
      <c r="OL38" s="33"/>
      <c r="OM38" s="33">
        <f t="shared" si="80"/>
        <v>0.29000000000000004</v>
      </c>
      <c r="ON38" s="33">
        <f t="shared" si="81"/>
        <v>0</v>
      </c>
      <c r="OO38" s="33"/>
      <c r="OP38" s="33"/>
      <c r="OQ38" s="33">
        <f t="shared" si="12"/>
        <v>0</v>
      </c>
      <c r="OR38" s="33">
        <f t="shared" si="13"/>
        <v>0</v>
      </c>
    </row>
    <row r="39" spans="1:408" ht="12.75" customHeight="1">
      <c r="A39" s="184">
        <v>0.29166666666666669</v>
      </c>
      <c r="B39" s="154">
        <v>29</v>
      </c>
      <c r="C39" s="173"/>
      <c r="D39" s="173"/>
      <c r="E39" s="98"/>
      <c r="F39" s="98"/>
      <c r="G39" s="98"/>
      <c r="H39" s="98"/>
      <c r="I39" s="102">
        <f t="shared" si="0"/>
        <v>0</v>
      </c>
      <c r="J39" s="102">
        <f t="shared" si="1"/>
        <v>0</v>
      </c>
      <c r="K39" s="11"/>
      <c r="L39" s="11"/>
      <c r="M39" s="95">
        <v>20.62</v>
      </c>
      <c r="N39" s="95">
        <v>4.1240000000000006</v>
      </c>
      <c r="O39" s="99">
        <v>0</v>
      </c>
      <c r="P39" s="95">
        <v>0</v>
      </c>
      <c r="Q39" s="147"/>
      <c r="R39" s="102"/>
      <c r="S39" s="11"/>
      <c r="T39" s="11"/>
      <c r="U39" s="102"/>
      <c r="V39" s="102"/>
      <c r="W39" s="29">
        <f t="shared" si="14"/>
        <v>20.62</v>
      </c>
      <c r="X39" s="29">
        <f t="shared" si="15"/>
        <v>20.62</v>
      </c>
      <c r="Y39" s="102">
        <v>5</v>
      </c>
      <c r="Z39" s="102">
        <v>2.2200000000000002</v>
      </c>
      <c r="AA39" s="99"/>
      <c r="AB39" s="95"/>
      <c r="AC39" s="29">
        <f t="shared" si="16"/>
        <v>5</v>
      </c>
      <c r="AD39" s="29">
        <f t="shared" si="17"/>
        <v>2.2200000000000002</v>
      </c>
      <c r="AE39" s="95">
        <v>10</v>
      </c>
      <c r="AF39" s="95">
        <v>3</v>
      </c>
      <c r="AG39" s="95"/>
      <c r="AH39" s="95"/>
      <c r="AI39" s="147"/>
      <c r="AJ39" s="147"/>
      <c r="AK39" s="325">
        <v>105</v>
      </c>
      <c r="AL39" s="326">
        <v>31.5</v>
      </c>
      <c r="AM39" s="9"/>
      <c r="AN39" s="9"/>
      <c r="AO39" s="28"/>
      <c r="AP39" s="28"/>
      <c r="AQ39" s="28"/>
      <c r="AR39" s="28"/>
      <c r="AS39" s="28"/>
      <c r="AT39" s="28"/>
      <c r="AU39" s="14">
        <f t="shared" si="18"/>
        <v>115</v>
      </c>
      <c r="AV39" s="14">
        <f t="shared" si="2"/>
        <v>34.5</v>
      </c>
      <c r="AW39" s="29"/>
      <c r="AX39" s="29"/>
      <c r="AY39" s="1"/>
      <c r="AZ39" s="29"/>
      <c r="BA39" s="29"/>
      <c r="BB39" s="29"/>
      <c r="BC39" s="29">
        <f t="shared" si="3"/>
        <v>0</v>
      </c>
      <c r="BD39" s="29">
        <f t="shared" si="4"/>
        <v>0</v>
      </c>
      <c r="BE39" s="102">
        <v>39</v>
      </c>
      <c r="BF39" s="102">
        <v>5.5536000000000003</v>
      </c>
      <c r="BG39" s="249">
        <v>16</v>
      </c>
      <c r="BH39" s="250">
        <v>2.2784</v>
      </c>
      <c r="BI39" s="249"/>
      <c r="BJ39" s="250"/>
      <c r="BK39" s="245"/>
      <c r="BL39" s="102"/>
      <c r="BM39" s="102">
        <v>5</v>
      </c>
      <c r="BN39" s="102">
        <v>0.71199999999999997</v>
      </c>
      <c r="BO39" s="29"/>
      <c r="BP39" s="29"/>
      <c r="BQ39" s="102">
        <v>0</v>
      </c>
      <c r="BR39" s="102">
        <v>0</v>
      </c>
      <c r="BS39" s="11">
        <f t="shared" si="19"/>
        <v>60</v>
      </c>
      <c r="BT39" s="29">
        <f t="shared" si="20"/>
        <v>8.5440000000000005</v>
      </c>
      <c r="BU39" s="29"/>
      <c r="BV39" s="29"/>
      <c r="BW39" s="14"/>
      <c r="BX39" s="14"/>
      <c r="BY39" s="14"/>
      <c r="BZ39" s="29"/>
      <c r="CA39" s="14"/>
      <c r="CB39" s="29"/>
      <c r="CC39" s="14">
        <f t="shared" si="5"/>
        <v>0</v>
      </c>
      <c r="CD39" s="14">
        <f t="shared" si="5"/>
        <v>0</v>
      </c>
      <c r="CE39" s="14"/>
      <c r="CF39" s="14"/>
      <c r="CG39" s="27"/>
      <c r="CH39" s="18"/>
      <c r="CI39" s="26"/>
      <c r="CJ39" s="18"/>
      <c r="CK39" s="17"/>
      <c r="CL39" s="17"/>
      <c r="CM39" s="327">
        <v>25.75</v>
      </c>
      <c r="CN39" s="245">
        <v>8</v>
      </c>
      <c r="CO39" s="29">
        <f t="shared" si="21"/>
        <v>25.75</v>
      </c>
      <c r="CP39" s="29">
        <f t="shared" si="22"/>
        <v>8</v>
      </c>
      <c r="CQ39" s="238">
        <v>247.40625</v>
      </c>
      <c r="CR39" s="238"/>
      <c r="CS39" s="238"/>
      <c r="CT39" s="239"/>
      <c r="CU39" s="366">
        <v>18.556701030927837</v>
      </c>
      <c r="CV39" s="240"/>
      <c r="CW39" s="328">
        <v>63.814432989690722</v>
      </c>
      <c r="CX39" s="239"/>
      <c r="CY39" s="16"/>
      <c r="CZ39" s="16"/>
      <c r="DA39" s="25">
        <f t="shared" si="23"/>
        <v>329.77738402061857</v>
      </c>
      <c r="DB39" s="14">
        <f t="shared" si="24"/>
        <v>0</v>
      </c>
      <c r="DC39" s="29"/>
      <c r="DD39" s="29"/>
      <c r="DE39" s="14"/>
      <c r="DF39" s="29"/>
      <c r="DG39" s="29"/>
      <c r="DH39" s="29"/>
      <c r="DI39" s="29">
        <f t="shared" si="25"/>
        <v>0</v>
      </c>
      <c r="DJ39" s="29">
        <f t="shared" si="26"/>
        <v>0</v>
      </c>
      <c r="DK39" s="329">
        <v>42.37</v>
      </c>
      <c r="DL39" s="329">
        <v>14.12</v>
      </c>
      <c r="DM39" s="11">
        <f t="shared" si="27"/>
        <v>42.37</v>
      </c>
      <c r="DN39" s="11">
        <f t="shared" si="28"/>
        <v>14.12</v>
      </c>
      <c r="DO39" s="329">
        <v>41.1</v>
      </c>
      <c r="DP39" s="329">
        <v>13.7</v>
      </c>
      <c r="DQ39" s="349"/>
      <c r="DR39" s="349"/>
      <c r="DS39" s="29"/>
      <c r="DT39" s="29"/>
      <c r="DU39" s="15"/>
      <c r="DV39" s="24"/>
      <c r="DW39" s="24"/>
      <c r="DX39" s="24"/>
      <c r="DY39" s="29"/>
      <c r="DZ39" s="29"/>
      <c r="EA39" s="14"/>
      <c r="EB39" s="29"/>
      <c r="EC39" s="29">
        <f t="shared" si="29"/>
        <v>0</v>
      </c>
      <c r="ED39" s="29">
        <f t="shared" si="29"/>
        <v>0</v>
      </c>
      <c r="EE39" s="14"/>
      <c r="EF39" s="14"/>
      <c r="EG39" s="330">
        <v>39.18</v>
      </c>
      <c r="EH39" s="331">
        <v>9.7949999999999999</v>
      </c>
      <c r="EI39" s="119">
        <v>154.63999999999999</v>
      </c>
      <c r="EJ39" s="119">
        <v>38.659999999999997</v>
      </c>
      <c r="EK39" s="327">
        <v>72.16</v>
      </c>
      <c r="EL39" s="353">
        <v>18.04</v>
      </c>
      <c r="EM39" s="358">
        <v>51.55</v>
      </c>
      <c r="EN39" s="358">
        <v>12.887499999999999</v>
      </c>
      <c r="EO39" s="358">
        <v>30.93</v>
      </c>
      <c r="EP39" s="358">
        <v>7.7324999999999999</v>
      </c>
      <c r="EQ39" s="29">
        <f t="shared" si="30"/>
        <v>348.46000000000004</v>
      </c>
      <c r="ER39" s="29">
        <f t="shared" si="31"/>
        <v>66.495000000000005</v>
      </c>
      <c r="ES39" s="33"/>
      <c r="ET39" s="33"/>
      <c r="EU39" s="23"/>
      <c r="EV39" s="23"/>
      <c r="EW39" s="14">
        <f t="shared" si="32"/>
        <v>0</v>
      </c>
      <c r="EX39" s="14">
        <f t="shared" si="33"/>
        <v>0</v>
      </c>
      <c r="EY39" s="29"/>
      <c r="EZ39" s="29"/>
      <c r="FA39" s="332">
        <v>24</v>
      </c>
      <c r="FB39" s="246"/>
      <c r="FC39" s="139">
        <v>25</v>
      </c>
      <c r="FD39" s="245"/>
      <c r="FE39" s="29"/>
      <c r="FF39" s="29"/>
      <c r="FG39" s="235"/>
      <c r="FH39" s="236"/>
      <c r="FI39" s="29"/>
      <c r="FJ39" s="29"/>
      <c r="FK39" s="29"/>
      <c r="FL39" s="29"/>
      <c r="FM39" s="245">
        <v>26.8</v>
      </c>
      <c r="FN39" s="245">
        <v>6</v>
      </c>
      <c r="FO39" s="14"/>
      <c r="FP39" s="29"/>
      <c r="FQ39" s="6">
        <f t="shared" si="34"/>
        <v>26.8</v>
      </c>
      <c r="FR39" s="29">
        <f t="shared" si="35"/>
        <v>6</v>
      </c>
      <c r="FS39" s="14"/>
      <c r="FT39" s="14"/>
      <c r="FU39" s="29"/>
      <c r="FV39" s="29"/>
      <c r="FW39" s="29"/>
      <c r="FX39" s="29"/>
      <c r="FY39" s="29"/>
      <c r="FZ39" s="29"/>
      <c r="GA39" s="29"/>
      <c r="GB39" s="29"/>
      <c r="GC39" s="29"/>
      <c r="GD39" s="29"/>
      <c r="GE39" s="29"/>
      <c r="GF39" s="29"/>
      <c r="GG39" s="29">
        <f t="shared" si="36"/>
        <v>0</v>
      </c>
      <c r="GH39" s="29">
        <f t="shared" si="37"/>
        <v>0</v>
      </c>
      <c r="GI39" s="22"/>
      <c r="GJ39" s="22"/>
      <c r="GK39" s="245"/>
      <c r="GL39" s="245"/>
      <c r="GM39" s="248"/>
      <c r="GN39" s="21"/>
      <c r="GO39" s="333"/>
      <c r="GP39" s="334"/>
      <c r="GQ39" s="5"/>
      <c r="GR39" s="5"/>
      <c r="GS39" s="21"/>
      <c r="GT39" s="21"/>
      <c r="GU39" s="118"/>
      <c r="GV39" s="118"/>
      <c r="GW39" s="118"/>
      <c r="GX39" s="118"/>
      <c r="GY39" s="118">
        <v>0</v>
      </c>
      <c r="GZ39" s="118">
        <v>0</v>
      </c>
      <c r="HA39" s="29">
        <f t="shared" si="38"/>
        <v>0</v>
      </c>
      <c r="HB39" s="29">
        <f t="shared" si="39"/>
        <v>0</v>
      </c>
      <c r="HC39" s="14"/>
      <c r="HD39" s="14"/>
      <c r="HE39" s="14"/>
      <c r="HF39" s="14"/>
      <c r="HG39" s="14"/>
      <c r="HH39" s="14"/>
      <c r="HI39" s="14">
        <f t="shared" si="6"/>
        <v>0</v>
      </c>
      <c r="HJ39" s="14">
        <f t="shared" si="7"/>
        <v>0</v>
      </c>
      <c r="HK39" s="102"/>
      <c r="HL39" s="102"/>
      <c r="HM39" s="102"/>
      <c r="HN39" s="355"/>
      <c r="HO39" s="102">
        <f t="shared" si="40"/>
        <v>0</v>
      </c>
      <c r="HP39" s="102">
        <f t="shared" si="41"/>
        <v>0</v>
      </c>
      <c r="HQ39" s="116">
        <v>400</v>
      </c>
      <c r="HR39" s="95"/>
      <c r="HS39" s="116">
        <v>400</v>
      </c>
      <c r="HT39" s="29"/>
      <c r="HU39" s="29">
        <f t="shared" si="42"/>
        <v>400</v>
      </c>
      <c r="HV39" s="29">
        <f t="shared" si="43"/>
        <v>0</v>
      </c>
      <c r="HW39" s="29"/>
      <c r="HX39" s="29"/>
      <c r="HY39" s="240"/>
      <c r="HZ39" s="333"/>
      <c r="IA39" s="20"/>
      <c r="IB39" s="7"/>
      <c r="IC39" s="336">
        <v>9.3000000000000007</v>
      </c>
      <c r="ID39" s="155">
        <v>2.3250000000000002</v>
      </c>
      <c r="IE39" s="4"/>
      <c r="IF39" s="4"/>
      <c r="IG39" s="29">
        <f t="shared" si="82"/>
        <v>9.3000000000000007</v>
      </c>
      <c r="IH39" s="29">
        <f t="shared" si="44"/>
        <v>2.3250000000000002</v>
      </c>
      <c r="II39" s="29"/>
      <c r="IJ39" s="29"/>
      <c r="IK39" s="29"/>
      <c r="IL39" s="29"/>
      <c r="IM39" s="14"/>
      <c r="IN39" s="24"/>
      <c r="IO39" s="102"/>
      <c r="IP39" s="102"/>
      <c r="IQ39" s="29"/>
      <c r="IR39" s="29"/>
      <c r="IS39" s="29"/>
      <c r="IT39" s="29"/>
      <c r="IU39" s="29">
        <f t="shared" si="8"/>
        <v>0</v>
      </c>
      <c r="IV39" s="29">
        <f t="shared" si="9"/>
        <v>0</v>
      </c>
      <c r="IW39" s="29"/>
      <c r="IX39" s="29"/>
      <c r="IY39" s="95">
        <v>10.31</v>
      </c>
      <c r="IZ39" s="95">
        <v>0</v>
      </c>
      <c r="JA39" s="95">
        <v>0</v>
      </c>
      <c r="JB39" s="95">
        <v>0</v>
      </c>
      <c r="JC39" s="30"/>
      <c r="JD39" s="30"/>
      <c r="JE39" s="29">
        <f t="shared" si="45"/>
        <v>10.31</v>
      </c>
      <c r="JF39" s="29">
        <f t="shared" si="46"/>
        <v>0</v>
      </c>
      <c r="JG39" s="368">
        <v>6.5372000000000003</v>
      </c>
      <c r="JH39" s="369">
        <v>1</v>
      </c>
      <c r="JI39" s="368">
        <v>6.5373000000000001</v>
      </c>
      <c r="JJ39" s="369">
        <v>1</v>
      </c>
      <c r="JK39" s="333">
        <v>51.55</v>
      </c>
      <c r="JL39" s="333">
        <v>11</v>
      </c>
      <c r="JM39" s="116">
        <v>0</v>
      </c>
      <c r="JN39" s="333">
        <v>0</v>
      </c>
      <c r="JO39" s="327"/>
      <c r="JP39" s="245"/>
      <c r="JQ39" s="29"/>
      <c r="JR39" s="29"/>
      <c r="JS39" s="29"/>
      <c r="JT39" s="29"/>
      <c r="JU39" s="29">
        <f t="shared" si="83"/>
        <v>64.624499999999998</v>
      </c>
      <c r="JV39" s="29">
        <f t="shared" si="84"/>
        <v>13</v>
      </c>
      <c r="JW39" s="29"/>
      <c r="JX39" s="29"/>
      <c r="JY39" s="30"/>
      <c r="JZ39" s="30"/>
      <c r="KA39" s="29">
        <f t="shared" si="47"/>
        <v>0</v>
      </c>
      <c r="KB39" s="29">
        <f t="shared" si="48"/>
        <v>0</v>
      </c>
      <c r="KC39" s="14"/>
      <c r="KD39" s="14"/>
      <c r="KE39" s="14"/>
      <c r="KF39" s="14"/>
      <c r="KG39" s="14">
        <f t="shared" si="10"/>
        <v>0</v>
      </c>
      <c r="KH39" s="14">
        <f t="shared" si="11"/>
        <v>0</v>
      </c>
      <c r="KI39" s="14"/>
      <c r="KJ39" s="14"/>
      <c r="KK39" s="14"/>
      <c r="KL39" s="14"/>
      <c r="KM39" s="14">
        <f t="shared" si="49"/>
        <v>0</v>
      </c>
      <c r="KN39" s="14">
        <f t="shared" si="49"/>
        <v>0</v>
      </c>
      <c r="KO39" s="11"/>
      <c r="KP39" s="14"/>
      <c r="KQ39" s="14"/>
      <c r="KR39" s="14"/>
      <c r="KS39" s="10"/>
      <c r="KT39" s="10"/>
      <c r="KU39" s="14"/>
      <c r="KV39" s="14"/>
      <c r="KW39" s="14">
        <f t="shared" si="50"/>
        <v>0</v>
      </c>
      <c r="KX39" s="14">
        <f t="shared" si="51"/>
        <v>0</v>
      </c>
      <c r="KY39" s="14"/>
      <c r="KZ39" s="14"/>
      <c r="LA39" s="14"/>
      <c r="LB39" s="14"/>
      <c r="LC39" s="14">
        <f t="shared" si="52"/>
        <v>0</v>
      </c>
      <c r="LD39" s="14">
        <f t="shared" si="53"/>
        <v>0</v>
      </c>
      <c r="LE39" s="14"/>
      <c r="LF39" s="14"/>
      <c r="LG39" s="14">
        <f t="shared" si="54"/>
        <v>0</v>
      </c>
      <c r="LH39" s="14">
        <f t="shared" si="55"/>
        <v>0</v>
      </c>
      <c r="LI39" s="337"/>
      <c r="LJ39" s="338"/>
      <c r="LK39" s="339"/>
      <c r="LL39" s="340"/>
      <c r="LM39" s="339"/>
      <c r="LN39" s="342"/>
      <c r="LO39" s="31"/>
      <c r="LP39" s="3"/>
      <c r="LQ39" s="3"/>
      <c r="LR39" s="3"/>
      <c r="LS39" s="14">
        <f t="shared" si="56"/>
        <v>0</v>
      </c>
      <c r="LT39" s="14">
        <f t="shared" si="57"/>
        <v>0</v>
      </c>
      <c r="LU39" s="12"/>
      <c r="LV39" s="14"/>
      <c r="LW39" s="14"/>
      <c r="LX39" s="14"/>
      <c r="LY39" s="14">
        <f t="shared" si="58"/>
        <v>0</v>
      </c>
      <c r="LZ39" s="14">
        <f t="shared" si="59"/>
        <v>0</v>
      </c>
      <c r="MA39" s="27"/>
      <c r="MB39" s="14"/>
      <c r="MC39" s="233">
        <v>22</v>
      </c>
      <c r="MD39" s="252"/>
      <c r="ME39" s="99"/>
      <c r="MF39" s="14"/>
      <c r="MG39" s="31"/>
      <c r="MH39" s="14"/>
      <c r="MI39" s="14">
        <f t="shared" si="60"/>
        <v>22</v>
      </c>
      <c r="MJ39" s="14">
        <f t="shared" si="61"/>
        <v>0</v>
      </c>
      <c r="MK39" s="350">
        <v>1.3679999999999999</v>
      </c>
      <c r="ML39" s="117">
        <v>0</v>
      </c>
      <c r="MM39" s="139">
        <v>0.91199999999999992</v>
      </c>
      <c r="MN39" s="343">
        <v>0</v>
      </c>
      <c r="MO39" s="14">
        <f t="shared" si="62"/>
        <v>2.2799999999999998</v>
      </c>
      <c r="MP39" s="14">
        <f t="shared" si="63"/>
        <v>0</v>
      </c>
      <c r="MQ39" s="14"/>
      <c r="MR39" s="14"/>
      <c r="MS39" s="14">
        <f t="shared" si="64"/>
        <v>0</v>
      </c>
      <c r="MT39" s="14">
        <f t="shared" si="65"/>
        <v>0</v>
      </c>
      <c r="MU39" s="14"/>
      <c r="MV39" s="14"/>
      <c r="MW39" s="14">
        <f t="shared" si="66"/>
        <v>0</v>
      </c>
      <c r="MX39" s="14">
        <f t="shared" si="67"/>
        <v>0</v>
      </c>
      <c r="MY39" s="117">
        <v>6.65</v>
      </c>
      <c r="MZ39" s="344">
        <v>0.9</v>
      </c>
      <c r="NA39" s="14">
        <f t="shared" si="68"/>
        <v>6.65</v>
      </c>
      <c r="NB39" s="14">
        <f t="shared" si="69"/>
        <v>0.9</v>
      </c>
      <c r="NC39" s="33"/>
      <c r="ND39" s="33"/>
      <c r="NE39" s="33">
        <f t="shared" si="70"/>
        <v>0</v>
      </c>
      <c r="NF39" s="33">
        <f t="shared" si="71"/>
        <v>0</v>
      </c>
      <c r="NG39" s="33"/>
      <c r="NH39" s="33"/>
      <c r="NI39" s="33">
        <f t="shared" si="72"/>
        <v>0</v>
      </c>
      <c r="NJ39" s="33">
        <f t="shared" si="73"/>
        <v>0</v>
      </c>
      <c r="NK39" s="8"/>
      <c r="NL39" s="33"/>
      <c r="NM39" s="33">
        <f t="shared" si="74"/>
        <v>0</v>
      </c>
      <c r="NN39" s="33">
        <f t="shared" si="75"/>
        <v>0</v>
      </c>
      <c r="NO39" s="98">
        <v>0.55000000000000004</v>
      </c>
      <c r="NP39" s="98"/>
      <c r="NQ39" s="98">
        <v>0</v>
      </c>
      <c r="NR39" s="98"/>
      <c r="NS39" s="98">
        <v>0</v>
      </c>
      <c r="NT39" s="98"/>
      <c r="NU39" s="14">
        <f t="shared" si="76"/>
        <v>0.55000000000000004</v>
      </c>
      <c r="NV39" s="14">
        <f t="shared" si="77"/>
        <v>0</v>
      </c>
      <c r="NW39" s="98"/>
      <c r="NX39" s="98"/>
      <c r="NY39" s="98"/>
      <c r="NZ39" s="98"/>
      <c r="OA39" s="98"/>
      <c r="OB39" s="98"/>
      <c r="OC39" s="98"/>
      <c r="OD39" s="98"/>
      <c r="OE39" s="98">
        <f t="shared" si="78"/>
        <v>0</v>
      </c>
      <c r="OF39" s="98">
        <f t="shared" si="79"/>
        <v>0</v>
      </c>
      <c r="OG39" s="240">
        <v>0.48</v>
      </c>
      <c r="OH39" s="240"/>
      <c r="OI39" s="240">
        <v>0.17</v>
      </c>
      <c r="OJ39" s="240"/>
      <c r="OK39" s="240">
        <v>0.19</v>
      </c>
      <c r="OL39" s="33"/>
      <c r="OM39" s="33">
        <f t="shared" si="80"/>
        <v>0.65</v>
      </c>
      <c r="ON39" s="33">
        <f t="shared" si="81"/>
        <v>0</v>
      </c>
      <c r="OO39" s="33"/>
      <c r="OP39" s="33"/>
      <c r="OQ39" s="33">
        <f t="shared" si="12"/>
        <v>0</v>
      </c>
      <c r="OR39" s="33">
        <f t="shared" si="13"/>
        <v>0</v>
      </c>
    </row>
    <row r="40" spans="1:408" ht="12.75" customHeight="1">
      <c r="A40" s="172"/>
      <c r="B40" s="154">
        <v>30</v>
      </c>
      <c r="C40" s="173"/>
      <c r="D40" s="173"/>
      <c r="E40" s="98"/>
      <c r="F40" s="98"/>
      <c r="G40" s="98"/>
      <c r="H40" s="98"/>
      <c r="I40" s="102">
        <f t="shared" si="0"/>
        <v>0</v>
      </c>
      <c r="J40" s="102">
        <f t="shared" si="1"/>
        <v>0</v>
      </c>
      <c r="K40" s="11"/>
      <c r="L40" s="11"/>
      <c r="M40" s="95">
        <v>20.62</v>
      </c>
      <c r="N40" s="95">
        <v>4.1240000000000006</v>
      </c>
      <c r="O40" s="99">
        <v>0</v>
      </c>
      <c r="P40" s="95">
        <v>0</v>
      </c>
      <c r="Q40" s="147"/>
      <c r="R40" s="102"/>
      <c r="S40" s="11"/>
      <c r="T40" s="11"/>
      <c r="U40" s="102"/>
      <c r="V40" s="102"/>
      <c r="W40" s="29">
        <f t="shared" si="14"/>
        <v>20.62</v>
      </c>
      <c r="X40" s="29">
        <f t="shared" si="15"/>
        <v>20.62</v>
      </c>
      <c r="Y40" s="102">
        <v>5</v>
      </c>
      <c r="Z40" s="102">
        <v>2.2200000000000002</v>
      </c>
      <c r="AA40" s="99"/>
      <c r="AB40" s="95"/>
      <c r="AC40" s="29">
        <f t="shared" si="16"/>
        <v>5</v>
      </c>
      <c r="AD40" s="29">
        <f t="shared" si="17"/>
        <v>2.2200000000000002</v>
      </c>
      <c r="AE40" s="95">
        <v>10</v>
      </c>
      <c r="AF40" s="95">
        <v>3</v>
      </c>
      <c r="AG40" s="95"/>
      <c r="AH40" s="95"/>
      <c r="AI40" s="147"/>
      <c r="AJ40" s="147"/>
      <c r="AK40" s="325">
        <v>105</v>
      </c>
      <c r="AL40" s="326">
        <v>31.5</v>
      </c>
      <c r="AM40" s="9"/>
      <c r="AN40" s="9"/>
      <c r="AO40" s="28"/>
      <c r="AP40" s="28"/>
      <c r="AQ40" s="28"/>
      <c r="AR40" s="28"/>
      <c r="AS40" s="28"/>
      <c r="AT40" s="28"/>
      <c r="AU40" s="14">
        <f t="shared" si="18"/>
        <v>115</v>
      </c>
      <c r="AV40" s="14">
        <f t="shared" si="2"/>
        <v>34.5</v>
      </c>
      <c r="AW40" s="29"/>
      <c r="AX40" s="29"/>
      <c r="AY40" s="1"/>
      <c r="AZ40" s="29"/>
      <c r="BA40" s="29"/>
      <c r="BB40" s="29"/>
      <c r="BC40" s="29">
        <f t="shared" si="3"/>
        <v>0</v>
      </c>
      <c r="BD40" s="29">
        <f t="shared" si="4"/>
        <v>0</v>
      </c>
      <c r="BE40" s="102">
        <v>39</v>
      </c>
      <c r="BF40" s="102">
        <v>5.5536000000000003</v>
      </c>
      <c r="BG40" s="249">
        <v>16</v>
      </c>
      <c r="BH40" s="250">
        <v>2.2784</v>
      </c>
      <c r="BI40" s="249"/>
      <c r="BJ40" s="250"/>
      <c r="BK40" s="245"/>
      <c r="BL40" s="102"/>
      <c r="BM40" s="102">
        <v>5</v>
      </c>
      <c r="BN40" s="102">
        <v>0.71199999999999997</v>
      </c>
      <c r="BO40" s="29"/>
      <c r="BP40" s="29"/>
      <c r="BQ40" s="102">
        <v>0</v>
      </c>
      <c r="BR40" s="102">
        <v>0</v>
      </c>
      <c r="BS40" s="11">
        <f t="shared" si="19"/>
        <v>60</v>
      </c>
      <c r="BT40" s="29">
        <f t="shared" si="20"/>
        <v>8.5440000000000005</v>
      </c>
      <c r="BU40" s="29"/>
      <c r="BV40" s="29"/>
      <c r="BW40" s="14"/>
      <c r="BX40" s="14"/>
      <c r="BY40" s="14"/>
      <c r="BZ40" s="29"/>
      <c r="CA40" s="14"/>
      <c r="CB40" s="29"/>
      <c r="CC40" s="14">
        <f t="shared" si="5"/>
        <v>0</v>
      </c>
      <c r="CD40" s="14">
        <f t="shared" si="5"/>
        <v>0</v>
      </c>
      <c r="CE40" s="14"/>
      <c r="CF40" s="14"/>
      <c r="CG40" s="27"/>
      <c r="CH40" s="18"/>
      <c r="CI40" s="26"/>
      <c r="CJ40" s="18"/>
      <c r="CK40" s="17"/>
      <c r="CL40" s="17"/>
      <c r="CM40" s="327">
        <v>25.75</v>
      </c>
      <c r="CN40" s="245">
        <v>8</v>
      </c>
      <c r="CO40" s="29">
        <f t="shared" si="21"/>
        <v>25.75</v>
      </c>
      <c r="CP40" s="29">
        <f t="shared" si="22"/>
        <v>8</v>
      </c>
      <c r="CQ40" s="238">
        <v>247.40625</v>
      </c>
      <c r="CR40" s="238"/>
      <c r="CS40" s="238"/>
      <c r="CT40" s="239"/>
      <c r="CU40" s="366">
        <v>18.556701030927837</v>
      </c>
      <c r="CV40" s="240"/>
      <c r="CW40" s="328">
        <v>63.814432989690722</v>
      </c>
      <c r="CX40" s="239"/>
      <c r="CY40" s="16"/>
      <c r="CZ40" s="16"/>
      <c r="DA40" s="25">
        <f t="shared" si="23"/>
        <v>329.77738402061857</v>
      </c>
      <c r="DB40" s="14">
        <f t="shared" si="24"/>
        <v>0</v>
      </c>
      <c r="DC40" s="29"/>
      <c r="DD40" s="29"/>
      <c r="DE40" s="14"/>
      <c r="DF40" s="29"/>
      <c r="DG40" s="29"/>
      <c r="DH40" s="29"/>
      <c r="DI40" s="29">
        <f t="shared" si="25"/>
        <v>0</v>
      </c>
      <c r="DJ40" s="29">
        <f t="shared" si="26"/>
        <v>0</v>
      </c>
      <c r="DK40" s="329">
        <v>42.37</v>
      </c>
      <c r="DL40" s="329">
        <v>14.12</v>
      </c>
      <c r="DM40" s="11">
        <f t="shared" si="27"/>
        <v>42.37</v>
      </c>
      <c r="DN40" s="11">
        <f t="shared" si="28"/>
        <v>14.12</v>
      </c>
      <c r="DO40" s="329">
        <v>41.1</v>
      </c>
      <c r="DP40" s="329">
        <v>13.7</v>
      </c>
      <c r="DQ40" s="349"/>
      <c r="DR40" s="349"/>
      <c r="DS40" s="29"/>
      <c r="DT40" s="29"/>
      <c r="DU40" s="15"/>
      <c r="DV40" s="24"/>
      <c r="DW40" s="24"/>
      <c r="DX40" s="24"/>
      <c r="DY40" s="29"/>
      <c r="DZ40" s="29"/>
      <c r="EA40" s="14"/>
      <c r="EB40" s="29"/>
      <c r="EC40" s="29">
        <f t="shared" si="29"/>
        <v>0</v>
      </c>
      <c r="ED40" s="29">
        <f t="shared" si="29"/>
        <v>0</v>
      </c>
      <c r="EE40" s="14"/>
      <c r="EF40" s="14"/>
      <c r="EG40" s="330">
        <v>39.18</v>
      </c>
      <c r="EH40" s="331">
        <v>9.7949999999999999</v>
      </c>
      <c r="EI40" s="119">
        <v>154.63999999999999</v>
      </c>
      <c r="EJ40" s="119">
        <v>38.659999999999997</v>
      </c>
      <c r="EK40" s="327">
        <v>72.16</v>
      </c>
      <c r="EL40" s="353">
        <v>18.04</v>
      </c>
      <c r="EM40" s="358">
        <v>51.55</v>
      </c>
      <c r="EN40" s="358">
        <v>12.887499999999999</v>
      </c>
      <c r="EO40" s="358">
        <v>30.93</v>
      </c>
      <c r="EP40" s="358">
        <v>7.7324999999999999</v>
      </c>
      <c r="EQ40" s="29">
        <f t="shared" si="30"/>
        <v>348.46000000000004</v>
      </c>
      <c r="ER40" s="29">
        <f t="shared" si="31"/>
        <v>66.495000000000005</v>
      </c>
      <c r="ES40" s="33"/>
      <c r="ET40" s="33"/>
      <c r="EU40" s="23"/>
      <c r="EV40" s="23"/>
      <c r="EW40" s="14">
        <f t="shared" si="32"/>
        <v>0</v>
      </c>
      <c r="EX40" s="14">
        <f t="shared" si="33"/>
        <v>0</v>
      </c>
      <c r="EY40" s="29"/>
      <c r="EZ40" s="29"/>
      <c r="FA40" s="332">
        <v>24</v>
      </c>
      <c r="FB40" s="246"/>
      <c r="FC40" s="139">
        <v>25</v>
      </c>
      <c r="FD40" s="245"/>
      <c r="FE40" s="29"/>
      <c r="FF40" s="29"/>
      <c r="FG40" s="235"/>
      <c r="FH40" s="236"/>
      <c r="FI40" s="29"/>
      <c r="FJ40" s="29"/>
      <c r="FK40" s="29"/>
      <c r="FL40" s="29"/>
      <c r="FM40" s="245">
        <v>26.8</v>
      </c>
      <c r="FN40" s="245">
        <v>6</v>
      </c>
      <c r="FO40" s="14"/>
      <c r="FP40" s="29"/>
      <c r="FQ40" s="6">
        <f t="shared" si="34"/>
        <v>26.8</v>
      </c>
      <c r="FR40" s="29">
        <f t="shared" si="35"/>
        <v>6</v>
      </c>
      <c r="FS40" s="14"/>
      <c r="FT40" s="14"/>
      <c r="FU40" s="29"/>
      <c r="FV40" s="29"/>
      <c r="FW40" s="29"/>
      <c r="FX40" s="29"/>
      <c r="FY40" s="29"/>
      <c r="FZ40" s="29"/>
      <c r="GA40" s="29"/>
      <c r="GB40" s="29"/>
      <c r="GC40" s="29"/>
      <c r="GD40" s="29"/>
      <c r="GE40" s="29"/>
      <c r="GF40" s="29"/>
      <c r="GG40" s="29">
        <f t="shared" si="36"/>
        <v>0</v>
      </c>
      <c r="GH40" s="29">
        <f t="shared" si="37"/>
        <v>0</v>
      </c>
      <c r="GI40" s="22"/>
      <c r="GJ40" s="22"/>
      <c r="GK40" s="245"/>
      <c r="GL40" s="245"/>
      <c r="GM40" s="248"/>
      <c r="GN40" s="21"/>
      <c r="GO40" s="333"/>
      <c r="GP40" s="334"/>
      <c r="GQ40" s="5"/>
      <c r="GR40" s="5"/>
      <c r="GS40" s="21"/>
      <c r="GT40" s="21"/>
      <c r="GU40" s="118"/>
      <c r="GV40" s="118"/>
      <c r="GW40" s="118"/>
      <c r="GX40" s="118"/>
      <c r="GY40" s="118">
        <v>0</v>
      </c>
      <c r="GZ40" s="118">
        <v>0</v>
      </c>
      <c r="HA40" s="29">
        <f t="shared" si="38"/>
        <v>0</v>
      </c>
      <c r="HB40" s="29">
        <f t="shared" si="39"/>
        <v>0</v>
      </c>
      <c r="HC40" s="14"/>
      <c r="HD40" s="14"/>
      <c r="HE40" s="14"/>
      <c r="HF40" s="14"/>
      <c r="HG40" s="14"/>
      <c r="HH40" s="14"/>
      <c r="HI40" s="14">
        <f t="shared" si="6"/>
        <v>0</v>
      </c>
      <c r="HJ40" s="14">
        <f t="shared" si="7"/>
        <v>0</v>
      </c>
      <c r="HK40" s="102"/>
      <c r="HL40" s="102"/>
      <c r="HM40" s="102"/>
      <c r="HN40" s="355"/>
      <c r="HO40" s="102">
        <f t="shared" si="40"/>
        <v>0</v>
      </c>
      <c r="HP40" s="102">
        <f t="shared" si="41"/>
        <v>0</v>
      </c>
      <c r="HQ40" s="116">
        <v>400</v>
      </c>
      <c r="HR40" s="95"/>
      <c r="HS40" s="116">
        <v>400</v>
      </c>
      <c r="HT40" s="29"/>
      <c r="HU40" s="29">
        <f t="shared" si="42"/>
        <v>400</v>
      </c>
      <c r="HV40" s="29">
        <f t="shared" si="43"/>
        <v>0</v>
      </c>
      <c r="HW40" s="29"/>
      <c r="HX40" s="29"/>
      <c r="HY40" s="240"/>
      <c r="HZ40" s="333"/>
      <c r="IA40" s="20"/>
      <c r="IB40" s="7"/>
      <c r="IC40" s="336">
        <v>9.3000000000000007</v>
      </c>
      <c r="ID40" s="155">
        <v>2.3250000000000002</v>
      </c>
      <c r="IE40" s="4"/>
      <c r="IF40" s="4"/>
      <c r="IG40" s="29">
        <f t="shared" si="82"/>
        <v>9.3000000000000007</v>
      </c>
      <c r="IH40" s="29">
        <f t="shared" si="44"/>
        <v>2.3250000000000002</v>
      </c>
      <c r="II40" s="29"/>
      <c r="IJ40" s="29"/>
      <c r="IK40" s="29"/>
      <c r="IL40" s="29"/>
      <c r="IM40" s="14"/>
      <c r="IN40" s="24"/>
      <c r="IO40" s="102"/>
      <c r="IP40" s="102"/>
      <c r="IQ40" s="29"/>
      <c r="IR40" s="29"/>
      <c r="IS40" s="29"/>
      <c r="IT40" s="29"/>
      <c r="IU40" s="29">
        <f t="shared" si="8"/>
        <v>0</v>
      </c>
      <c r="IV40" s="29">
        <f t="shared" si="9"/>
        <v>0</v>
      </c>
      <c r="IW40" s="29"/>
      <c r="IX40" s="29"/>
      <c r="IY40" s="95">
        <v>10.31</v>
      </c>
      <c r="IZ40" s="95">
        <v>0</v>
      </c>
      <c r="JA40" s="95">
        <v>0</v>
      </c>
      <c r="JB40" s="95">
        <v>0</v>
      </c>
      <c r="JC40" s="30"/>
      <c r="JD40" s="30"/>
      <c r="JE40" s="29">
        <f t="shared" si="45"/>
        <v>10.31</v>
      </c>
      <c r="JF40" s="29">
        <f t="shared" si="46"/>
        <v>0</v>
      </c>
      <c r="JG40" s="368">
        <v>6.5372000000000003</v>
      </c>
      <c r="JH40" s="369">
        <v>1</v>
      </c>
      <c r="JI40" s="368">
        <v>6.5373000000000001</v>
      </c>
      <c r="JJ40" s="369">
        <v>1</v>
      </c>
      <c r="JK40" s="333">
        <v>51.55</v>
      </c>
      <c r="JL40" s="333">
        <v>11</v>
      </c>
      <c r="JM40" s="116">
        <v>0</v>
      </c>
      <c r="JN40" s="333">
        <v>0</v>
      </c>
      <c r="JO40" s="327"/>
      <c r="JP40" s="245"/>
      <c r="JQ40" s="29"/>
      <c r="JR40" s="29"/>
      <c r="JS40" s="29"/>
      <c r="JT40" s="29"/>
      <c r="JU40" s="29">
        <f t="shared" si="83"/>
        <v>64.624499999999998</v>
      </c>
      <c r="JV40" s="29">
        <f t="shared" si="84"/>
        <v>13</v>
      </c>
      <c r="JW40" s="29"/>
      <c r="JX40" s="29"/>
      <c r="JY40" s="30"/>
      <c r="JZ40" s="30"/>
      <c r="KA40" s="29">
        <f t="shared" si="47"/>
        <v>0</v>
      </c>
      <c r="KB40" s="29">
        <f t="shared" si="48"/>
        <v>0</v>
      </c>
      <c r="KC40" s="14"/>
      <c r="KD40" s="14"/>
      <c r="KE40" s="14"/>
      <c r="KF40" s="14"/>
      <c r="KG40" s="14">
        <f t="shared" si="10"/>
        <v>0</v>
      </c>
      <c r="KH40" s="14">
        <f t="shared" si="11"/>
        <v>0</v>
      </c>
      <c r="KI40" s="14"/>
      <c r="KJ40" s="14"/>
      <c r="KK40" s="14"/>
      <c r="KL40" s="14"/>
      <c r="KM40" s="14">
        <f t="shared" si="49"/>
        <v>0</v>
      </c>
      <c r="KN40" s="14">
        <f t="shared" si="49"/>
        <v>0</v>
      </c>
      <c r="KO40" s="11"/>
      <c r="KP40" s="14"/>
      <c r="KQ40" s="14"/>
      <c r="KR40" s="14"/>
      <c r="KS40" s="10"/>
      <c r="KT40" s="10"/>
      <c r="KU40" s="14"/>
      <c r="KV40" s="14"/>
      <c r="KW40" s="14">
        <f t="shared" si="50"/>
        <v>0</v>
      </c>
      <c r="KX40" s="14">
        <f t="shared" si="51"/>
        <v>0</v>
      </c>
      <c r="KY40" s="14"/>
      <c r="KZ40" s="14"/>
      <c r="LA40" s="14"/>
      <c r="LB40" s="14"/>
      <c r="LC40" s="14">
        <f t="shared" si="52"/>
        <v>0</v>
      </c>
      <c r="LD40" s="14">
        <f t="shared" si="53"/>
        <v>0</v>
      </c>
      <c r="LE40" s="14"/>
      <c r="LF40" s="14"/>
      <c r="LG40" s="14">
        <f t="shared" si="54"/>
        <v>0</v>
      </c>
      <c r="LH40" s="14">
        <f t="shared" si="55"/>
        <v>0</v>
      </c>
      <c r="LI40" s="337"/>
      <c r="LJ40" s="338"/>
      <c r="LK40" s="339"/>
      <c r="LL40" s="340"/>
      <c r="LM40" s="339"/>
      <c r="LN40" s="342"/>
      <c r="LO40" s="31"/>
      <c r="LP40" s="3"/>
      <c r="LQ40" s="3"/>
      <c r="LR40" s="3"/>
      <c r="LS40" s="14">
        <f t="shared" si="56"/>
        <v>0</v>
      </c>
      <c r="LT40" s="14">
        <f t="shared" si="57"/>
        <v>0</v>
      </c>
      <c r="LU40" s="12"/>
      <c r="LV40" s="14"/>
      <c r="LW40" s="14"/>
      <c r="LX40" s="14"/>
      <c r="LY40" s="14">
        <f t="shared" si="58"/>
        <v>0</v>
      </c>
      <c r="LZ40" s="14">
        <f t="shared" si="59"/>
        <v>0</v>
      </c>
      <c r="MA40" s="27"/>
      <c r="MB40" s="14"/>
      <c r="MC40" s="233">
        <v>22</v>
      </c>
      <c r="MD40" s="252"/>
      <c r="ME40" s="99"/>
      <c r="MF40" s="14"/>
      <c r="MG40" s="31"/>
      <c r="MH40" s="14"/>
      <c r="MI40" s="14">
        <f t="shared" si="60"/>
        <v>22</v>
      </c>
      <c r="MJ40" s="14">
        <f t="shared" si="61"/>
        <v>0</v>
      </c>
      <c r="MK40" s="350">
        <v>1.752</v>
      </c>
      <c r="ML40" s="117">
        <v>0</v>
      </c>
      <c r="MM40" s="139">
        <v>1.1679999999999999</v>
      </c>
      <c r="MN40" s="343">
        <v>0</v>
      </c>
      <c r="MO40" s="14">
        <f t="shared" si="62"/>
        <v>2.92</v>
      </c>
      <c r="MP40" s="14">
        <f t="shared" si="63"/>
        <v>0</v>
      </c>
      <c r="MQ40" s="14"/>
      <c r="MR40" s="14"/>
      <c r="MS40" s="14">
        <f t="shared" si="64"/>
        <v>0</v>
      </c>
      <c r="MT40" s="14">
        <f t="shared" si="65"/>
        <v>0</v>
      </c>
      <c r="MU40" s="14"/>
      <c r="MV40" s="14"/>
      <c r="MW40" s="14">
        <f t="shared" si="66"/>
        <v>0</v>
      </c>
      <c r="MX40" s="14">
        <f t="shared" si="67"/>
        <v>0</v>
      </c>
      <c r="MY40" s="117">
        <v>6.65</v>
      </c>
      <c r="MZ40" s="344">
        <v>0.9</v>
      </c>
      <c r="NA40" s="14">
        <f t="shared" si="68"/>
        <v>6.65</v>
      </c>
      <c r="NB40" s="14">
        <f t="shared" si="69"/>
        <v>0.9</v>
      </c>
      <c r="NC40" s="33"/>
      <c r="ND40" s="33"/>
      <c r="NE40" s="33">
        <f t="shared" si="70"/>
        <v>0</v>
      </c>
      <c r="NF40" s="33">
        <f t="shared" si="71"/>
        <v>0</v>
      </c>
      <c r="NG40" s="33"/>
      <c r="NH40" s="33"/>
      <c r="NI40" s="33">
        <f t="shared" si="72"/>
        <v>0</v>
      </c>
      <c r="NJ40" s="33">
        <f t="shared" si="73"/>
        <v>0</v>
      </c>
      <c r="NK40" s="8"/>
      <c r="NL40" s="33"/>
      <c r="NM40" s="33">
        <f t="shared" si="74"/>
        <v>0</v>
      </c>
      <c r="NN40" s="33">
        <f t="shared" si="75"/>
        <v>0</v>
      </c>
      <c r="NO40" s="98">
        <v>0.6</v>
      </c>
      <c r="NP40" s="98"/>
      <c r="NQ40" s="98">
        <v>0</v>
      </c>
      <c r="NR40" s="98"/>
      <c r="NS40" s="98">
        <v>0</v>
      </c>
      <c r="NT40" s="98"/>
      <c r="NU40" s="14">
        <f t="shared" si="76"/>
        <v>0.6</v>
      </c>
      <c r="NV40" s="14">
        <f t="shared" si="77"/>
        <v>0</v>
      </c>
      <c r="NW40" s="98"/>
      <c r="NX40" s="98"/>
      <c r="NY40" s="98"/>
      <c r="NZ40" s="98"/>
      <c r="OA40" s="98"/>
      <c r="OB40" s="98"/>
      <c r="OC40" s="98"/>
      <c r="OD40" s="98"/>
      <c r="OE40" s="98">
        <f t="shared" si="78"/>
        <v>0</v>
      </c>
      <c r="OF40" s="98">
        <f t="shared" si="79"/>
        <v>0</v>
      </c>
      <c r="OG40" s="240">
        <v>0.67</v>
      </c>
      <c r="OH40" s="240"/>
      <c r="OI40" s="240">
        <v>0.23</v>
      </c>
      <c r="OJ40" s="240"/>
      <c r="OK40" s="240">
        <v>0.25</v>
      </c>
      <c r="OL40" s="33"/>
      <c r="OM40" s="33">
        <f t="shared" si="80"/>
        <v>0.9</v>
      </c>
      <c r="ON40" s="33">
        <f t="shared" si="81"/>
        <v>0</v>
      </c>
      <c r="OO40" s="33"/>
      <c r="OP40" s="33"/>
      <c r="OQ40" s="33">
        <f t="shared" si="12"/>
        <v>0</v>
      </c>
      <c r="OR40" s="33">
        <f t="shared" si="13"/>
        <v>0</v>
      </c>
    </row>
    <row r="41" spans="1:408" ht="12.75" customHeight="1">
      <c r="A41" s="172"/>
      <c r="B41" s="154">
        <v>31</v>
      </c>
      <c r="C41" s="173"/>
      <c r="D41" s="173"/>
      <c r="E41" s="98"/>
      <c r="F41" s="98"/>
      <c r="G41" s="98"/>
      <c r="H41" s="98"/>
      <c r="I41" s="102">
        <f t="shared" si="0"/>
        <v>0</v>
      </c>
      <c r="J41" s="102">
        <f t="shared" si="1"/>
        <v>0</v>
      </c>
      <c r="K41" s="11"/>
      <c r="L41" s="11"/>
      <c r="M41" s="95">
        <v>20.62</v>
      </c>
      <c r="N41" s="95">
        <v>4.1240000000000006</v>
      </c>
      <c r="O41" s="99">
        <v>0</v>
      </c>
      <c r="P41" s="95">
        <v>0</v>
      </c>
      <c r="Q41" s="147"/>
      <c r="R41" s="102"/>
      <c r="S41" s="11"/>
      <c r="T41" s="11"/>
      <c r="U41" s="102"/>
      <c r="V41" s="102"/>
      <c r="W41" s="29">
        <f t="shared" si="14"/>
        <v>20.62</v>
      </c>
      <c r="X41" s="29">
        <f t="shared" si="15"/>
        <v>20.62</v>
      </c>
      <c r="Y41" s="102">
        <v>5</v>
      </c>
      <c r="Z41" s="102">
        <v>2.2200000000000002</v>
      </c>
      <c r="AA41" s="99"/>
      <c r="AB41" s="95"/>
      <c r="AC41" s="29">
        <f t="shared" si="16"/>
        <v>5</v>
      </c>
      <c r="AD41" s="29">
        <f t="shared" si="17"/>
        <v>2.2200000000000002</v>
      </c>
      <c r="AE41" s="95">
        <v>10</v>
      </c>
      <c r="AF41" s="95">
        <v>3</v>
      </c>
      <c r="AG41" s="95"/>
      <c r="AH41" s="95"/>
      <c r="AI41" s="147"/>
      <c r="AJ41" s="147"/>
      <c r="AK41" s="325">
        <v>105</v>
      </c>
      <c r="AL41" s="326">
        <v>31.5</v>
      </c>
      <c r="AM41" s="9"/>
      <c r="AN41" s="9"/>
      <c r="AO41" s="28"/>
      <c r="AP41" s="28"/>
      <c r="AQ41" s="28"/>
      <c r="AR41" s="28"/>
      <c r="AS41" s="28"/>
      <c r="AT41" s="28"/>
      <c r="AU41" s="14">
        <f t="shared" si="18"/>
        <v>115</v>
      </c>
      <c r="AV41" s="14">
        <f t="shared" si="2"/>
        <v>34.5</v>
      </c>
      <c r="AW41" s="29"/>
      <c r="AX41" s="29"/>
      <c r="AY41" s="1"/>
      <c r="AZ41" s="29"/>
      <c r="BA41" s="29"/>
      <c r="BB41" s="29"/>
      <c r="BC41" s="29">
        <f t="shared" si="3"/>
        <v>0</v>
      </c>
      <c r="BD41" s="29">
        <f t="shared" si="4"/>
        <v>0</v>
      </c>
      <c r="BE41" s="102">
        <v>39</v>
      </c>
      <c r="BF41" s="102">
        <v>5.5536000000000003</v>
      </c>
      <c r="BG41" s="249">
        <v>16</v>
      </c>
      <c r="BH41" s="250">
        <v>2.2784</v>
      </c>
      <c r="BI41" s="249"/>
      <c r="BJ41" s="250"/>
      <c r="BK41" s="245"/>
      <c r="BL41" s="102"/>
      <c r="BM41" s="102">
        <v>5</v>
      </c>
      <c r="BN41" s="102">
        <v>0.71199999999999997</v>
      </c>
      <c r="BO41" s="29"/>
      <c r="BP41" s="29"/>
      <c r="BQ41" s="102">
        <v>0</v>
      </c>
      <c r="BR41" s="102">
        <v>0</v>
      </c>
      <c r="BS41" s="11">
        <f t="shared" si="19"/>
        <v>60</v>
      </c>
      <c r="BT41" s="29">
        <f t="shared" si="20"/>
        <v>8.5440000000000005</v>
      </c>
      <c r="BU41" s="29"/>
      <c r="BV41" s="29"/>
      <c r="BW41" s="14"/>
      <c r="BX41" s="14"/>
      <c r="BY41" s="14"/>
      <c r="BZ41" s="29"/>
      <c r="CA41" s="14"/>
      <c r="CB41" s="29"/>
      <c r="CC41" s="14">
        <f t="shared" si="5"/>
        <v>0</v>
      </c>
      <c r="CD41" s="14">
        <f t="shared" si="5"/>
        <v>0</v>
      </c>
      <c r="CE41" s="14"/>
      <c r="CF41" s="14"/>
      <c r="CG41" s="27"/>
      <c r="CH41" s="18"/>
      <c r="CI41" s="26"/>
      <c r="CJ41" s="18"/>
      <c r="CK41" s="17"/>
      <c r="CL41" s="17"/>
      <c r="CM41" s="327">
        <v>25.75</v>
      </c>
      <c r="CN41" s="245">
        <v>8</v>
      </c>
      <c r="CO41" s="29">
        <f t="shared" si="21"/>
        <v>25.75</v>
      </c>
      <c r="CP41" s="29">
        <f t="shared" si="22"/>
        <v>8</v>
      </c>
      <c r="CQ41" s="238">
        <v>247.40625</v>
      </c>
      <c r="CR41" s="238"/>
      <c r="CS41" s="238"/>
      <c r="CT41" s="239"/>
      <c r="CU41" s="366">
        <v>18.556701030927837</v>
      </c>
      <c r="CV41" s="240"/>
      <c r="CW41" s="328">
        <v>63.814432989690722</v>
      </c>
      <c r="CX41" s="239"/>
      <c r="CY41" s="16"/>
      <c r="CZ41" s="16"/>
      <c r="DA41" s="25">
        <f t="shared" si="23"/>
        <v>329.77738402061857</v>
      </c>
      <c r="DB41" s="14">
        <f t="shared" si="24"/>
        <v>0</v>
      </c>
      <c r="DC41" s="29"/>
      <c r="DD41" s="29"/>
      <c r="DE41" s="14"/>
      <c r="DF41" s="29"/>
      <c r="DG41" s="29"/>
      <c r="DH41" s="29"/>
      <c r="DI41" s="29">
        <f t="shared" si="25"/>
        <v>0</v>
      </c>
      <c r="DJ41" s="29">
        <f t="shared" si="26"/>
        <v>0</v>
      </c>
      <c r="DK41" s="329">
        <v>42.37</v>
      </c>
      <c r="DL41" s="329">
        <v>14.12</v>
      </c>
      <c r="DM41" s="11">
        <f t="shared" si="27"/>
        <v>42.37</v>
      </c>
      <c r="DN41" s="11">
        <f t="shared" si="28"/>
        <v>14.12</v>
      </c>
      <c r="DO41" s="329">
        <v>41.1</v>
      </c>
      <c r="DP41" s="329">
        <v>13.7</v>
      </c>
      <c r="DQ41" s="349"/>
      <c r="DR41" s="349"/>
      <c r="DS41" s="29"/>
      <c r="DT41" s="29"/>
      <c r="DU41" s="15"/>
      <c r="DV41" s="24"/>
      <c r="DW41" s="24"/>
      <c r="DX41" s="24"/>
      <c r="DY41" s="29"/>
      <c r="DZ41" s="29"/>
      <c r="EA41" s="14"/>
      <c r="EB41" s="29"/>
      <c r="EC41" s="29">
        <f t="shared" si="29"/>
        <v>0</v>
      </c>
      <c r="ED41" s="29">
        <f t="shared" si="29"/>
        <v>0</v>
      </c>
      <c r="EE41" s="14"/>
      <c r="EF41" s="14"/>
      <c r="EG41" s="330">
        <v>39.18</v>
      </c>
      <c r="EH41" s="331">
        <v>9.7949999999999999</v>
      </c>
      <c r="EI41" s="119">
        <v>154.63999999999999</v>
      </c>
      <c r="EJ41" s="119">
        <v>38.659999999999997</v>
      </c>
      <c r="EK41" s="327">
        <v>72.16</v>
      </c>
      <c r="EL41" s="353">
        <v>18.04</v>
      </c>
      <c r="EM41" s="358">
        <v>51.55</v>
      </c>
      <c r="EN41" s="358">
        <v>12.887499999999999</v>
      </c>
      <c r="EO41" s="358">
        <v>30.93</v>
      </c>
      <c r="EP41" s="358">
        <v>7.7324999999999999</v>
      </c>
      <c r="EQ41" s="29">
        <f t="shared" si="30"/>
        <v>348.46000000000004</v>
      </c>
      <c r="ER41" s="29">
        <f t="shared" si="31"/>
        <v>66.495000000000005</v>
      </c>
      <c r="ES41" s="33"/>
      <c r="ET41" s="33"/>
      <c r="EU41" s="23"/>
      <c r="EV41" s="23"/>
      <c r="EW41" s="14">
        <f t="shared" si="32"/>
        <v>0</v>
      </c>
      <c r="EX41" s="14">
        <f t="shared" si="33"/>
        <v>0</v>
      </c>
      <c r="EY41" s="29"/>
      <c r="EZ41" s="29"/>
      <c r="FA41" s="332">
        <v>24</v>
      </c>
      <c r="FB41" s="246"/>
      <c r="FC41" s="139">
        <v>25</v>
      </c>
      <c r="FD41" s="245"/>
      <c r="FE41" s="29"/>
      <c r="FF41" s="29"/>
      <c r="FG41" s="235"/>
      <c r="FH41" s="236"/>
      <c r="FI41" s="29"/>
      <c r="FJ41" s="29"/>
      <c r="FK41" s="29"/>
      <c r="FL41" s="29"/>
      <c r="FM41" s="245">
        <v>26.8</v>
      </c>
      <c r="FN41" s="245">
        <v>6</v>
      </c>
      <c r="FO41" s="14"/>
      <c r="FP41" s="29"/>
      <c r="FQ41" s="6">
        <f t="shared" si="34"/>
        <v>26.8</v>
      </c>
      <c r="FR41" s="29">
        <f t="shared" si="35"/>
        <v>6</v>
      </c>
      <c r="FS41" s="14"/>
      <c r="FT41" s="14"/>
      <c r="FU41" s="29"/>
      <c r="FV41" s="29"/>
      <c r="FW41" s="29"/>
      <c r="FX41" s="29"/>
      <c r="FY41" s="29"/>
      <c r="FZ41" s="29"/>
      <c r="GA41" s="29"/>
      <c r="GB41" s="29"/>
      <c r="GC41" s="29"/>
      <c r="GD41" s="29"/>
      <c r="GE41" s="29"/>
      <c r="GF41" s="29"/>
      <c r="GG41" s="29">
        <f t="shared" si="36"/>
        <v>0</v>
      </c>
      <c r="GH41" s="29">
        <f t="shared" si="37"/>
        <v>0</v>
      </c>
      <c r="GI41" s="22"/>
      <c r="GJ41" s="22"/>
      <c r="GK41" s="245"/>
      <c r="GL41" s="245"/>
      <c r="GM41" s="248"/>
      <c r="GN41" s="21"/>
      <c r="GO41" s="333"/>
      <c r="GP41" s="334"/>
      <c r="GQ41" s="5"/>
      <c r="GR41" s="5"/>
      <c r="GS41" s="21"/>
      <c r="GT41" s="21"/>
      <c r="GU41" s="118"/>
      <c r="GV41" s="118"/>
      <c r="GW41" s="118"/>
      <c r="GX41" s="118"/>
      <c r="GY41" s="118">
        <v>0</v>
      </c>
      <c r="GZ41" s="118">
        <v>0</v>
      </c>
      <c r="HA41" s="29">
        <f t="shared" si="38"/>
        <v>0</v>
      </c>
      <c r="HB41" s="29">
        <f t="shared" si="39"/>
        <v>0</v>
      </c>
      <c r="HC41" s="14"/>
      <c r="HD41" s="14"/>
      <c r="HE41" s="14"/>
      <c r="HF41" s="14"/>
      <c r="HG41" s="14"/>
      <c r="HH41" s="14"/>
      <c r="HI41" s="14">
        <f t="shared" si="6"/>
        <v>0</v>
      </c>
      <c r="HJ41" s="14">
        <f t="shared" si="7"/>
        <v>0</v>
      </c>
      <c r="HK41" s="102"/>
      <c r="HL41" s="102"/>
      <c r="HM41" s="102"/>
      <c r="HN41" s="355"/>
      <c r="HO41" s="102">
        <f t="shared" si="40"/>
        <v>0</v>
      </c>
      <c r="HP41" s="102">
        <f t="shared" si="41"/>
        <v>0</v>
      </c>
      <c r="HQ41" s="116">
        <v>400</v>
      </c>
      <c r="HR41" s="95"/>
      <c r="HS41" s="116">
        <v>400</v>
      </c>
      <c r="HT41" s="29"/>
      <c r="HU41" s="29">
        <f t="shared" si="42"/>
        <v>400</v>
      </c>
      <c r="HV41" s="29">
        <f t="shared" si="43"/>
        <v>0</v>
      </c>
      <c r="HW41" s="29"/>
      <c r="HX41" s="29"/>
      <c r="HY41" s="240"/>
      <c r="HZ41" s="333"/>
      <c r="IA41" s="20"/>
      <c r="IB41" s="7"/>
      <c r="IC41" s="336">
        <v>9.3000000000000007</v>
      </c>
      <c r="ID41" s="155">
        <v>2.3250000000000002</v>
      </c>
      <c r="IE41" s="4"/>
      <c r="IF41" s="4"/>
      <c r="IG41" s="29">
        <f t="shared" si="82"/>
        <v>9.3000000000000007</v>
      </c>
      <c r="IH41" s="29">
        <f t="shared" si="44"/>
        <v>2.3250000000000002</v>
      </c>
      <c r="II41" s="29"/>
      <c r="IJ41" s="29"/>
      <c r="IK41" s="29"/>
      <c r="IL41" s="29"/>
      <c r="IM41" s="14"/>
      <c r="IN41" s="24"/>
      <c r="IO41" s="102"/>
      <c r="IP41" s="102"/>
      <c r="IQ41" s="29"/>
      <c r="IR41" s="29"/>
      <c r="IS41" s="29"/>
      <c r="IT41" s="29"/>
      <c r="IU41" s="29">
        <f t="shared" si="8"/>
        <v>0</v>
      </c>
      <c r="IV41" s="29">
        <f t="shared" si="9"/>
        <v>0</v>
      </c>
      <c r="IW41" s="29"/>
      <c r="IX41" s="29"/>
      <c r="IY41" s="95">
        <v>10.31</v>
      </c>
      <c r="IZ41" s="95">
        <v>0</v>
      </c>
      <c r="JA41" s="95">
        <v>0</v>
      </c>
      <c r="JB41" s="95">
        <v>0</v>
      </c>
      <c r="JC41" s="30"/>
      <c r="JD41" s="30"/>
      <c r="JE41" s="29">
        <f t="shared" si="45"/>
        <v>10.31</v>
      </c>
      <c r="JF41" s="29">
        <f t="shared" si="46"/>
        <v>0</v>
      </c>
      <c r="JG41" s="368">
        <v>6.5372000000000003</v>
      </c>
      <c r="JH41" s="369">
        <v>1</v>
      </c>
      <c r="JI41" s="368">
        <v>6.5373000000000001</v>
      </c>
      <c r="JJ41" s="369">
        <v>1</v>
      </c>
      <c r="JK41" s="333">
        <v>51.55</v>
      </c>
      <c r="JL41" s="333">
        <v>11</v>
      </c>
      <c r="JM41" s="116">
        <v>0</v>
      </c>
      <c r="JN41" s="333">
        <v>0</v>
      </c>
      <c r="JO41" s="327"/>
      <c r="JP41" s="245"/>
      <c r="JQ41" s="29"/>
      <c r="JR41" s="29"/>
      <c r="JS41" s="29"/>
      <c r="JT41" s="29"/>
      <c r="JU41" s="29">
        <f t="shared" si="83"/>
        <v>64.624499999999998</v>
      </c>
      <c r="JV41" s="29">
        <f t="shared" si="84"/>
        <v>13</v>
      </c>
      <c r="JW41" s="29"/>
      <c r="JX41" s="29"/>
      <c r="JY41" s="30"/>
      <c r="JZ41" s="30"/>
      <c r="KA41" s="29">
        <f t="shared" si="47"/>
        <v>0</v>
      </c>
      <c r="KB41" s="29">
        <f t="shared" si="48"/>
        <v>0</v>
      </c>
      <c r="KC41" s="14"/>
      <c r="KD41" s="14"/>
      <c r="KE41" s="14"/>
      <c r="KF41" s="14"/>
      <c r="KG41" s="14">
        <f t="shared" si="10"/>
        <v>0</v>
      </c>
      <c r="KH41" s="14">
        <f t="shared" si="11"/>
        <v>0</v>
      </c>
      <c r="KI41" s="14"/>
      <c r="KJ41" s="14"/>
      <c r="KK41" s="14"/>
      <c r="KL41" s="14"/>
      <c r="KM41" s="14">
        <f t="shared" si="49"/>
        <v>0</v>
      </c>
      <c r="KN41" s="14">
        <f t="shared" si="49"/>
        <v>0</v>
      </c>
      <c r="KO41" s="11"/>
      <c r="KP41" s="14"/>
      <c r="KQ41" s="14"/>
      <c r="KR41" s="14"/>
      <c r="KS41" s="10"/>
      <c r="KT41" s="10"/>
      <c r="KU41" s="14"/>
      <c r="KV41" s="14"/>
      <c r="KW41" s="14">
        <f t="shared" si="50"/>
        <v>0</v>
      </c>
      <c r="KX41" s="14">
        <f t="shared" si="51"/>
        <v>0</v>
      </c>
      <c r="KY41" s="14"/>
      <c r="KZ41" s="14"/>
      <c r="LA41" s="14"/>
      <c r="LB41" s="14"/>
      <c r="LC41" s="14">
        <f t="shared" si="52"/>
        <v>0</v>
      </c>
      <c r="LD41" s="14">
        <f t="shared" si="53"/>
        <v>0</v>
      </c>
      <c r="LE41" s="14"/>
      <c r="LF41" s="14"/>
      <c r="LG41" s="14">
        <f t="shared" si="54"/>
        <v>0</v>
      </c>
      <c r="LH41" s="14">
        <f t="shared" si="55"/>
        <v>0</v>
      </c>
      <c r="LI41" s="337"/>
      <c r="LJ41" s="338"/>
      <c r="LK41" s="339"/>
      <c r="LL41" s="340"/>
      <c r="LM41" s="339"/>
      <c r="LN41" s="342"/>
      <c r="LO41" s="31"/>
      <c r="LP41" s="3"/>
      <c r="LQ41" s="3"/>
      <c r="LR41" s="3"/>
      <c r="LS41" s="14">
        <f t="shared" si="56"/>
        <v>0</v>
      </c>
      <c r="LT41" s="14">
        <f t="shared" si="57"/>
        <v>0</v>
      </c>
      <c r="LU41" s="12"/>
      <c r="LV41" s="14"/>
      <c r="LW41" s="14"/>
      <c r="LX41" s="14"/>
      <c r="LY41" s="14">
        <f t="shared" si="58"/>
        <v>0</v>
      </c>
      <c r="LZ41" s="14">
        <f t="shared" si="59"/>
        <v>0</v>
      </c>
      <c r="MA41" s="27"/>
      <c r="MB41" s="14"/>
      <c r="MC41" s="233">
        <v>22</v>
      </c>
      <c r="MD41" s="252"/>
      <c r="ME41" s="99"/>
      <c r="MF41" s="14"/>
      <c r="MG41" s="31"/>
      <c r="MH41" s="14"/>
      <c r="MI41" s="14">
        <f t="shared" si="60"/>
        <v>22</v>
      </c>
      <c r="MJ41" s="14">
        <f t="shared" si="61"/>
        <v>0</v>
      </c>
      <c r="MK41" s="350">
        <v>2.1960000000000002</v>
      </c>
      <c r="ML41" s="117">
        <v>0</v>
      </c>
      <c r="MM41" s="139">
        <v>1.4640000000000002</v>
      </c>
      <c r="MN41" s="343">
        <v>0</v>
      </c>
      <c r="MO41" s="14">
        <f t="shared" si="62"/>
        <v>3.66</v>
      </c>
      <c r="MP41" s="14">
        <f t="shared" si="63"/>
        <v>0</v>
      </c>
      <c r="MQ41" s="14"/>
      <c r="MR41" s="14"/>
      <c r="MS41" s="14">
        <f t="shared" si="64"/>
        <v>0</v>
      </c>
      <c r="MT41" s="14">
        <f t="shared" si="65"/>
        <v>0</v>
      </c>
      <c r="MU41" s="14"/>
      <c r="MV41" s="14"/>
      <c r="MW41" s="14">
        <f t="shared" si="66"/>
        <v>0</v>
      </c>
      <c r="MX41" s="14">
        <f t="shared" si="67"/>
        <v>0</v>
      </c>
      <c r="MY41" s="117">
        <v>6.65</v>
      </c>
      <c r="MZ41" s="344">
        <v>0.9</v>
      </c>
      <c r="NA41" s="14">
        <f t="shared" si="68"/>
        <v>6.65</v>
      </c>
      <c r="NB41" s="14">
        <f t="shared" si="69"/>
        <v>0.9</v>
      </c>
      <c r="NC41" s="33"/>
      <c r="ND41" s="33"/>
      <c r="NE41" s="33">
        <f t="shared" si="70"/>
        <v>0</v>
      </c>
      <c r="NF41" s="33">
        <f t="shared" si="71"/>
        <v>0</v>
      </c>
      <c r="NG41" s="33"/>
      <c r="NH41" s="33"/>
      <c r="NI41" s="33">
        <f t="shared" si="72"/>
        <v>0</v>
      </c>
      <c r="NJ41" s="33">
        <f t="shared" si="73"/>
        <v>0</v>
      </c>
      <c r="NK41" s="8"/>
      <c r="NL41" s="33"/>
      <c r="NM41" s="33">
        <f t="shared" si="74"/>
        <v>0</v>
      </c>
      <c r="NN41" s="33">
        <f t="shared" si="75"/>
        <v>0</v>
      </c>
      <c r="NO41" s="98">
        <v>1.06</v>
      </c>
      <c r="NP41" s="98"/>
      <c r="NQ41" s="98">
        <v>0</v>
      </c>
      <c r="NR41" s="98"/>
      <c r="NS41" s="98">
        <v>0</v>
      </c>
      <c r="NT41" s="98"/>
      <c r="NU41" s="14">
        <f t="shared" si="76"/>
        <v>1.06</v>
      </c>
      <c r="NV41" s="14">
        <f t="shared" si="77"/>
        <v>0</v>
      </c>
      <c r="NW41" s="98"/>
      <c r="NX41" s="98"/>
      <c r="NY41" s="98"/>
      <c r="NZ41" s="98"/>
      <c r="OA41" s="98"/>
      <c r="OB41" s="98"/>
      <c r="OC41" s="98"/>
      <c r="OD41" s="98"/>
      <c r="OE41" s="98">
        <f t="shared" si="78"/>
        <v>0</v>
      </c>
      <c r="OF41" s="98">
        <f t="shared" si="79"/>
        <v>0</v>
      </c>
      <c r="OG41" s="240">
        <v>0.79</v>
      </c>
      <c r="OH41" s="240"/>
      <c r="OI41" s="240">
        <v>0.27</v>
      </c>
      <c r="OJ41" s="240"/>
      <c r="OK41" s="240">
        <v>0.3</v>
      </c>
      <c r="OL41" s="33"/>
      <c r="OM41" s="33">
        <f t="shared" si="80"/>
        <v>1.06</v>
      </c>
      <c r="ON41" s="33">
        <f t="shared" si="81"/>
        <v>0</v>
      </c>
      <c r="OO41" s="33"/>
      <c r="OP41" s="33"/>
      <c r="OQ41" s="33">
        <f t="shared" si="12"/>
        <v>0</v>
      </c>
      <c r="OR41" s="33">
        <f t="shared" si="13"/>
        <v>0</v>
      </c>
    </row>
    <row r="42" spans="1:408" ht="12.75" customHeight="1">
      <c r="A42" s="172"/>
      <c r="B42" s="154">
        <v>32</v>
      </c>
      <c r="C42" s="173"/>
      <c r="D42" s="173"/>
      <c r="E42" s="98"/>
      <c r="F42" s="98"/>
      <c r="G42" s="98"/>
      <c r="H42" s="98"/>
      <c r="I42" s="102">
        <f t="shared" si="0"/>
        <v>0</v>
      </c>
      <c r="J42" s="102">
        <f t="shared" si="1"/>
        <v>0</v>
      </c>
      <c r="K42" s="11"/>
      <c r="L42" s="11"/>
      <c r="M42" s="95">
        <v>20.62</v>
      </c>
      <c r="N42" s="95">
        <v>4.1240000000000006</v>
      </c>
      <c r="O42" s="99">
        <v>0</v>
      </c>
      <c r="P42" s="95">
        <v>0</v>
      </c>
      <c r="Q42" s="147"/>
      <c r="R42" s="102"/>
      <c r="S42" s="11"/>
      <c r="T42" s="11"/>
      <c r="U42" s="102"/>
      <c r="V42" s="102"/>
      <c r="W42" s="29">
        <f t="shared" si="14"/>
        <v>20.62</v>
      </c>
      <c r="X42" s="29">
        <f t="shared" si="15"/>
        <v>20.62</v>
      </c>
      <c r="Y42" s="102">
        <v>5</v>
      </c>
      <c r="Z42" s="102">
        <v>2.2200000000000002</v>
      </c>
      <c r="AA42" s="99"/>
      <c r="AB42" s="95"/>
      <c r="AC42" s="29">
        <f t="shared" si="16"/>
        <v>5</v>
      </c>
      <c r="AD42" s="29">
        <f t="shared" si="17"/>
        <v>2.2200000000000002</v>
      </c>
      <c r="AE42" s="95">
        <v>10</v>
      </c>
      <c r="AF42" s="95">
        <v>3</v>
      </c>
      <c r="AG42" s="95"/>
      <c r="AH42" s="95"/>
      <c r="AI42" s="147"/>
      <c r="AJ42" s="147"/>
      <c r="AK42" s="325">
        <v>105</v>
      </c>
      <c r="AL42" s="326">
        <v>31.5</v>
      </c>
      <c r="AM42" s="9"/>
      <c r="AN42" s="9"/>
      <c r="AO42" s="28"/>
      <c r="AP42" s="28"/>
      <c r="AQ42" s="28"/>
      <c r="AR42" s="28"/>
      <c r="AS42" s="28"/>
      <c r="AT42" s="28"/>
      <c r="AU42" s="14">
        <f t="shared" si="18"/>
        <v>115</v>
      </c>
      <c r="AV42" s="14">
        <f t="shared" si="2"/>
        <v>34.5</v>
      </c>
      <c r="AW42" s="29"/>
      <c r="AX42" s="29"/>
      <c r="AY42" s="1"/>
      <c r="AZ42" s="29"/>
      <c r="BA42" s="29"/>
      <c r="BB42" s="29"/>
      <c r="BC42" s="29">
        <f t="shared" si="3"/>
        <v>0</v>
      </c>
      <c r="BD42" s="29">
        <f t="shared" si="4"/>
        <v>0</v>
      </c>
      <c r="BE42" s="102">
        <v>39</v>
      </c>
      <c r="BF42" s="102">
        <v>5.5536000000000003</v>
      </c>
      <c r="BG42" s="249">
        <v>16</v>
      </c>
      <c r="BH42" s="250">
        <v>2.2784</v>
      </c>
      <c r="BI42" s="249"/>
      <c r="BJ42" s="250"/>
      <c r="BK42" s="245"/>
      <c r="BL42" s="102"/>
      <c r="BM42" s="102">
        <v>5</v>
      </c>
      <c r="BN42" s="102">
        <v>0.71199999999999997</v>
      </c>
      <c r="BO42" s="29"/>
      <c r="BP42" s="29"/>
      <c r="BQ42" s="102">
        <v>0</v>
      </c>
      <c r="BR42" s="102">
        <v>0</v>
      </c>
      <c r="BS42" s="11">
        <f t="shared" si="19"/>
        <v>60</v>
      </c>
      <c r="BT42" s="29">
        <f t="shared" si="20"/>
        <v>8.5440000000000005</v>
      </c>
      <c r="BU42" s="29"/>
      <c r="BV42" s="29"/>
      <c r="BW42" s="14"/>
      <c r="BX42" s="14"/>
      <c r="BY42" s="14"/>
      <c r="BZ42" s="29"/>
      <c r="CA42" s="14"/>
      <c r="CB42" s="29"/>
      <c r="CC42" s="14">
        <f t="shared" si="5"/>
        <v>0</v>
      </c>
      <c r="CD42" s="14">
        <f t="shared" si="5"/>
        <v>0</v>
      </c>
      <c r="CE42" s="14"/>
      <c r="CF42" s="14"/>
      <c r="CG42" s="27"/>
      <c r="CH42" s="18"/>
      <c r="CI42" s="26"/>
      <c r="CJ42" s="18"/>
      <c r="CK42" s="17"/>
      <c r="CL42" s="17"/>
      <c r="CM42" s="327">
        <v>25.75</v>
      </c>
      <c r="CN42" s="245">
        <v>8</v>
      </c>
      <c r="CO42" s="29">
        <f t="shared" si="21"/>
        <v>25.75</v>
      </c>
      <c r="CP42" s="29">
        <f t="shared" si="22"/>
        <v>8</v>
      </c>
      <c r="CQ42" s="238">
        <v>247.40625</v>
      </c>
      <c r="CR42" s="238"/>
      <c r="CS42" s="238"/>
      <c r="CT42" s="239"/>
      <c r="CU42" s="366">
        <v>18.556701030927837</v>
      </c>
      <c r="CV42" s="240"/>
      <c r="CW42" s="328">
        <v>63.814432989690722</v>
      </c>
      <c r="CX42" s="239"/>
      <c r="CY42" s="16"/>
      <c r="CZ42" s="16"/>
      <c r="DA42" s="25">
        <f t="shared" si="23"/>
        <v>329.77738402061857</v>
      </c>
      <c r="DB42" s="14">
        <f t="shared" si="24"/>
        <v>0</v>
      </c>
      <c r="DC42" s="29"/>
      <c r="DD42" s="29"/>
      <c r="DE42" s="14"/>
      <c r="DF42" s="29"/>
      <c r="DG42" s="29"/>
      <c r="DH42" s="29"/>
      <c r="DI42" s="29">
        <f t="shared" si="25"/>
        <v>0</v>
      </c>
      <c r="DJ42" s="29">
        <f t="shared" si="26"/>
        <v>0</v>
      </c>
      <c r="DK42" s="329">
        <v>42.37</v>
      </c>
      <c r="DL42" s="329">
        <v>14.12</v>
      </c>
      <c r="DM42" s="11">
        <f t="shared" si="27"/>
        <v>42.37</v>
      </c>
      <c r="DN42" s="11">
        <f t="shared" si="28"/>
        <v>14.12</v>
      </c>
      <c r="DO42" s="329">
        <v>41.1</v>
      </c>
      <c r="DP42" s="329">
        <v>13.7</v>
      </c>
      <c r="DQ42" s="349"/>
      <c r="DR42" s="349"/>
      <c r="DS42" s="29"/>
      <c r="DT42" s="29"/>
      <c r="DU42" s="15"/>
      <c r="DV42" s="24"/>
      <c r="DW42" s="24"/>
      <c r="DX42" s="24"/>
      <c r="DY42" s="29"/>
      <c r="DZ42" s="29"/>
      <c r="EA42" s="14"/>
      <c r="EB42" s="29"/>
      <c r="EC42" s="29">
        <f t="shared" si="29"/>
        <v>0</v>
      </c>
      <c r="ED42" s="29">
        <f t="shared" si="29"/>
        <v>0</v>
      </c>
      <c r="EE42" s="14"/>
      <c r="EF42" s="14"/>
      <c r="EG42" s="330">
        <v>39.18</v>
      </c>
      <c r="EH42" s="331">
        <v>9.7949999999999999</v>
      </c>
      <c r="EI42" s="119">
        <v>154.63999999999999</v>
      </c>
      <c r="EJ42" s="119">
        <v>38.659999999999997</v>
      </c>
      <c r="EK42" s="327">
        <v>72.16</v>
      </c>
      <c r="EL42" s="353">
        <v>18.04</v>
      </c>
      <c r="EM42" s="358">
        <v>51.55</v>
      </c>
      <c r="EN42" s="358">
        <v>12.887499999999999</v>
      </c>
      <c r="EO42" s="358">
        <v>30.93</v>
      </c>
      <c r="EP42" s="358">
        <v>7.7324999999999999</v>
      </c>
      <c r="EQ42" s="29">
        <f t="shared" si="30"/>
        <v>348.46000000000004</v>
      </c>
      <c r="ER42" s="29">
        <f t="shared" si="31"/>
        <v>66.495000000000005</v>
      </c>
      <c r="ES42" s="33"/>
      <c r="ET42" s="33"/>
      <c r="EU42" s="23"/>
      <c r="EV42" s="23"/>
      <c r="EW42" s="14">
        <f t="shared" si="32"/>
        <v>0</v>
      </c>
      <c r="EX42" s="14">
        <f t="shared" si="33"/>
        <v>0</v>
      </c>
      <c r="EY42" s="29"/>
      <c r="EZ42" s="29"/>
      <c r="FA42" s="332">
        <v>24</v>
      </c>
      <c r="FB42" s="246"/>
      <c r="FC42" s="139">
        <v>25</v>
      </c>
      <c r="FD42" s="245"/>
      <c r="FE42" s="29"/>
      <c r="FF42" s="29"/>
      <c r="FG42" s="235"/>
      <c r="FH42" s="236"/>
      <c r="FI42" s="29"/>
      <c r="FJ42" s="29"/>
      <c r="FK42" s="29"/>
      <c r="FL42" s="29"/>
      <c r="FM42" s="245">
        <v>26.8</v>
      </c>
      <c r="FN42" s="245">
        <v>6</v>
      </c>
      <c r="FO42" s="14"/>
      <c r="FP42" s="29"/>
      <c r="FQ42" s="6">
        <f t="shared" si="34"/>
        <v>26.8</v>
      </c>
      <c r="FR42" s="29">
        <f t="shared" si="35"/>
        <v>6</v>
      </c>
      <c r="FS42" s="14"/>
      <c r="FT42" s="14"/>
      <c r="FU42" s="29"/>
      <c r="FV42" s="29"/>
      <c r="FW42" s="29"/>
      <c r="FX42" s="29"/>
      <c r="FY42" s="29"/>
      <c r="FZ42" s="29"/>
      <c r="GA42" s="29"/>
      <c r="GB42" s="29"/>
      <c r="GC42" s="29"/>
      <c r="GD42" s="29"/>
      <c r="GE42" s="29"/>
      <c r="GF42" s="29"/>
      <c r="GG42" s="29">
        <f t="shared" si="36"/>
        <v>0</v>
      </c>
      <c r="GH42" s="29">
        <f t="shared" si="37"/>
        <v>0</v>
      </c>
      <c r="GI42" s="22"/>
      <c r="GJ42" s="22"/>
      <c r="GK42" s="245"/>
      <c r="GL42" s="245"/>
      <c r="GM42" s="248"/>
      <c r="GN42" s="21"/>
      <c r="GO42" s="333"/>
      <c r="GP42" s="334"/>
      <c r="GQ42" s="5"/>
      <c r="GR42" s="5"/>
      <c r="GS42" s="21"/>
      <c r="GT42" s="21"/>
      <c r="GU42" s="118"/>
      <c r="GV42" s="118"/>
      <c r="GW42" s="118"/>
      <c r="GX42" s="118"/>
      <c r="GY42" s="118">
        <v>0</v>
      </c>
      <c r="GZ42" s="118">
        <v>0</v>
      </c>
      <c r="HA42" s="29">
        <f t="shared" si="38"/>
        <v>0</v>
      </c>
      <c r="HB42" s="29">
        <f t="shared" si="39"/>
        <v>0</v>
      </c>
      <c r="HC42" s="14"/>
      <c r="HD42" s="14"/>
      <c r="HE42" s="14"/>
      <c r="HF42" s="14"/>
      <c r="HG42" s="14"/>
      <c r="HH42" s="14"/>
      <c r="HI42" s="14">
        <f t="shared" si="6"/>
        <v>0</v>
      </c>
      <c r="HJ42" s="14">
        <f t="shared" si="7"/>
        <v>0</v>
      </c>
      <c r="HK42" s="102"/>
      <c r="HL42" s="102"/>
      <c r="HM42" s="102"/>
      <c r="HN42" s="355"/>
      <c r="HO42" s="102">
        <f t="shared" si="40"/>
        <v>0</v>
      </c>
      <c r="HP42" s="102">
        <f t="shared" si="41"/>
        <v>0</v>
      </c>
      <c r="HQ42" s="116">
        <v>400</v>
      </c>
      <c r="HR42" s="95"/>
      <c r="HS42" s="116">
        <v>400</v>
      </c>
      <c r="HT42" s="29"/>
      <c r="HU42" s="29">
        <f t="shared" si="42"/>
        <v>400</v>
      </c>
      <c r="HV42" s="29">
        <f t="shared" si="43"/>
        <v>0</v>
      </c>
      <c r="HW42" s="29"/>
      <c r="HX42" s="29"/>
      <c r="HY42" s="240"/>
      <c r="HZ42" s="333"/>
      <c r="IA42" s="20"/>
      <c r="IB42" s="7"/>
      <c r="IC42" s="336">
        <v>9.3000000000000007</v>
      </c>
      <c r="ID42" s="155">
        <v>2.3250000000000002</v>
      </c>
      <c r="IE42" s="4"/>
      <c r="IF42" s="4"/>
      <c r="IG42" s="29">
        <f t="shared" si="82"/>
        <v>9.3000000000000007</v>
      </c>
      <c r="IH42" s="29">
        <f t="shared" si="44"/>
        <v>2.3250000000000002</v>
      </c>
      <c r="II42" s="29"/>
      <c r="IJ42" s="29"/>
      <c r="IK42" s="29"/>
      <c r="IL42" s="29"/>
      <c r="IM42" s="14"/>
      <c r="IN42" s="24"/>
      <c r="IO42" s="102"/>
      <c r="IP42" s="102"/>
      <c r="IQ42" s="29"/>
      <c r="IR42" s="29"/>
      <c r="IS42" s="29"/>
      <c r="IT42" s="29"/>
      <c r="IU42" s="29">
        <f t="shared" si="8"/>
        <v>0</v>
      </c>
      <c r="IV42" s="29">
        <f t="shared" si="9"/>
        <v>0</v>
      </c>
      <c r="IW42" s="29"/>
      <c r="IX42" s="29"/>
      <c r="IY42" s="95">
        <v>10.31</v>
      </c>
      <c r="IZ42" s="95">
        <v>0</v>
      </c>
      <c r="JA42" s="95">
        <v>0</v>
      </c>
      <c r="JB42" s="95">
        <v>0</v>
      </c>
      <c r="JC42" s="30"/>
      <c r="JD42" s="30"/>
      <c r="JE42" s="29">
        <f t="shared" si="45"/>
        <v>10.31</v>
      </c>
      <c r="JF42" s="29">
        <f t="shared" si="46"/>
        <v>0</v>
      </c>
      <c r="JG42" s="368">
        <v>6.5372000000000003</v>
      </c>
      <c r="JH42" s="369">
        <v>1</v>
      </c>
      <c r="JI42" s="368">
        <v>6.5373000000000001</v>
      </c>
      <c r="JJ42" s="369">
        <v>1</v>
      </c>
      <c r="JK42" s="333">
        <v>51.55</v>
      </c>
      <c r="JL42" s="333">
        <v>11</v>
      </c>
      <c r="JM42" s="116">
        <v>0</v>
      </c>
      <c r="JN42" s="333">
        <v>0</v>
      </c>
      <c r="JO42" s="327"/>
      <c r="JP42" s="245"/>
      <c r="JQ42" s="29"/>
      <c r="JR42" s="29"/>
      <c r="JS42" s="29"/>
      <c r="JT42" s="29"/>
      <c r="JU42" s="29">
        <f t="shared" si="83"/>
        <v>64.624499999999998</v>
      </c>
      <c r="JV42" s="29">
        <f t="shared" si="84"/>
        <v>13</v>
      </c>
      <c r="JW42" s="29"/>
      <c r="JX42" s="29"/>
      <c r="JY42" s="30"/>
      <c r="JZ42" s="30"/>
      <c r="KA42" s="29">
        <f t="shared" si="47"/>
        <v>0</v>
      </c>
      <c r="KB42" s="29">
        <f t="shared" si="48"/>
        <v>0</v>
      </c>
      <c r="KC42" s="14"/>
      <c r="KD42" s="14"/>
      <c r="KE42" s="14"/>
      <c r="KF42" s="14"/>
      <c r="KG42" s="14">
        <f t="shared" si="10"/>
        <v>0</v>
      </c>
      <c r="KH42" s="14">
        <f t="shared" si="11"/>
        <v>0</v>
      </c>
      <c r="KI42" s="14"/>
      <c r="KJ42" s="14"/>
      <c r="KK42" s="14"/>
      <c r="KL42" s="14"/>
      <c r="KM42" s="14">
        <f t="shared" si="49"/>
        <v>0</v>
      </c>
      <c r="KN42" s="14">
        <f t="shared" si="49"/>
        <v>0</v>
      </c>
      <c r="KO42" s="11"/>
      <c r="KP42" s="14"/>
      <c r="KQ42" s="14"/>
      <c r="KR42" s="14"/>
      <c r="KS42" s="10"/>
      <c r="KT42" s="10"/>
      <c r="KU42" s="14"/>
      <c r="KV42" s="14"/>
      <c r="KW42" s="14">
        <f t="shared" si="50"/>
        <v>0</v>
      </c>
      <c r="KX42" s="14">
        <f t="shared" si="51"/>
        <v>0</v>
      </c>
      <c r="KY42" s="14"/>
      <c r="KZ42" s="14"/>
      <c r="LA42" s="14"/>
      <c r="LB42" s="14"/>
      <c r="LC42" s="14">
        <f t="shared" si="52"/>
        <v>0</v>
      </c>
      <c r="LD42" s="14">
        <f t="shared" si="53"/>
        <v>0</v>
      </c>
      <c r="LE42" s="14"/>
      <c r="LF42" s="14"/>
      <c r="LG42" s="14">
        <f t="shared" si="54"/>
        <v>0</v>
      </c>
      <c r="LH42" s="14">
        <f t="shared" si="55"/>
        <v>0</v>
      </c>
      <c r="LI42" s="337"/>
      <c r="LJ42" s="338"/>
      <c r="LK42" s="339"/>
      <c r="LL42" s="340"/>
      <c r="LM42" s="339"/>
      <c r="LN42" s="342"/>
      <c r="LO42" s="31"/>
      <c r="LP42" s="3"/>
      <c r="LQ42" s="3"/>
      <c r="LR42" s="3"/>
      <c r="LS42" s="14">
        <f t="shared" si="56"/>
        <v>0</v>
      </c>
      <c r="LT42" s="14">
        <f t="shared" si="57"/>
        <v>0</v>
      </c>
      <c r="LU42" s="12"/>
      <c r="LV42" s="14"/>
      <c r="LW42" s="14"/>
      <c r="LX42" s="14"/>
      <c r="LY42" s="14">
        <f t="shared" si="58"/>
        <v>0</v>
      </c>
      <c r="LZ42" s="14">
        <f t="shared" si="59"/>
        <v>0</v>
      </c>
      <c r="MA42" s="27"/>
      <c r="MB42" s="14"/>
      <c r="MC42" s="233">
        <v>22</v>
      </c>
      <c r="MD42" s="252"/>
      <c r="ME42" s="99"/>
      <c r="MF42" s="14"/>
      <c r="MG42" s="31"/>
      <c r="MH42" s="14"/>
      <c r="MI42" s="14">
        <f t="shared" si="60"/>
        <v>22</v>
      </c>
      <c r="MJ42" s="14">
        <f t="shared" si="61"/>
        <v>0</v>
      </c>
      <c r="MK42" s="350">
        <v>2.4839999999999995</v>
      </c>
      <c r="ML42" s="117">
        <v>0</v>
      </c>
      <c r="MM42" s="139">
        <v>1.6559999999999999</v>
      </c>
      <c r="MN42" s="343">
        <v>0</v>
      </c>
      <c r="MO42" s="14">
        <f t="shared" si="62"/>
        <v>4.1399999999999997</v>
      </c>
      <c r="MP42" s="14">
        <f t="shared" si="63"/>
        <v>0</v>
      </c>
      <c r="MQ42" s="14"/>
      <c r="MR42" s="14"/>
      <c r="MS42" s="14">
        <f t="shared" si="64"/>
        <v>0</v>
      </c>
      <c r="MT42" s="14">
        <f t="shared" si="65"/>
        <v>0</v>
      </c>
      <c r="MU42" s="14"/>
      <c r="MV42" s="14"/>
      <c r="MW42" s="14">
        <f t="shared" si="66"/>
        <v>0</v>
      </c>
      <c r="MX42" s="14">
        <f t="shared" si="67"/>
        <v>0</v>
      </c>
      <c r="MY42" s="117">
        <v>6.65</v>
      </c>
      <c r="MZ42" s="344">
        <v>0.9</v>
      </c>
      <c r="NA42" s="14">
        <f t="shared" si="68"/>
        <v>6.65</v>
      </c>
      <c r="NB42" s="14">
        <f t="shared" si="69"/>
        <v>0.9</v>
      </c>
      <c r="NC42" s="33"/>
      <c r="ND42" s="33"/>
      <c r="NE42" s="33">
        <f t="shared" si="70"/>
        <v>0</v>
      </c>
      <c r="NF42" s="33">
        <f t="shared" si="71"/>
        <v>0</v>
      </c>
      <c r="NG42" s="33"/>
      <c r="NH42" s="33"/>
      <c r="NI42" s="33">
        <f t="shared" si="72"/>
        <v>0</v>
      </c>
      <c r="NJ42" s="33">
        <f t="shared" si="73"/>
        <v>0</v>
      </c>
      <c r="NK42" s="8"/>
      <c r="NL42" s="33"/>
      <c r="NM42" s="33">
        <f t="shared" si="74"/>
        <v>0</v>
      </c>
      <c r="NN42" s="33">
        <f t="shared" si="75"/>
        <v>0</v>
      </c>
      <c r="NO42" s="98">
        <v>1.34</v>
      </c>
      <c r="NP42" s="98"/>
      <c r="NQ42" s="98">
        <v>0</v>
      </c>
      <c r="NR42" s="98"/>
      <c r="NS42" s="98">
        <v>0</v>
      </c>
      <c r="NT42" s="98"/>
      <c r="NU42" s="14">
        <f t="shared" si="76"/>
        <v>1.34</v>
      </c>
      <c r="NV42" s="14">
        <f t="shared" si="77"/>
        <v>0</v>
      </c>
      <c r="NW42" s="98"/>
      <c r="NX42" s="98"/>
      <c r="NY42" s="98"/>
      <c r="NZ42" s="98"/>
      <c r="OA42" s="98"/>
      <c r="OB42" s="98"/>
      <c r="OC42" s="98"/>
      <c r="OD42" s="98"/>
      <c r="OE42" s="98">
        <f t="shared" si="78"/>
        <v>0</v>
      </c>
      <c r="OF42" s="98">
        <f t="shared" si="79"/>
        <v>0</v>
      </c>
      <c r="OG42" s="240">
        <v>1.2</v>
      </c>
      <c r="OH42" s="240"/>
      <c r="OI42" s="240">
        <v>0.41</v>
      </c>
      <c r="OJ42" s="240"/>
      <c r="OK42" s="240">
        <v>0.45</v>
      </c>
      <c r="OL42" s="33"/>
      <c r="OM42" s="33">
        <f t="shared" si="80"/>
        <v>1.6099999999999999</v>
      </c>
      <c r="ON42" s="33">
        <f t="shared" si="81"/>
        <v>0</v>
      </c>
      <c r="OO42" s="33"/>
      <c r="OP42" s="33"/>
      <c r="OQ42" s="33">
        <f t="shared" si="12"/>
        <v>0</v>
      </c>
      <c r="OR42" s="33">
        <f t="shared" si="13"/>
        <v>0</v>
      </c>
    </row>
    <row r="43" spans="1:408" ht="12.75" customHeight="1">
      <c r="A43" s="184">
        <v>0.33333333333333331</v>
      </c>
      <c r="B43" s="154">
        <v>33</v>
      </c>
      <c r="C43" s="173"/>
      <c r="D43" s="173"/>
      <c r="E43" s="98"/>
      <c r="F43" s="98"/>
      <c r="G43" s="98"/>
      <c r="H43" s="98"/>
      <c r="I43" s="102">
        <f t="shared" ref="I43:I74" si="85">C43+E43+G43</f>
        <v>0</v>
      </c>
      <c r="J43" s="102">
        <f t="shared" ref="J43:J74" si="86">D43+F43+H43</f>
        <v>0</v>
      </c>
      <c r="K43" s="11"/>
      <c r="L43" s="11"/>
      <c r="M43" s="95">
        <v>20.62</v>
      </c>
      <c r="N43" s="95">
        <v>4.1240000000000006</v>
      </c>
      <c r="O43" s="99">
        <v>0</v>
      </c>
      <c r="P43" s="95">
        <v>0</v>
      </c>
      <c r="Q43" s="147"/>
      <c r="R43" s="102"/>
      <c r="S43" s="11"/>
      <c r="T43" s="11"/>
      <c r="U43" s="102"/>
      <c r="V43" s="102"/>
      <c r="W43" s="29">
        <f t="shared" si="14"/>
        <v>20.62</v>
      </c>
      <c r="X43" s="29">
        <f t="shared" si="15"/>
        <v>20.62</v>
      </c>
      <c r="Y43" s="102">
        <v>5</v>
      </c>
      <c r="Z43" s="102">
        <v>2.2200000000000002</v>
      </c>
      <c r="AA43" s="99"/>
      <c r="AB43" s="95"/>
      <c r="AC43" s="29">
        <f t="shared" si="16"/>
        <v>5</v>
      </c>
      <c r="AD43" s="29">
        <f t="shared" si="17"/>
        <v>2.2200000000000002</v>
      </c>
      <c r="AE43" s="95">
        <v>10</v>
      </c>
      <c r="AF43" s="95">
        <v>3</v>
      </c>
      <c r="AG43" s="95"/>
      <c r="AH43" s="95"/>
      <c r="AI43" s="147"/>
      <c r="AJ43" s="147"/>
      <c r="AK43" s="325">
        <v>105</v>
      </c>
      <c r="AL43" s="326">
        <v>31.5</v>
      </c>
      <c r="AM43" s="9"/>
      <c r="AN43" s="9"/>
      <c r="AO43" s="28"/>
      <c r="AP43" s="28"/>
      <c r="AQ43" s="28"/>
      <c r="AR43" s="28"/>
      <c r="AS43" s="28"/>
      <c r="AT43" s="28"/>
      <c r="AU43" s="14">
        <f t="shared" ref="AU43:AU74" si="87">AE43+AG43+AI43+AK43+AM43+AO43+AQ43+AS43</f>
        <v>115</v>
      </c>
      <c r="AV43" s="14">
        <f t="shared" ref="AV43:AV74" si="88">AF43+AH43+AJ43+AL43+AN43+AP43+AR43+AT43</f>
        <v>34.5</v>
      </c>
      <c r="AW43" s="29"/>
      <c r="AX43" s="29"/>
      <c r="AY43" s="1"/>
      <c r="AZ43" s="29"/>
      <c r="BA43" s="29"/>
      <c r="BB43" s="29"/>
      <c r="BC43" s="29">
        <f t="shared" ref="BC43:BC74" si="89">AW43+AY43+BA43</f>
        <v>0</v>
      </c>
      <c r="BD43" s="29">
        <f t="shared" ref="BD43:BD74" si="90">AX43+AZ43+BB43</f>
        <v>0</v>
      </c>
      <c r="BE43" s="102">
        <v>44</v>
      </c>
      <c r="BF43" s="102">
        <v>6.2656000000000001</v>
      </c>
      <c r="BG43" s="249">
        <v>16</v>
      </c>
      <c r="BH43" s="250">
        <v>2.2784</v>
      </c>
      <c r="BI43" s="249"/>
      <c r="BJ43" s="250"/>
      <c r="BK43" s="245"/>
      <c r="BL43" s="102"/>
      <c r="BM43" s="102">
        <v>0</v>
      </c>
      <c r="BN43" s="102">
        <v>0</v>
      </c>
      <c r="BO43" s="29"/>
      <c r="BP43" s="29"/>
      <c r="BQ43" s="102">
        <v>0</v>
      </c>
      <c r="BR43" s="102">
        <v>0</v>
      </c>
      <c r="BS43" s="11">
        <f t="shared" si="19"/>
        <v>60</v>
      </c>
      <c r="BT43" s="29">
        <f t="shared" si="20"/>
        <v>8.5440000000000005</v>
      </c>
      <c r="BU43" s="29"/>
      <c r="BV43" s="29"/>
      <c r="BW43" s="14"/>
      <c r="BX43" s="14"/>
      <c r="BY43" s="14"/>
      <c r="BZ43" s="29"/>
      <c r="CA43" s="14"/>
      <c r="CB43" s="29"/>
      <c r="CC43" s="14">
        <f t="shared" ref="CC43:CD74" si="91">BW43+BY43+CA43</f>
        <v>0</v>
      </c>
      <c r="CD43" s="14">
        <f t="shared" si="91"/>
        <v>0</v>
      </c>
      <c r="CE43" s="14"/>
      <c r="CF43" s="14"/>
      <c r="CG43" s="27"/>
      <c r="CH43" s="18"/>
      <c r="CI43" s="26"/>
      <c r="CJ43" s="18"/>
      <c r="CK43" s="17"/>
      <c r="CL43" s="17"/>
      <c r="CM43" s="327">
        <v>25.75</v>
      </c>
      <c r="CN43" s="245">
        <v>8</v>
      </c>
      <c r="CO43" s="29">
        <f t="shared" si="21"/>
        <v>25.75</v>
      </c>
      <c r="CP43" s="29">
        <f t="shared" si="22"/>
        <v>8</v>
      </c>
      <c r="CQ43" s="238">
        <v>247.40625</v>
      </c>
      <c r="CR43" s="238"/>
      <c r="CS43" s="238"/>
      <c r="CT43" s="239"/>
      <c r="CU43" s="366">
        <v>18.556701030927837</v>
      </c>
      <c r="CV43" s="240"/>
      <c r="CW43" s="328">
        <v>63.814432989690722</v>
      </c>
      <c r="CX43" s="239"/>
      <c r="CY43" s="16"/>
      <c r="CZ43" s="16"/>
      <c r="DA43" s="25">
        <f t="shared" si="23"/>
        <v>329.77738402061857</v>
      </c>
      <c r="DB43" s="14">
        <f t="shared" si="24"/>
        <v>0</v>
      </c>
      <c r="DC43" s="29"/>
      <c r="DD43" s="29"/>
      <c r="DE43" s="14"/>
      <c r="DF43" s="29"/>
      <c r="DG43" s="29"/>
      <c r="DH43" s="29"/>
      <c r="DI43" s="29">
        <f t="shared" si="25"/>
        <v>0</v>
      </c>
      <c r="DJ43" s="29">
        <f t="shared" si="26"/>
        <v>0</v>
      </c>
      <c r="DK43" s="329">
        <v>42.37</v>
      </c>
      <c r="DL43" s="329">
        <v>14.12</v>
      </c>
      <c r="DM43" s="11">
        <f t="shared" si="27"/>
        <v>42.37</v>
      </c>
      <c r="DN43" s="11">
        <f t="shared" si="28"/>
        <v>14.12</v>
      </c>
      <c r="DO43" s="329">
        <v>41.1</v>
      </c>
      <c r="DP43" s="329">
        <v>13.7</v>
      </c>
      <c r="DQ43" s="349"/>
      <c r="DR43" s="349"/>
      <c r="DS43" s="29"/>
      <c r="DT43" s="29"/>
      <c r="DU43" s="15"/>
      <c r="DV43" s="24"/>
      <c r="DW43" s="24"/>
      <c r="DX43" s="24"/>
      <c r="DY43" s="29"/>
      <c r="DZ43" s="29"/>
      <c r="EA43" s="14"/>
      <c r="EB43" s="29"/>
      <c r="EC43" s="29">
        <f t="shared" si="29"/>
        <v>0</v>
      </c>
      <c r="ED43" s="29">
        <f t="shared" si="29"/>
        <v>0</v>
      </c>
      <c r="EE43" s="14"/>
      <c r="EF43" s="14"/>
      <c r="EG43" s="330">
        <v>39.18</v>
      </c>
      <c r="EH43" s="331">
        <v>9.7949999999999999</v>
      </c>
      <c r="EI43" s="119">
        <v>154.63999999999999</v>
      </c>
      <c r="EJ43" s="119">
        <v>38.659999999999997</v>
      </c>
      <c r="EK43" s="327">
        <v>72.16</v>
      </c>
      <c r="EL43" s="353">
        <v>18.04</v>
      </c>
      <c r="EM43" s="358">
        <v>51.55</v>
      </c>
      <c r="EN43" s="358">
        <v>12.887499999999999</v>
      </c>
      <c r="EO43" s="358">
        <v>30.93</v>
      </c>
      <c r="EP43" s="358">
        <v>7.7324999999999999</v>
      </c>
      <c r="EQ43" s="29">
        <f t="shared" si="30"/>
        <v>348.46000000000004</v>
      </c>
      <c r="ER43" s="29">
        <f t="shared" si="31"/>
        <v>66.495000000000005</v>
      </c>
      <c r="ES43" s="33"/>
      <c r="ET43" s="33"/>
      <c r="EU43" s="23"/>
      <c r="EV43" s="23"/>
      <c r="EW43" s="14">
        <f t="shared" si="32"/>
        <v>0</v>
      </c>
      <c r="EX43" s="14">
        <f t="shared" si="33"/>
        <v>0</v>
      </c>
      <c r="EY43" s="29"/>
      <c r="EZ43" s="29"/>
      <c r="FA43" s="332">
        <v>24</v>
      </c>
      <c r="FB43" s="246"/>
      <c r="FC43" s="139">
        <v>0</v>
      </c>
      <c r="FD43" s="245"/>
      <c r="FE43" s="29"/>
      <c r="FF43" s="29"/>
      <c r="FG43" s="235"/>
      <c r="FH43" s="236"/>
      <c r="FI43" s="29"/>
      <c r="FJ43" s="29"/>
      <c r="FK43" s="29"/>
      <c r="FL43" s="29"/>
      <c r="FM43" s="245">
        <v>26.8</v>
      </c>
      <c r="FN43" s="245">
        <v>6</v>
      </c>
      <c r="FO43" s="14"/>
      <c r="FP43" s="29"/>
      <c r="FQ43" s="6">
        <f t="shared" si="34"/>
        <v>26.8</v>
      </c>
      <c r="FR43" s="29">
        <f t="shared" si="35"/>
        <v>6</v>
      </c>
      <c r="FS43" s="14"/>
      <c r="FT43" s="14"/>
      <c r="FU43" s="29"/>
      <c r="FV43" s="29"/>
      <c r="FW43" s="29"/>
      <c r="FX43" s="29"/>
      <c r="FY43" s="29"/>
      <c r="FZ43" s="29"/>
      <c r="GA43" s="29"/>
      <c r="GB43" s="29"/>
      <c r="GC43" s="29"/>
      <c r="GD43" s="29"/>
      <c r="GE43" s="29"/>
      <c r="GF43" s="29"/>
      <c r="GG43" s="29">
        <f t="shared" si="36"/>
        <v>0</v>
      </c>
      <c r="GH43" s="29">
        <f t="shared" si="37"/>
        <v>0</v>
      </c>
      <c r="GI43" s="22"/>
      <c r="GJ43" s="22"/>
      <c r="GK43" s="245"/>
      <c r="GL43" s="245"/>
      <c r="GM43" s="248"/>
      <c r="GN43" s="21"/>
      <c r="GO43" s="333"/>
      <c r="GP43" s="334"/>
      <c r="GQ43" s="5"/>
      <c r="GR43" s="5"/>
      <c r="GS43" s="21"/>
      <c r="GT43" s="21"/>
      <c r="GU43" s="118"/>
      <c r="GV43" s="118"/>
      <c r="GW43" s="118"/>
      <c r="GX43" s="118"/>
      <c r="GY43" s="118">
        <v>0</v>
      </c>
      <c r="GZ43" s="118">
        <v>0</v>
      </c>
      <c r="HA43" s="29">
        <f t="shared" si="38"/>
        <v>0</v>
      </c>
      <c r="HB43" s="29">
        <f t="shared" si="39"/>
        <v>0</v>
      </c>
      <c r="HC43" s="14"/>
      <c r="HD43" s="14"/>
      <c r="HE43" s="14"/>
      <c r="HF43" s="14"/>
      <c r="HG43" s="14"/>
      <c r="HH43" s="14"/>
      <c r="HI43" s="14">
        <f t="shared" ref="HI43:HI74" si="92">HC43+HE43+HG43</f>
        <v>0</v>
      </c>
      <c r="HJ43" s="14">
        <f t="shared" ref="HJ43:HJ74" si="93">HD43+HF43+HH43</f>
        <v>0</v>
      </c>
      <c r="HK43" s="102"/>
      <c r="HL43" s="102"/>
      <c r="HM43" s="102"/>
      <c r="HN43" s="355"/>
      <c r="HO43" s="102">
        <f t="shared" si="40"/>
        <v>0</v>
      </c>
      <c r="HP43" s="102">
        <f t="shared" si="41"/>
        <v>0</v>
      </c>
      <c r="HQ43" s="116">
        <v>400</v>
      </c>
      <c r="HR43" s="95"/>
      <c r="HS43" s="116">
        <v>400</v>
      </c>
      <c r="HT43" s="29"/>
      <c r="HU43" s="29">
        <f t="shared" si="42"/>
        <v>400</v>
      </c>
      <c r="HV43" s="29">
        <f t="shared" si="43"/>
        <v>0</v>
      </c>
      <c r="HW43" s="29"/>
      <c r="HX43" s="29"/>
      <c r="HY43" s="240"/>
      <c r="HZ43" s="333"/>
      <c r="IA43" s="20"/>
      <c r="IB43" s="7"/>
      <c r="IC43" s="336">
        <v>9.3000000000000007</v>
      </c>
      <c r="ID43" s="155">
        <v>2.3250000000000002</v>
      </c>
      <c r="IE43" s="4"/>
      <c r="IF43" s="4"/>
      <c r="IG43" s="29">
        <f t="shared" si="82"/>
        <v>9.3000000000000007</v>
      </c>
      <c r="IH43" s="29">
        <f t="shared" si="44"/>
        <v>2.3250000000000002</v>
      </c>
      <c r="II43" s="29"/>
      <c r="IJ43" s="29"/>
      <c r="IK43" s="29"/>
      <c r="IL43" s="29"/>
      <c r="IM43" s="14"/>
      <c r="IN43" s="24"/>
      <c r="IO43" s="102"/>
      <c r="IP43" s="102"/>
      <c r="IQ43" s="29"/>
      <c r="IR43" s="29"/>
      <c r="IS43" s="29"/>
      <c r="IT43" s="29"/>
      <c r="IU43" s="29">
        <f t="shared" ref="IU43:IU74" si="94">II43+IK43+IM43+IO43+IQ43+IS43</f>
        <v>0</v>
      </c>
      <c r="IV43" s="29">
        <f t="shared" ref="IV43:IV74" si="95">IJ43+IL43+IN43+IP43+IT43+IT43</f>
        <v>0</v>
      </c>
      <c r="IW43" s="29"/>
      <c r="IX43" s="29"/>
      <c r="IY43" s="95">
        <v>10.31</v>
      </c>
      <c r="IZ43" s="95">
        <v>0</v>
      </c>
      <c r="JA43" s="95">
        <v>0</v>
      </c>
      <c r="JB43" s="95">
        <v>0</v>
      </c>
      <c r="JC43" s="30"/>
      <c r="JD43" s="30"/>
      <c r="JE43" s="29">
        <f t="shared" si="45"/>
        <v>10.31</v>
      </c>
      <c r="JF43" s="29">
        <f t="shared" si="46"/>
        <v>0</v>
      </c>
      <c r="JG43" s="368">
        <v>6.5372000000000003</v>
      </c>
      <c r="JH43" s="369">
        <v>1</v>
      </c>
      <c r="JI43" s="368">
        <v>6.5373000000000001</v>
      </c>
      <c r="JJ43" s="369">
        <v>1</v>
      </c>
      <c r="JK43" s="333">
        <v>51.55</v>
      </c>
      <c r="JL43" s="333">
        <v>11</v>
      </c>
      <c r="JM43" s="116">
        <v>0</v>
      </c>
      <c r="JN43" s="333">
        <v>0</v>
      </c>
      <c r="JO43" s="327"/>
      <c r="JP43" s="245"/>
      <c r="JQ43" s="29"/>
      <c r="JR43" s="29"/>
      <c r="JS43" s="29"/>
      <c r="JT43" s="29"/>
      <c r="JU43" s="29">
        <f t="shared" si="83"/>
        <v>64.624499999999998</v>
      </c>
      <c r="JV43" s="29">
        <f t="shared" si="84"/>
        <v>13</v>
      </c>
      <c r="JW43" s="29"/>
      <c r="JX43" s="29"/>
      <c r="JY43" s="30"/>
      <c r="JZ43" s="30"/>
      <c r="KA43" s="29">
        <f t="shared" si="47"/>
        <v>0</v>
      </c>
      <c r="KB43" s="29">
        <f t="shared" si="48"/>
        <v>0</v>
      </c>
      <c r="KC43" s="14"/>
      <c r="KD43" s="14"/>
      <c r="KE43" s="14"/>
      <c r="KF43" s="14"/>
      <c r="KG43" s="14">
        <f t="shared" ref="KG43:KG74" si="96">KC43+KE43</f>
        <v>0</v>
      </c>
      <c r="KH43" s="14">
        <f t="shared" ref="KH43:KH74" si="97">KD43+KF43</f>
        <v>0</v>
      </c>
      <c r="KI43" s="14"/>
      <c r="KJ43" s="14"/>
      <c r="KK43" s="14"/>
      <c r="KL43" s="14"/>
      <c r="KM43" s="14">
        <f t="shared" si="49"/>
        <v>0</v>
      </c>
      <c r="KN43" s="14">
        <f t="shared" si="49"/>
        <v>0</v>
      </c>
      <c r="KO43" s="11"/>
      <c r="KP43" s="14"/>
      <c r="KQ43" s="14"/>
      <c r="KR43" s="14"/>
      <c r="KS43" s="10"/>
      <c r="KT43" s="10"/>
      <c r="KU43" s="14"/>
      <c r="KV43" s="14"/>
      <c r="KW43" s="14">
        <f t="shared" si="50"/>
        <v>0</v>
      </c>
      <c r="KX43" s="14">
        <f t="shared" si="51"/>
        <v>0</v>
      </c>
      <c r="KY43" s="14"/>
      <c r="KZ43" s="14"/>
      <c r="LA43" s="14"/>
      <c r="LB43" s="14"/>
      <c r="LC43" s="14">
        <f t="shared" si="52"/>
        <v>0</v>
      </c>
      <c r="LD43" s="14">
        <f t="shared" si="53"/>
        <v>0</v>
      </c>
      <c r="LE43" s="14"/>
      <c r="LF43" s="14"/>
      <c r="LG43" s="14">
        <f t="shared" si="54"/>
        <v>0</v>
      </c>
      <c r="LH43" s="14">
        <f t="shared" si="55"/>
        <v>0</v>
      </c>
      <c r="LI43" s="337"/>
      <c r="LJ43" s="338"/>
      <c r="LK43" s="339"/>
      <c r="LL43" s="340"/>
      <c r="LM43" s="339"/>
      <c r="LN43" s="342"/>
      <c r="LO43" s="31"/>
      <c r="LP43" s="3"/>
      <c r="LQ43" s="3"/>
      <c r="LR43" s="3"/>
      <c r="LS43" s="14">
        <f t="shared" si="56"/>
        <v>0</v>
      </c>
      <c r="LT43" s="14">
        <f t="shared" si="57"/>
        <v>0</v>
      </c>
      <c r="LU43" s="12"/>
      <c r="LV43" s="14"/>
      <c r="LW43" s="14"/>
      <c r="LX43" s="14"/>
      <c r="LY43" s="14">
        <f t="shared" si="58"/>
        <v>0</v>
      </c>
      <c r="LZ43" s="14">
        <f t="shared" si="59"/>
        <v>0</v>
      </c>
      <c r="MA43" s="27"/>
      <c r="MB43" s="14"/>
      <c r="MC43" s="233">
        <v>22</v>
      </c>
      <c r="MD43" s="252"/>
      <c r="ME43" s="99"/>
      <c r="MF43" s="14"/>
      <c r="MG43" s="31"/>
      <c r="MH43" s="14"/>
      <c r="MI43" s="14">
        <f t="shared" si="60"/>
        <v>22</v>
      </c>
      <c r="MJ43" s="14">
        <f t="shared" si="61"/>
        <v>0</v>
      </c>
      <c r="MK43" s="350">
        <v>2.6999999999999997</v>
      </c>
      <c r="ML43" s="117">
        <v>0</v>
      </c>
      <c r="MM43" s="139">
        <v>1.8</v>
      </c>
      <c r="MN43" s="343">
        <v>0</v>
      </c>
      <c r="MO43" s="14">
        <f t="shared" si="62"/>
        <v>4.5</v>
      </c>
      <c r="MP43" s="14">
        <f t="shared" si="63"/>
        <v>0</v>
      </c>
      <c r="MQ43" s="14"/>
      <c r="MR43" s="14"/>
      <c r="MS43" s="14">
        <f t="shared" si="64"/>
        <v>0</v>
      </c>
      <c r="MT43" s="14">
        <f t="shared" si="65"/>
        <v>0</v>
      </c>
      <c r="MU43" s="14"/>
      <c r="MV43" s="14"/>
      <c r="MW43" s="14">
        <f t="shared" si="66"/>
        <v>0</v>
      </c>
      <c r="MX43" s="14">
        <f t="shared" si="67"/>
        <v>0</v>
      </c>
      <c r="MY43" s="117">
        <v>6.65</v>
      </c>
      <c r="MZ43" s="344">
        <v>0.9</v>
      </c>
      <c r="NA43" s="14">
        <f t="shared" si="68"/>
        <v>6.65</v>
      </c>
      <c r="NB43" s="14">
        <f t="shared" si="69"/>
        <v>0.9</v>
      </c>
      <c r="NC43" s="33"/>
      <c r="ND43" s="33"/>
      <c r="NE43" s="33">
        <f t="shared" si="70"/>
        <v>0</v>
      </c>
      <c r="NF43" s="33">
        <f t="shared" si="71"/>
        <v>0</v>
      </c>
      <c r="NG43" s="33"/>
      <c r="NH43" s="33"/>
      <c r="NI43" s="33">
        <f t="shared" si="72"/>
        <v>0</v>
      </c>
      <c r="NJ43" s="33">
        <f t="shared" si="73"/>
        <v>0</v>
      </c>
      <c r="NK43" s="8"/>
      <c r="NL43" s="33"/>
      <c r="NM43" s="33">
        <f t="shared" si="74"/>
        <v>0</v>
      </c>
      <c r="NN43" s="33">
        <f t="shared" si="75"/>
        <v>0</v>
      </c>
      <c r="NO43" s="98">
        <v>1.77</v>
      </c>
      <c r="NP43" s="98"/>
      <c r="NQ43" s="98">
        <v>0</v>
      </c>
      <c r="NR43" s="98"/>
      <c r="NS43" s="98">
        <v>0</v>
      </c>
      <c r="NT43" s="98"/>
      <c r="NU43" s="14">
        <f t="shared" si="76"/>
        <v>1.77</v>
      </c>
      <c r="NV43" s="14">
        <f t="shared" si="77"/>
        <v>0</v>
      </c>
      <c r="NW43" s="98"/>
      <c r="NX43" s="98"/>
      <c r="NY43" s="98"/>
      <c r="NZ43" s="98"/>
      <c r="OA43" s="98"/>
      <c r="OB43" s="98"/>
      <c r="OC43" s="98"/>
      <c r="OD43" s="98"/>
      <c r="OE43" s="98">
        <f t="shared" si="78"/>
        <v>0</v>
      </c>
      <c r="OF43" s="98">
        <f t="shared" si="79"/>
        <v>0</v>
      </c>
      <c r="OG43" s="240">
        <v>1.21</v>
      </c>
      <c r="OH43" s="240"/>
      <c r="OI43" s="240">
        <v>0.42</v>
      </c>
      <c r="OJ43" s="240"/>
      <c r="OK43" s="240">
        <v>0.46</v>
      </c>
      <c r="OL43" s="33"/>
      <c r="OM43" s="33">
        <f t="shared" si="80"/>
        <v>1.63</v>
      </c>
      <c r="ON43" s="33">
        <f t="shared" si="81"/>
        <v>0</v>
      </c>
      <c r="OO43" s="33"/>
      <c r="OP43" s="33"/>
      <c r="OQ43" s="33">
        <f t="shared" ref="OQ43:OQ74" si="98">OO43</f>
        <v>0</v>
      </c>
      <c r="OR43" s="33">
        <f t="shared" ref="OR43:OR74" si="99">OP43</f>
        <v>0</v>
      </c>
    </row>
    <row r="44" spans="1:408" ht="12.75" customHeight="1">
      <c r="A44" s="172"/>
      <c r="B44" s="154">
        <v>34</v>
      </c>
      <c r="C44" s="173"/>
      <c r="D44" s="173"/>
      <c r="E44" s="98"/>
      <c r="F44" s="98"/>
      <c r="G44" s="98"/>
      <c r="H44" s="98"/>
      <c r="I44" s="102">
        <f t="shared" si="85"/>
        <v>0</v>
      </c>
      <c r="J44" s="102">
        <f t="shared" si="86"/>
        <v>0</v>
      </c>
      <c r="K44" s="11"/>
      <c r="L44" s="11"/>
      <c r="M44" s="95">
        <v>20.62</v>
      </c>
      <c r="N44" s="95">
        <v>4.1240000000000006</v>
      </c>
      <c r="O44" s="99">
        <v>0</v>
      </c>
      <c r="P44" s="95">
        <v>0</v>
      </c>
      <c r="Q44" s="147"/>
      <c r="R44" s="102"/>
      <c r="S44" s="11"/>
      <c r="T44" s="11"/>
      <c r="U44" s="102"/>
      <c r="V44" s="102"/>
      <c r="W44" s="29">
        <f t="shared" si="14"/>
        <v>20.62</v>
      </c>
      <c r="X44" s="29">
        <f t="shared" si="15"/>
        <v>20.62</v>
      </c>
      <c r="Y44" s="102">
        <v>5</v>
      </c>
      <c r="Z44" s="102">
        <v>2.2200000000000002</v>
      </c>
      <c r="AA44" s="99"/>
      <c r="AB44" s="95"/>
      <c r="AC44" s="29">
        <f t="shared" si="16"/>
        <v>5</v>
      </c>
      <c r="AD44" s="29">
        <f t="shared" si="17"/>
        <v>2.2200000000000002</v>
      </c>
      <c r="AE44" s="95">
        <v>10</v>
      </c>
      <c r="AF44" s="95">
        <v>3</v>
      </c>
      <c r="AG44" s="95"/>
      <c r="AH44" s="95"/>
      <c r="AI44" s="147"/>
      <c r="AJ44" s="147"/>
      <c r="AK44" s="325">
        <v>105</v>
      </c>
      <c r="AL44" s="326">
        <v>31.5</v>
      </c>
      <c r="AM44" s="9"/>
      <c r="AN44" s="9"/>
      <c r="AO44" s="28"/>
      <c r="AP44" s="28"/>
      <c r="AQ44" s="28"/>
      <c r="AR44" s="28"/>
      <c r="AS44" s="28"/>
      <c r="AT44" s="28"/>
      <c r="AU44" s="14">
        <f t="shared" si="87"/>
        <v>115</v>
      </c>
      <c r="AV44" s="14">
        <f t="shared" si="88"/>
        <v>34.5</v>
      </c>
      <c r="AW44" s="29"/>
      <c r="AX44" s="29"/>
      <c r="AY44" s="1"/>
      <c r="AZ44" s="29"/>
      <c r="BA44" s="29"/>
      <c r="BB44" s="29"/>
      <c r="BC44" s="29">
        <f t="shared" si="89"/>
        <v>0</v>
      </c>
      <c r="BD44" s="29">
        <f t="shared" si="90"/>
        <v>0</v>
      </c>
      <c r="BE44" s="102">
        <v>44</v>
      </c>
      <c r="BF44" s="102">
        <v>6.2656000000000001</v>
      </c>
      <c r="BG44" s="249">
        <v>16</v>
      </c>
      <c r="BH44" s="250">
        <v>2.2784</v>
      </c>
      <c r="BI44" s="249"/>
      <c r="BJ44" s="250"/>
      <c r="BK44" s="245"/>
      <c r="BL44" s="102"/>
      <c r="BM44" s="102">
        <v>0</v>
      </c>
      <c r="BN44" s="102">
        <v>0</v>
      </c>
      <c r="BO44" s="29"/>
      <c r="BP44" s="29"/>
      <c r="BQ44" s="102">
        <v>0</v>
      </c>
      <c r="BR44" s="102">
        <v>0</v>
      </c>
      <c r="BS44" s="11">
        <f t="shared" si="19"/>
        <v>60</v>
      </c>
      <c r="BT44" s="29">
        <f t="shared" si="20"/>
        <v>8.5440000000000005</v>
      </c>
      <c r="BU44" s="29"/>
      <c r="BV44" s="29"/>
      <c r="BW44" s="14"/>
      <c r="BX44" s="14"/>
      <c r="BY44" s="14"/>
      <c r="BZ44" s="29"/>
      <c r="CA44" s="14"/>
      <c r="CB44" s="29"/>
      <c r="CC44" s="14">
        <f t="shared" si="91"/>
        <v>0</v>
      </c>
      <c r="CD44" s="14">
        <f t="shared" si="91"/>
        <v>0</v>
      </c>
      <c r="CE44" s="14"/>
      <c r="CF44" s="14"/>
      <c r="CG44" s="27"/>
      <c r="CH44" s="18"/>
      <c r="CI44" s="26"/>
      <c r="CJ44" s="18"/>
      <c r="CK44" s="17"/>
      <c r="CL44" s="17"/>
      <c r="CM44" s="327">
        <v>25.75</v>
      </c>
      <c r="CN44" s="245">
        <v>8</v>
      </c>
      <c r="CO44" s="29">
        <f t="shared" si="21"/>
        <v>25.75</v>
      </c>
      <c r="CP44" s="29">
        <f t="shared" si="22"/>
        <v>8</v>
      </c>
      <c r="CQ44" s="238">
        <v>247.40625</v>
      </c>
      <c r="CR44" s="238"/>
      <c r="CS44" s="238"/>
      <c r="CT44" s="239"/>
      <c r="CU44" s="366">
        <v>18.556701030927837</v>
      </c>
      <c r="CV44" s="240"/>
      <c r="CW44" s="328">
        <v>63.814432989690722</v>
      </c>
      <c r="CX44" s="239"/>
      <c r="CY44" s="16"/>
      <c r="CZ44" s="16"/>
      <c r="DA44" s="25">
        <f t="shared" ref="DA44:DA75" si="100">CQ44+CS44+CU44+CW44+CY44</f>
        <v>329.77738402061857</v>
      </c>
      <c r="DB44" s="14">
        <f t="shared" si="24"/>
        <v>0</v>
      </c>
      <c r="DC44" s="29"/>
      <c r="DD44" s="29"/>
      <c r="DE44" s="14"/>
      <c r="DF44" s="29"/>
      <c r="DG44" s="29"/>
      <c r="DH44" s="29"/>
      <c r="DI44" s="29">
        <f t="shared" si="25"/>
        <v>0</v>
      </c>
      <c r="DJ44" s="29">
        <f t="shared" si="26"/>
        <v>0</v>
      </c>
      <c r="DK44" s="329">
        <v>42.37</v>
      </c>
      <c r="DL44" s="329">
        <v>14.12</v>
      </c>
      <c r="DM44" s="11">
        <f t="shared" si="27"/>
        <v>42.37</v>
      </c>
      <c r="DN44" s="11">
        <f t="shared" si="28"/>
        <v>14.12</v>
      </c>
      <c r="DO44" s="329">
        <v>41.1</v>
      </c>
      <c r="DP44" s="329">
        <v>13.7</v>
      </c>
      <c r="DQ44" s="349"/>
      <c r="DR44" s="349"/>
      <c r="DS44" s="29"/>
      <c r="DT44" s="29"/>
      <c r="DU44" s="15"/>
      <c r="DV44" s="24"/>
      <c r="DW44" s="24"/>
      <c r="DX44" s="24"/>
      <c r="DY44" s="29"/>
      <c r="DZ44" s="29"/>
      <c r="EA44" s="14"/>
      <c r="EB44" s="29"/>
      <c r="EC44" s="29">
        <f t="shared" si="29"/>
        <v>0</v>
      </c>
      <c r="ED44" s="29">
        <f t="shared" si="29"/>
        <v>0</v>
      </c>
      <c r="EE44" s="14"/>
      <c r="EF44" s="14"/>
      <c r="EG44" s="330">
        <v>39.18</v>
      </c>
      <c r="EH44" s="331">
        <v>9.7949999999999999</v>
      </c>
      <c r="EI44" s="119">
        <v>154.63999999999999</v>
      </c>
      <c r="EJ44" s="119">
        <v>38.659999999999997</v>
      </c>
      <c r="EK44" s="327">
        <v>72.16</v>
      </c>
      <c r="EL44" s="353">
        <v>18.04</v>
      </c>
      <c r="EM44" s="358">
        <v>51.55</v>
      </c>
      <c r="EN44" s="358">
        <v>12.887499999999999</v>
      </c>
      <c r="EO44" s="358">
        <v>30.93</v>
      </c>
      <c r="EP44" s="358">
        <v>7.7324999999999999</v>
      </c>
      <c r="EQ44" s="29">
        <f t="shared" si="30"/>
        <v>348.46000000000004</v>
      </c>
      <c r="ER44" s="29">
        <f t="shared" ref="ER44:ER75" si="101">EF44+EH44+EJ44+EL44</f>
        <v>66.495000000000005</v>
      </c>
      <c r="ES44" s="33"/>
      <c r="ET44" s="33"/>
      <c r="EU44" s="23"/>
      <c r="EV44" s="23"/>
      <c r="EW44" s="14">
        <f t="shared" si="32"/>
        <v>0</v>
      </c>
      <c r="EX44" s="14">
        <f t="shared" si="33"/>
        <v>0</v>
      </c>
      <c r="EY44" s="29"/>
      <c r="EZ44" s="29"/>
      <c r="FA44" s="332">
        <v>24</v>
      </c>
      <c r="FB44" s="246"/>
      <c r="FC44" s="139">
        <v>0</v>
      </c>
      <c r="FD44" s="245"/>
      <c r="FE44" s="29"/>
      <c r="FF44" s="29"/>
      <c r="FG44" s="235"/>
      <c r="FH44" s="236"/>
      <c r="FI44" s="29"/>
      <c r="FJ44" s="29"/>
      <c r="FK44" s="29"/>
      <c r="FL44" s="29"/>
      <c r="FM44" s="245">
        <v>26.8</v>
      </c>
      <c r="FN44" s="245">
        <v>6</v>
      </c>
      <c r="FO44" s="14"/>
      <c r="FP44" s="29"/>
      <c r="FQ44" s="6">
        <f t="shared" si="34"/>
        <v>26.8</v>
      </c>
      <c r="FR44" s="29">
        <f t="shared" si="35"/>
        <v>6</v>
      </c>
      <c r="FS44" s="14"/>
      <c r="FT44" s="14"/>
      <c r="FU44" s="29"/>
      <c r="FV44" s="29"/>
      <c r="FW44" s="29"/>
      <c r="FX44" s="29"/>
      <c r="FY44" s="29"/>
      <c r="FZ44" s="29"/>
      <c r="GA44" s="29"/>
      <c r="GB44" s="29"/>
      <c r="GC44" s="29"/>
      <c r="GD44" s="29"/>
      <c r="GE44" s="29"/>
      <c r="GF44" s="29"/>
      <c r="GG44" s="29">
        <f t="shared" si="36"/>
        <v>0</v>
      </c>
      <c r="GH44" s="29">
        <f t="shared" si="37"/>
        <v>0</v>
      </c>
      <c r="GI44" s="22"/>
      <c r="GJ44" s="22"/>
      <c r="GK44" s="245"/>
      <c r="GL44" s="245"/>
      <c r="GM44" s="248"/>
      <c r="GN44" s="21"/>
      <c r="GO44" s="333"/>
      <c r="GP44" s="334"/>
      <c r="GQ44" s="5"/>
      <c r="GR44" s="5"/>
      <c r="GS44" s="21"/>
      <c r="GT44" s="21"/>
      <c r="GU44" s="118"/>
      <c r="GV44" s="118"/>
      <c r="GW44" s="118"/>
      <c r="GX44" s="118"/>
      <c r="GY44" s="118">
        <v>0</v>
      </c>
      <c r="GZ44" s="118">
        <v>0</v>
      </c>
      <c r="HA44" s="29">
        <f t="shared" si="38"/>
        <v>0</v>
      </c>
      <c r="HB44" s="29">
        <f t="shared" si="39"/>
        <v>0</v>
      </c>
      <c r="HC44" s="14"/>
      <c r="HD44" s="14"/>
      <c r="HE44" s="14"/>
      <c r="HF44" s="14"/>
      <c r="HG44" s="14"/>
      <c r="HH44" s="14"/>
      <c r="HI44" s="14">
        <f t="shared" si="92"/>
        <v>0</v>
      </c>
      <c r="HJ44" s="14">
        <f t="shared" si="93"/>
        <v>0</v>
      </c>
      <c r="HK44" s="102"/>
      <c r="HL44" s="102"/>
      <c r="HM44" s="102"/>
      <c r="HN44" s="355"/>
      <c r="HO44" s="102">
        <f t="shared" si="40"/>
        <v>0</v>
      </c>
      <c r="HP44" s="102">
        <f t="shared" si="41"/>
        <v>0</v>
      </c>
      <c r="HQ44" s="116">
        <v>400</v>
      </c>
      <c r="HR44" s="95"/>
      <c r="HS44" s="116">
        <v>400</v>
      </c>
      <c r="HT44" s="29"/>
      <c r="HU44" s="29">
        <f t="shared" si="42"/>
        <v>400</v>
      </c>
      <c r="HV44" s="29">
        <f t="shared" si="43"/>
        <v>0</v>
      </c>
      <c r="HW44" s="29"/>
      <c r="HX44" s="29"/>
      <c r="HY44" s="240"/>
      <c r="HZ44" s="333"/>
      <c r="IA44" s="20"/>
      <c r="IB44" s="7"/>
      <c r="IC44" s="336">
        <v>9.3000000000000007</v>
      </c>
      <c r="ID44" s="155">
        <v>2.3250000000000002</v>
      </c>
      <c r="IE44" s="4"/>
      <c r="IF44" s="4"/>
      <c r="IG44" s="29">
        <f t="shared" si="82"/>
        <v>9.3000000000000007</v>
      </c>
      <c r="IH44" s="29">
        <f t="shared" si="44"/>
        <v>2.3250000000000002</v>
      </c>
      <c r="II44" s="29"/>
      <c r="IJ44" s="29"/>
      <c r="IK44" s="29"/>
      <c r="IL44" s="29"/>
      <c r="IM44" s="14"/>
      <c r="IN44" s="24"/>
      <c r="IO44" s="102"/>
      <c r="IP44" s="102"/>
      <c r="IQ44" s="29"/>
      <c r="IR44" s="29"/>
      <c r="IS44" s="29"/>
      <c r="IT44" s="29"/>
      <c r="IU44" s="29">
        <f t="shared" si="94"/>
        <v>0</v>
      </c>
      <c r="IV44" s="29">
        <f t="shared" si="95"/>
        <v>0</v>
      </c>
      <c r="IW44" s="29"/>
      <c r="IX44" s="29"/>
      <c r="IY44" s="95">
        <v>10.31</v>
      </c>
      <c r="IZ44" s="95">
        <v>0</v>
      </c>
      <c r="JA44" s="95">
        <v>0</v>
      </c>
      <c r="JB44" s="95">
        <v>0</v>
      </c>
      <c r="JC44" s="30"/>
      <c r="JD44" s="30"/>
      <c r="JE44" s="29">
        <f t="shared" si="45"/>
        <v>10.31</v>
      </c>
      <c r="JF44" s="29">
        <f t="shared" si="46"/>
        <v>0</v>
      </c>
      <c r="JG44" s="368">
        <v>6.5372000000000003</v>
      </c>
      <c r="JH44" s="369">
        <v>1</v>
      </c>
      <c r="JI44" s="368">
        <v>6.5373000000000001</v>
      </c>
      <c r="JJ44" s="369">
        <v>1</v>
      </c>
      <c r="JK44" s="333">
        <v>51.55</v>
      </c>
      <c r="JL44" s="333">
        <v>11</v>
      </c>
      <c r="JM44" s="116">
        <v>0</v>
      </c>
      <c r="JN44" s="333">
        <v>0</v>
      </c>
      <c r="JO44" s="327"/>
      <c r="JP44" s="245"/>
      <c r="JQ44" s="29"/>
      <c r="JR44" s="29"/>
      <c r="JS44" s="29"/>
      <c r="JT44" s="29"/>
      <c r="JU44" s="29">
        <f t="shared" si="83"/>
        <v>64.624499999999998</v>
      </c>
      <c r="JV44" s="29">
        <f t="shared" si="84"/>
        <v>13</v>
      </c>
      <c r="JW44" s="29"/>
      <c r="JX44" s="29"/>
      <c r="JY44" s="30"/>
      <c r="JZ44" s="30"/>
      <c r="KA44" s="29">
        <f t="shared" si="47"/>
        <v>0</v>
      </c>
      <c r="KB44" s="29">
        <f t="shared" si="48"/>
        <v>0</v>
      </c>
      <c r="KC44" s="14"/>
      <c r="KD44" s="14"/>
      <c r="KE44" s="14"/>
      <c r="KF44" s="14"/>
      <c r="KG44" s="14">
        <f t="shared" si="96"/>
        <v>0</v>
      </c>
      <c r="KH44" s="14">
        <f t="shared" si="97"/>
        <v>0</v>
      </c>
      <c r="KI44" s="14"/>
      <c r="KJ44" s="14"/>
      <c r="KK44" s="14"/>
      <c r="KL44" s="14"/>
      <c r="KM44" s="14">
        <f t="shared" si="49"/>
        <v>0</v>
      </c>
      <c r="KN44" s="14">
        <f t="shared" si="49"/>
        <v>0</v>
      </c>
      <c r="KO44" s="11"/>
      <c r="KP44" s="14"/>
      <c r="KQ44" s="14"/>
      <c r="KR44" s="14"/>
      <c r="KS44" s="10"/>
      <c r="KT44" s="10"/>
      <c r="KU44" s="14"/>
      <c r="KV44" s="14"/>
      <c r="KW44" s="14">
        <f t="shared" si="50"/>
        <v>0</v>
      </c>
      <c r="KX44" s="14">
        <f t="shared" si="51"/>
        <v>0</v>
      </c>
      <c r="KY44" s="14"/>
      <c r="KZ44" s="14"/>
      <c r="LA44" s="14"/>
      <c r="LB44" s="14"/>
      <c r="LC44" s="14">
        <f t="shared" si="52"/>
        <v>0</v>
      </c>
      <c r="LD44" s="14">
        <f t="shared" si="53"/>
        <v>0</v>
      </c>
      <c r="LE44" s="14"/>
      <c r="LF44" s="14"/>
      <c r="LG44" s="14">
        <f t="shared" si="54"/>
        <v>0</v>
      </c>
      <c r="LH44" s="14">
        <f t="shared" si="55"/>
        <v>0</v>
      </c>
      <c r="LI44" s="337"/>
      <c r="LJ44" s="338"/>
      <c r="LK44" s="339"/>
      <c r="LL44" s="340"/>
      <c r="LM44" s="339"/>
      <c r="LN44" s="342"/>
      <c r="LO44" s="31"/>
      <c r="LP44" s="3"/>
      <c r="LQ44" s="3"/>
      <c r="LR44" s="3"/>
      <c r="LS44" s="14">
        <f t="shared" ref="LS44:LS75" si="102">LM44+LK44+LI44+LO44</f>
        <v>0</v>
      </c>
      <c r="LT44" s="14">
        <f t="shared" si="57"/>
        <v>0</v>
      </c>
      <c r="LU44" s="12"/>
      <c r="LV44" s="14"/>
      <c r="LW44" s="14"/>
      <c r="LX44" s="14"/>
      <c r="LY44" s="14">
        <f t="shared" si="58"/>
        <v>0</v>
      </c>
      <c r="LZ44" s="14">
        <f t="shared" si="59"/>
        <v>0</v>
      </c>
      <c r="MA44" s="27"/>
      <c r="MB44" s="14"/>
      <c r="MC44" s="233">
        <v>22</v>
      </c>
      <c r="MD44" s="252"/>
      <c r="ME44" s="99"/>
      <c r="MF44" s="14"/>
      <c r="MG44" s="31"/>
      <c r="MH44" s="14"/>
      <c r="MI44" s="14">
        <f t="shared" si="60"/>
        <v>22</v>
      </c>
      <c r="MJ44" s="14">
        <f t="shared" si="61"/>
        <v>0</v>
      </c>
      <c r="MK44" s="350">
        <v>3</v>
      </c>
      <c r="ML44" s="117">
        <v>0</v>
      </c>
      <c r="MM44" s="139">
        <v>2</v>
      </c>
      <c r="MN44" s="343">
        <v>0</v>
      </c>
      <c r="MO44" s="14">
        <f t="shared" si="62"/>
        <v>5</v>
      </c>
      <c r="MP44" s="14">
        <f t="shared" si="63"/>
        <v>0</v>
      </c>
      <c r="MQ44" s="14"/>
      <c r="MR44" s="14"/>
      <c r="MS44" s="14">
        <f t="shared" si="64"/>
        <v>0</v>
      </c>
      <c r="MT44" s="14">
        <f t="shared" si="65"/>
        <v>0</v>
      </c>
      <c r="MU44" s="14"/>
      <c r="MV44" s="14"/>
      <c r="MW44" s="14">
        <f t="shared" si="66"/>
        <v>0</v>
      </c>
      <c r="MX44" s="14">
        <f t="shared" si="67"/>
        <v>0</v>
      </c>
      <c r="MY44" s="117">
        <v>6.65</v>
      </c>
      <c r="MZ44" s="344">
        <v>0.9</v>
      </c>
      <c r="NA44" s="14">
        <f t="shared" si="68"/>
        <v>6.65</v>
      </c>
      <c r="NB44" s="14">
        <f t="shared" si="69"/>
        <v>0.9</v>
      </c>
      <c r="NC44" s="33"/>
      <c r="ND44" s="33"/>
      <c r="NE44" s="33">
        <f t="shared" si="70"/>
        <v>0</v>
      </c>
      <c r="NF44" s="33">
        <f t="shared" si="71"/>
        <v>0</v>
      </c>
      <c r="NG44" s="33"/>
      <c r="NH44" s="33"/>
      <c r="NI44" s="33">
        <f t="shared" si="72"/>
        <v>0</v>
      </c>
      <c r="NJ44" s="33">
        <f t="shared" si="73"/>
        <v>0</v>
      </c>
      <c r="NK44" s="8"/>
      <c r="NL44" s="33"/>
      <c r="NM44" s="33">
        <f t="shared" si="74"/>
        <v>0</v>
      </c>
      <c r="NN44" s="33">
        <f t="shared" si="75"/>
        <v>0</v>
      </c>
      <c r="NO44" s="98">
        <v>1.85</v>
      </c>
      <c r="NP44" s="98"/>
      <c r="NQ44" s="98">
        <v>0</v>
      </c>
      <c r="NR44" s="98"/>
      <c r="NS44" s="98">
        <v>0</v>
      </c>
      <c r="NT44" s="98"/>
      <c r="NU44" s="14">
        <f t="shared" si="76"/>
        <v>1.85</v>
      </c>
      <c r="NV44" s="14">
        <f t="shared" si="77"/>
        <v>0</v>
      </c>
      <c r="NW44" s="98"/>
      <c r="NX44" s="98"/>
      <c r="NY44" s="98"/>
      <c r="NZ44" s="98"/>
      <c r="OA44" s="98"/>
      <c r="OB44" s="98"/>
      <c r="OC44" s="98"/>
      <c r="OD44" s="98"/>
      <c r="OE44" s="98">
        <f t="shared" si="78"/>
        <v>0</v>
      </c>
      <c r="OF44" s="98">
        <f t="shared" si="79"/>
        <v>0</v>
      </c>
      <c r="OG44" s="240">
        <v>1.35</v>
      </c>
      <c r="OH44" s="240"/>
      <c r="OI44" s="240">
        <v>0.47</v>
      </c>
      <c r="OJ44" s="240"/>
      <c r="OK44" s="240">
        <v>0.51</v>
      </c>
      <c r="OL44" s="33"/>
      <c r="OM44" s="33">
        <f t="shared" si="80"/>
        <v>1.82</v>
      </c>
      <c r="ON44" s="33">
        <f t="shared" si="81"/>
        <v>0</v>
      </c>
      <c r="OO44" s="33"/>
      <c r="OP44" s="33"/>
      <c r="OQ44" s="33">
        <f t="shared" si="98"/>
        <v>0</v>
      </c>
      <c r="OR44" s="33">
        <f t="shared" si="99"/>
        <v>0</v>
      </c>
    </row>
    <row r="45" spans="1:408" s="122" customFormat="1" ht="12.75" customHeight="1">
      <c r="A45" s="154"/>
      <c r="B45" s="154">
        <v>35</v>
      </c>
      <c r="C45" s="173"/>
      <c r="D45" s="173"/>
      <c r="E45" s="98"/>
      <c r="F45" s="98"/>
      <c r="G45" s="98"/>
      <c r="H45" s="98"/>
      <c r="I45" s="102">
        <f t="shared" si="85"/>
        <v>0</v>
      </c>
      <c r="J45" s="102">
        <f t="shared" si="86"/>
        <v>0</v>
      </c>
      <c r="K45" s="11"/>
      <c r="L45" s="11"/>
      <c r="M45" s="95">
        <v>20.62</v>
      </c>
      <c r="N45" s="95">
        <v>4.1240000000000006</v>
      </c>
      <c r="O45" s="99">
        <v>0</v>
      </c>
      <c r="P45" s="95">
        <v>0</v>
      </c>
      <c r="Q45" s="147"/>
      <c r="R45" s="102"/>
      <c r="S45" s="11"/>
      <c r="T45" s="11"/>
      <c r="U45" s="102"/>
      <c r="V45" s="102"/>
      <c r="W45" s="29">
        <f t="shared" si="14"/>
        <v>20.62</v>
      </c>
      <c r="X45" s="29">
        <f t="shared" si="15"/>
        <v>20.62</v>
      </c>
      <c r="Y45" s="102">
        <v>5</v>
      </c>
      <c r="Z45" s="102">
        <v>2.2200000000000002</v>
      </c>
      <c r="AA45" s="99"/>
      <c r="AB45" s="95"/>
      <c r="AC45" s="29">
        <f t="shared" si="16"/>
        <v>5</v>
      </c>
      <c r="AD45" s="29">
        <f t="shared" si="17"/>
        <v>2.2200000000000002</v>
      </c>
      <c r="AE45" s="95">
        <v>10</v>
      </c>
      <c r="AF45" s="95">
        <v>3</v>
      </c>
      <c r="AG45" s="95"/>
      <c r="AH45" s="95"/>
      <c r="AI45" s="147"/>
      <c r="AJ45" s="147"/>
      <c r="AK45" s="325">
        <v>105</v>
      </c>
      <c r="AL45" s="326">
        <v>31.5</v>
      </c>
      <c r="AM45" s="9"/>
      <c r="AN45" s="9"/>
      <c r="AO45" s="28"/>
      <c r="AP45" s="28"/>
      <c r="AQ45" s="28"/>
      <c r="AR45" s="28"/>
      <c r="AS45" s="28"/>
      <c r="AT45" s="28"/>
      <c r="AU45" s="14">
        <f t="shared" si="87"/>
        <v>115</v>
      </c>
      <c r="AV45" s="14">
        <f t="shared" si="88"/>
        <v>34.5</v>
      </c>
      <c r="AW45" s="29"/>
      <c r="AX45" s="29"/>
      <c r="AY45" s="1"/>
      <c r="AZ45" s="29"/>
      <c r="BA45" s="29"/>
      <c r="BB45" s="29"/>
      <c r="BC45" s="29">
        <f t="shared" si="89"/>
        <v>0</v>
      </c>
      <c r="BD45" s="29">
        <f t="shared" si="90"/>
        <v>0</v>
      </c>
      <c r="BE45" s="102">
        <v>44</v>
      </c>
      <c r="BF45" s="102">
        <v>6.2656000000000001</v>
      </c>
      <c r="BG45" s="249">
        <v>16</v>
      </c>
      <c r="BH45" s="250">
        <v>2.2784</v>
      </c>
      <c r="BI45" s="249"/>
      <c r="BJ45" s="250"/>
      <c r="BK45" s="245"/>
      <c r="BL45" s="102"/>
      <c r="BM45" s="102">
        <v>0</v>
      </c>
      <c r="BN45" s="102">
        <v>0</v>
      </c>
      <c r="BO45" s="29"/>
      <c r="BP45" s="29"/>
      <c r="BQ45" s="102">
        <v>0</v>
      </c>
      <c r="BR45" s="102">
        <v>0</v>
      </c>
      <c r="BS45" s="11">
        <f t="shared" si="19"/>
        <v>60</v>
      </c>
      <c r="BT45" s="29">
        <f t="shared" si="20"/>
        <v>8.5440000000000005</v>
      </c>
      <c r="BU45" s="29"/>
      <c r="BV45" s="29"/>
      <c r="BW45" s="14"/>
      <c r="BX45" s="14"/>
      <c r="BY45" s="14"/>
      <c r="BZ45" s="29"/>
      <c r="CA45" s="14"/>
      <c r="CB45" s="29"/>
      <c r="CC45" s="14">
        <f t="shared" si="91"/>
        <v>0</v>
      </c>
      <c r="CD45" s="14">
        <f t="shared" si="91"/>
        <v>0</v>
      </c>
      <c r="CE45" s="14"/>
      <c r="CF45" s="14"/>
      <c r="CG45" s="27"/>
      <c r="CH45" s="18"/>
      <c r="CI45" s="26"/>
      <c r="CJ45" s="18"/>
      <c r="CK45" s="17"/>
      <c r="CL45" s="17"/>
      <c r="CM45" s="327">
        <v>25.75</v>
      </c>
      <c r="CN45" s="245">
        <v>8</v>
      </c>
      <c r="CO45" s="29">
        <f t="shared" si="21"/>
        <v>25.75</v>
      </c>
      <c r="CP45" s="29">
        <f t="shared" si="22"/>
        <v>8</v>
      </c>
      <c r="CQ45" s="238">
        <v>247.40625</v>
      </c>
      <c r="CR45" s="238"/>
      <c r="CS45" s="238"/>
      <c r="CT45" s="239"/>
      <c r="CU45" s="366">
        <v>18.556701030927837</v>
      </c>
      <c r="CV45" s="240"/>
      <c r="CW45" s="328">
        <v>63.814432989690722</v>
      </c>
      <c r="CX45" s="239"/>
      <c r="CY45" s="16"/>
      <c r="CZ45" s="16"/>
      <c r="DA45" s="25">
        <f t="shared" si="100"/>
        <v>329.77738402061857</v>
      </c>
      <c r="DB45" s="14">
        <f t="shared" si="24"/>
        <v>0</v>
      </c>
      <c r="DC45" s="29"/>
      <c r="DD45" s="29"/>
      <c r="DE45" s="14"/>
      <c r="DF45" s="29"/>
      <c r="DG45" s="29"/>
      <c r="DH45" s="29"/>
      <c r="DI45" s="29">
        <f t="shared" si="25"/>
        <v>0</v>
      </c>
      <c r="DJ45" s="29">
        <f t="shared" si="26"/>
        <v>0</v>
      </c>
      <c r="DK45" s="329">
        <v>42.37</v>
      </c>
      <c r="DL45" s="329">
        <v>14.12</v>
      </c>
      <c r="DM45" s="11">
        <f t="shared" si="27"/>
        <v>42.37</v>
      </c>
      <c r="DN45" s="11">
        <f t="shared" si="28"/>
        <v>14.12</v>
      </c>
      <c r="DO45" s="329">
        <v>41.1</v>
      </c>
      <c r="DP45" s="329">
        <v>13.7</v>
      </c>
      <c r="DQ45" s="349"/>
      <c r="DR45" s="349"/>
      <c r="DS45" s="29"/>
      <c r="DT45" s="29"/>
      <c r="DU45" s="15"/>
      <c r="DV45" s="24"/>
      <c r="DW45" s="24"/>
      <c r="DX45" s="24"/>
      <c r="DY45" s="29"/>
      <c r="DZ45" s="29"/>
      <c r="EA45" s="14"/>
      <c r="EB45" s="29"/>
      <c r="EC45" s="29">
        <f t="shared" si="29"/>
        <v>0</v>
      </c>
      <c r="ED45" s="29">
        <f t="shared" si="29"/>
        <v>0</v>
      </c>
      <c r="EE45" s="14"/>
      <c r="EF45" s="14"/>
      <c r="EG45" s="330">
        <v>39.18</v>
      </c>
      <c r="EH45" s="331">
        <v>9.7949999999999999</v>
      </c>
      <c r="EI45" s="119">
        <v>154.63999999999999</v>
      </c>
      <c r="EJ45" s="119">
        <v>38.659999999999997</v>
      </c>
      <c r="EK45" s="327">
        <v>72.16</v>
      </c>
      <c r="EL45" s="353">
        <v>18.04</v>
      </c>
      <c r="EM45" s="358">
        <v>51.55</v>
      </c>
      <c r="EN45" s="358">
        <v>12.887499999999999</v>
      </c>
      <c r="EO45" s="358">
        <v>30.93</v>
      </c>
      <c r="EP45" s="358">
        <v>7.7324999999999999</v>
      </c>
      <c r="EQ45" s="29">
        <f t="shared" si="30"/>
        <v>348.46000000000004</v>
      </c>
      <c r="ER45" s="29">
        <f t="shared" si="101"/>
        <v>66.495000000000005</v>
      </c>
      <c r="ES45" s="33"/>
      <c r="ET45" s="33"/>
      <c r="EU45" s="23"/>
      <c r="EV45" s="23"/>
      <c r="EW45" s="14">
        <f t="shared" si="32"/>
        <v>0</v>
      </c>
      <c r="EX45" s="14">
        <f t="shared" si="33"/>
        <v>0</v>
      </c>
      <c r="EY45" s="29"/>
      <c r="EZ45" s="29"/>
      <c r="FA45" s="332">
        <v>24</v>
      </c>
      <c r="FB45" s="246"/>
      <c r="FC45" s="139">
        <v>0</v>
      </c>
      <c r="FD45" s="245"/>
      <c r="FE45" s="29"/>
      <c r="FF45" s="29"/>
      <c r="FG45" s="235"/>
      <c r="FH45" s="236"/>
      <c r="FI45" s="29"/>
      <c r="FJ45" s="29"/>
      <c r="FK45" s="29"/>
      <c r="FL45" s="29"/>
      <c r="FM45" s="245">
        <v>26.8</v>
      </c>
      <c r="FN45" s="245">
        <v>6</v>
      </c>
      <c r="FO45" s="14"/>
      <c r="FP45" s="29"/>
      <c r="FQ45" s="6">
        <f t="shared" si="34"/>
        <v>26.8</v>
      </c>
      <c r="FR45" s="29">
        <f t="shared" si="35"/>
        <v>6</v>
      </c>
      <c r="FS45" s="14"/>
      <c r="FT45" s="14"/>
      <c r="FU45" s="29"/>
      <c r="FV45" s="29"/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9">
        <f t="shared" si="36"/>
        <v>0</v>
      </c>
      <c r="GH45" s="29">
        <f t="shared" si="37"/>
        <v>0</v>
      </c>
      <c r="GI45" s="22"/>
      <c r="GJ45" s="22"/>
      <c r="GK45" s="245"/>
      <c r="GL45" s="245"/>
      <c r="GM45" s="248"/>
      <c r="GN45" s="21"/>
      <c r="GO45" s="333"/>
      <c r="GP45" s="334"/>
      <c r="GQ45" s="5"/>
      <c r="GR45" s="5"/>
      <c r="GS45" s="21"/>
      <c r="GT45" s="21"/>
      <c r="GU45" s="118"/>
      <c r="GV45" s="118"/>
      <c r="GW45" s="118"/>
      <c r="GX45" s="118"/>
      <c r="GY45" s="118">
        <v>0</v>
      </c>
      <c r="GZ45" s="118">
        <v>0</v>
      </c>
      <c r="HA45" s="29">
        <f t="shared" si="38"/>
        <v>0</v>
      </c>
      <c r="HB45" s="29">
        <f t="shared" si="39"/>
        <v>0</v>
      </c>
      <c r="HC45" s="14"/>
      <c r="HD45" s="14"/>
      <c r="HE45" s="14"/>
      <c r="HF45" s="14"/>
      <c r="HG45" s="14"/>
      <c r="HH45" s="14"/>
      <c r="HI45" s="14">
        <f t="shared" si="92"/>
        <v>0</v>
      </c>
      <c r="HJ45" s="14">
        <f t="shared" si="93"/>
        <v>0</v>
      </c>
      <c r="HK45" s="102"/>
      <c r="HL45" s="102"/>
      <c r="HM45" s="102"/>
      <c r="HN45" s="355"/>
      <c r="HO45" s="102">
        <f t="shared" si="40"/>
        <v>0</v>
      </c>
      <c r="HP45" s="102">
        <f t="shared" si="41"/>
        <v>0</v>
      </c>
      <c r="HQ45" s="116">
        <v>400</v>
      </c>
      <c r="HR45" s="95"/>
      <c r="HS45" s="116">
        <v>400</v>
      </c>
      <c r="HT45" s="29"/>
      <c r="HU45" s="29">
        <f t="shared" si="42"/>
        <v>400</v>
      </c>
      <c r="HV45" s="29">
        <f t="shared" si="43"/>
        <v>0</v>
      </c>
      <c r="HW45" s="29"/>
      <c r="HX45" s="29"/>
      <c r="HY45" s="367"/>
      <c r="HZ45" s="333"/>
      <c r="IA45" s="20"/>
      <c r="IB45" s="7"/>
      <c r="IC45" s="336">
        <v>9.3000000000000007</v>
      </c>
      <c r="ID45" s="155">
        <v>2.3250000000000002</v>
      </c>
      <c r="IE45" s="4"/>
      <c r="IF45" s="4"/>
      <c r="IG45" s="29">
        <f t="shared" si="82"/>
        <v>9.3000000000000007</v>
      </c>
      <c r="IH45" s="29">
        <f t="shared" si="44"/>
        <v>2.3250000000000002</v>
      </c>
      <c r="II45" s="29"/>
      <c r="IJ45" s="29"/>
      <c r="IK45" s="29"/>
      <c r="IL45" s="29"/>
      <c r="IM45" s="14"/>
      <c r="IN45" s="24"/>
      <c r="IO45" s="102"/>
      <c r="IP45" s="102"/>
      <c r="IQ45" s="29"/>
      <c r="IR45" s="29"/>
      <c r="IS45" s="29"/>
      <c r="IT45" s="29"/>
      <c r="IU45" s="29">
        <f t="shared" si="94"/>
        <v>0</v>
      </c>
      <c r="IV45" s="29">
        <f t="shared" si="95"/>
        <v>0</v>
      </c>
      <c r="IW45" s="29"/>
      <c r="IX45" s="29"/>
      <c r="IY45" s="95">
        <v>10.31</v>
      </c>
      <c r="IZ45" s="95">
        <v>0</v>
      </c>
      <c r="JA45" s="95">
        <v>0</v>
      </c>
      <c r="JB45" s="95">
        <v>0</v>
      </c>
      <c r="JC45" s="30"/>
      <c r="JD45" s="30"/>
      <c r="JE45" s="29">
        <f t="shared" si="45"/>
        <v>10.31</v>
      </c>
      <c r="JF45" s="29">
        <f t="shared" si="46"/>
        <v>0</v>
      </c>
      <c r="JG45" s="368">
        <v>6.5372000000000003</v>
      </c>
      <c r="JH45" s="369">
        <v>1</v>
      </c>
      <c r="JI45" s="368">
        <v>6.5373000000000001</v>
      </c>
      <c r="JJ45" s="369">
        <v>1</v>
      </c>
      <c r="JK45" s="333">
        <v>51.55</v>
      </c>
      <c r="JL45" s="333">
        <v>11</v>
      </c>
      <c r="JM45" s="116">
        <v>0</v>
      </c>
      <c r="JN45" s="333">
        <v>0</v>
      </c>
      <c r="JO45" s="327"/>
      <c r="JP45" s="245"/>
      <c r="JQ45" s="29"/>
      <c r="JR45" s="29"/>
      <c r="JS45" s="29"/>
      <c r="JT45" s="29"/>
      <c r="JU45" s="29">
        <f t="shared" si="83"/>
        <v>64.624499999999998</v>
      </c>
      <c r="JV45" s="29">
        <f t="shared" si="84"/>
        <v>13</v>
      </c>
      <c r="JW45" s="29"/>
      <c r="JX45" s="29"/>
      <c r="JY45" s="30"/>
      <c r="JZ45" s="30"/>
      <c r="KA45" s="29">
        <f t="shared" si="47"/>
        <v>0</v>
      </c>
      <c r="KB45" s="29">
        <f t="shared" si="48"/>
        <v>0</v>
      </c>
      <c r="KC45" s="14"/>
      <c r="KD45" s="14"/>
      <c r="KE45" s="14"/>
      <c r="KF45" s="14"/>
      <c r="KG45" s="14">
        <f t="shared" si="96"/>
        <v>0</v>
      </c>
      <c r="KH45" s="14">
        <f t="shared" si="97"/>
        <v>0</v>
      </c>
      <c r="KI45" s="14"/>
      <c r="KJ45" s="14"/>
      <c r="KK45" s="14"/>
      <c r="KL45" s="14"/>
      <c r="KM45" s="14">
        <f t="shared" si="49"/>
        <v>0</v>
      </c>
      <c r="KN45" s="14">
        <f t="shared" si="49"/>
        <v>0</v>
      </c>
      <c r="KO45" s="11"/>
      <c r="KP45" s="14"/>
      <c r="KQ45" s="14"/>
      <c r="KR45" s="14"/>
      <c r="KS45" s="10"/>
      <c r="KT45" s="10"/>
      <c r="KU45" s="14"/>
      <c r="KV45" s="14"/>
      <c r="KW45" s="14">
        <f t="shared" si="50"/>
        <v>0</v>
      </c>
      <c r="KX45" s="14">
        <f t="shared" si="51"/>
        <v>0</v>
      </c>
      <c r="KY45" s="14"/>
      <c r="KZ45" s="14"/>
      <c r="LA45" s="14"/>
      <c r="LB45" s="14"/>
      <c r="LC45" s="14">
        <f t="shared" si="52"/>
        <v>0</v>
      </c>
      <c r="LD45" s="14">
        <f t="shared" si="53"/>
        <v>0</v>
      </c>
      <c r="LE45" s="14"/>
      <c r="LF45" s="14"/>
      <c r="LG45" s="14">
        <f t="shared" si="54"/>
        <v>0</v>
      </c>
      <c r="LH45" s="14">
        <f t="shared" si="55"/>
        <v>0</v>
      </c>
      <c r="LI45" s="337"/>
      <c r="LJ45" s="338"/>
      <c r="LK45" s="339"/>
      <c r="LL45" s="340"/>
      <c r="LM45" s="339"/>
      <c r="LN45" s="342"/>
      <c r="LO45" s="31"/>
      <c r="LP45" s="3"/>
      <c r="LQ45" s="3"/>
      <c r="LR45" s="3"/>
      <c r="LS45" s="14">
        <f t="shared" si="102"/>
        <v>0</v>
      </c>
      <c r="LT45" s="14">
        <f t="shared" si="57"/>
        <v>0</v>
      </c>
      <c r="LU45" s="12"/>
      <c r="LV45" s="14"/>
      <c r="LW45" s="14"/>
      <c r="LX45" s="14"/>
      <c r="LY45" s="14">
        <f t="shared" si="58"/>
        <v>0</v>
      </c>
      <c r="LZ45" s="14">
        <f t="shared" si="59"/>
        <v>0</v>
      </c>
      <c r="MA45" s="27"/>
      <c r="MB45" s="14"/>
      <c r="MC45" s="233">
        <v>22</v>
      </c>
      <c r="MD45" s="252"/>
      <c r="ME45" s="99"/>
      <c r="MF45" s="14"/>
      <c r="MG45" s="31"/>
      <c r="MH45" s="14"/>
      <c r="MI45" s="14">
        <f t="shared" si="60"/>
        <v>22</v>
      </c>
      <c r="MJ45" s="14">
        <f t="shared" si="61"/>
        <v>0</v>
      </c>
      <c r="MK45" s="350">
        <v>3.5640000000000001</v>
      </c>
      <c r="ML45" s="117">
        <v>0</v>
      </c>
      <c r="MM45" s="139">
        <v>2.3760000000000003</v>
      </c>
      <c r="MN45" s="343">
        <v>0</v>
      </c>
      <c r="MO45" s="14">
        <f t="shared" si="62"/>
        <v>5.94</v>
      </c>
      <c r="MP45" s="14">
        <f t="shared" si="63"/>
        <v>0</v>
      </c>
      <c r="MQ45" s="14"/>
      <c r="MR45" s="14"/>
      <c r="MS45" s="14">
        <f t="shared" si="64"/>
        <v>0</v>
      </c>
      <c r="MT45" s="14">
        <f t="shared" si="65"/>
        <v>0</v>
      </c>
      <c r="MU45" s="14"/>
      <c r="MV45" s="14"/>
      <c r="MW45" s="14">
        <f t="shared" si="66"/>
        <v>0</v>
      </c>
      <c r="MX45" s="14">
        <f t="shared" si="67"/>
        <v>0</v>
      </c>
      <c r="MY45" s="117">
        <v>6.65</v>
      </c>
      <c r="MZ45" s="344">
        <v>0.9</v>
      </c>
      <c r="NA45" s="14">
        <f t="shared" si="68"/>
        <v>6.65</v>
      </c>
      <c r="NB45" s="14">
        <f t="shared" si="69"/>
        <v>0.9</v>
      </c>
      <c r="NC45" s="33"/>
      <c r="ND45" s="33"/>
      <c r="NE45" s="33">
        <f t="shared" si="70"/>
        <v>0</v>
      </c>
      <c r="NF45" s="33">
        <f t="shared" si="71"/>
        <v>0</v>
      </c>
      <c r="NG45" s="33"/>
      <c r="NH45" s="33"/>
      <c r="NI45" s="33">
        <f t="shared" si="72"/>
        <v>0</v>
      </c>
      <c r="NJ45" s="33">
        <f t="shared" si="73"/>
        <v>0</v>
      </c>
      <c r="NK45" s="8"/>
      <c r="NL45" s="33"/>
      <c r="NM45" s="33">
        <f t="shared" si="74"/>
        <v>0</v>
      </c>
      <c r="NN45" s="33">
        <f t="shared" si="75"/>
        <v>0</v>
      </c>
      <c r="NO45" s="98">
        <v>2.19</v>
      </c>
      <c r="NP45" s="98"/>
      <c r="NQ45" s="98">
        <v>0</v>
      </c>
      <c r="NR45" s="98"/>
      <c r="NS45" s="98">
        <v>0</v>
      </c>
      <c r="NT45" s="98"/>
      <c r="NU45" s="14">
        <f t="shared" si="76"/>
        <v>2.19</v>
      </c>
      <c r="NV45" s="14">
        <f t="shared" si="77"/>
        <v>0</v>
      </c>
      <c r="NW45" s="98"/>
      <c r="NX45" s="98"/>
      <c r="NY45" s="98"/>
      <c r="NZ45" s="98"/>
      <c r="OA45" s="98"/>
      <c r="OB45" s="98"/>
      <c r="OC45" s="98"/>
      <c r="OD45" s="98"/>
      <c r="OE45" s="98">
        <f t="shared" si="78"/>
        <v>0</v>
      </c>
      <c r="OF45" s="98">
        <f t="shared" si="79"/>
        <v>0</v>
      </c>
      <c r="OG45" s="240">
        <v>1.26</v>
      </c>
      <c r="OH45" s="240"/>
      <c r="OI45" s="240">
        <v>0.44</v>
      </c>
      <c r="OJ45" s="240"/>
      <c r="OK45" s="240">
        <v>0.47</v>
      </c>
      <c r="OL45" s="33"/>
      <c r="OM45" s="33">
        <f t="shared" si="80"/>
        <v>1.7</v>
      </c>
      <c r="ON45" s="33">
        <f t="shared" si="81"/>
        <v>0</v>
      </c>
      <c r="OO45" s="33"/>
      <c r="OP45" s="33"/>
      <c r="OQ45" s="33">
        <f t="shared" si="98"/>
        <v>0</v>
      </c>
      <c r="OR45" s="33">
        <f t="shared" si="99"/>
        <v>0</v>
      </c>
    </row>
    <row r="46" spans="1:408" ht="12.75" customHeight="1">
      <c r="A46" s="172"/>
      <c r="B46" s="154">
        <v>36</v>
      </c>
      <c r="C46" s="173"/>
      <c r="D46" s="173"/>
      <c r="E46" s="98"/>
      <c r="F46" s="98"/>
      <c r="G46" s="98"/>
      <c r="H46" s="98"/>
      <c r="I46" s="102">
        <f t="shared" si="85"/>
        <v>0</v>
      </c>
      <c r="J46" s="102">
        <f t="shared" si="86"/>
        <v>0</v>
      </c>
      <c r="K46" s="11"/>
      <c r="L46" s="11"/>
      <c r="M46" s="95">
        <v>20.62</v>
      </c>
      <c r="N46" s="95">
        <v>4.1240000000000006</v>
      </c>
      <c r="O46" s="99">
        <v>0</v>
      </c>
      <c r="P46" s="95">
        <v>0</v>
      </c>
      <c r="Q46" s="147"/>
      <c r="R46" s="102"/>
      <c r="S46" s="11"/>
      <c r="T46" s="11"/>
      <c r="U46" s="102"/>
      <c r="V46" s="102"/>
      <c r="W46" s="29">
        <f t="shared" si="14"/>
        <v>20.62</v>
      </c>
      <c r="X46" s="29">
        <f t="shared" si="15"/>
        <v>20.62</v>
      </c>
      <c r="Y46" s="102">
        <v>5</v>
      </c>
      <c r="Z46" s="102">
        <v>2.2200000000000002</v>
      </c>
      <c r="AA46" s="99"/>
      <c r="AB46" s="95"/>
      <c r="AC46" s="29">
        <f t="shared" si="16"/>
        <v>5</v>
      </c>
      <c r="AD46" s="29">
        <f t="shared" si="17"/>
        <v>2.2200000000000002</v>
      </c>
      <c r="AE46" s="95">
        <v>10</v>
      </c>
      <c r="AF46" s="95">
        <v>3</v>
      </c>
      <c r="AG46" s="95"/>
      <c r="AH46" s="95"/>
      <c r="AI46" s="147"/>
      <c r="AJ46" s="147"/>
      <c r="AK46" s="325">
        <v>105</v>
      </c>
      <c r="AL46" s="326">
        <v>31.5</v>
      </c>
      <c r="AM46" s="9"/>
      <c r="AN46" s="9"/>
      <c r="AO46" s="28"/>
      <c r="AP46" s="28"/>
      <c r="AQ46" s="28"/>
      <c r="AR46" s="28"/>
      <c r="AS46" s="28"/>
      <c r="AT46" s="28"/>
      <c r="AU46" s="14">
        <f t="shared" si="87"/>
        <v>115</v>
      </c>
      <c r="AV46" s="14">
        <f t="shared" si="88"/>
        <v>34.5</v>
      </c>
      <c r="AW46" s="29"/>
      <c r="AX46" s="29"/>
      <c r="AY46" s="1"/>
      <c r="AZ46" s="29"/>
      <c r="BA46" s="29"/>
      <c r="BB46" s="29"/>
      <c r="BC46" s="29">
        <f t="shared" si="89"/>
        <v>0</v>
      </c>
      <c r="BD46" s="29">
        <f t="shared" si="90"/>
        <v>0</v>
      </c>
      <c r="BE46" s="102">
        <v>44</v>
      </c>
      <c r="BF46" s="102">
        <v>6.2656000000000001</v>
      </c>
      <c r="BG46" s="249">
        <v>16</v>
      </c>
      <c r="BH46" s="250">
        <v>2.2784</v>
      </c>
      <c r="BI46" s="249"/>
      <c r="BJ46" s="250"/>
      <c r="BK46" s="245"/>
      <c r="BL46" s="102"/>
      <c r="BM46" s="102">
        <v>0</v>
      </c>
      <c r="BN46" s="102">
        <v>0</v>
      </c>
      <c r="BO46" s="29"/>
      <c r="BP46" s="29"/>
      <c r="BQ46" s="102">
        <v>0</v>
      </c>
      <c r="BR46" s="102">
        <v>0</v>
      </c>
      <c r="BS46" s="11">
        <f t="shared" si="19"/>
        <v>60</v>
      </c>
      <c r="BT46" s="29">
        <f t="shared" si="20"/>
        <v>8.5440000000000005</v>
      </c>
      <c r="BU46" s="29"/>
      <c r="BV46" s="29"/>
      <c r="BW46" s="14"/>
      <c r="BX46" s="14"/>
      <c r="BY46" s="14"/>
      <c r="BZ46" s="29"/>
      <c r="CA46" s="14"/>
      <c r="CB46" s="29"/>
      <c r="CC46" s="14">
        <f t="shared" si="91"/>
        <v>0</v>
      </c>
      <c r="CD46" s="14">
        <f t="shared" si="91"/>
        <v>0</v>
      </c>
      <c r="CE46" s="14"/>
      <c r="CF46" s="14"/>
      <c r="CG46" s="27"/>
      <c r="CH46" s="18"/>
      <c r="CI46" s="26"/>
      <c r="CJ46" s="18"/>
      <c r="CK46" s="17"/>
      <c r="CL46" s="17"/>
      <c r="CM46" s="327">
        <v>25.75</v>
      </c>
      <c r="CN46" s="245">
        <v>8</v>
      </c>
      <c r="CO46" s="29">
        <f t="shared" si="21"/>
        <v>25.75</v>
      </c>
      <c r="CP46" s="29">
        <f t="shared" si="22"/>
        <v>8</v>
      </c>
      <c r="CQ46" s="238">
        <v>247.40625</v>
      </c>
      <c r="CR46" s="238"/>
      <c r="CS46" s="238"/>
      <c r="CT46" s="239"/>
      <c r="CU46" s="366">
        <v>18.556701030927837</v>
      </c>
      <c r="CV46" s="240"/>
      <c r="CW46" s="328">
        <v>63.814432989690722</v>
      </c>
      <c r="CX46" s="239"/>
      <c r="CY46" s="16"/>
      <c r="CZ46" s="16"/>
      <c r="DA46" s="25">
        <f t="shared" si="100"/>
        <v>329.77738402061857</v>
      </c>
      <c r="DB46" s="14">
        <f t="shared" si="24"/>
        <v>0</v>
      </c>
      <c r="DC46" s="29"/>
      <c r="DD46" s="29"/>
      <c r="DE46" s="14"/>
      <c r="DF46" s="29"/>
      <c r="DG46" s="29"/>
      <c r="DH46" s="29"/>
      <c r="DI46" s="29">
        <f t="shared" si="25"/>
        <v>0</v>
      </c>
      <c r="DJ46" s="29">
        <f t="shared" si="26"/>
        <v>0</v>
      </c>
      <c r="DK46" s="329">
        <v>42.37</v>
      </c>
      <c r="DL46" s="329">
        <v>14.12</v>
      </c>
      <c r="DM46" s="11">
        <f t="shared" si="27"/>
        <v>42.37</v>
      </c>
      <c r="DN46" s="11">
        <f t="shared" si="28"/>
        <v>14.12</v>
      </c>
      <c r="DO46" s="329">
        <v>41.1</v>
      </c>
      <c r="DP46" s="329">
        <v>13.7</v>
      </c>
      <c r="DQ46" s="349"/>
      <c r="DR46" s="349"/>
      <c r="DS46" s="29"/>
      <c r="DT46" s="29"/>
      <c r="DU46" s="15"/>
      <c r="DV46" s="24"/>
      <c r="DW46" s="24"/>
      <c r="DX46" s="24"/>
      <c r="DY46" s="29"/>
      <c r="DZ46" s="29"/>
      <c r="EA46" s="14"/>
      <c r="EB46" s="29"/>
      <c r="EC46" s="29">
        <f t="shared" si="29"/>
        <v>0</v>
      </c>
      <c r="ED46" s="29">
        <f t="shared" si="29"/>
        <v>0</v>
      </c>
      <c r="EE46" s="14"/>
      <c r="EF46" s="14"/>
      <c r="EG46" s="330">
        <v>39.18</v>
      </c>
      <c r="EH46" s="331">
        <v>9.7949999999999999</v>
      </c>
      <c r="EI46" s="119">
        <v>154.63999999999999</v>
      </c>
      <c r="EJ46" s="119">
        <v>38.659999999999997</v>
      </c>
      <c r="EK46" s="327">
        <v>72.16</v>
      </c>
      <c r="EL46" s="353">
        <v>18.04</v>
      </c>
      <c r="EM46" s="358">
        <v>51.55</v>
      </c>
      <c r="EN46" s="358">
        <v>12.887499999999999</v>
      </c>
      <c r="EO46" s="358">
        <v>30.93</v>
      </c>
      <c r="EP46" s="358">
        <v>7.7324999999999999</v>
      </c>
      <c r="EQ46" s="29">
        <f t="shared" si="30"/>
        <v>348.46000000000004</v>
      </c>
      <c r="ER46" s="29">
        <f t="shared" si="101"/>
        <v>66.495000000000005</v>
      </c>
      <c r="ES46" s="33"/>
      <c r="ET46" s="33"/>
      <c r="EU46" s="23"/>
      <c r="EV46" s="23"/>
      <c r="EW46" s="14">
        <f t="shared" si="32"/>
        <v>0</v>
      </c>
      <c r="EX46" s="14">
        <f t="shared" si="33"/>
        <v>0</v>
      </c>
      <c r="EY46" s="29"/>
      <c r="EZ46" s="29"/>
      <c r="FA46" s="332">
        <v>24</v>
      </c>
      <c r="FB46" s="246"/>
      <c r="FC46" s="139">
        <v>0</v>
      </c>
      <c r="FD46" s="245"/>
      <c r="FE46" s="29"/>
      <c r="FF46" s="29"/>
      <c r="FG46" s="235"/>
      <c r="FH46" s="236"/>
      <c r="FI46" s="29"/>
      <c r="FJ46" s="29"/>
      <c r="FK46" s="29"/>
      <c r="FL46" s="29"/>
      <c r="FM46" s="245">
        <v>26.8</v>
      </c>
      <c r="FN46" s="245">
        <v>6</v>
      </c>
      <c r="FO46" s="14"/>
      <c r="FP46" s="29"/>
      <c r="FQ46" s="6">
        <f t="shared" si="34"/>
        <v>26.8</v>
      </c>
      <c r="FR46" s="29">
        <f t="shared" si="35"/>
        <v>6</v>
      </c>
      <c r="FS46" s="14"/>
      <c r="FT46" s="14"/>
      <c r="FU46" s="29"/>
      <c r="FV46" s="29"/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9">
        <f t="shared" si="36"/>
        <v>0</v>
      </c>
      <c r="GH46" s="29">
        <f t="shared" si="37"/>
        <v>0</v>
      </c>
      <c r="GI46" s="22"/>
      <c r="GJ46" s="22"/>
      <c r="GK46" s="245"/>
      <c r="GL46" s="245"/>
      <c r="GM46" s="248"/>
      <c r="GN46" s="21"/>
      <c r="GO46" s="333"/>
      <c r="GP46" s="334"/>
      <c r="GQ46" s="5"/>
      <c r="GR46" s="5"/>
      <c r="GS46" s="21"/>
      <c r="GT46" s="21"/>
      <c r="GU46" s="118"/>
      <c r="GV46" s="118"/>
      <c r="GW46" s="118"/>
      <c r="GX46" s="118"/>
      <c r="GY46" s="118">
        <v>0</v>
      </c>
      <c r="GZ46" s="118">
        <v>0</v>
      </c>
      <c r="HA46" s="29">
        <f t="shared" si="38"/>
        <v>0</v>
      </c>
      <c r="HB46" s="29">
        <f t="shared" si="39"/>
        <v>0</v>
      </c>
      <c r="HC46" s="14"/>
      <c r="HD46" s="14"/>
      <c r="HE46" s="14"/>
      <c r="HF46" s="14"/>
      <c r="HG46" s="14"/>
      <c r="HH46" s="14"/>
      <c r="HI46" s="14">
        <f t="shared" si="92"/>
        <v>0</v>
      </c>
      <c r="HJ46" s="14">
        <f t="shared" si="93"/>
        <v>0</v>
      </c>
      <c r="HK46" s="102"/>
      <c r="HL46" s="102"/>
      <c r="HM46" s="102"/>
      <c r="HN46" s="355"/>
      <c r="HO46" s="102">
        <f t="shared" si="40"/>
        <v>0</v>
      </c>
      <c r="HP46" s="102">
        <f t="shared" si="41"/>
        <v>0</v>
      </c>
      <c r="HQ46" s="116">
        <v>400</v>
      </c>
      <c r="HR46" s="95"/>
      <c r="HS46" s="116">
        <v>400</v>
      </c>
      <c r="HT46" s="29"/>
      <c r="HU46" s="29">
        <f t="shared" si="42"/>
        <v>400</v>
      </c>
      <c r="HV46" s="29">
        <f t="shared" si="43"/>
        <v>0</v>
      </c>
      <c r="HW46" s="29"/>
      <c r="HX46" s="29"/>
      <c r="HY46" s="240"/>
      <c r="HZ46" s="333"/>
      <c r="IA46" s="20"/>
      <c r="IB46" s="7"/>
      <c r="IC46" s="336">
        <v>9.3000000000000007</v>
      </c>
      <c r="ID46" s="155">
        <v>2.3250000000000002</v>
      </c>
      <c r="IE46" s="4"/>
      <c r="IF46" s="4"/>
      <c r="IG46" s="29">
        <f t="shared" si="82"/>
        <v>9.3000000000000007</v>
      </c>
      <c r="IH46" s="29">
        <f t="shared" si="44"/>
        <v>2.3250000000000002</v>
      </c>
      <c r="II46" s="29"/>
      <c r="IJ46" s="29"/>
      <c r="IK46" s="29"/>
      <c r="IL46" s="29"/>
      <c r="IM46" s="14"/>
      <c r="IN46" s="24"/>
      <c r="IO46" s="102"/>
      <c r="IP46" s="102"/>
      <c r="IQ46" s="29"/>
      <c r="IR46" s="29"/>
      <c r="IS46" s="29"/>
      <c r="IT46" s="29"/>
      <c r="IU46" s="29">
        <f t="shared" si="94"/>
        <v>0</v>
      </c>
      <c r="IV46" s="29">
        <f t="shared" si="95"/>
        <v>0</v>
      </c>
      <c r="IW46" s="29"/>
      <c r="IX46" s="29"/>
      <c r="IY46" s="95">
        <v>10.31</v>
      </c>
      <c r="IZ46" s="95">
        <v>0</v>
      </c>
      <c r="JA46" s="95">
        <v>0</v>
      </c>
      <c r="JB46" s="95">
        <v>0</v>
      </c>
      <c r="JC46" s="30"/>
      <c r="JD46" s="30"/>
      <c r="JE46" s="29">
        <f t="shared" si="45"/>
        <v>10.31</v>
      </c>
      <c r="JF46" s="29">
        <f t="shared" si="46"/>
        <v>0</v>
      </c>
      <c r="JG46" s="368">
        <v>6.5372000000000003</v>
      </c>
      <c r="JH46" s="369">
        <v>1</v>
      </c>
      <c r="JI46" s="368">
        <v>6.5373000000000001</v>
      </c>
      <c r="JJ46" s="369">
        <v>1</v>
      </c>
      <c r="JK46" s="333">
        <v>51.55</v>
      </c>
      <c r="JL46" s="333">
        <v>11</v>
      </c>
      <c r="JM46" s="116">
        <v>0</v>
      </c>
      <c r="JN46" s="333">
        <v>0</v>
      </c>
      <c r="JO46" s="327"/>
      <c r="JP46" s="245"/>
      <c r="JQ46" s="29"/>
      <c r="JR46" s="29"/>
      <c r="JS46" s="29"/>
      <c r="JT46" s="29"/>
      <c r="JU46" s="29">
        <f t="shared" si="83"/>
        <v>64.624499999999998</v>
      </c>
      <c r="JV46" s="29">
        <f t="shared" si="84"/>
        <v>13</v>
      </c>
      <c r="JW46" s="29"/>
      <c r="JX46" s="29"/>
      <c r="JY46" s="30"/>
      <c r="JZ46" s="30"/>
      <c r="KA46" s="29">
        <f t="shared" si="47"/>
        <v>0</v>
      </c>
      <c r="KB46" s="29">
        <f t="shared" si="48"/>
        <v>0</v>
      </c>
      <c r="KC46" s="14"/>
      <c r="KD46" s="14"/>
      <c r="KE46" s="14"/>
      <c r="KF46" s="14"/>
      <c r="KG46" s="14">
        <f t="shared" si="96"/>
        <v>0</v>
      </c>
      <c r="KH46" s="14">
        <f t="shared" si="97"/>
        <v>0</v>
      </c>
      <c r="KI46" s="14"/>
      <c r="KJ46" s="14"/>
      <c r="KK46" s="14"/>
      <c r="KL46" s="14"/>
      <c r="KM46" s="14">
        <f t="shared" si="49"/>
        <v>0</v>
      </c>
      <c r="KN46" s="14">
        <f t="shared" si="49"/>
        <v>0</v>
      </c>
      <c r="KO46" s="11"/>
      <c r="KP46" s="14"/>
      <c r="KQ46" s="14"/>
      <c r="KR46" s="14"/>
      <c r="KS46" s="10"/>
      <c r="KT46" s="10"/>
      <c r="KU46" s="14"/>
      <c r="KV46" s="14"/>
      <c r="KW46" s="14">
        <f t="shared" si="50"/>
        <v>0</v>
      </c>
      <c r="KX46" s="14">
        <f t="shared" si="51"/>
        <v>0</v>
      </c>
      <c r="KY46" s="14"/>
      <c r="KZ46" s="14"/>
      <c r="LA46" s="14"/>
      <c r="LB46" s="14"/>
      <c r="LC46" s="14">
        <f t="shared" si="52"/>
        <v>0</v>
      </c>
      <c r="LD46" s="14">
        <f t="shared" si="53"/>
        <v>0</v>
      </c>
      <c r="LE46" s="14"/>
      <c r="LF46" s="14"/>
      <c r="LG46" s="14">
        <f t="shared" si="54"/>
        <v>0</v>
      </c>
      <c r="LH46" s="14">
        <f t="shared" si="55"/>
        <v>0</v>
      </c>
      <c r="LI46" s="337"/>
      <c r="LJ46" s="338"/>
      <c r="LK46" s="339"/>
      <c r="LL46" s="340"/>
      <c r="LM46" s="339"/>
      <c r="LN46" s="342"/>
      <c r="LO46" s="31"/>
      <c r="LP46" s="3"/>
      <c r="LQ46" s="3"/>
      <c r="LR46" s="3"/>
      <c r="LS46" s="14">
        <f t="shared" si="102"/>
        <v>0</v>
      </c>
      <c r="LT46" s="14">
        <f t="shared" si="57"/>
        <v>0</v>
      </c>
      <c r="LU46" s="12"/>
      <c r="LV46" s="14"/>
      <c r="LW46" s="14"/>
      <c r="LX46" s="14"/>
      <c r="LY46" s="14">
        <f t="shared" si="58"/>
        <v>0</v>
      </c>
      <c r="LZ46" s="14">
        <f t="shared" si="59"/>
        <v>0</v>
      </c>
      <c r="MA46" s="27"/>
      <c r="MB46" s="14"/>
      <c r="MC46" s="233">
        <v>22</v>
      </c>
      <c r="MD46" s="252"/>
      <c r="ME46" s="99"/>
      <c r="MF46" s="14"/>
      <c r="MG46" s="31"/>
      <c r="MH46" s="14"/>
      <c r="MI46" s="14">
        <f t="shared" si="60"/>
        <v>22</v>
      </c>
      <c r="MJ46" s="14">
        <f t="shared" si="61"/>
        <v>0</v>
      </c>
      <c r="MK46" s="350">
        <v>4.0439999999999996</v>
      </c>
      <c r="ML46" s="117">
        <v>0</v>
      </c>
      <c r="MM46" s="139">
        <v>2.6960000000000002</v>
      </c>
      <c r="MN46" s="343">
        <v>0</v>
      </c>
      <c r="MO46" s="14">
        <f t="shared" si="62"/>
        <v>6.74</v>
      </c>
      <c r="MP46" s="14">
        <f t="shared" si="63"/>
        <v>0</v>
      </c>
      <c r="MQ46" s="14"/>
      <c r="MR46" s="14"/>
      <c r="MS46" s="14">
        <f t="shared" si="64"/>
        <v>0</v>
      </c>
      <c r="MT46" s="14">
        <f t="shared" si="65"/>
        <v>0</v>
      </c>
      <c r="MU46" s="14"/>
      <c r="MV46" s="14"/>
      <c r="MW46" s="14">
        <f t="shared" si="66"/>
        <v>0</v>
      </c>
      <c r="MX46" s="14">
        <f t="shared" si="67"/>
        <v>0</v>
      </c>
      <c r="MY46" s="117">
        <v>6.65</v>
      </c>
      <c r="MZ46" s="344">
        <v>0.9</v>
      </c>
      <c r="NA46" s="14">
        <f t="shared" si="68"/>
        <v>6.65</v>
      </c>
      <c r="NB46" s="14">
        <f t="shared" si="69"/>
        <v>0.9</v>
      </c>
      <c r="NC46" s="33"/>
      <c r="ND46" s="33"/>
      <c r="NE46" s="33">
        <f t="shared" si="70"/>
        <v>0</v>
      </c>
      <c r="NF46" s="33">
        <f t="shared" si="71"/>
        <v>0</v>
      </c>
      <c r="NG46" s="33"/>
      <c r="NH46" s="33"/>
      <c r="NI46" s="33">
        <f t="shared" si="72"/>
        <v>0</v>
      </c>
      <c r="NJ46" s="33">
        <f t="shared" si="73"/>
        <v>0</v>
      </c>
      <c r="NK46" s="8"/>
      <c r="NL46" s="33"/>
      <c r="NM46" s="33">
        <f t="shared" si="74"/>
        <v>0</v>
      </c>
      <c r="NN46" s="33">
        <f t="shared" si="75"/>
        <v>0</v>
      </c>
      <c r="NO46" s="98">
        <v>1.95</v>
      </c>
      <c r="NP46" s="98"/>
      <c r="NQ46" s="98">
        <v>0</v>
      </c>
      <c r="NR46" s="98"/>
      <c r="NS46" s="98">
        <v>0</v>
      </c>
      <c r="NT46" s="98"/>
      <c r="NU46" s="14">
        <f t="shared" si="76"/>
        <v>1.95</v>
      </c>
      <c r="NV46" s="14">
        <f t="shared" si="77"/>
        <v>0</v>
      </c>
      <c r="NW46" s="98"/>
      <c r="NX46" s="98"/>
      <c r="NY46" s="98"/>
      <c r="NZ46" s="98"/>
      <c r="OA46" s="98"/>
      <c r="OB46" s="98"/>
      <c r="OC46" s="98"/>
      <c r="OD46" s="98"/>
      <c r="OE46" s="98">
        <f t="shared" si="78"/>
        <v>0</v>
      </c>
      <c r="OF46" s="98">
        <f t="shared" si="79"/>
        <v>0</v>
      </c>
      <c r="OG46" s="240">
        <v>1.3</v>
      </c>
      <c r="OH46" s="240"/>
      <c r="OI46" s="240">
        <v>0.45</v>
      </c>
      <c r="OJ46" s="240"/>
      <c r="OK46" s="240">
        <v>0.49</v>
      </c>
      <c r="OL46" s="33"/>
      <c r="OM46" s="33">
        <f t="shared" si="80"/>
        <v>1.75</v>
      </c>
      <c r="ON46" s="33">
        <f t="shared" si="81"/>
        <v>0</v>
      </c>
      <c r="OO46" s="33"/>
      <c r="OP46" s="33"/>
      <c r="OQ46" s="33">
        <f t="shared" si="98"/>
        <v>0</v>
      </c>
      <c r="OR46" s="33">
        <f t="shared" si="99"/>
        <v>0</v>
      </c>
    </row>
    <row r="47" spans="1:408" ht="12.75" customHeight="1">
      <c r="A47" s="184">
        <v>0.375</v>
      </c>
      <c r="B47" s="154">
        <v>37</v>
      </c>
      <c r="C47" s="173"/>
      <c r="D47" s="173"/>
      <c r="E47" s="98"/>
      <c r="F47" s="98"/>
      <c r="G47" s="98"/>
      <c r="H47" s="98"/>
      <c r="I47" s="102">
        <f t="shared" si="85"/>
        <v>0</v>
      </c>
      <c r="J47" s="102">
        <f t="shared" si="86"/>
        <v>0</v>
      </c>
      <c r="K47" s="11"/>
      <c r="L47" s="11"/>
      <c r="M47" s="95">
        <v>20.62</v>
      </c>
      <c r="N47" s="95">
        <v>4.1240000000000006</v>
      </c>
      <c r="O47" s="99">
        <v>0</v>
      </c>
      <c r="P47" s="95">
        <v>0</v>
      </c>
      <c r="Q47" s="147"/>
      <c r="R47" s="102"/>
      <c r="S47" s="11"/>
      <c r="T47" s="11"/>
      <c r="U47" s="102"/>
      <c r="V47" s="102"/>
      <c r="W47" s="29">
        <f t="shared" si="14"/>
        <v>20.62</v>
      </c>
      <c r="X47" s="29">
        <f t="shared" si="15"/>
        <v>20.62</v>
      </c>
      <c r="Y47" s="102">
        <v>5</v>
      </c>
      <c r="Z47" s="102">
        <v>2.2200000000000002</v>
      </c>
      <c r="AA47" s="99"/>
      <c r="AB47" s="95"/>
      <c r="AC47" s="29">
        <f t="shared" si="16"/>
        <v>5</v>
      </c>
      <c r="AD47" s="29">
        <f t="shared" si="17"/>
        <v>2.2200000000000002</v>
      </c>
      <c r="AE47" s="95">
        <v>10</v>
      </c>
      <c r="AF47" s="95">
        <v>3</v>
      </c>
      <c r="AG47" s="95"/>
      <c r="AH47" s="95"/>
      <c r="AI47" s="147"/>
      <c r="AJ47" s="147"/>
      <c r="AK47" s="325">
        <v>105</v>
      </c>
      <c r="AL47" s="326">
        <v>31.5</v>
      </c>
      <c r="AM47" s="9"/>
      <c r="AN47" s="9"/>
      <c r="AO47" s="28"/>
      <c r="AP47" s="28"/>
      <c r="AQ47" s="28"/>
      <c r="AR47" s="28"/>
      <c r="AS47" s="28"/>
      <c r="AT47" s="28"/>
      <c r="AU47" s="14">
        <f t="shared" si="87"/>
        <v>115</v>
      </c>
      <c r="AV47" s="14">
        <f t="shared" si="88"/>
        <v>34.5</v>
      </c>
      <c r="AW47" s="29"/>
      <c r="AX47" s="29"/>
      <c r="AY47" s="1"/>
      <c r="AZ47" s="29"/>
      <c r="BA47" s="29"/>
      <c r="BB47" s="29"/>
      <c r="BC47" s="29">
        <f t="shared" si="89"/>
        <v>0</v>
      </c>
      <c r="BD47" s="29">
        <f t="shared" si="90"/>
        <v>0</v>
      </c>
      <c r="BE47" s="102">
        <v>44</v>
      </c>
      <c r="BF47" s="102">
        <v>6.2656000000000001</v>
      </c>
      <c r="BG47" s="249">
        <v>16</v>
      </c>
      <c r="BH47" s="250">
        <v>2.2784</v>
      </c>
      <c r="BI47" s="249"/>
      <c r="BJ47" s="250"/>
      <c r="BK47" s="245"/>
      <c r="BL47" s="102"/>
      <c r="BM47" s="102">
        <v>0</v>
      </c>
      <c r="BN47" s="102">
        <v>0</v>
      </c>
      <c r="BO47" s="29"/>
      <c r="BP47" s="29"/>
      <c r="BQ47" s="102">
        <v>0</v>
      </c>
      <c r="BR47" s="102">
        <v>0</v>
      </c>
      <c r="BS47" s="11">
        <f t="shared" si="19"/>
        <v>60</v>
      </c>
      <c r="BT47" s="29">
        <f t="shared" si="20"/>
        <v>8.5440000000000005</v>
      </c>
      <c r="BU47" s="29"/>
      <c r="BV47" s="29"/>
      <c r="BW47" s="14"/>
      <c r="BX47" s="14"/>
      <c r="BY47" s="14"/>
      <c r="BZ47" s="29"/>
      <c r="CA47" s="14"/>
      <c r="CB47" s="29"/>
      <c r="CC47" s="14">
        <f t="shared" si="91"/>
        <v>0</v>
      </c>
      <c r="CD47" s="14">
        <f t="shared" si="91"/>
        <v>0</v>
      </c>
      <c r="CE47" s="14"/>
      <c r="CF47" s="14"/>
      <c r="CG47" s="27"/>
      <c r="CH47" s="18"/>
      <c r="CI47" s="26"/>
      <c r="CJ47" s="18"/>
      <c r="CK47" s="17"/>
      <c r="CL47" s="17"/>
      <c r="CM47" s="327">
        <v>25.75</v>
      </c>
      <c r="CN47" s="245">
        <v>8</v>
      </c>
      <c r="CO47" s="29">
        <f t="shared" si="21"/>
        <v>25.75</v>
      </c>
      <c r="CP47" s="29">
        <f t="shared" si="22"/>
        <v>8</v>
      </c>
      <c r="CQ47" s="238">
        <v>247.40625</v>
      </c>
      <c r="CR47" s="238"/>
      <c r="CS47" s="238"/>
      <c r="CT47" s="239"/>
      <c r="CU47" s="366">
        <v>18.556701030927837</v>
      </c>
      <c r="CV47" s="240"/>
      <c r="CW47" s="328">
        <v>63.814432989690722</v>
      </c>
      <c r="CX47" s="239"/>
      <c r="CY47" s="16"/>
      <c r="CZ47" s="16"/>
      <c r="DA47" s="25">
        <f t="shared" si="100"/>
        <v>329.77738402061857</v>
      </c>
      <c r="DB47" s="14">
        <f t="shared" si="24"/>
        <v>0</v>
      </c>
      <c r="DC47" s="29"/>
      <c r="DD47" s="29"/>
      <c r="DE47" s="14"/>
      <c r="DF47" s="29"/>
      <c r="DG47" s="29"/>
      <c r="DH47" s="29"/>
      <c r="DI47" s="29">
        <f t="shared" si="25"/>
        <v>0</v>
      </c>
      <c r="DJ47" s="29">
        <f t="shared" si="26"/>
        <v>0</v>
      </c>
      <c r="DK47" s="329">
        <v>42.37</v>
      </c>
      <c r="DL47" s="329">
        <v>14.12</v>
      </c>
      <c r="DM47" s="11">
        <f t="shared" si="27"/>
        <v>42.37</v>
      </c>
      <c r="DN47" s="11">
        <f t="shared" si="28"/>
        <v>14.12</v>
      </c>
      <c r="DO47" s="329">
        <v>41.1</v>
      </c>
      <c r="DP47" s="329">
        <v>13.7</v>
      </c>
      <c r="DQ47" s="349"/>
      <c r="DR47" s="349"/>
      <c r="DS47" s="29"/>
      <c r="DT47" s="29"/>
      <c r="DU47" s="15"/>
      <c r="DV47" s="24"/>
      <c r="DW47" s="24"/>
      <c r="DX47" s="24"/>
      <c r="DY47" s="29"/>
      <c r="DZ47" s="29"/>
      <c r="EA47" s="14"/>
      <c r="EB47" s="29"/>
      <c r="EC47" s="29">
        <f t="shared" si="29"/>
        <v>0</v>
      </c>
      <c r="ED47" s="29">
        <f t="shared" si="29"/>
        <v>0</v>
      </c>
      <c r="EE47" s="14"/>
      <c r="EF47" s="14"/>
      <c r="EG47" s="330">
        <v>39.18</v>
      </c>
      <c r="EH47" s="331">
        <v>9.7949999999999999</v>
      </c>
      <c r="EI47" s="119">
        <v>154.63999999999999</v>
      </c>
      <c r="EJ47" s="119">
        <v>38.659999999999997</v>
      </c>
      <c r="EK47" s="327">
        <v>72.16</v>
      </c>
      <c r="EL47" s="353">
        <v>18.04</v>
      </c>
      <c r="EM47" s="358">
        <v>51.55</v>
      </c>
      <c r="EN47" s="358">
        <v>12.887499999999999</v>
      </c>
      <c r="EO47" s="358">
        <v>30.93</v>
      </c>
      <c r="EP47" s="358">
        <v>7.7324999999999999</v>
      </c>
      <c r="EQ47" s="29">
        <f t="shared" si="30"/>
        <v>348.46000000000004</v>
      </c>
      <c r="ER47" s="29">
        <f t="shared" si="101"/>
        <v>66.495000000000005</v>
      </c>
      <c r="ES47" s="33"/>
      <c r="ET47" s="33"/>
      <c r="EU47" s="23"/>
      <c r="EV47" s="23"/>
      <c r="EW47" s="14">
        <f t="shared" si="32"/>
        <v>0</v>
      </c>
      <c r="EX47" s="14">
        <f t="shared" si="33"/>
        <v>0</v>
      </c>
      <c r="EY47" s="29"/>
      <c r="EZ47" s="29"/>
      <c r="FA47" s="332">
        <v>24</v>
      </c>
      <c r="FB47" s="246"/>
      <c r="FC47" s="139">
        <v>0</v>
      </c>
      <c r="FD47" s="245"/>
      <c r="FE47" s="29"/>
      <c r="FF47" s="29"/>
      <c r="FG47" s="235"/>
      <c r="FH47" s="236"/>
      <c r="FI47" s="29"/>
      <c r="FJ47" s="29"/>
      <c r="FK47" s="29"/>
      <c r="FL47" s="29"/>
      <c r="FM47" s="245">
        <v>26.8</v>
      </c>
      <c r="FN47" s="245">
        <v>6</v>
      </c>
      <c r="FO47" s="14"/>
      <c r="FP47" s="29"/>
      <c r="FQ47" s="6">
        <f t="shared" si="34"/>
        <v>26.8</v>
      </c>
      <c r="FR47" s="29">
        <f t="shared" si="35"/>
        <v>6</v>
      </c>
      <c r="FS47" s="14"/>
      <c r="FT47" s="14"/>
      <c r="FU47" s="29"/>
      <c r="FV47" s="29"/>
      <c r="FW47" s="29"/>
      <c r="FX47" s="29"/>
      <c r="FY47" s="29"/>
      <c r="FZ47" s="29"/>
      <c r="GA47" s="29"/>
      <c r="GB47" s="29"/>
      <c r="GC47" s="29"/>
      <c r="GD47" s="29"/>
      <c r="GE47" s="29"/>
      <c r="GF47" s="29"/>
      <c r="GG47" s="29">
        <f t="shared" si="36"/>
        <v>0</v>
      </c>
      <c r="GH47" s="29">
        <f t="shared" si="37"/>
        <v>0</v>
      </c>
      <c r="GI47" s="22"/>
      <c r="GJ47" s="22"/>
      <c r="GK47" s="245"/>
      <c r="GL47" s="245"/>
      <c r="GM47" s="248"/>
      <c r="GN47" s="21"/>
      <c r="GO47" s="333"/>
      <c r="GP47" s="334"/>
      <c r="GQ47" s="5"/>
      <c r="GR47" s="5"/>
      <c r="GS47" s="21"/>
      <c r="GT47" s="21"/>
      <c r="GU47" s="118"/>
      <c r="GV47" s="118"/>
      <c r="GW47" s="118"/>
      <c r="GX47" s="118"/>
      <c r="GY47" s="118">
        <v>0</v>
      </c>
      <c r="GZ47" s="118">
        <v>0</v>
      </c>
      <c r="HA47" s="29">
        <f t="shared" si="38"/>
        <v>0</v>
      </c>
      <c r="HB47" s="29">
        <f t="shared" si="39"/>
        <v>0</v>
      </c>
      <c r="HC47" s="14"/>
      <c r="HD47" s="14"/>
      <c r="HE47" s="14"/>
      <c r="HF47" s="14"/>
      <c r="HG47" s="14"/>
      <c r="HH47" s="14"/>
      <c r="HI47" s="14">
        <f t="shared" si="92"/>
        <v>0</v>
      </c>
      <c r="HJ47" s="14">
        <f t="shared" si="93"/>
        <v>0</v>
      </c>
      <c r="HK47" s="102"/>
      <c r="HL47" s="102"/>
      <c r="HM47" s="102"/>
      <c r="HN47" s="355"/>
      <c r="HO47" s="102">
        <f t="shared" si="40"/>
        <v>0</v>
      </c>
      <c r="HP47" s="102">
        <f t="shared" si="41"/>
        <v>0</v>
      </c>
      <c r="HQ47" s="116">
        <v>400</v>
      </c>
      <c r="HR47" s="95"/>
      <c r="HS47" s="116">
        <v>400</v>
      </c>
      <c r="HT47" s="29"/>
      <c r="HU47" s="29">
        <f t="shared" si="42"/>
        <v>400</v>
      </c>
      <c r="HV47" s="29">
        <f t="shared" si="43"/>
        <v>0</v>
      </c>
      <c r="HW47" s="29"/>
      <c r="HX47" s="29"/>
      <c r="HY47" s="240"/>
      <c r="HZ47" s="333"/>
      <c r="IA47" s="20"/>
      <c r="IB47" s="7"/>
      <c r="IC47" s="336">
        <v>9.3000000000000007</v>
      </c>
      <c r="ID47" s="155">
        <v>2.3250000000000002</v>
      </c>
      <c r="IE47" s="4"/>
      <c r="IF47" s="4"/>
      <c r="IG47" s="29">
        <f t="shared" si="82"/>
        <v>9.3000000000000007</v>
      </c>
      <c r="IH47" s="29">
        <f t="shared" si="44"/>
        <v>2.3250000000000002</v>
      </c>
      <c r="II47" s="29"/>
      <c r="IJ47" s="29"/>
      <c r="IK47" s="29"/>
      <c r="IL47" s="29"/>
      <c r="IM47" s="14"/>
      <c r="IN47" s="24"/>
      <c r="IO47" s="102"/>
      <c r="IP47" s="102"/>
      <c r="IQ47" s="29"/>
      <c r="IR47" s="29"/>
      <c r="IS47" s="29"/>
      <c r="IT47" s="29"/>
      <c r="IU47" s="29">
        <f t="shared" si="94"/>
        <v>0</v>
      </c>
      <c r="IV47" s="29">
        <f t="shared" si="95"/>
        <v>0</v>
      </c>
      <c r="IW47" s="29"/>
      <c r="IX47" s="29"/>
      <c r="IY47" s="95">
        <v>10.31</v>
      </c>
      <c r="IZ47" s="95">
        <v>0</v>
      </c>
      <c r="JA47" s="95">
        <v>0</v>
      </c>
      <c r="JB47" s="95">
        <v>0</v>
      </c>
      <c r="JC47" s="30"/>
      <c r="JD47" s="30"/>
      <c r="JE47" s="29">
        <f t="shared" si="45"/>
        <v>10.31</v>
      </c>
      <c r="JF47" s="29">
        <f t="shared" si="46"/>
        <v>0</v>
      </c>
      <c r="JG47" s="368">
        <v>6.5372000000000003</v>
      </c>
      <c r="JH47" s="369">
        <v>1</v>
      </c>
      <c r="JI47" s="368">
        <v>6.5373000000000001</v>
      </c>
      <c r="JJ47" s="369">
        <v>1</v>
      </c>
      <c r="JK47" s="333">
        <v>51.55</v>
      </c>
      <c r="JL47" s="333">
        <v>11</v>
      </c>
      <c r="JM47" s="116">
        <v>0</v>
      </c>
      <c r="JN47" s="333">
        <v>0</v>
      </c>
      <c r="JO47" s="327"/>
      <c r="JP47" s="245"/>
      <c r="JQ47" s="29"/>
      <c r="JR47" s="29"/>
      <c r="JS47" s="29"/>
      <c r="JT47" s="29"/>
      <c r="JU47" s="29">
        <f t="shared" si="83"/>
        <v>64.624499999999998</v>
      </c>
      <c r="JV47" s="29">
        <f t="shared" si="84"/>
        <v>13</v>
      </c>
      <c r="JW47" s="29"/>
      <c r="JX47" s="29"/>
      <c r="JY47" s="30"/>
      <c r="JZ47" s="30"/>
      <c r="KA47" s="29">
        <f t="shared" si="47"/>
        <v>0</v>
      </c>
      <c r="KB47" s="29">
        <f t="shared" si="48"/>
        <v>0</v>
      </c>
      <c r="KC47" s="14"/>
      <c r="KD47" s="14"/>
      <c r="KE47" s="14"/>
      <c r="KF47" s="14"/>
      <c r="KG47" s="14">
        <f t="shared" si="96"/>
        <v>0</v>
      </c>
      <c r="KH47" s="14">
        <f t="shared" si="97"/>
        <v>0</v>
      </c>
      <c r="KI47" s="14"/>
      <c r="KJ47" s="14"/>
      <c r="KK47" s="14"/>
      <c r="KL47" s="14"/>
      <c r="KM47" s="14">
        <f t="shared" si="49"/>
        <v>0</v>
      </c>
      <c r="KN47" s="14">
        <f t="shared" si="49"/>
        <v>0</v>
      </c>
      <c r="KO47" s="11"/>
      <c r="KP47" s="14"/>
      <c r="KQ47" s="14"/>
      <c r="KR47" s="14"/>
      <c r="KS47" s="10"/>
      <c r="KT47" s="10"/>
      <c r="KU47" s="14"/>
      <c r="KV47" s="14"/>
      <c r="KW47" s="14">
        <f t="shared" si="50"/>
        <v>0</v>
      </c>
      <c r="KX47" s="14">
        <f t="shared" si="51"/>
        <v>0</v>
      </c>
      <c r="KY47" s="14"/>
      <c r="KZ47" s="14"/>
      <c r="LA47" s="14"/>
      <c r="LB47" s="14"/>
      <c r="LC47" s="14">
        <f t="shared" si="52"/>
        <v>0</v>
      </c>
      <c r="LD47" s="14">
        <f t="shared" si="53"/>
        <v>0</v>
      </c>
      <c r="LE47" s="14"/>
      <c r="LF47" s="14"/>
      <c r="LG47" s="14">
        <f t="shared" si="54"/>
        <v>0</v>
      </c>
      <c r="LH47" s="14">
        <f t="shared" si="55"/>
        <v>0</v>
      </c>
      <c r="LI47" s="337"/>
      <c r="LJ47" s="338"/>
      <c r="LK47" s="339"/>
      <c r="LL47" s="340"/>
      <c r="LM47" s="339"/>
      <c r="LN47" s="342"/>
      <c r="LO47" s="31"/>
      <c r="LP47" s="3"/>
      <c r="LQ47" s="3"/>
      <c r="LR47" s="3"/>
      <c r="LS47" s="14">
        <f t="shared" si="102"/>
        <v>0</v>
      </c>
      <c r="LT47" s="14">
        <f t="shared" si="57"/>
        <v>0</v>
      </c>
      <c r="LU47" s="12"/>
      <c r="LV47" s="14"/>
      <c r="LW47" s="14"/>
      <c r="LX47" s="14"/>
      <c r="LY47" s="14">
        <f t="shared" si="58"/>
        <v>0</v>
      </c>
      <c r="LZ47" s="14">
        <f t="shared" si="59"/>
        <v>0</v>
      </c>
      <c r="MA47" s="27"/>
      <c r="MB47" s="14"/>
      <c r="MC47" s="233">
        <v>22</v>
      </c>
      <c r="MD47" s="252"/>
      <c r="ME47" s="99"/>
      <c r="MF47" s="14"/>
      <c r="MG47" s="31"/>
      <c r="MH47" s="14"/>
      <c r="MI47" s="14">
        <f t="shared" si="60"/>
        <v>22</v>
      </c>
      <c r="MJ47" s="14">
        <f t="shared" si="61"/>
        <v>0</v>
      </c>
      <c r="MK47" s="350">
        <v>4.3680000000000003</v>
      </c>
      <c r="ML47" s="117">
        <v>0</v>
      </c>
      <c r="MM47" s="139">
        <v>2.9120000000000004</v>
      </c>
      <c r="MN47" s="343">
        <v>0</v>
      </c>
      <c r="MO47" s="14">
        <f t="shared" si="62"/>
        <v>7.2800000000000011</v>
      </c>
      <c r="MP47" s="14">
        <f t="shared" si="63"/>
        <v>0</v>
      </c>
      <c r="MQ47" s="14"/>
      <c r="MR47" s="14"/>
      <c r="MS47" s="14">
        <f t="shared" si="64"/>
        <v>0</v>
      </c>
      <c r="MT47" s="14">
        <f t="shared" si="65"/>
        <v>0</v>
      </c>
      <c r="MU47" s="14"/>
      <c r="MV47" s="14"/>
      <c r="MW47" s="14">
        <f t="shared" si="66"/>
        <v>0</v>
      </c>
      <c r="MX47" s="14">
        <f t="shared" si="67"/>
        <v>0</v>
      </c>
      <c r="MY47" s="117">
        <v>6.65</v>
      </c>
      <c r="MZ47" s="344">
        <v>0.9</v>
      </c>
      <c r="NA47" s="14">
        <f t="shared" si="68"/>
        <v>6.65</v>
      </c>
      <c r="NB47" s="14">
        <f t="shared" si="69"/>
        <v>0.9</v>
      </c>
      <c r="NC47" s="33"/>
      <c r="ND47" s="33"/>
      <c r="NE47" s="33">
        <f t="shared" si="70"/>
        <v>0</v>
      </c>
      <c r="NF47" s="33">
        <f t="shared" si="71"/>
        <v>0</v>
      </c>
      <c r="NG47" s="33"/>
      <c r="NH47" s="33"/>
      <c r="NI47" s="33">
        <f t="shared" si="72"/>
        <v>0</v>
      </c>
      <c r="NJ47" s="33">
        <f t="shared" si="73"/>
        <v>0</v>
      </c>
      <c r="NK47" s="8"/>
      <c r="NL47" s="33"/>
      <c r="NM47" s="33">
        <f t="shared" si="74"/>
        <v>0</v>
      </c>
      <c r="NN47" s="33">
        <f t="shared" si="75"/>
        <v>0</v>
      </c>
      <c r="NO47" s="98">
        <v>1.6</v>
      </c>
      <c r="NP47" s="98"/>
      <c r="NQ47" s="98">
        <v>0</v>
      </c>
      <c r="NR47" s="98"/>
      <c r="NS47" s="98">
        <v>0</v>
      </c>
      <c r="NT47" s="98"/>
      <c r="NU47" s="14">
        <f t="shared" si="76"/>
        <v>1.6</v>
      </c>
      <c r="NV47" s="14">
        <f t="shared" si="77"/>
        <v>0</v>
      </c>
      <c r="NW47" s="98"/>
      <c r="NX47" s="98"/>
      <c r="NY47" s="98"/>
      <c r="NZ47" s="98"/>
      <c r="OA47" s="98"/>
      <c r="OB47" s="98"/>
      <c r="OC47" s="98"/>
      <c r="OD47" s="98"/>
      <c r="OE47" s="98">
        <f t="shared" si="78"/>
        <v>0</v>
      </c>
      <c r="OF47" s="98">
        <f t="shared" si="79"/>
        <v>0</v>
      </c>
      <c r="OG47" s="240">
        <v>1.6</v>
      </c>
      <c r="OH47" s="240"/>
      <c r="OI47" s="240">
        <v>0.55000000000000004</v>
      </c>
      <c r="OJ47" s="240"/>
      <c r="OK47" s="240">
        <v>0.6</v>
      </c>
      <c r="OL47" s="33"/>
      <c r="OM47" s="33">
        <f t="shared" si="80"/>
        <v>2.1500000000000004</v>
      </c>
      <c r="ON47" s="33">
        <f t="shared" si="81"/>
        <v>0</v>
      </c>
      <c r="OO47" s="33"/>
      <c r="OP47" s="33"/>
      <c r="OQ47" s="33">
        <f t="shared" si="98"/>
        <v>0</v>
      </c>
      <c r="OR47" s="33">
        <f t="shared" si="99"/>
        <v>0</v>
      </c>
    </row>
    <row r="48" spans="1:408" ht="12.75" customHeight="1">
      <c r="A48" s="184" t="s">
        <v>145</v>
      </c>
      <c r="B48" s="154">
        <v>38</v>
      </c>
      <c r="C48" s="173"/>
      <c r="D48" s="173"/>
      <c r="E48" s="98"/>
      <c r="F48" s="98"/>
      <c r="G48" s="98"/>
      <c r="H48" s="98"/>
      <c r="I48" s="102">
        <f t="shared" si="85"/>
        <v>0</v>
      </c>
      <c r="J48" s="102">
        <f t="shared" si="86"/>
        <v>0</v>
      </c>
      <c r="K48" s="11"/>
      <c r="L48" s="11"/>
      <c r="M48" s="95">
        <v>20.62</v>
      </c>
      <c r="N48" s="95">
        <v>4.1240000000000006</v>
      </c>
      <c r="O48" s="99">
        <v>0</v>
      </c>
      <c r="P48" s="95">
        <v>0</v>
      </c>
      <c r="Q48" s="147"/>
      <c r="R48" s="102"/>
      <c r="S48" s="11"/>
      <c r="T48" s="11"/>
      <c r="U48" s="102"/>
      <c r="V48" s="102"/>
      <c r="W48" s="29">
        <f t="shared" si="14"/>
        <v>20.62</v>
      </c>
      <c r="X48" s="29">
        <f t="shared" si="15"/>
        <v>20.62</v>
      </c>
      <c r="Y48" s="102">
        <v>5</v>
      </c>
      <c r="Z48" s="102">
        <v>2.2200000000000002</v>
      </c>
      <c r="AA48" s="99"/>
      <c r="AB48" s="95"/>
      <c r="AC48" s="29">
        <f t="shared" si="16"/>
        <v>5</v>
      </c>
      <c r="AD48" s="29">
        <f t="shared" si="17"/>
        <v>2.2200000000000002</v>
      </c>
      <c r="AE48" s="95">
        <v>10</v>
      </c>
      <c r="AF48" s="95">
        <v>3</v>
      </c>
      <c r="AG48" s="95"/>
      <c r="AH48" s="95"/>
      <c r="AI48" s="147"/>
      <c r="AJ48" s="147"/>
      <c r="AK48" s="325">
        <v>105</v>
      </c>
      <c r="AL48" s="326">
        <v>31.5</v>
      </c>
      <c r="AM48" s="9"/>
      <c r="AN48" s="9"/>
      <c r="AO48" s="28"/>
      <c r="AP48" s="28"/>
      <c r="AQ48" s="28"/>
      <c r="AR48" s="28"/>
      <c r="AS48" s="28"/>
      <c r="AT48" s="28"/>
      <c r="AU48" s="14">
        <f t="shared" si="87"/>
        <v>115</v>
      </c>
      <c r="AV48" s="14">
        <f t="shared" si="88"/>
        <v>34.5</v>
      </c>
      <c r="AW48" s="29"/>
      <c r="AX48" s="29"/>
      <c r="AY48" s="1"/>
      <c r="AZ48" s="29"/>
      <c r="BA48" s="29"/>
      <c r="BB48" s="29"/>
      <c r="BC48" s="29">
        <f t="shared" si="89"/>
        <v>0</v>
      </c>
      <c r="BD48" s="29">
        <f t="shared" si="90"/>
        <v>0</v>
      </c>
      <c r="BE48" s="102">
        <v>44</v>
      </c>
      <c r="BF48" s="102">
        <v>6.2656000000000001</v>
      </c>
      <c r="BG48" s="249">
        <v>16</v>
      </c>
      <c r="BH48" s="250">
        <v>2.2784</v>
      </c>
      <c r="BI48" s="249"/>
      <c r="BJ48" s="250"/>
      <c r="BK48" s="245"/>
      <c r="BL48" s="102"/>
      <c r="BM48" s="102">
        <v>0</v>
      </c>
      <c r="BN48" s="102">
        <v>0</v>
      </c>
      <c r="BO48" s="29"/>
      <c r="BP48" s="29"/>
      <c r="BQ48" s="102">
        <v>0</v>
      </c>
      <c r="BR48" s="102">
        <v>0</v>
      </c>
      <c r="BS48" s="11">
        <f t="shared" si="19"/>
        <v>60</v>
      </c>
      <c r="BT48" s="29">
        <f t="shared" si="20"/>
        <v>8.5440000000000005</v>
      </c>
      <c r="BU48" s="29"/>
      <c r="BV48" s="29"/>
      <c r="BW48" s="14"/>
      <c r="BX48" s="14"/>
      <c r="BY48" s="14"/>
      <c r="BZ48" s="29"/>
      <c r="CA48" s="14"/>
      <c r="CB48" s="29"/>
      <c r="CC48" s="14">
        <f t="shared" si="91"/>
        <v>0</v>
      </c>
      <c r="CD48" s="14">
        <f t="shared" si="91"/>
        <v>0</v>
      </c>
      <c r="CE48" s="14"/>
      <c r="CF48" s="14"/>
      <c r="CG48" s="27"/>
      <c r="CH48" s="18"/>
      <c r="CI48" s="26"/>
      <c r="CJ48" s="18"/>
      <c r="CK48" s="17"/>
      <c r="CL48" s="17"/>
      <c r="CM48" s="327">
        <v>25.75</v>
      </c>
      <c r="CN48" s="245">
        <v>8</v>
      </c>
      <c r="CO48" s="29">
        <f t="shared" si="21"/>
        <v>25.75</v>
      </c>
      <c r="CP48" s="29">
        <f t="shared" si="22"/>
        <v>8</v>
      </c>
      <c r="CQ48" s="238">
        <v>247.40625</v>
      </c>
      <c r="CR48" s="238"/>
      <c r="CS48" s="238"/>
      <c r="CT48" s="239"/>
      <c r="CU48" s="366">
        <v>18.556701030927837</v>
      </c>
      <c r="CV48" s="240"/>
      <c r="CW48" s="328">
        <v>63.814432989690722</v>
      </c>
      <c r="CX48" s="239"/>
      <c r="CY48" s="16"/>
      <c r="CZ48" s="16"/>
      <c r="DA48" s="25">
        <f t="shared" si="100"/>
        <v>329.77738402061857</v>
      </c>
      <c r="DB48" s="14">
        <f t="shared" si="24"/>
        <v>0</v>
      </c>
      <c r="DC48" s="29"/>
      <c r="DD48" s="29"/>
      <c r="DE48" s="14"/>
      <c r="DF48" s="29"/>
      <c r="DG48" s="29"/>
      <c r="DH48" s="29"/>
      <c r="DI48" s="29">
        <f t="shared" si="25"/>
        <v>0</v>
      </c>
      <c r="DJ48" s="29">
        <f t="shared" si="26"/>
        <v>0</v>
      </c>
      <c r="DK48" s="329">
        <v>42.37</v>
      </c>
      <c r="DL48" s="329">
        <v>14.12</v>
      </c>
      <c r="DM48" s="11">
        <f t="shared" si="27"/>
        <v>42.37</v>
      </c>
      <c r="DN48" s="11">
        <f t="shared" si="28"/>
        <v>14.12</v>
      </c>
      <c r="DO48" s="329">
        <v>41.1</v>
      </c>
      <c r="DP48" s="329">
        <v>13.7</v>
      </c>
      <c r="DQ48" s="349"/>
      <c r="DR48" s="349"/>
      <c r="DS48" s="29"/>
      <c r="DT48" s="29"/>
      <c r="DU48" s="15"/>
      <c r="DV48" s="24"/>
      <c r="DW48" s="24"/>
      <c r="DX48" s="24"/>
      <c r="DY48" s="29"/>
      <c r="DZ48" s="29"/>
      <c r="EA48" s="14"/>
      <c r="EB48" s="29"/>
      <c r="EC48" s="29">
        <f t="shared" si="29"/>
        <v>0</v>
      </c>
      <c r="ED48" s="29">
        <f t="shared" si="29"/>
        <v>0</v>
      </c>
      <c r="EE48" s="14"/>
      <c r="EF48" s="14"/>
      <c r="EG48" s="330">
        <v>39.18</v>
      </c>
      <c r="EH48" s="331">
        <v>9.7949999999999999</v>
      </c>
      <c r="EI48" s="119">
        <v>154.63999999999999</v>
      </c>
      <c r="EJ48" s="119">
        <v>38.659999999999997</v>
      </c>
      <c r="EK48" s="327">
        <v>72.16</v>
      </c>
      <c r="EL48" s="353">
        <v>18.04</v>
      </c>
      <c r="EM48" s="358">
        <v>51.55</v>
      </c>
      <c r="EN48" s="358">
        <v>12.887499999999999</v>
      </c>
      <c r="EO48" s="358">
        <v>30.93</v>
      </c>
      <c r="EP48" s="358">
        <v>7.7324999999999999</v>
      </c>
      <c r="EQ48" s="29">
        <f t="shared" si="30"/>
        <v>348.46000000000004</v>
      </c>
      <c r="ER48" s="29">
        <f t="shared" si="101"/>
        <v>66.495000000000005</v>
      </c>
      <c r="ES48" s="33"/>
      <c r="ET48" s="33"/>
      <c r="EU48" s="23"/>
      <c r="EV48" s="23"/>
      <c r="EW48" s="14">
        <f t="shared" si="32"/>
        <v>0</v>
      </c>
      <c r="EX48" s="14">
        <f t="shared" si="33"/>
        <v>0</v>
      </c>
      <c r="EY48" s="29"/>
      <c r="EZ48" s="29"/>
      <c r="FA48" s="332">
        <v>24</v>
      </c>
      <c r="FB48" s="246"/>
      <c r="FC48" s="139">
        <v>0</v>
      </c>
      <c r="FD48" s="245"/>
      <c r="FE48" s="29"/>
      <c r="FF48" s="29"/>
      <c r="FG48" s="235"/>
      <c r="FH48" s="236"/>
      <c r="FI48" s="29"/>
      <c r="FJ48" s="29"/>
      <c r="FK48" s="29"/>
      <c r="FL48" s="29"/>
      <c r="FM48" s="245">
        <v>26.8</v>
      </c>
      <c r="FN48" s="245">
        <v>6</v>
      </c>
      <c r="FO48" s="14"/>
      <c r="FP48" s="29"/>
      <c r="FQ48" s="6">
        <f t="shared" si="34"/>
        <v>26.8</v>
      </c>
      <c r="FR48" s="29">
        <f t="shared" si="35"/>
        <v>6</v>
      </c>
      <c r="FS48" s="14"/>
      <c r="FT48" s="14"/>
      <c r="FU48" s="29"/>
      <c r="FV48" s="29"/>
      <c r="FW48" s="29"/>
      <c r="FX48" s="29"/>
      <c r="FY48" s="29"/>
      <c r="FZ48" s="29"/>
      <c r="GA48" s="29"/>
      <c r="GB48" s="29"/>
      <c r="GC48" s="29"/>
      <c r="GD48" s="29"/>
      <c r="GE48" s="29"/>
      <c r="GF48" s="29"/>
      <c r="GG48" s="29">
        <f t="shared" si="36"/>
        <v>0</v>
      </c>
      <c r="GH48" s="29">
        <f t="shared" si="37"/>
        <v>0</v>
      </c>
      <c r="GI48" s="22"/>
      <c r="GJ48" s="22"/>
      <c r="GK48" s="245"/>
      <c r="GL48" s="245"/>
      <c r="GM48" s="248"/>
      <c r="GN48" s="21"/>
      <c r="GO48" s="333"/>
      <c r="GP48" s="334"/>
      <c r="GQ48" s="5"/>
      <c r="GR48" s="5"/>
      <c r="GS48" s="21"/>
      <c r="GT48" s="21"/>
      <c r="GU48" s="118"/>
      <c r="GV48" s="118"/>
      <c r="GW48" s="118"/>
      <c r="GX48" s="118"/>
      <c r="GY48" s="118">
        <v>0</v>
      </c>
      <c r="GZ48" s="118">
        <v>0</v>
      </c>
      <c r="HA48" s="29">
        <f t="shared" si="38"/>
        <v>0</v>
      </c>
      <c r="HB48" s="29">
        <f t="shared" si="39"/>
        <v>0</v>
      </c>
      <c r="HC48" s="14"/>
      <c r="HD48" s="14"/>
      <c r="HE48" s="14"/>
      <c r="HF48" s="14"/>
      <c r="HG48" s="14"/>
      <c r="HH48" s="14"/>
      <c r="HI48" s="14">
        <f t="shared" si="92"/>
        <v>0</v>
      </c>
      <c r="HJ48" s="14">
        <f t="shared" si="93"/>
        <v>0</v>
      </c>
      <c r="HK48" s="102"/>
      <c r="HL48" s="102"/>
      <c r="HM48" s="102"/>
      <c r="HN48" s="355"/>
      <c r="HO48" s="102">
        <f t="shared" si="40"/>
        <v>0</v>
      </c>
      <c r="HP48" s="102">
        <f t="shared" si="41"/>
        <v>0</v>
      </c>
      <c r="HQ48" s="116">
        <v>400</v>
      </c>
      <c r="HR48" s="95"/>
      <c r="HS48" s="116">
        <v>400</v>
      </c>
      <c r="HT48" s="29"/>
      <c r="HU48" s="29">
        <f t="shared" si="42"/>
        <v>400</v>
      </c>
      <c r="HV48" s="29">
        <f t="shared" si="43"/>
        <v>0</v>
      </c>
      <c r="HW48" s="29"/>
      <c r="HX48" s="29"/>
      <c r="HY48" s="240"/>
      <c r="HZ48" s="333"/>
      <c r="IA48" s="20"/>
      <c r="IB48" s="7"/>
      <c r="IC48" s="336">
        <v>9.3000000000000007</v>
      </c>
      <c r="ID48" s="155">
        <v>2.3250000000000002</v>
      </c>
      <c r="IE48" s="4"/>
      <c r="IF48" s="4"/>
      <c r="IG48" s="29">
        <f t="shared" si="82"/>
        <v>9.3000000000000007</v>
      </c>
      <c r="IH48" s="29">
        <f t="shared" si="44"/>
        <v>2.3250000000000002</v>
      </c>
      <c r="II48" s="29"/>
      <c r="IJ48" s="29"/>
      <c r="IK48" s="29"/>
      <c r="IL48" s="29"/>
      <c r="IM48" s="14"/>
      <c r="IN48" s="24"/>
      <c r="IO48" s="102"/>
      <c r="IP48" s="102"/>
      <c r="IQ48" s="29"/>
      <c r="IR48" s="29"/>
      <c r="IS48" s="29"/>
      <c r="IT48" s="29"/>
      <c r="IU48" s="29">
        <f t="shared" si="94"/>
        <v>0</v>
      </c>
      <c r="IV48" s="29">
        <f t="shared" si="95"/>
        <v>0</v>
      </c>
      <c r="IW48" s="29"/>
      <c r="IX48" s="29"/>
      <c r="IY48" s="95">
        <v>10.31</v>
      </c>
      <c r="IZ48" s="95">
        <v>0</v>
      </c>
      <c r="JA48" s="95">
        <v>0</v>
      </c>
      <c r="JB48" s="95">
        <v>0</v>
      </c>
      <c r="JC48" s="30"/>
      <c r="JD48" s="30"/>
      <c r="JE48" s="29">
        <f t="shared" si="45"/>
        <v>10.31</v>
      </c>
      <c r="JF48" s="29">
        <f t="shared" si="46"/>
        <v>0</v>
      </c>
      <c r="JG48" s="368">
        <v>6.5372000000000003</v>
      </c>
      <c r="JH48" s="369">
        <v>1</v>
      </c>
      <c r="JI48" s="368">
        <v>6.5373000000000001</v>
      </c>
      <c r="JJ48" s="369">
        <v>1</v>
      </c>
      <c r="JK48" s="333">
        <v>51.55</v>
      </c>
      <c r="JL48" s="333">
        <v>11</v>
      </c>
      <c r="JM48" s="116">
        <v>0</v>
      </c>
      <c r="JN48" s="333">
        <v>0</v>
      </c>
      <c r="JO48" s="327"/>
      <c r="JP48" s="245"/>
      <c r="JQ48" s="29"/>
      <c r="JR48" s="29"/>
      <c r="JS48" s="29"/>
      <c r="JT48" s="29"/>
      <c r="JU48" s="29">
        <f t="shared" si="83"/>
        <v>64.624499999999998</v>
      </c>
      <c r="JV48" s="29">
        <f t="shared" si="84"/>
        <v>13</v>
      </c>
      <c r="JW48" s="29"/>
      <c r="JX48" s="29"/>
      <c r="JY48" s="30"/>
      <c r="JZ48" s="30"/>
      <c r="KA48" s="29">
        <f t="shared" si="47"/>
        <v>0</v>
      </c>
      <c r="KB48" s="29">
        <f t="shared" si="48"/>
        <v>0</v>
      </c>
      <c r="KC48" s="14"/>
      <c r="KD48" s="14"/>
      <c r="KE48" s="14"/>
      <c r="KF48" s="14"/>
      <c r="KG48" s="14">
        <f t="shared" si="96"/>
        <v>0</v>
      </c>
      <c r="KH48" s="14">
        <f t="shared" si="97"/>
        <v>0</v>
      </c>
      <c r="KI48" s="14"/>
      <c r="KJ48" s="14"/>
      <c r="KK48" s="14"/>
      <c r="KL48" s="14"/>
      <c r="KM48" s="14">
        <f t="shared" si="49"/>
        <v>0</v>
      </c>
      <c r="KN48" s="14">
        <f t="shared" si="49"/>
        <v>0</v>
      </c>
      <c r="KO48" s="11"/>
      <c r="KP48" s="14"/>
      <c r="KQ48" s="14"/>
      <c r="KR48" s="14"/>
      <c r="KS48" s="10"/>
      <c r="KT48" s="10"/>
      <c r="KU48" s="14"/>
      <c r="KV48" s="14"/>
      <c r="KW48" s="14">
        <f t="shared" si="50"/>
        <v>0</v>
      </c>
      <c r="KX48" s="14">
        <f t="shared" si="51"/>
        <v>0</v>
      </c>
      <c r="KY48" s="14"/>
      <c r="KZ48" s="14"/>
      <c r="LA48" s="14"/>
      <c r="LB48" s="14"/>
      <c r="LC48" s="14">
        <f t="shared" si="52"/>
        <v>0</v>
      </c>
      <c r="LD48" s="14">
        <f t="shared" si="53"/>
        <v>0</v>
      </c>
      <c r="LE48" s="14"/>
      <c r="LF48" s="14"/>
      <c r="LG48" s="14">
        <f t="shared" si="54"/>
        <v>0</v>
      </c>
      <c r="LH48" s="14">
        <f t="shared" si="55"/>
        <v>0</v>
      </c>
      <c r="LI48" s="337"/>
      <c r="LJ48" s="338"/>
      <c r="LK48" s="339"/>
      <c r="LL48" s="340"/>
      <c r="LM48" s="339"/>
      <c r="LN48" s="342"/>
      <c r="LO48" s="31"/>
      <c r="LP48" s="3"/>
      <c r="LQ48" s="3"/>
      <c r="LR48" s="3"/>
      <c r="LS48" s="14">
        <f t="shared" si="102"/>
        <v>0</v>
      </c>
      <c r="LT48" s="14">
        <f t="shared" si="57"/>
        <v>0</v>
      </c>
      <c r="LU48" s="12"/>
      <c r="LV48" s="14"/>
      <c r="LW48" s="14"/>
      <c r="LX48" s="14"/>
      <c r="LY48" s="14">
        <f t="shared" si="58"/>
        <v>0</v>
      </c>
      <c r="LZ48" s="14">
        <f t="shared" si="59"/>
        <v>0</v>
      </c>
      <c r="MA48" s="27"/>
      <c r="MB48" s="14"/>
      <c r="MC48" s="233">
        <v>22</v>
      </c>
      <c r="MD48" s="252"/>
      <c r="ME48" s="99"/>
      <c r="MF48" s="14"/>
      <c r="MG48" s="31"/>
      <c r="MH48" s="14"/>
      <c r="MI48" s="14">
        <f t="shared" si="60"/>
        <v>22</v>
      </c>
      <c r="MJ48" s="14">
        <f t="shared" si="61"/>
        <v>0</v>
      </c>
      <c r="MK48" s="350">
        <v>4.5720000000000001</v>
      </c>
      <c r="ML48" s="117">
        <v>0</v>
      </c>
      <c r="MM48" s="139">
        <v>3.048</v>
      </c>
      <c r="MN48" s="343">
        <v>0</v>
      </c>
      <c r="MO48" s="14">
        <f t="shared" si="62"/>
        <v>7.62</v>
      </c>
      <c r="MP48" s="14">
        <f t="shared" si="63"/>
        <v>0</v>
      </c>
      <c r="MQ48" s="14"/>
      <c r="MR48" s="14"/>
      <c r="MS48" s="14">
        <f t="shared" si="64"/>
        <v>0</v>
      </c>
      <c r="MT48" s="14">
        <f t="shared" si="65"/>
        <v>0</v>
      </c>
      <c r="MU48" s="14"/>
      <c r="MV48" s="14"/>
      <c r="MW48" s="14">
        <f t="shared" si="66"/>
        <v>0</v>
      </c>
      <c r="MX48" s="14">
        <f t="shared" si="67"/>
        <v>0</v>
      </c>
      <c r="MY48" s="117">
        <v>6.65</v>
      </c>
      <c r="MZ48" s="344">
        <v>0.9</v>
      </c>
      <c r="NA48" s="14">
        <f t="shared" si="68"/>
        <v>6.65</v>
      </c>
      <c r="NB48" s="14">
        <f t="shared" si="69"/>
        <v>0.9</v>
      </c>
      <c r="NC48" s="33"/>
      <c r="ND48" s="33"/>
      <c r="NE48" s="33">
        <f t="shared" si="70"/>
        <v>0</v>
      </c>
      <c r="NF48" s="33">
        <f t="shared" si="71"/>
        <v>0</v>
      </c>
      <c r="NG48" s="33"/>
      <c r="NH48" s="33"/>
      <c r="NI48" s="33">
        <f t="shared" si="72"/>
        <v>0</v>
      </c>
      <c r="NJ48" s="33">
        <f t="shared" si="73"/>
        <v>0</v>
      </c>
      <c r="NK48" s="8"/>
      <c r="NL48" s="33"/>
      <c r="NM48" s="33">
        <f t="shared" si="74"/>
        <v>0</v>
      </c>
      <c r="NN48" s="33">
        <f t="shared" si="75"/>
        <v>0</v>
      </c>
      <c r="NO48" s="98">
        <v>1.79</v>
      </c>
      <c r="NP48" s="98"/>
      <c r="NQ48" s="98">
        <v>0</v>
      </c>
      <c r="NR48" s="98"/>
      <c r="NS48" s="98">
        <v>0</v>
      </c>
      <c r="NT48" s="98"/>
      <c r="NU48" s="14">
        <f t="shared" si="76"/>
        <v>1.79</v>
      </c>
      <c r="NV48" s="14">
        <f t="shared" si="77"/>
        <v>0</v>
      </c>
      <c r="NW48" s="98"/>
      <c r="NX48" s="98"/>
      <c r="NY48" s="98"/>
      <c r="NZ48" s="98"/>
      <c r="OA48" s="98"/>
      <c r="OB48" s="98"/>
      <c r="OC48" s="98"/>
      <c r="OD48" s="98"/>
      <c r="OE48" s="98">
        <f t="shared" si="78"/>
        <v>0</v>
      </c>
      <c r="OF48" s="98">
        <f t="shared" si="79"/>
        <v>0</v>
      </c>
      <c r="OG48" s="240">
        <v>1.93</v>
      </c>
      <c r="OH48" s="240"/>
      <c r="OI48" s="240">
        <v>0.66</v>
      </c>
      <c r="OJ48" s="240"/>
      <c r="OK48" s="240">
        <v>0.73</v>
      </c>
      <c r="OL48" s="33"/>
      <c r="OM48" s="33">
        <f t="shared" si="80"/>
        <v>2.59</v>
      </c>
      <c r="ON48" s="33">
        <f t="shared" si="81"/>
        <v>0</v>
      </c>
      <c r="OO48" s="33"/>
      <c r="OP48" s="33"/>
      <c r="OQ48" s="33">
        <f t="shared" si="98"/>
        <v>0</v>
      </c>
      <c r="OR48" s="33">
        <f t="shared" si="99"/>
        <v>0</v>
      </c>
    </row>
    <row r="49" spans="1:408" ht="12.75" customHeight="1">
      <c r="A49" s="172"/>
      <c r="B49" s="154">
        <v>39</v>
      </c>
      <c r="C49" s="173"/>
      <c r="D49" s="173"/>
      <c r="E49" s="98"/>
      <c r="F49" s="98"/>
      <c r="G49" s="98"/>
      <c r="H49" s="98"/>
      <c r="I49" s="102">
        <f t="shared" si="85"/>
        <v>0</v>
      </c>
      <c r="J49" s="102">
        <f t="shared" si="86"/>
        <v>0</v>
      </c>
      <c r="K49" s="11"/>
      <c r="L49" s="11"/>
      <c r="M49" s="95">
        <v>20.62</v>
      </c>
      <c r="N49" s="95">
        <v>4.1240000000000006</v>
      </c>
      <c r="O49" s="99">
        <v>0</v>
      </c>
      <c r="P49" s="95">
        <v>0</v>
      </c>
      <c r="Q49" s="147"/>
      <c r="R49" s="102"/>
      <c r="S49" s="11"/>
      <c r="T49" s="11"/>
      <c r="U49" s="102"/>
      <c r="V49" s="102"/>
      <c r="W49" s="29">
        <f t="shared" si="14"/>
        <v>20.62</v>
      </c>
      <c r="X49" s="29">
        <f t="shared" si="15"/>
        <v>20.62</v>
      </c>
      <c r="Y49" s="102">
        <v>5</v>
      </c>
      <c r="Z49" s="102">
        <v>2.2200000000000002</v>
      </c>
      <c r="AA49" s="99"/>
      <c r="AB49" s="95"/>
      <c r="AC49" s="29">
        <f t="shared" si="16"/>
        <v>5</v>
      </c>
      <c r="AD49" s="29">
        <f t="shared" si="17"/>
        <v>2.2200000000000002</v>
      </c>
      <c r="AE49" s="95">
        <v>10</v>
      </c>
      <c r="AF49" s="95">
        <v>3</v>
      </c>
      <c r="AG49" s="95"/>
      <c r="AH49" s="95"/>
      <c r="AI49" s="147"/>
      <c r="AJ49" s="147"/>
      <c r="AK49" s="325">
        <v>105</v>
      </c>
      <c r="AL49" s="326">
        <v>31.5</v>
      </c>
      <c r="AM49" s="9"/>
      <c r="AN49" s="9"/>
      <c r="AO49" s="28"/>
      <c r="AP49" s="28"/>
      <c r="AQ49" s="28"/>
      <c r="AR49" s="28"/>
      <c r="AS49" s="28"/>
      <c r="AT49" s="28"/>
      <c r="AU49" s="14">
        <f t="shared" si="87"/>
        <v>115</v>
      </c>
      <c r="AV49" s="14">
        <f t="shared" si="88"/>
        <v>34.5</v>
      </c>
      <c r="AW49" s="29"/>
      <c r="AX49" s="29"/>
      <c r="AY49" s="1"/>
      <c r="AZ49" s="29"/>
      <c r="BA49" s="29"/>
      <c r="BB49" s="29"/>
      <c r="BC49" s="29">
        <f t="shared" si="89"/>
        <v>0</v>
      </c>
      <c r="BD49" s="29">
        <f t="shared" si="90"/>
        <v>0</v>
      </c>
      <c r="BE49" s="102">
        <v>44</v>
      </c>
      <c r="BF49" s="102">
        <v>6.2656000000000001</v>
      </c>
      <c r="BG49" s="249">
        <v>16</v>
      </c>
      <c r="BH49" s="250">
        <v>2.2784</v>
      </c>
      <c r="BI49" s="249"/>
      <c r="BJ49" s="250"/>
      <c r="BK49" s="245"/>
      <c r="BL49" s="102"/>
      <c r="BM49" s="102">
        <v>0</v>
      </c>
      <c r="BN49" s="102">
        <v>0</v>
      </c>
      <c r="BO49" s="29"/>
      <c r="BP49" s="29"/>
      <c r="BQ49" s="102">
        <v>0</v>
      </c>
      <c r="BR49" s="102">
        <v>0</v>
      </c>
      <c r="BS49" s="11">
        <f t="shared" si="19"/>
        <v>60</v>
      </c>
      <c r="BT49" s="29">
        <f t="shared" si="20"/>
        <v>8.5440000000000005</v>
      </c>
      <c r="BU49" s="29"/>
      <c r="BV49" s="29"/>
      <c r="BW49" s="14"/>
      <c r="BX49" s="14"/>
      <c r="BY49" s="14"/>
      <c r="BZ49" s="29"/>
      <c r="CA49" s="14"/>
      <c r="CB49" s="29"/>
      <c r="CC49" s="14">
        <f t="shared" si="91"/>
        <v>0</v>
      </c>
      <c r="CD49" s="14">
        <f t="shared" si="91"/>
        <v>0</v>
      </c>
      <c r="CE49" s="14"/>
      <c r="CF49" s="14"/>
      <c r="CG49" s="27"/>
      <c r="CH49" s="18"/>
      <c r="CI49" s="26"/>
      <c r="CJ49" s="18"/>
      <c r="CK49" s="17"/>
      <c r="CL49" s="17"/>
      <c r="CM49" s="327">
        <v>25.75</v>
      </c>
      <c r="CN49" s="245">
        <v>8</v>
      </c>
      <c r="CO49" s="29">
        <f t="shared" si="21"/>
        <v>25.75</v>
      </c>
      <c r="CP49" s="29">
        <f t="shared" si="22"/>
        <v>8</v>
      </c>
      <c r="CQ49" s="238">
        <v>247.40625</v>
      </c>
      <c r="CR49" s="238"/>
      <c r="CS49" s="238"/>
      <c r="CT49" s="239"/>
      <c r="CU49" s="366">
        <v>18.556701030927837</v>
      </c>
      <c r="CV49" s="240"/>
      <c r="CW49" s="328">
        <v>63.814432989690722</v>
      </c>
      <c r="CX49" s="239"/>
      <c r="CY49" s="16"/>
      <c r="CZ49" s="16"/>
      <c r="DA49" s="25">
        <f t="shared" si="100"/>
        <v>329.77738402061857</v>
      </c>
      <c r="DB49" s="14">
        <f t="shared" si="24"/>
        <v>0</v>
      </c>
      <c r="DC49" s="29"/>
      <c r="DD49" s="29"/>
      <c r="DE49" s="14"/>
      <c r="DF49" s="29"/>
      <c r="DG49" s="29"/>
      <c r="DH49" s="29"/>
      <c r="DI49" s="29">
        <f t="shared" si="25"/>
        <v>0</v>
      </c>
      <c r="DJ49" s="29">
        <f t="shared" si="26"/>
        <v>0</v>
      </c>
      <c r="DK49" s="329">
        <v>42.37</v>
      </c>
      <c r="DL49" s="329">
        <v>14.12</v>
      </c>
      <c r="DM49" s="11">
        <f t="shared" si="27"/>
        <v>42.37</v>
      </c>
      <c r="DN49" s="11">
        <f t="shared" si="28"/>
        <v>14.12</v>
      </c>
      <c r="DO49" s="329">
        <v>41.1</v>
      </c>
      <c r="DP49" s="329">
        <v>13.7</v>
      </c>
      <c r="DQ49" s="349"/>
      <c r="DR49" s="349"/>
      <c r="DS49" s="29"/>
      <c r="DT49" s="29"/>
      <c r="DU49" s="15"/>
      <c r="DV49" s="24"/>
      <c r="DW49" s="24"/>
      <c r="DX49" s="24"/>
      <c r="DY49" s="29"/>
      <c r="DZ49" s="29"/>
      <c r="EA49" s="14"/>
      <c r="EB49" s="29"/>
      <c r="EC49" s="29">
        <f t="shared" si="29"/>
        <v>0</v>
      </c>
      <c r="ED49" s="29">
        <f t="shared" si="29"/>
        <v>0</v>
      </c>
      <c r="EE49" s="14"/>
      <c r="EF49" s="14"/>
      <c r="EG49" s="330">
        <v>39.18</v>
      </c>
      <c r="EH49" s="331">
        <v>9.7949999999999999</v>
      </c>
      <c r="EI49" s="119">
        <v>154.63999999999999</v>
      </c>
      <c r="EJ49" s="119">
        <v>38.659999999999997</v>
      </c>
      <c r="EK49" s="327">
        <v>72.16</v>
      </c>
      <c r="EL49" s="353">
        <v>18.04</v>
      </c>
      <c r="EM49" s="358">
        <v>51.55</v>
      </c>
      <c r="EN49" s="358">
        <v>12.887499999999999</v>
      </c>
      <c r="EO49" s="358">
        <v>30.93</v>
      </c>
      <c r="EP49" s="358">
        <v>7.7324999999999999</v>
      </c>
      <c r="EQ49" s="29">
        <f t="shared" si="30"/>
        <v>348.46000000000004</v>
      </c>
      <c r="ER49" s="29">
        <f t="shared" si="101"/>
        <v>66.495000000000005</v>
      </c>
      <c r="ES49" s="33"/>
      <c r="ET49" s="33"/>
      <c r="EU49" s="23"/>
      <c r="EV49" s="23"/>
      <c r="EW49" s="14">
        <f t="shared" si="32"/>
        <v>0</v>
      </c>
      <c r="EX49" s="14">
        <f t="shared" si="33"/>
        <v>0</v>
      </c>
      <c r="EY49" s="29"/>
      <c r="EZ49" s="29"/>
      <c r="FA49" s="332">
        <v>24</v>
      </c>
      <c r="FB49" s="246"/>
      <c r="FC49" s="139">
        <v>0</v>
      </c>
      <c r="FD49" s="245"/>
      <c r="FE49" s="29"/>
      <c r="FF49" s="29"/>
      <c r="FG49" s="235"/>
      <c r="FH49" s="236"/>
      <c r="FI49" s="29"/>
      <c r="FJ49" s="29"/>
      <c r="FK49" s="29"/>
      <c r="FL49" s="29"/>
      <c r="FM49" s="245">
        <v>26.8</v>
      </c>
      <c r="FN49" s="245">
        <v>6</v>
      </c>
      <c r="FO49" s="14"/>
      <c r="FP49" s="29"/>
      <c r="FQ49" s="6">
        <f t="shared" si="34"/>
        <v>26.8</v>
      </c>
      <c r="FR49" s="29">
        <f t="shared" si="35"/>
        <v>6</v>
      </c>
      <c r="FS49" s="14"/>
      <c r="FT49" s="14"/>
      <c r="FU49" s="29"/>
      <c r="FV49" s="29"/>
      <c r="FW49" s="29"/>
      <c r="FX49" s="29"/>
      <c r="FY49" s="29"/>
      <c r="FZ49" s="29"/>
      <c r="GA49" s="29"/>
      <c r="GB49" s="29"/>
      <c r="GC49" s="29"/>
      <c r="GD49" s="29"/>
      <c r="GE49" s="29"/>
      <c r="GF49" s="29"/>
      <c r="GG49" s="29">
        <f t="shared" si="36"/>
        <v>0</v>
      </c>
      <c r="GH49" s="29">
        <f t="shared" si="37"/>
        <v>0</v>
      </c>
      <c r="GI49" s="22"/>
      <c r="GJ49" s="22"/>
      <c r="GK49" s="245"/>
      <c r="GL49" s="245"/>
      <c r="GM49" s="248"/>
      <c r="GN49" s="21"/>
      <c r="GO49" s="333"/>
      <c r="GP49" s="334"/>
      <c r="GQ49" s="5"/>
      <c r="GR49" s="5"/>
      <c r="GS49" s="21"/>
      <c r="GT49" s="21"/>
      <c r="GU49" s="118"/>
      <c r="GV49" s="118"/>
      <c r="GW49" s="118"/>
      <c r="GX49" s="118"/>
      <c r="GY49" s="118">
        <v>0</v>
      </c>
      <c r="GZ49" s="118">
        <v>0</v>
      </c>
      <c r="HA49" s="29">
        <f t="shared" si="38"/>
        <v>0</v>
      </c>
      <c r="HB49" s="29">
        <f t="shared" si="39"/>
        <v>0</v>
      </c>
      <c r="HC49" s="14"/>
      <c r="HD49" s="14"/>
      <c r="HE49" s="14"/>
      <c r="HF49" s="14"/>
      <c r="HG49" s="14"/>
      <c r="HH49" s="14"/>
      <c r="HI49" s="14">
        <f t="shared" si="92"/>
        <v>0</v>
      </c>
      <c r="HJ49" s="14">
        <f t="shared" si="93"/>
        <v>0</v>
      </c>
      <c r="HK49" s="102"/>
      <c r="HL49" s="102"/>
      <c r="HM49" s="102"/>
      <c r="HN49" s="355"/>
      <c r="HO49" s="102">
        <f t="shared" si="40"/>
        <v>0</v>
      </c>
      <c r="HP49" s="102">
        <f t="shared" si="41"/>
        <v>0</v>
      </c>
      <c r="HQ49" s="116">
        <v>400</v>
      </c>
      <c r="HR49" s="95"/>
      <c r="HS49" s="116">
        <v>400</v>
      </c>
      <c r="HT49" s="29"/>
      <c r="HU49" s="29">
        <f t="shared" si="42"/>
        <v>400</v>
      </c>
      <c r="HV49" s="29">
        <f t="shared" si="43"/>
        <v>0</v>
      </c>
      <c r="HW49" s="29"/>
      <c r="HX49" s="29"/>
      <c r="HY49" s="240"/>
      <c r="HZ49" s="333"/>
      <c r="IA49" s="20"/>
      <c r="IB49" s="7"/>
      <c r="IC49" s="336">
        <v>9.3000000000000007</v>
      </c>
      <c r="ID49" s="155">
        <v>2.3250000000000002</v>
      </c>
      <c r="IE49" s="4"/>
      <c r="IF49" s="4"/>
      <c r="IG49" s="29">
        <f t="shared" si="82"/>
        <v>9.3000000000000007</v>
      </c>
      <c r="IH49" s="29">
        <f t="shared" si="44"/>
        <v>2.3250000000000002</v>
      </c>
      <c r="II49" s="29"/>
      <c r="IJ49" s="29"/>
      <c r="IK49" s="29"/>
      <c r="IL49" s="29"/>
      <c r="IM49" s="14"/>
      <c r="IN49" s="24"/>
      <c r="IO49" s="102"/>
      <c r="IP49" s="102"/>
      <c r="IQ49" s="29"/>
      <c r="IR49" s="29"/>
      <c r="IS49" s="29"/>
      <c r="IT49" s="29"/>
      <c r="IU49" s="29">
        <f t="shared" si="94"/>
        <v>0</v>
      </c>
      <c r="IV49" s="29">
        <f t="shared" si="95"/>
        <v>0</v>
      </c>
      <c r="IW49" s="29"/>
      <c r="IX49" s="29"/>
      <c r="IY49" s="95">
        <v>10.31</v>
      </c>
      <c r="IZ49" s="95">
        <v>0</v>
      </c>
      <c r="JA49" s="95">
        <v>0</v>
      </c>
      <c r="JB49" s="95">
        <v>0</v>
      </c>
      <c r="JC49" s="30"/>
      <c r="JD49" s="30"/>
      <c r="JE49" s="29">
        <f t="shared" si="45"/>
        <v>10.31</v>
      </c>
      <c r="JF49" s="29">
        <f t="shared" si="46"/>
        <v>0</v>
      </c>
      <c r="JG49" s="368">
        <v>6.5372000000000003</v>
      </c>
      <c r="JH49" s="369">
        <v>1</v>
      </c>
      <c r="JI49" s="368">
        <v>6.5373000000000001</v>
      </c>
      <c r="JJ49" s="369">
        <v>1</v>
      </c>
      <c r="JK49" s="333">
        <v>51.55</v>
      </c>
      <c r="JL49" s="333">
        <v>11</v>
      </c>
      <c r="JM49" s="116">
        <v>0</v>
      </c>
      <c r="JN49" s="333">
        <v>0</v>
      </c>
      <c r="JO49" s="327"/>
      <c r="JP49" s="245"/>
      <c r="JQ49" s="29"/>
      <c r="JR49" s="29"/>
      <c r="JS49" s="29"/>
      <c r="JT49" s="29"/>
      <c r="JU49" s="29">
        <f t="shared" si="83"/>
        <v>64.624499999999998</v>
      </c>
      <c r="JV49" s="29">
        <f t="shared" si="84"/>
        <v>13</v>
      </c>
      <c r="JW49" s="29"/>
      <c r="JX49" s="29"/>
      <c r="JY49" s="30"/>
      <c r="JZ49" s="30"/>
      <c r="KA49" s="29">
        <f t="shared" si="47"/>
        <v>0</v>
      </c>
      <c r="KB49" s="29">
        <f t="shared" si="48"/>
        <v>0</v>
      </c>
      <c r="KC49" s="14"/>
      <c r="KD49" s="14"/>
      <c r="KE49" s="14"/>
      <c r="KF49" s="14"/>
      <c r="KG49" s="14">
        <f t="shared" si="96"/>
        <v>0</v>
      </c>
      <c r="KH49" s="14">
        <f t="shared" si="97"/>
        <v>0</v>
      </c>
      <c r="KI49" s="14"/>
      <c r="KJ49" s="14"/>
      <c r="KK49" s="14"/>
      <c r="KL49" s="14"/>
      <c r="KM49" s="14">
        <f t="shared" si="49"/>
        <v>0</v>
      </c>
      <c r="KN49" s="14">
        <f t="shared" si="49"/>
        <v>0</v>
      </c>
      <c r="KO49" s="11"/>
      <c r="KP49" s="14"/>
      <c r="KQ49" s="14"/>
      <c r="KR49" s="14"/>
      <c r="KS49" s="10"/>
      <c r="KT49" s="10"/>
      <c r="KU49" s="14"/>
      <c r="KV49" s="14"/>
      <c r="KW49" s="14">
        <f t="shared" si="50"/>
        <v>0</v>
      </c>
      <c r="KX49" s="14">
        <f t="shared" si="51"/>
        <v>0</v>
      </c>
      <c r="KY49" s="14"/>
      <c r="KZ49" s="14"/>
      <c r="LA49" s="14"/>
      <c r="LB49" s="14"/>
      <c r="LC49" s="14">
        <f t="shared" si="52"/>
        <v>0</v>
      </c>
      <c r="LD49" s="14">
        <f t="shared" si="53"/>
        <v>0</v>
      </c>
      <c r="LE49" s="14"/>
      <c r="LF49" s="14"/>
      <c r="LG49" s="14">
        <f t="shared" si="54"/>
        <v>0</v>
      </c>
      <c r="LH49" s="14">
        <f t="shared" si="55"/>
        <v>0</v>
      </c>
      <c r="LI49" s="337"/>
      <c r="LJ49" s="338"/>
      <c r="LK49" s="339"/>
      <c r="LL49" s="340"/>
      <c r="LM49" s="339"/>
      <c r="LN49" s="342"/>
      <c r="LO49" s="31"/>
      <c r="LP49" s="3"/>
      <c r="LQ49" s="3"/>
      <c r="LR49" s="3"/>
      <c r="LS49" s="14">
        <f t="shared" si="102"/>
        <v>0</v>
      </c>
      <c r="LT49" s="14">
        <f t="shared" si="57"/>
        <v>0</v>
      </c>
      <c r="LU49" s="12"/>
      <c r="LV49" s="14"/>
      <c r="LW49" s="14"/>
      <c r="LX49" s="14"/>
      <c r="LY49" s="14">
        <f t="shared" si="58"/>
        <v>0</v>
      </c>
      <c r="LZ49" s="14">
        <f t="shared" si="59"/>
        <v>0</v>
      </c>
      <c r="MA49" s="27"/>
      <c r="MB49" s="14"/>
      <c r="MC49" s="233">
        <v>22</v>
      </c>
      <c r="MD49" s="252"/>
      <c r="ME49" s="99"/>
      <c r="MF49" s="14"/>
      <c r="MG49" s="31"/>
      <c r="MH49" s="14"/>
      <c r="MI49" s="14">
        <f t="shared" si="60"/>
        <v>22</v>
      </c>
      <c r="MJ49" s="14">
        <f t="shared" si="61"/>
        <v>0</v>
      </c>
      <c r="MK49" s="350">
        <v>4.9559999999999995</v>
      </c>
      <c r="ML49" s="117">
        <v>0</v>
      </c>
      <c r="MM49" s="139">
        <v>3.3040000000000003</v>
      </c>
      <c r="MN49" s="343">
        <v>0</v>
      </c>
      <c r="MO49" s="14">
        <f t="shared" si="62"/>
        <v>8.26</v>
      </c>
      <c r="MP49" s="14">
        <f t="shared" si="63"/>
        <v>0</v>
      </c>
      <c r="MQ49" s="14"/>
      <c r="MR49" s="14"/>
      <c r="MS49" s="14">
        <f t="shared" si="64"/>
        <v>0</v>
      </c>
      <c r="MT49" s="14">
        <f t="shared" si="65"/>
        <v>0</v>
      </c>
      <c r="MU49" s="14"/>
      <c r="MV49" s="14"/>
      <c r="MW49" s="14">
        <f t="shared" si="66"/>
        <v>0</v>
      </c>
      <c r="MX49" s="14">
        <f t="shared" si="67"/>
        <v>0</v>
      </c>
      <c r="MY49" s="117">
        <v>6.65</v>
      </c>
      <c r="MZ49" s="344">
        <v>0.9</v>
      </c>
      <c r="NA49" s="14">
        <f t="shared" si="68"/>
        <v>6.65</v>
      </c>
      <c r="NB49" s="14">
        <f t="shared" si="69"/>
        <v>0.9</v>
      </c>
      <c r="NC49" s="33"/>
      <c r="ND49" s="33"/>
      <c r="NE49" s="33">
        <f t="shared" si="70"/>
        <v>0</v>
      </c>
      <c r="NF49" s="33">
        <f t="shared" si="71"/>
        <v>0</v>
      </c>
      <c r="NG49" s="33"/>
      <c r="NH49" s="33"/>
      <c r="NI49" s="33">
        <f t="shared" si="72"/>
        <v>0</v>
      </c>
      <c r="NJ49" s="33">
        <f t="shared" si="73"/>
        <v>0</v>
      </c>
      <c r="NK49" s="8"/>
      <c r="NL49" s="33"/>
      <c r="NM49" s="33">
        <f t="shared" si="74"/>
        <v>0</v>
      </c>
      <c r="NN49" s="33">
        <f t="shared" si="75"/>
        <v>0</v>
      </c>
      <c r="NO49" s="98">
        <v>2.37</v>
      </c>
      <c r="NP49" s="98"/>
      <c r="NQ49" s="98">
        <v>0</v>
      </c>
      <c r="NR49" s="98"/>
      <c r="NS49" s="98">
        <v>0</v>
      </c>
      <c r="NT49" s="98"/>
      <c r="NU49" s="14">
        <f t="shared" si="76"/>
        <v>2.37</v>
      </c>
      <c r="NV49" s="14">
        <f t="shared" si="77"/>
        <v>0</v>
      </c>
      <c r="NW49" s="98"/>
      <c r="NX49" s="98"/>
      <c r="NY49" s="98"/>
      <c r="NZ49" s="98"/>
      <c r="OA49" s="98"/>
      <c r="OB49" s="98"/>
      <c r="OC49" s="98"/>
      <c r="OD49" s="98"/>
      <c r="OE49" s="98">
        <f t="shared" si="78"/>
        <v>0</v>
      </c>
      <c r="OF49" s="98">
        <f t="shared" si="79"/>
        <v>0</v>
      </c>
      <c r="OG49" s="240">
        <v>2.4</v>
      </c>
      <c r="OH49" s="240"/>
      <c r="OI49" s="240">
        <v>0.83</v>
      </c>
      <c r="OJ49" s="240"/>
      <c r="OK49" s="240">
        <v>0.9</v>
      </c>
      <c r="OL49" s="33"/>
      <c r="OM49" s="33">
        <f t="shared" si="80"/>
        <v>3.23</v>
      </c>
      <c r="ON49" s="33">
        <f t="shared" si="81"/>
        <v>0</v>
      </c>
      <c r="OO49" s="33"/>
      <c r="OP49" s="33"/>
      <c r="OQ49" s="33">
        <f t="shared" si="98"/>
        <v>0</v>
      </c>
      <c r="OR49" s="33">
        <f t="shared" si="99"/>
        <v>0</v>
      </c>
    </row>
    <row r="50" spans="1:408" ht="12.75" customHeight="1">
      <c r="A50" s="172"/>
      <c r="B50" s="154">
        <v>40</v>
      </c>
      <c r="C50" s="173"/>
      <c r="D50" s="173"/>
      <c r="E50" s="98"/>
      <c r="F50" s="98"/>
      <c r="G50" s="98"/>
      <c r="H50" s="98"/>
      <c r="I50" s="102">
        <f t="shared" si="85"/>
        <v>0</v>
      </c>
      <c r="J50" s="102">
        <f t="shared" si="86"/>
        <v>0</v>
      </c>
      <c r="K50" s="11"/>
      <c r="L50" s="11"/>
      <c r="M50" s="95">
        <v>20.62</v>
      </c>
      <c r="N50" s="95">
        <v>4.1240000000000006</v>
      </c>
      <c r="O50" s="99">
        <v>0</v>
      </c>
      <c r="P50" s="95">
        <v>0</v>
      </c>
      <c r="Q50" s="147"/>
      <c r="R50" s="102"/>
      <c r="S50" s="11"/>
      <c r="T50" s="11"/>
      <c r="U50" s="102"/>
      <c r="V50" s="102"/>
      <c r="W50" s="29">
        <f t="shared" si="14"/>
        <v>20.62</v>
      </c>
      <c r="X50" s="29">
        <f t="shared" si="15"/>
        <v>20.62</v>
      </c>
      <c r="Y50" s="102">
        <v>5</v>
      </c>
      <c r="Z50" s="102">
        <v>2.2200000000000002</v>
      </c>
      <c r="AA50" s="99"/>
      <c r="AB50" s="95"/>
      <c r="AC50" s="29">
        <f t="shared" si="16"/>
        <v>5</v>
      </c>
      <c r="AD50" s="29">
        <f t="shared" si="17"/>
        <v>2.2200000000000002</v>
      </c>
      <c r="AE50" s="95">
        <v>10</v>
      </c>
      <c r="AF50" s="95">
        <v>3</v>
      </c>
      <c r="AG50" s="95"/>
      <c r="AH50" s="95"/>
      <c r="AI50" s="147"/>
      <c r="AJ50" s="147"/>
      <c r="AK50" s="325">
        <v>105</v>
      </c>
      <c r="AL50" s="326">
        <v>31.5</v>
      </c>
      <c r="AM50" s="9"/>
      <c r="AN50" s="9"/>
      <c r="AO50" s="28"/>
      <c r="AP50" s="28"/>
      <c r="AQ50" s="28"/>
      <c r="AR50" s="28"/>
      <c r="AS50" s="28"/>
      <c r="AT50" s="28"/>
      <c r="AU50" s="14">
        <f t="shared" si="87"/>
        <v>115</v>
      </c>
      <c r="AV50" s="14">
        <f t="shared" si="88"/>
        <v>34.5</v>
      </c>
      <c r="AW50" s="29"/>
      <c r="AX50" s="29"/>
      <c r="AY50" s="1"/>
      <c r="AZ50" s="29"/>
      <c r="BA50" s="29"/>
      <c r="BB50" s="29"/>
      <c r="BC50" s="29">
        <f t="shared" si="89"/>
        <v>0</v>
      </c>
      <c r="BD50" s="29">
        <f t="shared" si="90"/>
        <v>0</v>
      </c>
      <c r="BE50" s="102">
        <v>44</v>
      </c>
      <c r="BF50" s="102">
        <v>6.2656000000000001</v>
      </c>
      <c r="BG50" s="249">
        <v>16</v>
      </c>
      <c r="BH50" s="250">
        <v>2.2784</v>
      </c>
      <c r="BI50" s="249"/>
      <c r="BJ50" s="250"/>
      <c r="BK50" s="245"/>
      <c r="BL50" s="102"/>
      <c r="BM50" s="102">
        <v>0</v>
      </c>
      <c r="BN50" s="102">
        <v>0</v>
      </c>
      <c r="BO50" s="29"/>
      <c r="BP50" s="29"/>
      <c r="BQ50" s="102">
        <v>0</v>
      </c>
      <c r="BR50" s="102">
        <v>0</v>
      </c>
      <c r="BS50" s="11">
        <f t="shared" si="19"/>
        <v>60</v>
      </c>
      <c r="BT50" s="29">
        <f t="shared" si="20"/>
        <v>8.5440000000000005</v>
      </c>
      <c r="BU50" s="29"/>
      <c r="BV50" s="29"/>
      <c r="BW50" s="14"/>
      <c r="BX50" s="14"/>
      <c r="BY50" s="14"/>
      <c r="BZ50" s="29"/>
      <c r="CA50" s="14"/>
      <c r="CB50" s="29"/>
      <c r="CC50" s="14">
        <f t="shared" si="91"/>
        <v>0</v>
      </c>
      <c r="CD50" s="14">
        <f t="shared" si="91"/>
        <v>0</v>
      </c>
      <c r="CE50" s="14"/>
      <c r="CF50" s="14"/>
      <c r="CG50" s="27"/>
      <c r="CH50" s="18"/>
      <c r="CI50" s="26"/>
      <c r="CJ50" s="18"/>
      <c r="CK50" s="17"/>
      <c r="CL50" s="17"/>
      <c r="CM50" s="327">
        <v>25.75</v>
      </c>
      <c r="CN50" s="245">
        <v>8</v>
      </c>
      <c r="CO50" s="29">
        <f t="shared" si="21"/>
        <v>25.75</v>
      </c>
      <c r="CP50" s="29">
        <f t="shared" si="22"/>
        <v>8</v>
      </c>
      <c r="CQ50" s="238">
        <v>247.40625</v>
      </c>
      <c r="CR50" s="238"/>
      <c r="CS50" s="238"/>
      <c r="CT50" s="239"/>
      <c r="CU50" s="366">
        <v>18.556701030927837</v>
      </c>
      <c r="CV50" s="240"/>
      <c r="CW50" s="328">
        <v>63.814432989690722</v>
      </c>
      <c r="CX50" s="239"/>
      <c r="CY50" s="16"/>
      <c r="CZ50" s="16"/>
      <c r="DA50" s="25">
        <f t="shared" si="100"/>
        <v>329.77738402061857</v>
      </c>
      <c r="DB50" s="14">
        <f t="shared" si="24"/>
        <v>0</v>
      </c>
      <c r="DC50" s="29"/>
      <c r="DD50" s="29"/>
      <c r="DE50" s="14"/>
      <c r="DF50" s="29"/>
      <c r="DG50" s="29"/>
      <c r="DH50" s="29"/>
      <c r="DI50" s="29">
        <f t="shared" si="25"/>
        <v>0</v>
      </c>
      <c r="DJ50" s="29">
        <f t="shared" si="26"/>
        <v>0</v>
      </c>
      <c r="DK50" s="329">
        <v>42.37</v>
      </c>
      <c r="DL50" s="329">
        <v>14.12</v>
      </c>
      <c r="DM50" s="11">
        <f t="shared" si="27"/>
        <v>42.37</v>
      </c>
      <c r="DN50" s="11">
        <f t="shared" si="28"/>
        <v>14.12</v>
      </c>
      <c r="DO50" s="329">
        <v>41.1</v>
      </c>
      <c r="DP50" s="329">
        <v>13.7</v>
      </c>
      <c r="DQ50" s="349"/>
      <c r="DR50" s="349"/>
      <c r="DS50" s="29"/>
      <c r="DT50" s="29"/>
      <c r="DU50" s="15"/>
      <c r="DV50" s="24"/>
      <c r="DW50" s="24"/>
      <c r="DX50" s="24"/>
      <c r="DY50" s="29"/>
      <c r="DZ50" s="29"/>
      <c r="EA50" s="14"/>
      <c r="EB50" s="29"/>
      <c r="EC50" s="29">
        <f t="shared" si="29"/>
        <v>0</v>
      </c>
      <c r="ED50" s="29">
        <f t="shared" si="29"/>
        <v>0</v>
      </c>
      <c r="EE50" s="14"/>
      <c r="EF50" s="14"/>
      <c r="EG50" s="330">
        <v>39.18</v>
      </c>
      <c r="EH50" s="331">
        <v>9.7949999999999999</v>
      </c>
      <c r="EI50" s="119">
        <v>154.63999999999999</v>
      </c>
      <c r="EJ50" s="119">
        <v>38.659999999999997</v>
      </c>
      <c r="EK50" s="327">
        <v>72.16</v>
      </c>
      <c r="EL50" s="353">
        <v>18.04</v>
      </c>
      <c r="EM50" s="358">
        <v>51.55</v>
      </c>
      <c r="EN50" s="358">
        <v>12.887499999999999</v>
      </c>
      <c r="EO50" s="358">
        <v>30.93</v>
      </c>
      <c r="EP50" s="358">
        <v>7.7324999999999999</v>
      </c>
      <c r="EQ50" s="29">
        <f t="shared" si="30"/>
        <v>348.46000000000004</v>
      </c>
      <c r="ER50" s="29">
        <f t="shared" si="101"/>
        <v>66.495000000000005</v>
      </c>
      <c r="ES50" s="33"/>
      <c r="ET50" s="33"/>
      <c r="EU50" s="23"/>
      <c r="EV50" s="23"/>
      <c r="EW50" s="14">
        <f t="shared" si="32"/>
        <v>0</v>
      </c>
      <c r="EX50" s="14">
        <f t="shared" si="33"/>
        <v>0</v>
      </c>
      <c r="EY50" s="29"/>
      <c r="EZ50" s="29"/>
      <c r="FA50" s="332">
        <v>24</v>
      </c>
      <c r="FB50" s="246"/>
      <c r="FC50" s="139">
        <v>0</v>
      </c>
      <c r="FD50" s="245"/>
      <c r="FE50" s="29"/>
      <c r="FF50" s="29"/>
      <c r="FG50" s="235"/>
      <c r="FH50" s="236"/>
      <c r="FI50" s="29"/>
      <c r="FJ50" s="29"/>
      <c r="FK50" s="29"/>
      <c r="FL50" s="29"/>
      <c r="FM50" s="245">
        <v>26.8</v>
      </c>
      <c r="FN50" s="245">
        <v>6</v>
      </c>
      <c r="FO50" s="14"/>
      <c r="FP50" s="29"/>
      <c r="FQ50" s="6">
        <f t="shared" si="34"/>
        <v>26.8</v>
      </c>
      <c r="FR50" s="29">
        <f t="shared" si="35"/>
        <v>6</v>
      </c>
      <c r="FS50" s="14"/>
      <c r="FT50" s="14"/>
      <c r="FU50" s="29"/>
      <c r="FV50" s="29"/>
      <c r="FW50" s="29"/>
      <c r="FX50" s="29"/>
      <c r="FY50" s="29"/>
      <c r="FZ50" s="29"/>
      <c r="GA50" s="29"/>
      <c r="GB50" s="29"/>
      <c r="GC50" s="29"/>
      <c r="GD50" s="29"/>
      <c r="GE50" s="29"/>
      <c r="GF50" s="29"/>
      <c r="GG50" s="29">
        <f t="shared" si="36"/>
        <v>0</v>
      </c>
      <c r="GH50" s="29">
        <f t="shared" si="37"/>
        <v>0</v>
      </c>
      <c r="GI50" s="22"/>
      <c r="GJ50" s="22"/>
      <c r="GK50" s="245"/>
      <c r="GL50" s="245"/>
      <c r="GM50" s="248"/>
      <c r="GN50" s="21"/>
      <c r="GO50" s="333"/>
      <c r="GP50" s="334"/>
      <c r="GQ50" s="5"/>
      <c r="GR50" s="5"/>
      <c r="GS50" s="21"/>
      <c r="GT50" s="21"/>
      <c r="GU50" s="118"/>
      <c r="GV50" s="118"/>
      <c r="GW50" s="118"/>
      <c r="GX50" s="118"/>
      <c r="GY50" s="118">
        <v>0</v>
      </c>
      <c r="GZ50" s="118">
        <v>0</v>
      </c>
      <c r="HA50" s="29">
        <f t="shared" si="38"/>
        <v>0</v>
      </c>
      <c r="HB50" s="29">
        <f t="shared" si="39"/>
        <v>0</v>
      </c>
      <c r="HC50" s="14"/>
      <c r="HD50" s="14"/>
      <c r="HE50" s="14"/>
      <c r="HF50" s="14"/>
      <c r="HG50" s="14"/>
      <c r="HH50" s="14"/>
      <c r="HI50" s="14">
        <f t="shared" si="92"/>
        <v>0</v>
      </c>
      <c r="HJ50" s="14">
        <f t="shared" si="93"/>
        <v>0</v>
      </c>
      <c r="HK50" s="102"/>
      <c r="HL50" s="102"/>
      <c r="HM50" s="102"/>
      <c r="HN50" s="355"/>
      <c r="HO50" s="102">
        <f t="shared" si="40"/>
        <v>0</v>
      </c>
      <c r="HP50" s="102">
        <f t="shared" si="41"/>
        <v>0</v>
      </c>
      <c r="HQ50" s="116">
        <v>400</v>
      </c>
      <c r="HR50" s="95"/>
      <c r="HS50" s="116">
        <v>400</v>
      </c>
      <c r="HT50" s="29"/>
      <c r="HU50" s="29">
        <f t="shared" si="42"/>
        <v>400</v>
      </c>
      <c r="HV50" s="29">
        <f t="shared" si="43"/>
        <v>0</v>
      </c>
      <c r="HW50" s="29"/>
      <c r="HX50" s="29"/>
      <c r="HY50" s="240"/>
      <c r="HZ50" s="333"/>
      <c r="IA50" s="20"/>
      <c r="IB50" s="7"/>
      <c r="IC50" s="336">
        <v>9.3000000000000007</v>
      </c>
      <c r="ID50" s="155">
        <v>2.3250000000000002</v>
      </c>
      <c r="IE50" s="4"/>
      <c r="IF50" s="4"/>
      <c r="IG50" s="29">
        <f t="shared" si="82"/>
        <v>9.3000000000000007</v>
      </c>
      <c r="IH50" s="29">
        <f t="shared" si="44"/>
        <v>2.3250000000000002</v>
      </c>
      <c r="II50" s="29"/>
      <c r="IJ50" s="29"/>
      <c r="IK50" s="29"/>
      <c r="IL50" s="29"/>
      <c r="IM50" s="14"/>
      <c r="IN50" s="24"/>
      <c r="IO50" s="102"/>
      <c r="IP50" s="102"/>
      <c r="IQ50" s="29"/>
      <c r="IR50" s="29"/>
      <c r="IS50" s="29"/>
      <c r="IT50" s="29"/>
      <c r="IU50" s="29">
        <f t="shared" si="94"/>
        <v>0</v>
      </c>
      <c r="IV50" s="29">
        <f t="shared" si="95"/>
        <v>0</v>
      </c>
      <c r="IW50" s="29"/>
      <c r="IX50" s="29"/>
      <c r="IY50" s="95">
        <v>10.31</v>
      </c>
      <c r="IZ50" s="95">
        <v>0</v>
      </c>
      <c r="JA50" s="95">
        <v>0</v>
      </c>
      <c r="JB50" s="95">
        <v>0</v>
      </c>
      <c r="JC50" s="30"/>
      <c r="JD50" s="30"/>
      <c r="JE50" s="29">
        <f t="shared" si="45"/>
        <v>10.31</v>
      </c>
      <c r="JF50" s="29">
        <f t="shared" si="46"/>
        <v>0</v>
      </c>
      <c r="JG50" s="368">
        <v>6.5372000000000003</v>
      </c>
      <c r="JH50" s="369">
        <v>1</v>
      </c>
      <c r="JI50" s="368">
        <v>6.5373000000000001</v>
      </c>
      <c r="JJ50" s="369">
        <v>1</v>
      </c>
      <c r="JK50" s="333">
        <v>51.55</v>
      </c>
      <c r="JL50" s="333">
        <v>11</v>
      </c>
      <c r="JM50" s="116">
        <v>0</v>
      </c>
      <c r="JN50" s="333">
        <v>0</v>
      </c>
      <c r="JO50" s="327"/>
      <c r="JP50" s="245"/>
      <c r="JQ50" s="29"/>
      <c r="JR50" s="29"/>
      <c r="JS50" s="29"/>
      <c r="JT50" s="29"/>
      <c r="JU50" s="29">
        <f t="shared" si="83"/>
        <v>64.624499999999998</v>
      </c>
      <c r="JV50" s="29">
        <f t="shared" si="84"/>
        <v>13</v>
      </c>
      <c r="JW50" s="29"/>
      <c r="JX50" s="29"/>
      <c r="JY50" s="30"/>
      <c r="JZ50" s="30"/>
      <c r="KA50" s="29">
        <f t="shared" si="47"/>
        <v>0</v>
      </c>
      <c r="KB50" s="29">
        <f t="shared" si="48"/>
        <v>0</v>
      </c>
      <c r="KC50" s="14"/>
      <c r="KD50" s="14"/>
      <c r="KE50" s="14"/>
      <c r="KF50" s="14"/>
      <c r="KG50" s="14">
        <f t="shared" si="96"/>
        <v>0</v>
      </c>
      <c r="KH50" s="14">
        <f t="shared" si="97"/>
        <v>0</v>
      </c>
      <c r="KI50" s="14"/>
      <c r="KJ50" s="14"/>
      <c r="KK50" s="14"/>
      <c r="KL50" s="14"/>
      <c r="KM50" s="14">
        <f t="shared" si="49"/>
        <v>0</v>
      </c>
      <c r="KN50" s="14">
        <f t="shared" si="49"/>
        <v>0</v>
      </c>
      <c r="KO50" s="11"/>
      <c r="KP50" s="14"/>
      <c r="KQ50" s="14"/>
      <c r="KR50" s="14"/>
      <c r="KS50" s="10"/>
      <c r="KT50" s="10"/>
      <c r="KU50" s="14"/>
      <c r="KV50" s="14"/>
      <c r="KW50" s="14">
        <f t="shared" si="50"/>
        <v>0</v>
      </c>
      <c r="KX50" s="14">
        <f t="shared" si="51"/>
        <v>0</v>
      </c>
      <c r="KY50" s="14"/>
      <c r="KZ50" s="14"/>
      <c r="LA50" s="14"/>
      <c r="LB50" s="14"/>
      <c r="LC50" s="14">
        <f t="shared" si="52"/>
        <v>0</v>
      </c>
      <c r="LD50" s="14">
        <f t="shared" si="53"/>
        <v>0</v>
      </c>
      <c r="LE50" s="14"/>
      <c r="LF50" s="14"/>
      <c r="LG50" s="14">
        <f t="shared" si="54"/>
        <v>0</v>
      </c>
      <c r="LH50" s="14">
        <f t="shared" si="55"/>
        <v>0</v>
      </c>
      <c r="LI50" s="337"/>
      <c r="LJ50" s="338"/>
      <c r="LK50" s="339"/>
      <c r="LL50" s="340"/>
      <c r="LM50" s="339"/>
      <c r="LN50" s="342"/>
      <c r="LO50" s="31"/>
      <c r="LP50" s="3"/>
      <c r="LQ50" s="3"/>
      <c r="LR50" s="3"/>
      <c r="LS50" s="14">
        <f t="shared" si="102"/>
        <v>0</v>
      </c>
      <c r="LT50" s="14">
        <f t="shared" si="57"/>
        <v>0</v>
      </c>
      <c r="LU50" s="12"/>
      <c r="LV50" s="14"/>
      <c r="LW50" s="14"/>
      <c r="LX50" s="14"/>
      <c r="LY50" s="14">
        <f t="shared" si="58"/>
        <v>0</v>
      </c>
      <c r="LZ50" s="14">
        <f t="shared" si="59"/>
        <v>0</v>
      </c>
      <c r="MA50" s="27"/>
      <c r="MB50" s="14"/>
      <c r="MC50" s="233">
        <v>22</v>
      </c>
      <c r="MD50" s="252"/>
      <c r="ME50" s="99"/>
      <c r="MF50" s="14"/>
      <c r="MG50" s="31"/>
      <c r="MH50" s="14"/>
      <c r="MI50" s="14">
        <f t="shared" si="60"/>
        <v>22</v>
      </c>
      <c r="MJ50" s="14">
        <f t="shared" si="61"/>
        <v>0</v>
      </c>
      <c r="MK50" s="350">
        <v>5.28</v>
      </c>
      <c r="ML50" s="117">
        <v>0</v>
      </c>
      <c r="MM50" s="139">
        <v>3.5200000000000005</v>
      </c>
      <c r="MN50" s="343">
        <v>0</v>
      </c>
      <c r="MO50" s="14">
        <f t="shared" si="62"/>
        <v>8.8000000000000007</v>
      </c>
      <c r="MP50" s="14">
        <f t="shared" si="63"/>
        <v>0</v>
      </c>
      <c r="MQ50" s="14"/>
      <c r="MR50" s="14"/>
      <c r="MS50" s="14">
        <f t="shared" si="64"/>
        <v>0</v>
      </c>
      <c r="MT50" s="14">
        <f t="shared" si="65"/>
        <v>0</v>
      </c>
      <c r="MU50" s="14"/>
      <c r="MV50" s="14"/>
      <c r="MW50" s="14">
        <f t="shared" si="66"/>
        <v>0</v>
      </c>
      <c r="MX50" s="14">
        <f t="shared" si="67"/>
        <v>0</v>
      </c>
      <c r="MY50" s="117">
        <v>6.65</v>
      </c>
      <c r="MZ50" s="344">
        <v>0.9</v>
      </c>
      <c r="NA50" s="14">
        <f t="shared" si="68"/>
        <v>6.65</v>
      </c>
      <c r="NB50" s="14">
        <f t="shared" si="69"/>
        <v>0.9</v>
      </c>
      <c r="NC50" s="33"/>
      <c r="ND50" s="33"/>
      <c r="NE50" s="33">
        <f t="shared" si="70"/>
        <v>0</v>
      </c>
      <c r="NF50" s="33">
        <f t="shared" si="71"/>
        <v>0</v>
      </c>
      <c r="NG50" s="33"/>
      <c r="NH50" s="33"/>
      <c r="NI50" s="33">
        <f t="shared" si="72"/>
        <v>0</v>
      </c>
      <c r="NJ50" s="33">
        <f t="shared" si="73"/>
        <v>0</v>
      </c>
      <c r="NK50" s="8"/>
      <c r="NL50" s="33"/>
      <c r="NM50" s="33">
        <f t="shared" si="74"/>
        <v>0</v>
      </c>
      <c r="NN50" s="33">
        <f t="shared" si="75"/>
        <v>0</v>
      </c>
      <c r="NO50" s="98">
        <v>2.46</v>
      </c>
      <c r="NP50" s="98"/>
      <c r="NQ50" s="98">
        <v>0</v>
      </c>
      <c r="NR50" s="98"/>
      <c r="NS50" s="98">
        <v>0</v>
      </c>
      <c r="NT50" s="98"/>
      <c r="NU50" s="14">
        <f t="shared" si="76"/>
        <v>2.46</v>
      </c>
      <c r="NV50" s="14">
        <f t="shared" si="77"/>
        <v>0</v>
      </c>
      <c r="NW50" s="98"/>
      <c r="NX50" s="98"/>
      <c r="NY50" s="98"/>
      <c r="NZ50" s="98"/>
      <c r="OA50" s="98"/>
      <c r="OB50" s="98"/>
      <c r="OC50" s="98"/>
      <c r="OD50" s="98"/>
      <c r="OE50" s="98">
        <f t="shared" si="78"/>
        <v>0</v>
      </c>
      <c r="OF50" s="98">
        <f t="shared" si="79"/>
        <v>0</v>
      </c>
      <c r="OG50" s="240">
        <v>2.8</v>
      </c>
      <c r="OH50" s="240"/>
      <c r="OI50" s="240">
        <v>0.96</v>
      </c>
      <c r="OJ50" s="240"/>
      <c r="OK50" s="240">
        <v>1.05</v>
      </c>
      <c r="OL50" s="33"/>
      <c r="OM50" s="33">
        <f t="shared" si="80"/>
        <v>3.76</v>
      </c>
      <c r="ON50" s="33">
        <f t="shared" si="81"/>
        <v>0</v>
      </c>
      <c r="OO50" s="33"/>
      <c r="OP50" s="33"/>
      <c r="OQ50" s="33">
        <f t="shared" si="98"/>
        <v>0</v>
      </c>
      <c r="OR50" s="33">
        <f t="shared" si="99"/>
        <v>0</v>
      </c>
    </row>
    <row r="51" spans="1:408" ht="12.75" customHeight="1">
      <c r="A51" s="185" t="s">
        <v>146</v>
      </c>
      <c r="B51" s="154">
        <v>41</v>
      </c>
      <c r="C51" s="173"/>
      <c r="D51" s="173"/>
      <c r="E51" s="98"/>
      <c r="F51" s="98"/>
      <c r="G51" s="98"/>
      <c r="H51" s="98"/>
      <c r="I51" s="102">
        <f t="shared" si="85"/>
        <v>0</v>
      </c>
      <c r="J51" s="102">
        <f t="shared" si="86"/>
        <v>0</v>
      </c>
      <c r="K51" s="11"/>
      <c r="L51" s="11"/>
      <c r="M51" s="95">
        <v>20.62</v>
      </c>
      <c r="N51" s="95">
        <v>4.1240000000000006</v>
      </c>
      <c r="O51" s="99">
        <v>0</v>
      </c>
      <c r="P51" s="95">
        <v>0</v>
      </c>
      <c r="Q51" s="147"/>
      <c r="R51" s="102"/>
      <c r="S51" s="11"/>
      <c r="T51" s="11"/>
      <c r="U51" s="102"/>
      <c r="V51" s="102"/>
      <c r="W51" s="29">
        <f t="shared" si="14"/>
        <v>20.62</v>
      </c>
      <c r="X51" s="29">
        <f t="shared" si="15"/>
        <v>20.62</v>
      </c>
      <c r="Y51" s="102">
        <v>5</v>
      </c>
      <c r="Z51" s="102">
        <v>2.2200000000000002</v>
      </c>
      <c r="AA51" s="99"/>
      <c r="AB51" s="95"/>
      <c r="AC51" s="29">
        <f t="shared" si="16"/>
        <v>5</v>
      </c>
      <c r="AD51" s="29">
        <f t="shared" si="17"/>
        <v>2.2200000000000002</v>
      </c>
      <c r="AE51" s="95">
        <v>10</v>
      </c>
      <c r="AF51" s="95">
        <v>3</v>
      </c>
      <c r="AG51" s="95"/>
      <c r="AH51" s="95"/>
      <c r="AI51" s="147"/>
      <c r="AJ51" s="147"/>
      <c r="AK51" s="325">
        <v>105</v>
      </c>
      <c r="AL51" s="326">
        <v>31.5</v>
      </c>
      <c r="AM51" s="9"/>
      <c r="AN51" s="9"/>
      <c r="AO51" s="28"/>
      <c r="AP51" s="28"/>
      <c r="AQ51" s="28"/>
      <c r="AR51" s="28"/>
      <c r="AS51" s="28"/>
      <c r="AT51" s="28"/>
      <c r="AU51" s="14">
        <f t="shared" si="87"/>
        <v>115</v>
      </c>
      <c r="AV51" s="14">
        <f t="shared" si="88"/>
        <v>34.5</v>
      </c>
      <c r="AW51" s="29"/>
      <c r="AX51" s="29"/>
      <c r="AY51" s="1"/>
      <c r="AZ51" s="29"/>
      <c r="BA51" s="29"/>
      <c r="BB51" s="29"/>
      <c r="BC51" s="29">
        <f t="shared" si="89"/>
        <v>0</v>
      </c>
      <c r="BD51" s="29">
        <f t="shared" si="90"/>
        <v>0</v>
      </c>
      <c r="BE51" s="102">
        <v>44</v>
      </c>
      <c r="BF51" s="102">
        <v>6.2656000000000001</v>
      </c>
      <c r="BG51" s="249">
        <v>16</v>
      </c>
      <c r="BH51" s="250">
        <v>2.2784</v>
      </c>
      <c r="BI51" s="249"/>
      <c r="BJ51" s="250"/>
      <c r="BK51" s="245"/>
      <c r="BL51" s="102"/>
      <c r="BM51" s="102">
        <v>0</v>
      </c>
      <c r="BN51" s="102">
        <v>0</v>
      </c>
      <c r="BO51" s="29"/>
      <c r="BP51" s="29"/>
      <c r="BQ51" s="102">
        <v>0</v>
      </c>
      <c r="BR51" s="102">
        <v>0</v>
      </c>
      <c r="BS51" s="11">
        <f t="shared" si="19"/>
        <v>60</v>
      </c>
      <c r="BT51" s="29">
        <f t="shared" si="20"/>
        <v>8.5440000000000005</v>
      </c>
      <c r="BU51" s="29"/>
      <c r="BV51" s="29"/>
      <c r="BW51" s="14"/>
      <c r="BX51" s="14"/>
      <c r="BY51" s="14"/>
      <c r="BZ51" s="29"/>
      <c r="CA51" s="14"/>
      <c r="CB51" s="29"/>
      <c r="CC51" s="14">
        <f t="shared" si="91"/>
        <v>0</v>
      </c>
      <c r="CD51" s="14">
        <f t="shared" si="91"/>
        <v>0</v>
      </c>
      <c r="CE51" s="14"/>
      <c r="CF51" s="14"/>
      <c r="CG51" s="27"/>
      <c r="CH51" s="18"/>
      <c r="CI51" s="26"/>
      <c r="CJ51" s="18"/>
      <c r="CK51" s="17"/>
      <c r="CL51" s="17"/>
      <c r="CM51" s="327">
        <v>25.75</v>
      </c>
      <c r="CN51" s="245">
        <v>8</v>
      </c>
      <c r="CO51" s="29">
        <f t="shared" si="21"/>
        <v>25.75</v>
      </c>
      <c r="CP51" s="29">
        <f t="shared" si="22"/>
        <v>8</v>
      </c>
      <c r="CQ51" s="238">
        <v>247.40625</v>
      </c>
      <c r="CR51" s="238"/>
      <c r="CS51" s="238"/>
      <c r="CT51" s="239"/>
      <c r="CU51" s="366">
        <v>18.556701030927837</v>
      </c>
      <c r="CV51" s="240"/>
      <c r="CW51" s="328">
        <v>63.814432989690722</v>
      </c>
      <c r="CX51" s="239"/>
      <c r="CY51" s="16"/>
      <c r="CZ51" s="16"/>
      <c r="DA51" s="25">
        <f t="shared" si="100"/>
        <v>329.77738402061857</v>
      </c>
      <c r="DB51" s="14">
        <f t="shared" si="24"/>
        <v>0</v>
      </c>
      <c r="DC51" s="29"/>
      <c r="DD51" s="29"/>
      <c r="DE51" s="14"/>
      <c r="DF51" s="29"/>
      <c r="DG51" s="29"/>
      <c r="DH51" s="29"/>
      <c r="DI51" s="29">
        <f t="shared" si="25"/>
        <v>0</v>
      </c>
      <c r="DJ51" s="29">
        <f t="shared" si="26"/>
        <v>0</v>
      </c>
      <c r="DK51" s="329">
        <v>42.37</v>
      </c>
      <c r="DL51" s="329">
        <v>14.12</v>
      </c>
      <c r="DM51" s="11">
        <f t="shared" si="27"/>
        <v>42.37</v>
      </c>
      <c r="DN51" s="11">
        <f t="shared" si="28"/>
        <v>14.12</v>
      </c>
      <c r="DO51" s="329">
        <v>41.1</v>
      </c>
      <c r="DP51" s="329">
        <v>13.7</v>
      </c>
      <c r="DQ51" s="349"/>
      <c r="DR51" s="349"/>
      <c r="DS51" s="29"/>
      <c r="DT51" s="29"/>
      <c r="DU51" s="15"/>
      <c r="DV51" s="24"/>
      <c r="DW51" s="24"/>
      <c r="DX51" s="24"/>
      <c r="DY51" s="29"/>
      <c r="DZ51" s="29"/>
      <c r="EA51" s="14"/>
      <c r="EB51" s="29"/>
      <c r="EC51" s="29">
        <f t="shared" si="29"/>
        <v>0</v>
      </c>
      <c r="ED51" s="29">
        <f t="shared" si="29"/>
        <v>0</v>
      </c>
      <c r="EE51" s="14"/>
      <c r="EF51" s="14"/>
      <c r="EG51" s="330">
        <v>39.18</v>
      </c>
      <c r="EH51" s="331">
        <v>9.7949999999999999</v>
      </c>
      <c r="EI51" s="119">
        <v>154.63999999999999</v>
      </c>
      <c r="EJ51" s="119">
        <v>38.659999999999997</v>
      </c>
      <c r="EK51" s="327">
        <v>72.16</v>
      </c>
      <c r="EL51" s="353">
        <v>18.04</v>
      </c>
      <c r="EM51" s="358">
        <v>51.55</v>
      </c>
      <c r="EN51" s="358">
        <v>12.887499999999999</v>
      </c>
      <c r="EO51" s="358">
        <v>30.93</v>
      </c>
      <c r="EP51" s="358">
        <v>7.7324999999999999</v>
      </c>
      <c r="EQ51" s="29">
        <f t="shared" si="30"/>
        <v>348.46000000000004</v>
      </c>
      <c r="ER51" s="29">
        <f t="shared" si="101"/>
        <v>66.495000000000005</v>
      </c>
      <c r="ES51" s="33"/>
      <c r="ET51" s="33"/>
      <c r="EU51" s="23"/>
      <c r="EV51" s="23"/>
      <c r="EW51" s="14">
        <f t="shared" si="32"/>
        <v>0</v>
      </c>
      <c r="EX51" s="14">
        <f t="shared" si="33"/>
        <v>0</v>
      </c>
      <c r="EY51" s="29"/>
      <c r="EZ51" s="29"/>
      <c r="FA51" s="332">
        <v>24</v>
      </c>
      <c r="FB51" s="246"/>
      <c r="FC51" s="139">
        <v>0</v>
      </c>
      <c r="FD51" s="245"/>
      <c r="FE51" s="29"/>
      <c r="FF51" s="29"/>
      <c r="FG51" s="235"/>
      <c r="FH51" s="236"/>
      <c r="FI51" s="29"/>
      <c r="FJ51" s="29"/>
      <c r="FK51" s="29"/>
      <c r="FL51" s="29"/>
      <c r="FM51" s="245">
        <v>26.8</v>
      </c>
      <c r="FN51" s="245">
        <v>6</v>
      </c>
      <c r="FO51" s="14"/>
      <c r="FP51" s="29"/>
      <c r="FQ51" s="6">
        <f t="shared" si="34"/>
        <v>26.8</v>
      </c>
      <c r="FR51" s="29">
        <f t="shared" si="35"/>
        <v>6</v>
      </c>
      <c r="FS51" s="14"/>
      <c r="FT51" s="14"/>
      <c r="FU51" s="29"/>
      <c r="FV51" s="29"/>
      <c r="FW51" s="29"/>
      <c r="FX51" s="29"/>
      <c r="FY51" s="29"/>
      <c r="FZ51" s="29"/>
      <c r="GA51" s="29"/>
      <c r="GB51" s="29"/>
      <c r="GC51" s="29"/>
      <c r="GD51" s="29"/>
      <c r="GE51" s="29"/>
      <c r="GF51" s="29"/>
      <c r="GG51" s="29">
        <f t="shared" si="36"/>
        <v>0</v>
      </c>
      <c r="GH51" s="29">
        <f t="shared" si="37"/>
        <v>0</v>
      </c>
      <c r="GI51" s="22"/>
      <c r="GJ51" s="22"/>
      <c r="GK51" s="245"/>
      <c r="GL51" s="245"/>
      <c r="GM51" s="248"/>
      <c r="GN51" s="21"/>
      <c r="GO51" s="333"/>
      <c r="GP51" s="334"/>
      <c r="GQ51" s="5"/>
      <c r="GR51" s="5"/>
      <c r="GS51" s="21"/>
      <c r="GT51" s="21"/>
      <c r="GU51" s="118"/>
      <c r="GV51" s="118"/>
      <c r="GW51" s="118"/>
      <c r="GX51" s="118"/>
      <c r="GY51" s="118">
        <v>1</v>
      </c>
      <c r="GZ51" s="118">
        <v>0</v>
      </c>
      <c r="HA51" s="29">
        <f t="shared" si="38"/>
        <v>1</v>
      </c>
      <c r="HB51" s="29">
        <f t="shared" si="39"/>
        <v>0</v>
      </c>
      <c r="HC51" s="14"/>
      <c r="HD51" s="14"/>
      <c r="HE51" s="14"/>
      <c r="HF51" s="14"/>
      <c r="HG51" s="14"/>
      <c r="HH51" s="14"/>
      <c r="HI51" s="14">
        <f t="shared" si="92"/>
        <v>0</v>
      </c>
      <c r="HJ51" s="14">
        <f t="shared" si="93"/>
        <v>0</v>
      </c>
      <c r="HK51" s="102"/>
      <c r="HL51" s="102"/>
      <c r="HM51" s="102"/>
      <c r="HN51" s="355"/>
      <c r="HO51" s="102">
        <f t="shared" si="40"/>
        <v>0</v>
      </c>
      <c r="HP51" s="102">
        <f t="shared" si="41"/>
        <v>0</v>
      </c>
      <c r="HQ51" s="116">
        <v>400</v>
      </c>
      <c r="HR51" s="95"/>
      <c r="HS51" s="116">
        <v>400</v>
      </c>
      <c r="HT51" s="29"/>
      <c r="HU51" s="29">
        <f t="shared" si="42"/>
        <v>400</v>
      </c>
      <c r="HV51" s="29">
        <f t="shared" si="43"/>
        <v>0</v>
      </c>
      <c r="HW51" s="29"/>
      <c r="HX51" s="29"/>
      <c r="HY51" s="240"/>
      <c r="HZ51" s="333"/>
      <c r="IA51" s="20"/>
      <c r="IB51" s="7"/>
      <c r="IC51" s="336">
        <v>9.3000000000000007</v>
      </c>
      <c r="ID51" s="155">
        <v>2.3250000000000002</v>
      </c>
      <c r="IE51" s="4"/>
      <c r="IF51" s="4"/>
      <c r="IG51" s="29">
        <f t="shared" si="82"/>
        <v>9.3000000000000007</v>
      </c>
      <c r="IH51" s="29">
        <f t="shared" si="44"/>
        <v>2.3250000000000002</v>
      </c>
      <c r="II51" s="29"/>
      <c r="IJ51" s="29"/>
      <c r="IK51" s="29"/>
      <c r="IL51" s="29"/>
      <c r="IM51" s="14"/>
      <c r="IN51" s="24"/>
      <c r="IO51" s="102"/>
      <c r="IP51" s="102"/>
      <c r="IQ51" s="29"/>
      <c r="IR51" s="29"/>
      <c r="IS51" s="29"/>
      <c r="IT51" s="29"/>
      <c r="IU51" s="29">
        <f t="shared" si="94"/>
        <v>0</v>
      </c>
      <c r="IV51" s="29">
        <f t="shared" si="95"/>
        <v>0</v>
      </c>
      <c r="IW51" s="29"/>
      <c r="IX51" s="29"/>
      <c r="IY51" s="95">
        <v>10.31</v>
      </c>
      <c r="IZ51" s="95">
        <v>0</v>
      </c>
      <c r="JA51" s="95">
        <v>0</v>
      </c>
      <c r="JB51" s="95">
        <v>0</v>
      </c>
      <c r="JC51" s="30"/>
      <c r="JD51" s="30"/>
      <c r="JE51" s="29">
        <f t="shared" si="45"/>
        <v>10.31</v>
      </c>
      <c r="JF51" s="29">
        <f t="shared" si="46"/>
        <v>0</v>
      </c>
      <c r="JG51" s="368">
        <v>5.8342999999999998</v>
      </c>
      <c r="JH51" s="369">
        <v>1</v>
      </c>
      <c r="JI51" s="368">
        <v>5.8342999999999998</v>
      </c>
      <c r="JJ51" s="369">
        <v>1</v>
      </c>
      <c r="JK51" s="333">
        <v>51.55</v>
      </c>
      <c r="JL51" s="333">
        <v>11</v>
      </c>
      <c r="JM51" s="116">
        <v>0</v>
      </c>
      <c r="JN51" s="333">
        <v>0</v>
      </c>
      <c r="JO51" s="327"/>
      <c r="JP51" s="245"/>
      <c r="JQ51" s="29"/>
      <c r="JR51" s="29"/>
      <c r="JS51" s="29"/>
      <c r="JT51" s="29"/>
      <c r="JU51" s="29">
        <f t="shared" si="83"/>
        <v>63.218599999999995</v>
      </c>
      <c r="JV51" s="29">
        <f t="shared" si="84"/>
        <v>13</v>
      </c>
      <c r="JW51" s="29"/>
      <c r="JX51" s="29"/>
      <c r="JY51" s="30"/>
      <c r="JZ51" s="30"/>
      <c r="KA51" s="29">
        <f t="shared" si="47"/>
        <v>0</v>
      </c>
      <c r="KB51" s="29">
        <f t="shared" si="48"/>
        <v>0</v>
      </c>
      <c r="KC51" s="14"/>
      <c r="KD51" s="14"/>
      <c r="KE51" s="14"/>
      <c r="KF51" s="14"/>
      <c r="KG51" s="14">
        <f t="shared" si="96"/>
        <v>0</v>
      </c>
      <c r="KH51" s="14">
        <f t="shared" si="97"/>
        <v>0</v>
      </c>
      <c r="KI51" s="14"/>
      <c r="KJ51" s="14"/>
      <c r="KK51" s="14"/>
      <c r="KL51" s="14"/>
      <c r="KM51" s="14">
        <f t="shared" si="49"/>
        <v>0</v>
      </c>
      <c r="KN51" s="14">
        <f t="shared" si="49"/>
        <v>0</v>
      </c>
      <c r="KO51" s="11"/>
      <c r="KP51" s="14"/>
      <c r="KQ51" s="14"/>
      <c r="KR51" s="14"/>
      <c r="KS51" s="10"/>
      <c r="KT51" s="10"/>
      <c r="KU51" s="14"/>
      <c r="KV51" s="14"/>
      <c r="KW51" s="14">
        <f t="shared" si="50"/>
        <v>0</v>
      </c>
      <c r="KX51" s="14">
        <f t="shared" si="51"/>
        <v>0</v>
      </c>
      <c r="KY51" s="14"/>
      <c r="KZ51" s="14"/>
      <c r="LA51" s="14"/>
      <c r="LB51" s="14"/>
      <c r="LC51" s="14">
        <f t="shared" si="52"/>
        <v>0</v>
      </c>
      <c r="LD51" s="14">
        <f t="shared" si="53"/>
        <v>0</v>
      </c>
      <c r="LE51" s="14"/>
      <c r="LF51" s="14"/>
      <c r="LG51" s="14">
        <f t="shared" si="54"/>
        <v>0</v>
      </c>
      <c r="LH51" s="14">
        <f t="shared" si="55"/>
        <v>0</v>
      </c>
      <c r="LI51" s="337"/>
      <c r="LJ51" s="338"/>
      <c r="LK51" s="339"/>
      <c r="LL51" s="340"/>
      <c r="LM51" s="339"/>
      <c r="LN51" s="342"/>
      <c r="LO51" s="31"/>
      <c r="LP51" s="3"/>
      <c r="LQ51" s="3"/>
      <c r="LR51" s="3"/>
      <c r="LS51" s="14">
        <f t="shared" si="102"/>
        <v>0</v>
      </c>
      <c r="LT51" s="14">
        <f t="shared" si="57"/>
        <v>0</v>
      </c>
      <c r="LU51" s="12"/>
      <c r="LV51" s="14"/>
      <c r="LW51" s="14"/>
      <c r="LX51" s="14"/>
      <c r="LY51" s="14">
        <f t="shared" si="58"/>
        <v>0</v>
      </c>
      <c r="LZ51" s="14">
        <f t="shared" si="59"/>
        <v>0</v>
      </c>
      <c r="MA51" s="27"/>
      <c r="MB51" s="14"/>
      <c r="MC51" s="233">
        <v>22</v>
      </c>
      <c r="MD51" s="252"/>
      <c r="ME51" s="99"/>
      <c r="MF51" s="14"/>
      <c r="MG51" s="31"/>
      <c r="MH51" s="14"/>
      <c r="MI51" s="14">
        <f t="shared" si="60"/>
        <v>22</v>
      </c>
      <c r="MJ51" s="14">
        <f t="shared" si="61"/>
        <v>0</v>
      </c>
      <c r="MK51" s="350">
        <v>5.4239999999999995</v>
      </c>
      <c r="ML51" s="117">
        <v>0</v>
      </c>
      <c r="MM51" s="139">
        <v>3.6159999999999997</v>
      </c>
      <c r="MN51" s="343">
        <v>0</v>
      </c>
      <c r="MO51" s="14">
        <f t="shared" si="62"/>
        <v>9.0399999999999991</v>
      </c>
      <c r="MP51" s="14">
        <f t="shared" si="63"/>
        <v>0</v>
      </c>
      <c r="MQ51" s="14"/>
      <c r="MR51" s="14"/>
      <c r="MS51" s="14">
        <f t="shared" si="64"/>
        <v>0</v>
      </c>
      <c r="MT51" s="14">
        <f t="shared" si="65"/>
        <v>0</v>
      </c>
      <c r="MU51" s="14"/>
      <c r="MV51" s="14"/>
      <c r="MW51" s="14">
        <f t="shared" si="66"/>
        <v>0</v>
      </c>
      <c r="MX51" s="14">
        <f t="shared" si="67"/>
        <v>0</v>
      </c>
      <c r="MY51" s="117">
        <v>6.65</v>
      </c>
      <c r="MZ51" s="344">
        <v>0.9</v>
      </c>
      <c r="NA51" s="14">
        <f t="shared" si="68"/>
        <v>6.65</v>
      </c>
      <c r="NB51" s="14">
        <f t="shared" si="69"/>
        <v>0.9</v>
      </c>
      <c r="NC51" s="33"/>
      <c r="ND51" s="33"/>
      <c r="NE51" s="33">
        <f t="shared" si="70"/>
        <v>0</v>
      </c>
      <c r="NF51" s="33">
        <f t="shared" si="71"/>
        <v>0</v>
      </c>
      <c r="NG51" s="33"/>
      <c r="NH51" s="33"/>
      <c r="NI51" s="33">
        <f t="shared" si="72"/>
        <v>0</v>
      </c>
      <c r="NJ51" s="33">
        <f t="shared" si="73"/>
        <v>0</v>
      </c>
      <c r="NK51" s="8"/>
      <c r="NL51" s="33"/>
      <c r="NM51" s="33">
        <f t="shared" si="74"/>
        <v>0</v>
      </c>
      <c r="NN51" s="33">
        <f t="shared" si="75"/>
        <v>0</v>
      </c>
      <c r="NO51" s="98">
        <v>2.21</v>
      </c>
      <c r="NP51" s="98"/>
      <c r="NQ51" s="98">
        <v>0</v>
      </c>
      <c r="NR51" s="98"/>
      <c r="NS51" s="98">
        <v>0</v>
      </c>
      <c r="NT51" s="98"/>
      <c r="NU51" s="14">
        <f t="shared" si="76"/>
        <v>2.21</v>
      </c>
      <c r="NV51" s="14">
        <f t="shared" si="77"/>
        <v>0</v>
      </c>
      <c r="NW51" s="98"/>
      <c r="NX51" s="98"/>
      <c r="NY51" s="98"/>
      <c r="NZ51" s="98"/>
      <c r="OA51" s="98"/>
      <c r="OB51" s="98"/>
      <c r="OC51" s="98"/>
      <c r="OD51" s="98"/>
      <c r="OE51" s="98">
        <f t="shared" si="78"/>
        <v>0</v>
      </c>
      <c r="OF51" s="98">
        <f t="shared" si="79"/>
        <v>0</v>
      </c>
      <c r="OG51" s="240">
        <v>3.23</v>
      </c>
      <c r="OH51" s="240"/>
      <c r="OI51" s="240">
        <v>1.1100000000000001</v>
      </c>
      <c r="OJ51" s="240"/>
      <c r="OK51" s="240">
        <v>1.21</v>
      </c>
      <c r="OL51" s="33"/>
      <c r="OM51" s="33">
        <f t="shared" si="80"/>
        <v>4.34</v>
      </c>
      <c r="ON51" s="33">
        <f t="shared" si="81"/>
        <v>0</v>
      </c>
      <c r="OO51" s="33"/>
      <c r="OP51" s="33"/>
      <c r="OQ51" s="33">
        <f t="shared" si="98"/>
        <v>0</v>
      </c>
      <c r="OR51" s="33">
        <f t="shared" si="99"/>
        <v>0</v>
      </c>
    </row>
    <row r="52" spans="1:408" ht="12.75" customHeight="1">
      <c r="A52" s="171"/>
      <c r="B52" s="154">
        <v>42</v>
      </c>
      <c r="C52" s="173"/>
      <c r="D52" s="173"/>
      <c r="E52" s="98"/>
      <c r="F52" s="98"/>
      <c r="G52" s="98"/>
      <c r="H52" s="98"/>
      <c r="I52" s="102">
        <f t="shared" si="85"/>
        <v>0</v>
      </c>
      <c r="J52" s="102">
        <f t="shared" si="86"/>
        <v>0</v>
      </c>
      <c r="K52" s="11"/>
      <c r="L52" s="11"/>
      <c r="M52" s="95">
        <v>20.62</v>
      </c>
      <c r="N52" s="95">
        <v>4.1240000000000006</v>
      </c>
      <c r="O52" s="99">
        <v>0</v>
      </c>
      <c r="P52" s="95">
        <v>0</v>
      </c>
      <c r="Q52" s="147"/>
      <c r="R52" s="102"/>
      <c r="S52" s="11"/>
      <c r="T52" s="11"/>
      <c r="U52" s="102"/>
      <c r="V52" s="102"/>
      <c r="W52" s="29">
        <f t="shared" si="14"/>
        <v>20.62</v>
      </c>
      <c r="X52" s="29">
        <f t="shared" si="15"/>
        <v>20.62</v>
      </c>
      <c r="Y52" s="102">
        <v>5</v>
      </c>
      <c r="Z52" s="102">
        <v>2.2200000000000002</v>
      </c>
      <c r="AA52" s="99"/>
      <c r="AB52" s="95"/>
      <c r="AC52" s="29">
        <f t="shared" si="16"/>
        <v>5</v>
      </c>
      <c r="AD52" s="29">
        <f t="shared" si="17"/>
        <v>2.2200000000000002</v>
      </c>
      <c r="AE52" s="95">
        <v>10</v>
      </c>
      <c r="AF52" s="95">
        <v>3</v>
      </c>
      <c r="AG52" s="95"/>
      <c r="AH52" s="95"/>
      <c r="AI52" s="147"/>
      <c r="AJ52" s="147"/>
      <c r="AK52" s="325">
        <v>105</v>
      </c>
      <c r="AL52" s="326">
        <v>31.5</v>
      </c>
      <c r="AM52" s="9"/>
      <c r="AN52" s="9"/>
      <c r="AO52" s="28"/>
      <c r="AP52" s="28"/>
      <c r="AQ52" s="28"/>
      <c r="AR52" s="28"/>
      <c r="AS52" s="28"/>
      <c r="AT52" s="28"/>
      <c r="AU52" s="14">
        <f t="shared" si="87"/>
        <v>115</v>
      </c>
      <c r="AV52" s="14">
        <f t="shared" si="88"/>
        <v>34.5</v>
      </c>
      <c r="AW52" s="29"/>
      <c r="AX52" s="29"/>
      <c r="AY52" s="1"/>
      <c r="AZ52" s="29"/>
      <c r="BA52" s="29"/>
      <c r="BB52" s="29"/>
      <c r="BC52" s="29">
        <f t="shared" si="89"/>
        <v>0</v>
      </c>
      <c r="BD52" s="29">
        <f t="shared" si="90"/>
        <v>0</v>
      </c>
      <c r="BE52" s="102">
        <v>44</v>
      </c>
      <c r="BF52" s="102">
        <v>6.2656000000000001</v>
      </c>
      <c r="BG52" s="249">
        <v>16</v>
      </c>
      <c r="BH52" s="250">
        <v>2.2784</v>
      </c>
      <c r="BI52" s="249"/>
      <c r="BJ52" s="250"/>
      <c r="BK52" s="245"/>
      <c r="BL52" s="102"/>
      <c r="BM52" s="102">
        <v>0</v>
      </c>
      <c r="BN52" s="102">
        <v>0</v>
      </c>
      <c r="BO52" s="29"/>
      <c r="BP52" s="29"/>
      <c r="BQ52" s="102">
        <v>0</v>
      </c>
      <c r="BR52" s="102">
        <v>0</v>
      </c>
      <c r="BS52" s="11">
        <f t="shared" si="19"/>
        <v>60</v>
      </c>
      <c r="BT52" s="29">
        <f t="shared" si="20"/>
        <v>8.5440000000000005</v>
      </c>
      <c r="BU52" s="29"/>
      <c r="BV52" s="29"/>
      <c r="BW52" s="14"/>
      <c r="BX52" s="14"/>
      <c r="BY52" s="14"/>
      <c r="BZ52" s="29"/>
      <c r="CA52" s="14"/>
      <c r="CB52" s="29"/>
      <c r="CC52" s="14">
        <f t="shared" si="91"/>
        <v>0</v>
      </c>
      <c r="CD52" s="14">
        <f t="shared" si="91"/>
        <v>0</v>
      </c>
      <c r="CE52" s="14"/>
      <c r="CF52" s="14"/>
      <c r="CG52" s="27"/>
      <c r="CH52" s="18"/>
      <c r="CI52" s="26"/>
      <c r="CJ52" s="18"/>
      <c r="CK52" s="17"/>
      <c r="CL52" s="17"/>
      <c r="CM52" s="327">
        <v>25.75</v>
      </c>
      <c r="CN52" s="245">
        <v>8</v>
      </c>
      <c r="CO52" s="29">
        <f t="shared" si="21"/>
        <v>25.75</v>
      </c>
      <c r="CP52" s="29">
        <f t="shared" si="22"/>
        <v>8</v>
      </c>
      <c r="CQ52" s="238">
        <v>247.40625</v>
      </c>
      <c r="CR52" s="238"/>
      <c r="CS52" s="238"/>
      <c r="CT52" s="239"/>
      <c r="CU52" s="366">
        <v>18.556701030927837</v>
      </c>
      <c r="CV52" s="240"/>
      <c r="CW52" s="328">
        <v>63.814432989690722</v>
      </c>
      <c r="CX52" s="239"/>
      <c r="CY52" s="16"/>
      <c r="CZ52" s="16"/>
      <c r="DA52" s="25">
        <f t="shared" si="100"/>
        <v>329.77738402061857</v>
      </c>
      <c r="DB52" s="14">
        <f t="shared" si="24"/>
        <v>0</v>
      </c>
      <c r="DC52" s="29"/>
      <c r="DD52" s="29"/>
      <c r="DE52" s="14"/>
      <c r="DF52" s="29"/>
      <c r="DG52" s="29"/>
      <c r="DH52" s="29"/>
      <c r="DI52" s="29">
        <f t="shared" si="25"/>
        <v>0</v>
      </c>
      <c r="DJ52" s="29">
        <f t="shared" si="26"/>
        <v>0</v>
      </c>
      <c r="DK52" s="329">
        <v>42.37</v>
      </c>
      <c r="DL52" s="329">
        <v>14.12</v>
      </c>
      <c r="DM52" s="11">
        <f t="shared" si="27"/>
        <v>42.37</v>
      </c>
      <c r="DN52" s="11">
        <f t="shared" si="28"/>
        <v>14.12</v>
      </c>
      <c r="DO52" s="329">
        <v>41.1</v>
      </c>
      <c r="DP52" s="329">
        <v>13.7</v>
      </c>
      <c r="DQ52" s="349"/>
      <c r="DR52" s="349"/>
      <c r="DS52" s="29"/>
      <c r="DT52" s="29"/>
      <c r="DU52" s="15"/>
      <c r="DV52" s="24"/>
      <c r="DW52" s="24"/>
      <c r="DX52" s="24"/>
      <c r="DY52" s="29"/>
      <c r="DZ52" s="29"/>
      <c r="EA52" s="14"/>
      <c r="EB52" s="29"/>
      <c r="EC52" s="29">
        <f t="shared" si="29"/>
        <v>0</v>
      </c>
      <c r="ED52" s="29">
        <f t="shared" si="29"/>
        <v>0</v>
      </c>
      <c r="EE52" s="14"/>
      <c r="EF52" s="14"/>
      <c r="EG52" s="330">
        <v>39.18</v>
      </c>
      <c r="EH52" s="331">
        <v>9.7949999999999999</v>
      </c>
      <c r="EI52" s="119">
        <v>154.63999999999999</v>
      </c>
      <c r="EJ52" s="119">
        <v>38.659999999999997</v>
      </c>
      <c r="EK52" s="327">
        <v>72.16</v>
      </c>
      <c r="EL52" s="353">
        <v>18.04</v>
      </c>
      <c r="EM52" s="358">
        <v>51.55</v>
      </c>
      <c r="EN52" s="358">
        <v>12.887499999999999</v>
      </c>
      <c r="EO52" s="358">
        <v>30.93</v>
      </c>
      <c r="EP52" s="358">
        <v>7.7324999999999999</v>
      </c>
      <c r="EQ52" s="29">
        <f t="shared" si="30"/>
        <v>348.46000000000004</v>
      </c>
      <c r="ER52" s="29">
        <f t="shared" si="101"/>
        <v>66.495000000000005</v>
      </c>
      <c r="ES52" s="33"/>
      <c r="ET52" s="33"/>
      <c r="EU52" s="23"/>
      <c r="EV52" s="23"/>
      <c r="EW52" s="14">
        <f t="shared" si="32"/>
        <v>0</v>
      </c>
      <c r="EX52" s="14">
        <f t="shared" si="33"/>
        <v>0</v>
      </c>
      <c r="EY52" s="29"/>
      <c r="EZ52" s="29"/>
      <c r="FA52" s="332">
        <v>24</v>
      </c>
      <c r="FB52" s="246"/>
      <c r="FC52" s="139">
        <v>0</v>
      </c>
      <c r="FD52" s="245"/>
      <c r="FE52" s="29"/>
      <c r="FF52" s="29"/>
      <c r="FG52" s="235"/>
      <c r="FH52" s="236"/>
      <c r="FI52" s="29"/>
      <c r="FJ52" s="29"/>
      <c r="FK52" s="29"/>
      <c r="FL52" s="29"/>
      <c r="FM52" s="245">
        <v>26.8</v>
      </c>
      <c r="FN52" s="245">
        <v>6</v>
      </c>
      <c r="FO52" s="14"/>
      <c r="FP52" s="29"/>
      <c r="FQ52" s="6">
        <f t="shared" si="34"/>
        <v>26.8</v>
      </c>
      <c r="FR52" s="29">
        <f t="shared" si="35"/>
        <v>6</v>
      </c>
      <c r="FS52" s="14"/>
      <c r="FT52" s="14"/>
      <c r="FU52" s="29"/>
      <c r="FV52" s="29"/>
      <c r="FW52" s="29"/>
      <c r="FX52" s="29"/>
      <c r="FY52" s="29"/>
      <c r="FZ52" s="29"/>
      <c r="GA52" s="29"/>
      <c r="GB52" s="29"/>
      <c r="GC52" s="29"/>
      <c r="GD52" s="29"/>
      <c r="GE52" s="29"/>
      <c r="GF52" s="29"/>
      <c r="GG52" s="29">
        <f t="shared" si="36"/>
        <v>0</v>
      </c>
      <c r="GH52" s="29">
        <f t="shared" si="37"/>
        <v>0</v>
      </c>
      <c r="GI52" s="22"/>
      <c r="GJ52" s="22"/>
      <c r="GK52" s="245"/>
      <c r="GL52" s="245"/>
      <c r="GM52" s="248"/>
      <c r="GN52" s="21"/>
      <c r="GO52" s="333"/>
      <c r="GP52" s="334"/>
      <c r="GQ52" s="5"/>
      <c r="GR52" s="5"/>
      <c r="GS52" s="21"/>
      <c r="GT52" s="21"/>
      <c r="GU52" s="118"/>
      <c r="GV52" s="118"/>
      <c r="GW52" s="118"/>
      <c r="GX52" s="118"/>
      <c r="GY52" s="118">
        <v>1</v>
      </c>
      <c r="GZ52" s="118">
        <v>0</v>
      </c>
      <c r="HA52" s="29">
        <f t="shared" si="38"/>
        <v>1</v>
      </c>
      <c r="HB52" s="29">
        <f t="shared" si="39"/>
        <v>0</v>
      </c>
      <c r="HC52" s="14"/>
      <c r="HD52" s="14"/>
      <c r="HE52" s="14"/>
      <c r="HF52" s="14"/>
      <c r="HG52" s="14"/>
      <c r="HH52" s="14"/>
      <c r="HI52" s="14">
        <f t="shared" si="92"/>
        <v>0</v>
      </c>
      <c r="HJ52" s="14">
        <f t="shared" si="93"/>
        <v>0</v>
      </c>
      <c r="HK52" s="102"/>
      <c r="HL52" s="102"/>
      <c r="HM52" s="102"/>
      <c r="HN52" s="355"/>
      <c r="HO52" s="102">
        <f t="shared" si="40"/>
        <v>0</v>
      </c>
      <c r="HP52" s="102">
        <f t="shared" si="41"/>
        <v>0</v>
      </c>
      <c r="HQ52" s="116">
        <v>400</v>
      </c>
      <c r="HR52" s="95"/>
      <c r="HS52" s="116">
        <v>400</v>
      </c>
      <c r="HT52" s="29"/>
      <c r="HU52" s="29">
        <f t="shared" si="42"/>
        <v>400</v>
      </c>
      <c r="HV52" s="29">
        <f t="shared" si="43"/>
        <v>0</v>
      </c>
      <c r="HW52" s="29"/>
      <c r="HX52" s="29"/>
      <c r="HY52" s="240"/>
      <c r="HZ52" s="333"/>
      <c r="IA52" s="20"/>
      <c r="IB52" s="7"/>
      <c r="IC52" s="336">
        <v>9.3000000000000007</v>
      </c>
      <c r="ID52" s="155">
        <v>2.3250000000000002</v>
      </c>
      <c r="IE52" s="4"/>
      <c r="IF52" s="4"/>
      <c r="IG52" s="29">
        <f t="shared" si="82"/>
        <v>9.3000000000000007</v>
      </c>
      <c r="IH52" s="29">
        <f t="shared" si="44"/>
        <v>2.3250000000000002</v>
      </c>
      <c r="II52" s="29"/>
      <c r="IJ52" s="29"/>
      <c r="IK52" s="29"/>
      <c r="IL52" s="29"/>
      <c r="IM52" s="14"/>
      <c r="IN52" s="24"/>
      <c r="IO52" s="102"/>
      <c r="IP52" s="102"/>
      <c r="IQ52" s="29"/>
      <c r="IR52" s="29"/>
      <c r="IS52" s="29"/>
      <c r="IT52" s="29"/>
      <c r="IU52" s="29">
        <f t="shared" si="94"/>
        <v>0</v>
      </c>
      <c r="IV52" s="29">
        <f t="shared" si="95"/>
        <v>0</v>
      </c>
      <c r="IW52" s="29"/>
      <c r="IX52" s="29"/>
      <c r="IY52" s="95">
        <v>10.31</v>
      </c>
      <c r="IZ52" s="95">
        <v>0</v>
      </c>
      <c r="JA52" s="95">
        <v>0</v>
      </c>
      <c r="JB52" s="95">
        <v>0</v>
      </c>
      <c r="JC52" s="30"/>
      <c r="JD52" s="30"/>
      <c r="JE52" s="29">
        <f t="shared" si="45"/>
        <v>10.31</v>
      </c>
      <c r="JF52" s="29">
        <f t="shared" si="46"/>
        <v>0</v>
      </c>
      <c r="JG52" s="368">
        <v>4.7801999999999998</v>
      </c>
      <c r="JH52" s="369">
        <v>1</v>
      </c>
      <c r="JI52" s="368">
        <v>4.7801999999999998</v>
      </c>
      <c r="JJ52" s="369">
        <v>1</v>
      </c>
      <c r="JK52" s="333">
        <v>51.55</v>
      </c>
      <c r="JL52" s="333">
        <v>11</v>
      </c>
      <c r="JM52" s="116">
        <v>0</v>
      </c>
      <c r="JN52" s="333">
        <v>0</v>
      </c>
      <c r="JO52" s="327"/>
      <c r="JP52" s="245"/>
      <c r="JQ52" s="29"/>
      <c r="JR52" s="29"/>
      <c r="JS52" s="29"/>
      <c r="JT52" s="29"/>
      <c r="JU52" s="29">
        <f t="shared" si="83"/>
        <v>61.110399999999998</v>
      </c>
      <c r="JV52" s="29">
        <f t="shared" si="84"/>
        <v>13</v>
      </c>
      <c r="JW52" s="29"/>
      <c r="JX52" s="29"/>
      <c r="JY52" s="30"/>
      <c r="JZ52" s="30"/>
      <c r="KA52" s="29">
        <f t="shared" si="47"/>
        <v>0</v>
      </c>
      <c r="KB52" s="29">
        <f t="shared" si="48"/>
        <v>0</v>
      </c>
      <c r="KC52" s="14"/>
      <c r="KD52" s="14"/>
      <c r="KE52" s="14"/>
      <c r="KF52" s="14"/>
      <c r="KG52" s="14">
        <f t="shared" si="96"/>
        <v>0</v>
      </c>
      <c r="KH52" s="14">
        <f t="shared" si="97"/>
        <v>0</v>
      </c>
      <c r="KI52" s="14"/>
      <c r="KJ52" s="14"/>
      <c r="KK52" s="14"/>
      <c r="KL52" s="14"/>
      <c r="KM52" s="14">
        <f t="shared" si="49"/>
        <v>0</v>
      </c>
      <c r="KN52" s="14">
        <f t="shared" si="49"/>
        <v>0</v>
      </c>
      <c r="KO52" s="11"/>
      <c r="KP52" s="14"/>
      <c r="KQ52" s="14"/>
      <c r="KR52" s="14"/>
      <c r="KS52" s="10"/>
      <c r="KT52" s="10"/>
      <c r="KU52" s="14"/>
      <c r="KV52" s="14"/>
      <c r="KW52" s="14">
        <f t="shared" si="50"/>
        <v>0</v>
      </c>
      <c r="KX52" s="14">
        <f t="shared" si="51"/>
        <v>0</v>
      </c>
      <c r="KY52" s="14"/>
      <c r="KZ52" s="14"/>
      <c r="LA52" s="14"/>
      <c r="LB52" s="14"/>
      <c r="LC52" s="14">
        <f t="shared" si="52"/>
        <v>0</v>
      </c>
      <c r="LD52" s="14">
        <f t="shared" si="53"/>
        <v>0</v>
      </c>
      <c r="LE52" s="14"/>
      <c r="LF52" s="14"/>
      <c r="LG52" s="14">
        <f t="shared" si="54"/>
        <v>0</v>
      </c>
      <c r="LH52" s="14">
        <f t="shared" si="55"/>
        <v>0</v>
      </c>
      <c r="LI52" s="337"/>
      <c r="LJ52" s="338"/>
      <c r="LK52" s="339"/>
      <c r="LL52" s="340"/>
      <c r="LM52" s="339"/>
      <c r="LN52" s="342"/>
      <c r="LO52" s="31"/>
      <c r="LP52" s="3"/>
      <c r="LQ52" s="3"/>
      <c r="LR52" s="3"/>
      <c r="LS52" s="14">
        <f t="shared" si="102"/>
        <v>0</v>
      </c>
      <c r="LT52" s="14">
        <f t="shared" si="57"/>
        <v>0</v>
      </c>
      <c r="LU52" s="12"/>
      <c r="LV52" s="14"/>
      <c r="LW52" s="14"/>
      <c r="LX52" s="14"/>
      <c r="LY52" s="14">
        <f t="shared" si="58"/>
        <v>0</v>
      </c>
      <c r="LZ52" s="14">
        <f t="shared" si="59"/>
        <v>0</v>
      </c>
      <c r="MA52" s="27"/>
      <c r="MB52" s="14"/>
      <c r="MC52" s="233">
        <v>22</v>
      </c>
      <c r="MD52" s="252"/>
      <c r="ME52" s="99"/>
      <c r="MF52" s="14"/>
      <c r="MG52" s="31"/>
      <c r="MH52" s="14"/>
      <c r="MI52" s="14">
        <f t="shared" si="60"/>
        <v>22</v>
      </c>
      <c r="MJ52" s="14">
        <f t="shared" si="61"/>
        <v>0</v>
      </c>
      <c r="MK52" s="350">
        <v>5.58</v>
      </c>
      <c r="ML52" s="117">
        <v>0</v>
      </c>
      <c r="MM52" s="139">
        <v>3.7200000000000006</v>
      </c>
      <c r="MN52" s="343">
        <v>0</v>
      </c>
      <c r="MO52" s="14">
        <f t="shared" si="62"/>
        <v>9.3000000000000007</v>
      </c>
      <c r="MP52" s="14">
        <f t="shared" si="63"/>
        <v>0</v>
      </c>
      <c r="MQ52" s="14"/>
      <c r="MR52" s="14"/>
      <c r="MS52" s="14">
        <f t="shared" si="64"/>
        <v>0</v>
      </c>
      <c r="MT52" s="14">
        <f t="shared" si="65"/>
        <v>0</v>
      </c>
      <c r="MU52" s="14"/>
      <c r="MV52" s="14"/>
      <c r="MW52" s="14">
        <f t="shared" si="66"/>
        <v>0</v>
      </c>
      <c r="MX52" s="14">
        <f t="shared" si="67"/>
        <v>0</v>
      </c>
      <c r="MY52" s="117">
        <v>6.65</v>
      </c>
      <c r="MZ52" s="344">
        <v>0.9</v>
      </c>
      <c r="NA52" s="14">
        <f t="shared" si="68"/>
        <v>6.65</v>
      </c>
      <c r="NB52" s="14">
        <f t="shared" si="69"/>
        <v>0.9</v>
      </c>
      <c r="NC52" s="33"/>
      <c r="ND52" s="33"/>
      <c r="NE52" s="33">
        <f t="shared" si="70"/>
        <v>0</v>
      </c>
      <c r="NF52" s="33">
        <f t="shared" si="71"/>
        <v>0</v>
      </c>
      <c r="NG52" s="33"/>
      <c r="NH52" s="33"/>
      <c r="NI52" s="33">
        <f t="shared" si="72"/>
        <v>0</v>
      </c>
      <c r="NJ52" s="33">
        <f t="shared" si="73"/>
        <v>0</v>
      </c>
      <c r="NK52" s="8"/>
      <c r="NL52" s="33"/>
      <c r="NM52" s="33">
        <f t="shared" si="74"/>
        <v>0</v>
      </c>
      <c r="NN52" s="33">
        <f t="shared" si="75"/>
        <v>0</v>
      </c>
      <c r="NO52" s="98">
        <v>1.92</v>
      </c>
      <c r="NP52" s="98"/>
      <c r="NQ52" s="98">
        <v>0</v>
      </c>
      <c r="NR52" s="98"/>
      <c r="NS52" s="98">
        <v>0</v>
      </c>
      <c r="NT52" s="98"/>
      <c r="NU52" s="14">
        <f t="shared" si="76"/>
        <v>1.92</v>
      </c>
      <c r="NV52" s="14">
        <f t="shared" si="77"/>
        <v>0</v>
      </c>
      <c r="NW52" s="98"/>
      <c r="NX52" s="98"/>
      <c r="NY52" s="98"/>
      <c r="NZ52" s="98"/>
      <c r="OA52" s="98"/>
      <c r="OB52" s="98"/>
      <c r="OC52" s="98"/>
      <c r="OD52" s="98"/>
      <c r="OE52" s="98">
        <f t="shared" si="78"/>
        <v>0</v>
      </c>
      <c r="OF52" s="98">
        <f t="shared" si="79"/>
        <v>0</v>
      </c>
      <c r="OG52" s="240">
        <v>3.65</v>
      </c>
      <c r="OH52" s="240"/>
      <c r="OI52" s="240">
        <v>1.26</v>
      </c>
      <c r="OJ52" s="240"/>
      <c r="OK52" s="240">
        <v>1.37</v>
      </c>
      <c r="OL52" s="33"/>
      <c r="OM52" s="33">
        <f t="shared" si="80"/>
        <v>4.91</v>
      </c>
      <c r="ON52" s="33">
        <f t="shared" si="81"/>
        <v>0</v>
      </c>
      <c r="OO52" s="33"/>
      <c r="OP52" s="33"/>
      <c r="OQ52" s="33">
        <f t="shared" si="98"/>
        <v>0</v>
      </c>
      <c r="OR52" s="33">
        <f t="shared" si="99"/>
        <v>0</v>
      </c>
    </row>
    <row r="53" spans="1:408" ht="12.75" customHeight="1">
      <c r="A53" s="171"/>
      <c r="B53" s="154">
        <v>43</v>
      </c>
      <c r="C53" s="173"/>
      <c r="D53" s="173"/>
      <c r="E53" s="98"/>
      <c r="F53" s="98"/>
      <c r="G53" s="98"/>
      <c r="H53" s="98"/>
      <c r="I53" s="102">
        <f t="shared" si="85"/>
        <v>0</v>
      </c>
      <c r="J53" s="102">
        <f t="shared" si="86"/>
        <v>0</v>
      </c>
      <c r="K53" s="11"/>
      <c r="L53" s="11"/>
      <c r="M53" s="95">
        <v>20.62</v>
      </c>
      <c r="N53" s="95">
        <v>4.1240000000000006</v>
      </c>
      <c r="O53" s="99">
        <v>0</v>
      </c>
      <c r="P53" s="95">
        <v>0</v>
      </c>
      <c r="Q53" s="147"/>
      <c r="R53" s="102"/>
      <c r="S53" s="11"/>
      <c r="T53" s="11"/>
      <c r="U53" s="102"/>
      <c r="V53" s="102"/>
      <c r="W53" s="29">
        <f t="shared" si="14"/>
        <v>20.62</v>
      </c>
      <c r="X53" s="29">
        <f t="shared" si="15"/>
        <v>20.62</v>
      </c>
      <c r="Y53" s="102">
        <v>5</v>
      </c>
      <c r="Z53" s="102">
        <v>2.2200000000000002</v>
      </c>
      <c r="AA53" s="99"/>
      <c r="AB53" s="95"/>
      <c r="AC53" s="29">
        <f t="shared" si="16"/>
        <v>5</v>
      </c>
      <c r="AD53" s="29">
        <f t="shared" si="17"/>
        <v>2.2200000000000002</v>
      </c>
      <c r="AE53" s="95">
        <v>10</v>
      </c>
      <c r="AF53" s="95">
        <v>3</v>
      </c>
      <c r="AG53" s="95"/>
      <c r="AH53" s="95"/>
      <c r="AI53" s="147"/>
      <c r="AJ53" s="147"/>
      <c r="AK53" s="325">
        <v>105</v>
      </c>
      <c r="AL53" s="326">
        <v>31.5</v>
      </c>
      <c r="AM53" s="9"/>
      <c r="AN53" s="9"/>
      <c r="AO53" s="28"/>
      <c r="AP53" s="28"/>
      <c r="AQ53" s="28"/>
      <c r="AR53" s="28"/>
      <c r="AS53" s="28"/>
      <c r="AT53" s="28"/>
      <c r="AU53" s="14">
        <f t="shared" si="87"/>
        <v>115</v>
      </c>
      <c r="AV53" s="14">
        <f t="shared" si="88"/>
        <v>34.5</v>
      </c>
      <c r="AW53" s="29"/>
      <c r="AX53" s="29"/>
      <c r="AY53" s="1"/>
      <c r="AZ53" s="29"/>
      <c r="BA53" s="29"/>
      <c r="BB53" s="29"/>
      <c r="BC53" s="29">
        <f t="shared" si="89"/>
        <v>0</v>
      </c>
      <c r="BD53" s="29">
        <f t="shared" si="90"/>
        <v>0</v>
      </c>
      <c r="BE53" s="102">
        <v>44</v>
      </c>
      <c r="BF53" s="102">
        <v>6.2656000000000001</v>
      </c>
      <c r="BG53" s="249">
        <v>16</v>
      </c>
      <c r="BH53" s="250">
        <v>2.2784</v>
      </c>
      <c r="BI53" s="249"/>
      <c r="BJ53" s="250"/>
      <c r="BK53" s="245"/>
      <c r="BL53" s="102"/>
      <c r="BM53" s="102">
        <v>0</v>
      </c>
      <c r="BN53" s="102">
        <v>0</v>
      </c>
      <c r="BO53" s="29"/>
      <c r="BP53" s="29"/>
      <c r="BQ53" s="102">
        <v>0</v>
      </c>
      <c r="BR53" s="102">
        <v>0</v>
      </c>
      <c r="BS53" s="11">
        <f t="shared" si="19"/>
        <v>60</v>
      </c>
      <c r="BT53" s="29">
        <f t="shared" si="20"/>
        <v>8.5440000000000005</v>
      </c>
      <c r="BU53" s="29"/>
      <c r="BV53" s="29"/>
      <c r="BW53" s="14"/>
      <c r="BX53" s="14"/>
      <c r="BY53" s="14"/>
      <c r="BZ53" s="29"/>
      <c r="CA53" s="14"/>
      <c r="CB53" s="29"/>
      <c r="CC53" s="14">
        <f t="shared" si="91"/>
        <v>0</v>
      </c>
      <c r="CD53" s="14">
        <f t="shared" si="91"/>
        <v>0</v>
      </c>
      <c r="CE53" s="14"/>
      <c r="CF53" s="14"/>
      <c r="CG53" s="27"/>
      <c r="CH53" s="18"/>
      <c r="CI53" s="26"/>
      <c r="CJ53" s="18"/>
      <c r="CK53" s="17"/>
      <c r="CL53" s="17"/>
      <c r="CM53" s="327">
        <v>25.75</v>
      </c>
      <c r="CN53" s="245">
        <v>8</v>
      </c>
      <c r="CO53" s="29">
        <f t="shared" si="21"/>
        <v>25.75</v>
      </c>
      <c r="CP53" s="29">
        <f t="shared" si="22"/>
        <v>8</v>
      </c>
      <c r="CQ53" s="238">
        <v>247.40625</v>
      </c>
      <c r="CR53" s="238"/>
      <c r="CS53" s="238"/>
      <c r="CT53" s="239"/>
      <c r="CU53" s="366">
        <v>18.556701030927837</v>
      </c>
      <c r="CV53" s="240"/>
      <c r="CW53" s="328">
        <v>63.814432989690722</v>
      </c>
      <c r="CX53" s="239"/>
      <c r="CY53" s="16"/>
      <c r="CZ53" s="16"/>
      <c r="DA53" s="25">
        <f t="shared" si="100"/>
        <v>329.77738402061857</v>
      </c>
      <c r="DB53" s="14">
        <f t="shared" si="24"/>
        <v>0</v>
      </c>
      <c r="DC53" s="29"/>
      <c r="DD53" s="29"/>
      <c r="DE53" s="14"/>
      <c r="DF53" s="29"/>
      <c r="DG53" s="29"/>
      <c r="DH53" s="29"/>
      <c r="DI53" s="29">
        <f t="shared" si="25"/>
        <v>0</v>
      </c>
      <c r="DJ53" s="29">
        <f t="shared" si="26"/>
        <v>0</v>
      </c>
      <c r="DK53" s="329">
        <v>42.37</v>
      </c>
      <c r="DL53" s="329">
        <v>14.12</v>
      </c>
      <c r="DM53" s="11">
        <f t="shared" si="27"/>
        <v>42.37</v>
      </c>
      <c r="DN53" s="11">
        <f t="shared" si="28"/>
        <v>14.12</v>
      </c>
      <c r="DO53" s="329">
        <v>41.1</v>
      </c>
      <c r="DP53" s="329">
        <v>13.7</v>
      </c>
      <c r="DQ53" s="349"/>
      <c r="DR53" s="349"/>
      <c r="DS53" s="29"/>
      <c r="DT53" s="29"/>
      <c r="DU53" s="15"/>
      <c r="DV53" s="24"/>
      <c r="DW53" s="24"/>
      <c r="DX53" s="24"/>
      <c r="DY53" s="29"/>
      <c r="DZ53" s="29"/>
      <c r="EA53" s="14"/>
      <c r="EB53" s="29"/>
      <c r="EC53" s="29">
        <f t="shared" si="29"/>
        <v>0</v>
      </c>
      <c r="ED53" s="29">
        <f t="shared" si="29"/>
        <v>0</v>
      </c>
      <c r="EE53" s="14"/>
      <c r="EF53" s="14"/>
      <c r="EG53" s="330">
        <v>39.18</v>
      </c>
      <c r="EH53" s="331">
        <v>9.7949999999999999</v>
      </c>
      <c r="EI53" s="119">
        <v>154.63999999999999</v>
      </c>
      <c r="EJ53" s="119">
        <v>38.659999999999997</v>
      </c>
      <c r="EK53" s="327">
        <v>72.16</v>
      </c>
      <c r="EL53" s="353">
        <v>18.04</v>
      </c>
      <c r="EM53" s="358">
        <v>51.55</v>
      </c>
      <c r="EN53" s="358">
        <v>12.887499999999999</v>
      </c>
      <c r="EO53" s="358">
        <v>30.93</v>
      </c>
      <c r="EP53" s="358">
        <v>7.7324999999999999</v>
      </c>
      <c r="EQ53" s="29">
        <f t="shared" si="30"/>
        <v>348.46000000000004</v>
      </c>
      <c r="ER53" s="29">
        <f t="shared" si="101"/>
        <v>66.495000000000005</v>
      </c>
      <c r="ES53" s="33"/>
      <c r="ET53" s="33"/>
      <c r="EU53" s="23"/>
      <c r="EV53" s="23"/>
      <c r="EW53" s="14">
        <f t="shared" si="32"/>
        <v>0</v>
      </c>
      <c r="EX53" s="14">
        <f t="shared" si="33"/>
        <v>0</v>
      </c>
      <c r="EY53" s="29"/>
      <c r="EZ53" s="29"/>
      <c r="FA53" s="332">
        <v>24</v>
      </c>
      <c r="FB53" s="246"/>
      <c r="FC53" s="139">
        <v>0</v>
      </c>
      <c r="FD53" s="245"/>
      <c r="FE53" s="29"/>
      <c r="FF53" s="29"/>
      <c r="FG53" s="235"/>
      <c r="FH53" s="236"/>
      <c r="FI53" s="29"/>
      <c r="FJ53" s="29"/>
      <c r="FK53" s="29"/>
      <c r="FL53" s="29"/>
      <c r="FM53" s="245">
        <v>26.8</v>
      </c>
      <c r="FN53" s="245">
        <v>6</v>
      </c>
      <c r="FO53" s="14"/>
      <c r="FP53" s="29"/>
      <c r="FQ53" s="6">
        <f t="shared" si="34"/>
        <v>26.8</v>
      </c>
      <c r="FR53" s="29">
        <f t="shared" si="35"/>
        <v>6</v>
      </c>
      <c r="FS53" s="14"/>
      <c r="FT53" s="14"/>
      <c r="FU53" s="29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9"/>
      <c r="GG53" s="29">
        <f t="shared" si="36"/>
        <v>0</v>
      </c>
      <c r="GH53" s="29">
        <f t="shared" si="37"/>
        <v>0</v>
      </c>
      <c r="GI53" s="22"/>
      <c r="GJ53" s="22"/>
      <c r="GK53" s="245"/>
      <c r="GL53" s="245"/>
      <c r="GM53" s="248"/>
      <c r="GN53" s="21"/>
      <c r="GO53" s="333"/>
      <c r="GP53" s="334"/>
      <c r="GQ53" s="5"/>
      <c r="GR53" s="5"/>
      <c r="GS53" s="21"/>
      <c r="GT53" s="21"/>
      <c r="GU53" s="118"/>
      <c r="GV53" s="118"/>
      <c r="GW53" s="118"/>
      <c r="GX53" s="118"/>
      <c r="GY53" s="118">
        <v>1</v>
      </c>
      <c r="GZ53" s="118">
        <v>0</v>
      </c>
      <c r="HA53" s="29">
        <f t="shared" si="38"/>
        <v>1</v>
      </c>
      <c r="HB53" s="29">
        <f t="shared" si="39"/>
        <v>0</v>
      </c>
      <c r="HC53" s="14"/>
      <c r="HD53" s="14"/>
      <c r="HE53" s="14"/>
      <c r="HF53" s="14"/>
      <c r="HG53" s="14"/>
      <c r="HH53" s="14"/>
      <c r="HI53" s="14">
        <f t="shared" si="92"/>
        <v>0</v>
      </c>
      <c r="HJ53" s="14">
        <f t="shared" si="93"/>
        <v>0</v>
      </c>
      <c r="HK53" s="102"/>
      <c r="HL53" s="102"/>
      <c r="HM53" s="102"/>
      <c r="HN53" s="355"/>
      <c r="HO53" s="102">
        <f t="shared" si="40"/>
        <v>0</v>
      </c>
      <c r="HP53" s="102">
        <f t="shared" si="41"/>
        <v>0</v>
      </c>
      <c r="HQ53" s="116">
        <v>400</v>
      </c>
      <c r="HR53" s="95"/>
      <c r="HS53" s="116">
        <v>400</v>
      </c>
      <c r="HT53" s="29"/>
      <c r="HU53" s="29">
        <f t="shared" si="42"/>
        <v>400</v>
      </c>
      <c r="HV53" s="29">
        <f t="shared" si="43"/>
        <v>0</v>
      </c>
      <c r="HW53" s="29"/>
      <c r="HX53" s="29"/>
      <c r="HY53" s="240"/>
      <c r="HZ53" s="333"/>
      <c r="IA53" s="20"/>
      <c r="IB53" s="7"/>
      <c r="IC53" s="336">
        <v>9.3000000000000007</v>
      </c>
      <c r="ID53" s="155">
        <v>2.3250000000000002</v>
      </c>
      <c r="IE53" s="4"/>
      <c r="IF53" s="4"/>
      <c r="IG53" s="29">
        <f t="shared" si="82"/>
        <v>9.3000000000000007</v>
      </c>
      <c r="IH53" s="29">
        <f t="shared" si="44"/>
        <v>2.3250000000000002</v>
      </c>
      <c r="II53" s="29"/>
      <c r="IJ53" s="29"/>
      <c r="IK53" s="29"/>
      <c r="IL53" s="29"/>
      <c r="IM53" s="14"/>
      <c r="IN53" s="24"/>
      <c r="IO53" s="102"/>
      <c r="IP53" s="102"/>
      <c r="IQ53" s="29"/>
      <c r="IR53" s="29"/>
      <c r="IS53" s="29"/>
      <c r="IT53" s="29"/>
      <c r="IU53" s="29">
        <f t="shared" si="94"/>
        <v>0</v>
      </c>
      <c r="IV53" s="29">
        <f t="shared" si="95"/>
        <v>0</v>
      </c>
      <c r="IW53" s="29"/>
      <c r="IX53" s="29"/>
      <c r="IY53" s="95">
        <v>10.31</v>
      </c>
      <c r="IZ53" s="95">
        <v>0</v>
      </c>
      <c r="JA53" s="95">
        <v>0</v>
      </c>
      <c r="JB53" s="95">
        <v>0</v>
      </c>
      <c r="JC53" s="30"/>
      <c r="JD53" s="30"/>
      <c r="JE53" s="29">
        <f t="shared" si="45"/>
        <v>10.31</v>
      </c>
      <c r="JF53" s="29">
        <f t="shared" si="46"/>
        <v>0</v>
      </c>
      <c r="JG53" s="368">
        <v>4.7801999999999998</v>
      </c>
      <c r="JH53" s="369">
        <v>1</v>
      </c>
      <c r="JI53" s="368">
        <v>4.7801999999999998</v>
      </c>
      <c r="JJ53" s="369">
        <v>1</v>
      </c>
      <c r="JK53" s="333">
        <v>51.55</v>
      </c>
      <c r="JL53" s="333">
        <v>11</v>
      </c>
      <c r="JM53" s="116">
        <v>0</v>
      </c>
      <c r="JN53" s="333">
        <v>0</v>
      </c>
      <c r="JO53" s="327"/>
      <c r="JP53" s="245"/>
      <c r="JQ53" s="29"/>
      <c r="JR53" s="29"/>
      <c r="JS53" s="29"/>
      <c r="JT53" s="29"/>
      <c r="JU53" s="29">
        <f t="shared" si="83"/>
        <v>61.110399999999998</v>
      </c>
      <c r="JV53" s="29">
        <f t="shared" si="84"/>
        <v>13</v>
      </c>
      <c r="JW53" s="29"/>
      <c r="JX53" s="29"/>
      <c r="JY53" s="30"/>
      <c r="JZ53" s="30"/>
      <c r="KA53" s="29">
        <f t="shared" si="47"/>
        <v>0</v>
      </c>
      <c r="KB53" s="29">
        <f t="shared" si="48"/>
        <v>0</v>
      </c>
      <c r="KC53" s="14"/>
      <c r="KD53" s="14"/>
      <c r="KE53" s="14"/>
      <c r="KF53" s="14"/>
      <c r="KG53" s="14">
        <f t="shared" si="96"/>
        <v>0</v>
      </c>
      <c r="KH53" s="14">
        <f t="shared" si="97"/>
        <v>0</v>
      </c>
      <c r="KI53" s="14"/>
      <c r="KJ53" s="14"/>
      <c r="KK53" s="14"/>
      <c r="KL53" s="14"/>
      <c r="KM53" s="14">
        <f t="shared" si="49"/>
        <v>0</v>
      </c>
      <c r="KN53" s="14">
        <f t="shared" si="49"/>
        <v>0</v>
      </c>
      <c r="KO53" s="11"/>
      <c r="KP53" s="14"/>
      <c r="KQ53" s="14"/>
      <c r="KR53" s="14"/>
      <c r="KS53" s="10"/>
      <c r="KT53" s="10"/>
      <c r="KU53" s="14"/>
      <c r="KV53" s="14"/>
      <c r="KW53" s="14">
        <f t="shared" si="50"/>
        <v>0</v>
      </c>
      <c r="KX53" s="14">
        <f t="shared" si="51"/>
        <v>0</v>
      </c>
      <c r="KY53" s="14"/>
      <c r="KZ53" s="14"/>
      <c r="LA53" s="14"/>
      <c r="LB53" s="14"/>
      <c r="LC53" s="14">
        <f t="shared" si="52"/>
        <v>0</v>
      </c>
      <c r="LD53" s="14">
        <f t="shared" si="53"/>
        <v>0</v>
      </c>
      <c r="LE53" s="14"/>
      <c r="LF53" s="14"/>
      <c r="LG53" s="14">
        <f t="shared" si="54"/>
        <v>0</v>
      </c>
      <c r="LH53" s="14">
        <f t="shared" si="55"/>
        <v>0</v>
      </c>
      <c r="LI53" s="337"/>
      <c r="LJ53" s="338"/>
      <c r="LK53" s="339"/>
      <c r="LL53" s="340"/>
      <c r="LM53" s="339"/>
      <c r="LN53" s="342"/>
      <c r="LO53" s="31"/>
      <c r="LP53" s="3"/>
      <c r="LQ53" s="3"/>
      <c r="LR53" s="3"/>
      <c r="LS53" s="14">
        <f t="shared" si="102"/>
        <v>0</v>
      </c>
      <c r="LT53" s="14">
        <f t="shared" si="57"/>
        <v>0</v>
      </c>
      <c r="LU53" s="12"/>
      <c r="LV53" s="14"/>
      <c r="LW53" s="14"/>
      <c r="LX53" s="14"/>
      <c r="LY53" s="14">
        <f t="shared" si="58"/>
        <v>0</v>
      </c>
      <c r="LZ53" s="14">
        <f t="shared" si="59"/>
        <v>0</v>
      </c>
      <c r="MA53" s="27"/>
      <c r="MB53" s="14"/>
      <c r="MC53" s="233">
        <v>22</v>
      </c>
      <c r="MD53" s="252"/>
      <c r="ME53" s="99"/>
      <c r="MF53" s="14"/>
      <c r="MG53" s="31"/>
      <c r="MH53" s="14"/>
      <c r="MI53" s="14">
        <f t="shared" si="60"/>
        <v>22</v>
      </c>
      <c r="MJ53" s="14">
        <f t="shared" si="61"/>
        <v>0</v>
      </c>
      <c r="MK53" s="350">
        <v>6.0228000000000002</v>
      </c>
      <c r="ML53" s="117">
        <v>0</v>
      </c>
      <c r="MM53" s="139">
        <v>3.5372000000000003</v>
      </c>
      <c r="MN53" s="343">
        <v>0</v>
      </c>
      <c r="MO53" s="14">
        <f t="shared" si="62"/>
        <v>9.56</v>
      </c>
      <c r="MP53" s="14">
        <f t="shared" si="63"/>
        <v>0</v>
      </c>
      <c r="MQ53" s="14"/>
      <c r="MR53" s="14"/>
      <c r="MS53" s="14">
        <f t="shared" si="64"/>
        <v>0</v>
      </c>
      <c r="MT53" s="14">
        <f t="shared" si="65"/>
        <v>0</v>
      </c>
      <c r="MU53" s="14"/>
      <c r="MV53" s="14"/>
      <c r="MW53" s="14">
        <f t="shared" si="66"/>
        <v>0</v>
      </c>
      <c r="MX53" s="14">
        <f t="shared" si="67"/>
        <v>0</v>
      </c>
      <c r="MY53" s="117">
        <v>6.65</v>
      </c>
      <c r="MZ53" s="344">
        <v>0.9</v>
      </c>
      <c r="NA53" s="14">
        <f t="shared" si="68"/>
        <v>6.65</v>
      </c>
      <c r="NB53" s="14">
        <f t="shared" si="69"/>
        <v>0.9</v>
      </c>
      <c r="NC53" s="33"/>
      <c r="ND53" s="33"/>
      <c r="NE53" s="33">
        <f t="shared" si="70"/>
        <v>0</v>
      </c>
      <c r="NF53" s="33">
        <f t="shared" si="71"/>
        <v>0</v>
      </c>
      <c r="NG53" s="33"/>
      <c r="NH53" s="33"/>
      <c r="NI53" s="33">
        <f t="shared" si="72"/>
        <v>0</v>
      </c>
      <c r="NJ53" s="33">
        <f t="shared" si="73"/>
        <v>0</v>
      </c>
      <c r="NK53" s="8"/>
      <c r="NL53" s="33"/>
      <c r="NM53" s="33">
        <f t="shared" si="74"/>
        <v>0</v>
      </c>
      <c r="NN53" s="33">
        <f t="shared" si="75"/>
        <v>0</v>
      </c>
      <c r="NO53" s="98">
        <v>2.66</v>
      </c>
      <c r="NP53" s="98"/>
      <c r="NQ53" s="98">
        <v>0</v>
      </c>
      <c r="NR53" s="98"/>
      <c r="NS53" s="98">
        <v>0</v>
      </c>
      <c r="NT53" s="98"/>
      <c r="NU53" s="14">
        <f t="shared" si="76"/>
        <v>2.66</v>
      </c>
      <c r="NV53" s="14">
        <f t="shared" si="77"/>
        <v>0</v>
      </c>
      <c r="NW53" s="98"/>
      <c r="NX53" s="98"/>
      <c r="NY53" s="98"/>
      <c r="NZ53" s="98"/>
      <c r="OA53" s="98"/>
      <c r="OB53" s="98"/>
      <c r="OC53" s="98"/>
      <c r="OD53" s="98"/>
      <c r="OE53" s="98">
        <f t="shared" si="78"/>
        <v>0</v>
      </c>
      <c r="OF53" s="98">
        <f t="shared" si="79"/>
        <v>0</v>
      </c>
      <c r="OG53" s="240">
        <v>3.37</v>
      </c>
      <c r="OH53" s="240"/>
      <c r="OI53" s="240">
        <v>1.1499999999999999</v>
      </c>
      <c r="OJ53" s="240"/>
      <c r="OK53" s="240">
        <v>1.26</v>
      </c>
      <c r="OL53" s="33"/>
      <c r="OM53" s="33">
        <f t="shared" si="80"/>
        <v>4.5199999999999996</v>
      </c>
      <c r="ON53" s="33">
        <f t="shared" si="81"/>
        <v>0</v>
      </c>
      <c r="OO53" s="33"/>
      <c r="OP53" s="33"/>
      <c r="OQ53" s="33">
        <f t="shared" si="98"/>
        <v>0</v>
      </c>
      <c r="OR53" s="33">
        <f t="shared" si="99"/>
        <v>0</v>
      </c>
    </row>
    <row r="54" spans="1:408" ht="12.75" customHeight="1">
      <c r="A54" s="172"/>
      <c r="B54" s="154">
        <v>44</v>
      </c>
      <c r="C54" s="173"/>
      <c r="D54" s="173"/>
      <c r="E54" s="98"/>
      <c r="F54" s="98"/>
      <c r="G54" s="98"/>
      <c r="H54" s="98"/>
      <c r="I54" s="102">
        <f t="shared" si="85"/>
        <v>0</v>
      </c>
      <c r="J54" s="102">
        <f t="shared" si="86"/>
        <v>0</v>
      </c>
      <c r="K54" s="11"/>
      <c r="L54" s="11"/>
      <c r="M54" s="95">
        <v>20.62</v>
      </c>
      <c r="N54" s="95">
        <v>4.1240000000000006</v>
      </c>
      <c r="O54" s="99">
        <v>0</v>
      </c>
      <c r="P54" s="95">
        <v>0</v>
      </c>
      <c r="Q54" s="147"/>
      <c r="R54" s="102"/>
      <c r="S54" s="11"/>
      <c r="T54" s="11"/>
      <c r="U54" s="102"/>
      <c r="V54" s="102"/>
      <c r="W54" s="29">
        <f t="shared" si="14"/>
        <v>20.62</v>
      </c>
      <c r="X54" s="29">
        <f t="shared" si="15"/>
        <v>20.62</v>
      </c>
      <c r="Y54" s="102">
        <v>5</v>
      </c>
      <c r="Z54" s="102">
        <v>2.2200000000000002</v>
      </c>
      <c r="AA54" s="99"/>
      <c r="AB54" s="95"/>
      <c r="AC54" s="29">
        <f t="shared" si="16"/>
        <v>5</v>
      </c>
      <c r="AD54" s="29">
        <f t="shared" si="17"/>
        <v>2.2200000000000002</v>
      </c>
      <c r="AE54" s="95">
        <v>10</v>
      </c>
      <c r="AF54" s="95">
        <v>3</v>
      </c>
      <c r="AG54" s="95"/>
      <c r="AH54" s="95"/>
      <c r="AI54" s="147"/>
      <c r="AJ54" s="147"/>
      <c r="AK54" s="325">
        <v>105</v>
      </c>
      <c r="AL54" s="326">
        <v>31.5</v>
      </c>
      <c r="AM54" s="9"/>
      <c r="AN54" s="9"/>
      <c r="AO54" s="28"/>
      <c r="AP54" s="28"/>
      <c r="AQ54" s="28"/>
      <c r="AR54" s="28"/>
      <c r="AS54" s="28"/>
      <c r="AT54" s="28"/>
      <c r="AU54" s="14">
        <f t="shared" si="87"/>
        <v>115</v>
      </c>
      <c r="AV54" s="14">
        <f t="shared" si="88"/>
        <v>34.5</v>
      </c>
      <c r="AW54" s="29"/>
      <c r="AX54" s="29"/>
      <c r="AY54" s="1"/>
      <c r="AZ54" s="29"/>
      <c r="BA54" s="29"/>
      <c r="BB54" s="29"/>
      <c r="BC54" s="29">
        <f t="shared" si="89"/>
        <v>0</v>
      </c>
      <c r="BD54" s="29">
        <f t="shared" si="90"/>
        <v>0</v>
      </c>
      <c r="BE54" s="102">
        <v>44</v>
      </c>
      <c r="BF54" s="102">
        <v>6.2656000000000001</v>
      </c>
      <c r="BG54" s="249">
        <v>16</v>
      </c>
      <c r="BH54" s="250">
        <v>2.2784</v>
      </c>
      <c r="BI54" s="249"/>
      <c r="BJ54" s="250"/>
      <c r="BK54" s="245"/>
      <c r="BL54" s="102"/>
      <c r="BM54" s="102">
        <v>0</v>
      </c>
      <c r="BN54" s="102">
        <v>0</v>
      </c>
      <c r="BO54" s="29"/>
      <c r="BP54" s="29"/>
      <c r="BQ54" s="102">
        <v>0</v>
      </c>
      <c r="BR54" s="102">
        <v>0</v>
      </c>
      <c r="BS54" s="11">
        <f t="shared" si="19"/>
        <v>60</v>
      </c>
      <c r="BT54" s="29">
        <f t="shared" si="20"/>
        <v>8.5440000000000005</v>
      </c>
      <c r="BU54" s="29"/>
      <c r="BV54" s="29"/>
      <c r="BW54" s="14"/>
      <c r="BX54" s="14"/>
      <c r="BY54" s="14"/>
      <c r="BZ54" s="29"/>
      <c r="CA54" s="14"/>
      <c r="CB54" s="29"/>
      <c r="CC54" s="14">
        <f t="shared" si="91"/>
        <v>0</v>
      </c>
      <c r="CD54" s="14">
        <f t="shared" si="91"/>
        <v>0</v>
      </c>
      <c r="CE54" s="14"/>
      <c r="CF54" s="14"/>
      <c r="CG54" s="27"/>
      <c r="CH54" s="18"/>
      <c r="CI54" s="26"/>
      <c r="CJ54" s="18"/>
      <c r="CK54" s="17"/>
      <c r="CL54" s="17"/>
      <c r="CM54" s="327">
        <v>25.75</v>
      </c>
      <c r="CN54" s="245">
        <v>8</v>
      </c>
      <c r="CO54" s="29">
        <f t="shared" si="21"/>
        <v>25.75</v>
      </c>
      <c r="CP54" s="29">
        <f t="shared" si="22"/>
        <v>8</v>
      </c>
      <c r="CQ54" s="238">
        <v>247.40625</v>
      </c>
      <c r="CR54" s="238"/>
      <c r="CS54" s="238"/>
      <c r="CT54" s="239"/>
      <c r="CU54" s="366">
        <v>18.556701030927837</v>
      </c>
      <c r="CV54" s="240"/>
      <c r="CW54" s="328">
        <v>63.814432989690722</v>
      </c>
      <c r="CX54" s="239"/>
      <c r="CY54" s="16"/>
      <c r="CZ54" s="16"/>
      <c r="DA54" s="25">
        <f t="shared" si="100"/>
        <v>329.77738402061857</v>
      </c>
      <c r="DB54" s="14">
        <f t="shared" si="24"/>
        <v>0</v>
      </c>
      <c r="DC54" s="29"/>
      <c r="DD54" s="29"/>
      <c r="DE54" s="14"/>
      <c r="DF54" s="29"/>
      <c r="DG54" s="29"/>
      <c r="DH54" s="29"/>
      <c r="DI54" s="29">
        <f t="shared" si="25"/>
        <v>0</v>
      </c>
      <c r="DJ54" s="29">
        <f t="shared" si="26"/>
        <v>0</v>
      </c>
      <c r="DK54" s="329">
        <v>42.37</v>
      </c>
      <c r="DL54" s="329">
        <v>14.12</v>
      </c>
      <c r="DM54" s="11">
        <f t="shared" si="27"/>
        <v>42.37</v>
      </c>
      <c r="DN54" s="11">
        <f t="shared" si="28"/>
        <v>14.12</v>
      </c>
      <c r="DO54" s="329">
        <v>41.1</v>
      </c>
      <c r="DP54" s="329">
        <v>13.7</v>
      </c>
      <c r="DQ54" s="349"/>
      <c r="DR54" s="349"/>
      <c r="DS54" s="29"/>
      <c r="DT54" s="29"/>
      <c r="DU54" s="15"/>
      <c r="DV54" s="24"/>
      <c r="DW54" s="24"/>
      <c r="DX54" s="24"/>
      <c r="DY54" s="29"/>
      <c r="DZ54" s="29"/>
      <c r="EA54" s="14"/>
      <c r="EB54" s="29"/>
      <c r="EC54" s="29">
        <f t="shared" si="29"/>
        <v>0</v>
      </c>
      <c r="ED54" s="29">
        <f t="shared" si="29"/>
        <v>0</v>
      </c>
      <c r="EE54" s="14"/>
      <c r="EF54" s="14"/>
      <c r="EG54" s="330">
        <v>39.18</v>
      </c>
      <c r="EH54" s="331">
        <v>9.7949999999999999</v>
      </c>
      <c r="EI54" s="119">
        <v>154.63999999999999</v>
      </c>
      <c r="EJ54" s="119">
        <v>38.659999999999997</v>
      </c>
      <c r="EK54" s="327">
        <v>72.16</v>
      </c>
      <c r="EL54" s="353">
        <v>18.04</v>
      </c>
      <c r="EM54" s="358">
        <v>51.55</v>
      </c>
      <c r="EN54" s="358">
        <v>12.887499999999999</v>
      </c>
      <c r="EO54" s="358">
        <v>30.93</v>
      </c>
      <c r="EP54" s="358">
        <v>7.7324999999999999</v>
      </c>
      <c r="EQ54" s="29">
        <f t="shared" si="30"/>
        <v>348.46000000000004</v>
      </c>
      <c r="ER54" s="29">
        <f t="shared" si="101"/>
        <v>66.495000000000005</v>
      </c>
      <c r="ES54" s="33"/>
      <c r="ET54" s="33"/>
      <c r="EU54" s="23"/>
      <c r="EV54" s="23"/>
      <c r="EW54" s="14">
        <f t="shared" si="32"/>
        <v>0</v>
      </c>
      <c r="EX54" s="14">
        <f t="shared" si="33"/>
        <v>0</v>
      </c>
      <c r="EY54" s="29"/>
      <c r="EZ54" s="29"/>
      <c r="FA54" s="332">
        <v>24</v>
      </c>
      <c r="FB54" s="246"/>
      <c r="FC54" s="139">
        <v>0</v>
      </c>
      <c r="FD54" s="245"/>
      <c r="FE54" s="29"/>
      <c r="FF54" s="29"/>
      <c r="FG54" s="235"/>
      <c r="FH54" s="236"/>
      <c r="FI54" s="29"/>
      <c r="FJ54" s="29"/>
      <c r="FK54" s="29"/>
      <c r="FL54" s="29"/>
      <c r="FM54" s="245">
        <v>26.8</v>
      </c>
      <c r="FN54" s="245">
        <v>6</v>
      </c>
      <c r="FO54" s="14"/>
      <c r="FP54" s="29"/>
      <c r="FQ54" s="6">
        <f t="shared" si="34"/>
        <v>26.8</v>
      </c>
      <c r="FR54" s="29">
        <f t="shared" si="35"/>
        <v>6</v>
      </c>
      <c r="FS54" s="14"/>
      <c r="FT54" s="14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>
        <f t="shared" si="36"/>
        <v>0</v>
      </c>
      <c r="GH54" s="29">
        <f t="shared" si="37"/>
        <v>0</v>
      </c>
      <c r="GI54" s="22"/>
      <c r="GJ54" s="22"/>
      <c r="GK54" s="245"/>
      <c r="GL54" s="245"/>
      <c r="GM54" s="248"/>
      <c r="GN54" s="21"/>
      <c r="GO54" s="333"/>
      <c r="GP54" s="334"/>
      <c r="GQ54" s="5"/>
      <c r="GR54" s="5"/>
      <c r="GS54" s="21"/>
      <c r="GT54" s="21"/>
      <c r="GU54" s="118"/>
      <c r="GV54" s="118"/>
      <c r="GW54" s="118"/>
      <c r="GX54" s="118"/>
      <c r="GY54" s="118">
        <v>1</v>
      </c>
      <c r="GZ54" s="118">
        <v>0</v>
      </c>
      <c r="HA54" s="29">
        <f t="shared" si="38"/>
        <v>1</v>
      </c>
      <c r="HB54" s="29">
        <f t="shared" si="39"/>
        <v>0</v>
      </c>
      <c r="HC54" s="14"/>
      <c r="HD54" s="14"/>
      <c r="HE54" s="14"/>
      <c r="HF54" s="14"/>
      <c r="HG54" s="14"/>
      <c r="HH54" s="14"/>
      <c r="HI54" s="14">
        <f t="shared" si="92"/>
        <v>0</v>
      </c>
      <c r="HJ54" s="14">
        <f t="shared" si="93"/>
        <v>0</v>
      </c>
      <c r="HK54" s="102"/>
      <c r="HL54" s="102"/>
      <c r="HM54" s="102"/>
      <c r="HN54" s="355"/>
      <c r="HO54" s="102">
        <f t="shared" si="40"/>
        <v>0</v>
      </c>
      <c r="HP54" s="102">
        <f t="shared" si="41"/>
        <v>0</v>
      </c>
      <c r="HQ54" s="116">
        <v>400</v>
      </c>
      <c r="HR54" s="95"/>
      <c r="HS54" s="116">
        <v>400</v>
      </c>
      <c r="HT54" s="29"/>
      <c r="HU54" s="29">
        <f t="shared" si="42"/>
        <v>400</v>
      </c>
      <c r="HV54" s="29">
        <f t="shared" si="43"/>
        <v>0</v>
      </c>
      <c r="HW54" s="29"/>
      <c r="HX54" s="29"/>
      <c r="HY54" s="240"/>
      <c r="HZ54" s="333"/>
      <c r="IA54" s="20"/>
      <c r="IB54" s="7"/>
      <c r="IC54" s="336">
        <v>9.3000000000000007</v>
      </c>
      <c r="ID54" s="155">
        <v>2.3250000000000002</v>
      </c>
      <c r="IE54" s="4"/>
      <c r="IF54" s="4"/>
      <c r="IG54" s="29">
        <f t="shared" si="82"/>
        <v>9.3000000000000007</v>
      </c>
      <c r="IH54" s="29">
        <f t="shared" si="44"/>
        <v>2.3250000000000002</v>
      </c>
      <c r="II54" s="29"/>
      <c r="IJ54" s="29"/>
      <c r="IK54" s="29"/>
      <c r="IL54" s="29"/>
      <c r="IM54" s="14"/>
      <c r="IN54" s="24"/>
      <c r="IO54" s="102"/>
      <c r="IP54" s="102"/>
      <c r="IQ54" s="29"/>
      <c r="IR54" s="29"/>
      <c r="IS54" s="29"/>
      <c r="IT54" s="29"/>
      <c r="IU54" s="29">
        <f t="shared" si="94"/>
        <v>0</v>
      </c>
      <c r="IV54" s="29">
        <f t="shared" si="95"/>
        <v>0</v>
      </c>
      <c r="IW54" s="29"/>
      <c r="IX54" s="29"/>
      <c r="IY54" s="95">
        <v>10.31</v>
      </c>
      <c r="IZ54" s="95">
        <v>0</v>
      </c>
      <c r="JA54" s="95">
        <v>0</v>
      </c>
      <c r="JB54" s="95">
        <v>0</v>
      </c>
      <c r="JC54" s="30"/>
      <c r="JD54" s="30"/>
      <c r="JE54" s="29">
        <f t="shared" si="45"/>
        <v>10.31</v>
      </c>
      <c r="JF54" s="29">
        <f t="shared" si="46"/>
        <v>0</v>
      </c>
      <c r="JG54" s="368">
        <v>4.7801999999999998</v>
      </c>
      <c r="JH54" s="369">
        <v>1</v>
      </c>
      <c r="JI54" s="368">
        <v>4.7801999999999998</v>
      </c>
      <c r="JJ54" s="369">
        <v>1</v>
      </c>
      <c r="JK54" s="333">
        <v>51.55</v>
      </c>
      <c r="JL54" s="333">
        <v>11</v>
      </c>
      <c r="JM54" s="116">
        <v>0</v>
      </c>
      <c r="JN54" s="333">
        <v>0</v>
      </c>
      <c r="JO54" s="327"/>
      <c r="JP54" s="245"/>
      <c r="JQ54" s="29"/>
      <c r="JR54" s="29"/>
      <c r="JS54" s="29"/>
      <c r="JT54" s="29"/>
      <c r="JU54" s="29">
        <f t="shared" si="83"/>
        <v>61.110399999999998</v>
      </c>
      <c r="JV54" s="29">
        <f t="shared" si="84"/>
        <v>13</v>
      </c>
      <c r="JW54" s="29"/>
      <c r="JX54" s="29"/>
      <c r="JY54" s="30"/>
      <c r="JZ54" s="30"/>
      <c r="KA54" s="29">
        <f t="shared" si="47"/>
        <v>0</v>
      </c>
      <c r="KB54" s="29">
        <f t="shared" si="48"/>
        <v>0</v>
      </c>
      <c r="KC54" s="14"/>
      <c r="KD54" s="14"/>
      <c r="KE54" s="14"/>
      <c r="KF54" s="14"/>
      <c r="KG54" s="14">
        <f t="shared" si="96"/>
        <v>0</v>
      </c>
      <c r="KH54" s="14">
        <f t="shared" si="97"/>
        <v>0</v>
      </c>
      <c r="KI54" s="14"/>
      <c r="KJ54" s="14"/>
      <c r="KK54" s="14"/>
      <c r="KL54" s="14"/>
      <c r="KM54" s="14">
        <f t="shared" si="49"/>
        <v>0</v>
      </c>
      <c r="KN54" s="14">
        <f t="shared" si="49"/>
        <v>0</v>
      </c>
      <c r="KO54" s="11"/>
      <c r="KP54" s="14"/>
      <c r="KQ54" s="14"/>
      <c r="KR54" s="14"/>
      <c r="KS54" s="10"/>
      <c r="KT54" s="10"/>
      <c r="KU54" s="14"/>
      <c r="KV54" s="14"/>
      <c r="KW54" s="14">
        <f t="shared" si="50"/>
        <v>0</v>
      </c>
      <c r="KX54" s="14">
        <f t="shared" si="51"/>
        <v>0</v>
      </c>
      <c r="KY54" s="14"/>
      <c r="KZ54" s="14"/>
      <c r="LA54" s="14"/>
      <c r="LB54" s="14"/>
      <c r="LC54" s="14">
        <f t="shared" si="52"/>
        <v>0</v>
      </c>
      <c r="LD54" s="14">
        <f t="shared" si="53"/>
        <v>0</v>
      </c>
      <c r="LE54" s="14"/>
      <c r="LF54" s="14"/>
      <c r="LG54" s="14">
        <f t="shared" si="54"/>
        <v>0</v>
      </c>
      <c r="LH54" s="14">
        <f t="shared" si="55"/>
        <v>0</v>
      </c>
      <c r="LI54" s="337"/>
      <c r="LJ54" s="338"/>
      <c r="LK54" s="339"/>
      <c r="LL54" s="340"/>
      <c r="LM54" s="339"/>
      <c r="LN54" s="342"/>
      <c r="LO54" s="31"/>
      <c r="LP54" s="3"/>
      <c r="LQ54" s="3"/>
      <c r="LR54" s="3"/>
      <c r="LS54" s="14">
        <f t="shared" si="102"/>
        <v>0</v>
      </c>
      <c r="LT54" s="14">
        <f t="shared" si="57"/>
        <v>0</v>
      </c>
      <c r="LU54" s="12"/>
      <c r="LV54" s="14"/>
      <c r="LW54" s="14"/>
      <c r="LX54" s="14"/>
      <c r="LY54" s="14">
        <f t="shared" si="58"/>
        <v>0</v>
      </c>
      <c r="LZ54" s="14">
        <f t="shared" si="59"/>
        <v>0</v>
      </c>
      <c r="MA54" s="27"/>
      <c r="MB54" s="14"/>
      <c r="MC54" s="233">
        <v>22</v>
      </c>
      <c r="MD54" s="252"/>
      <c r="ME54" s="99"/>
      <c r="MF54" s="14"/>
      <c r="MG54" s="31"/>
      <c r="MH54" s="14"/>
      <c r="MI54" s="14">
        <f t="shared" si="60"/>
        <v>22</v>
      </c>
      <c r="MJ54" s="14">
        <f t="shared" si="61"/>
        <v>0</v>
      </c>
      <c r="MK54" s="350">
        <v>6.1236000000000006</v>
      </c>
      <c r="ML54" s="117">
        <v>0</v>
      </c>
      <c r="MM54" s="139">
        <v>3.5964</v>
      </c>
      <c r="MN54" s="343">
        <v>0</v>
      </c>
      <c r="MO54" s="14">
        <f t="shared" si="62"/>
        <v>9.7200000000000006</v>
      </c>
      <c r="MP54" s="14">
        <f t="shared" si="63"/>
        <v>0</v>
      </c>
      <c r="MQ54" s="14"/>
      <c r="MR54" s="14"/>
      <c r="MS54" s="14">
        <f t="shared" si="64"/>
        <v>0</v>
      </c>
      <c r="MT54" s="14">
        <f t="shared" si="65"/>
        <v>0</v>
      </c>
      <c r="MU54" s="14"/>
      <c r="MV54" s="14"/>
      <c r="MW54" s="14">
        <f t="shared" si="66"/>
        <v>0</v>
      </c>
      <c r="MX54" s="14">
        <f t="shared" si="67"/>
        <v>0</v>
      </c>
      <c r="MY54" s="117">
        <v>6.65</v>
      </c>
      <c r="MZ54" s="344">
        <v>0.9</v>
      </c>
      <c r="NA54" s="14">
        <f t="shared" si="68"/>
        <v>6.65</v>
      </c>
      <c r="NB54" s="14">
        <f t="shared" si="69"/>
        <v>0.9</v>
      </c>
      <c r="NC54" s="33"/>
      <c r="ND54" s="33"/>
      <c r="NE54" s="33">
        <f t="shared" si="70"/>
        <v>0</v>
      </c>
      <c r="NF54" s="33">
        <f t="shared" si="71"/>
        <v>0</v>
      </c>
      <c r="NG54" s="33"/>
      <c r="NH54" s="33"/>
      <c r="NI54" s="33">
        <f t="shared" si="72"/>
        <v>0</v>
      </c>
      <c r="NJ54" s="33">
        <f t="shared" si="73"/>
        <v>0</v>
      </c>
      <c r="NK54" s="8"/>
      <c r="NL54" s="33"/>
      <c r="NM54" s="33">
        <f t="shared" si="74"/>
        <v>0</v>
      </c>
      <c r="NN54" s="33">
        <f t="shared" si="75"/>
        <v>0</v>
      </c>
      <c r="NO54" s="98">
        <v>3.67</v>
      </c>
      <c r="NP54" s="98"/>
      <c r="NQ54" s="98">
        <v>0</v>
      </c>
      <c r="NR54" s="98"/>
      <c r="NS54" s="98">
        <v>0</v>
      </c>
      <c r="NT54" s="98"/>
      <c r="NU54" s="14">
        <f t="shared" si="76"/>
        <v>3.67</v>
      </c>
      <c r="NV54" s="14">
        <f t="shared" si="77"/>
        <v>0</v>
      </c>
      <c r="NW54" s="98"/>
      <c r="NX54" s="98"/>
      <c r="NY54" s="98"/>
      <c r="NZ54" s="98"/>
      <c r="OA54" s="98"/>
      <c r="OB54" s="98"/>
      <c r="OC54" s="98"/>
      <c r="OD54" s="98"/>
      <c r="OE54" s="98">
        <f t="shared" si="78"/>
        <v>0</v>
      </c>
      <c r="OF54" s="98">
        <f t="shared" si="79"/>
        <v>0</v>
      </c>
      <c r="OG54" s="240">
        <v>3.16</v>
      </c>
      <c r="OH54" s="240"/>
      <c r="OI54" s="240">
        <v>1.0900000000000001</v>
      </c>
      <c r="OJ54" s="240"/>
      <c r="OK54" s="240">
        <v>1.18</v>
      </c>
      <c r="OL54" s="33"/>
      <c r="OM54" s="33">
        <f t="shared" si="80"/>
        <v>4.25</v>
      </c>
      <c r="ON54" s="33">
        <f t="shared" si="81"/>
        <v>0</v>
      </c>
      <c r="OO54" s="33"/>
      <c r="OP54" s="33"/>
      <c r="OQ54" s="33">
        <f t="shared" si="98"/>
        <v>0</v>
      </c>
      <c r="OR54" s="33">
        <f t="shared" si="99"/>
        <v>0</v>
      </c>
    </row>
    <row r="55" spans="1:408" ht="12.75" customHeight="1">
      <c r="A55" s="185" t="s">
        <v>147</v>
      </c>
      <c r="B55" s="154">
        <v>45</v>
      </c>
      <c r="C55" s="173"/>
      <c r="D55" s="173"/>
      <c r="E55" s="98"/>
      <c r="F55" s="98"/>
      <c r="G55" s="98"/>
      <c r="H55" s="98"/>
      <c r="I55" s="102">
        <f t="shared" si="85"/>
        <v>0</v>
      </c>
      <c r="J55" s="102">
        <f t="shared" si="86"/>
        <v>0</v>
      </c>
      <c r="K55" s="11"/>
      <c r="L55" s="11"/>
      <c r="M55" s="95">
        <v>20.62</v>
      </c>
      <c r="N55" s="95">
        <v>4.1240000000000006</v>
      </c>
      <c r="O55" s="99">
        <v>0</v>
      </c>
      <c r="P55" s="95">
        <v>0</v>
      </c>
      <c r="Q55" s="147"/>
      <c r="R55" s="102"/>
      <c r="S55" s="11"/>
      <c r="T55" s="11"/>
      <c r="U55" s="102"/>
      <c r="V55" s="102"/>
      <c r="W55" s="29">
        <f t="shared" si="14"/>
        <v>20.62</v>
      </c>
      <c r="X55" s="29">
        <f t="shared" si="15"/>
        <v>20.62</v>
      </c>
      <c r="Y55" s="102">
        <v>5</v>
      </c>
      <c r="Z55" s="102">
        <v>2.2200000000000002</v>
      </c>
      <c r="AA55" s="99"/>
      <c r="AB55" s="95"/>
      <c r="AC55" s="29">
        <f t="shared" si="16"/>
        <v>5</v>
      </c>
      <c r="AD55" s="29">
        <f t="shared" si="17"/>
        <v>2.2200000000000002</v>
      </c>
      <c r="AE55" s="95">
        <v>10</v>
      </c>
      <c r="AF55" s="95">
        <v>3</v>
      </c>
      <c r="AG55" s="95"/>
      <c r="AH55" s="95"/>
      <c r="AI55" s="147"/>
      <c r="AJ55" s="147"/>
      <c r="AK55" s="325">
        <v>105</v>
      </c>
      <c r="AL55" s="326">
        <v>31.5</v>
      </c>
      <c r="AM55" s="9"/>
      <c r="AN55" s="9"/>
      <c r="AO55" s="28"/>
      <c r="AP55" s="28"/>
      <c r="AQ55" s="28"/>
      <c r="AR55" s="28"/>
      <c r="AS55" s="28"/>
      <c r="AT55" s="28"/>
      <c r="AU55" s="14">
        <f t="shared" si="87"/>
        <v>115</v>
      </c>
      <c r="AV55" s="14">
        <f t="shared" si="88"/>
        <v>34.5</v>
      </c>
      <c r="AW55" s="29"/>
      <c r="AX55" s="29"/>
      <c r="AY55" s="1"/>
      <c r="AZ55" s="29"/>
      <c r="BA55" s="29"/>
      <c r="BB55" s="29"/>
      <c r="BC55" s="29">
        <f t="shared" si="89"/>
        <v>0</v>
      </c>
      <c r="BD55" s="29">
        <f t="shared" si="90"/>
        <v>0</v>
      </c>
      <c r="BE55" s="102">
        <v>44</v>
      </c>
      <c r="BF55" s="102">
        <v>6.2656000000000001</v>
      </c>
      <c r="BG55" s="249">
        <v>16</v>
      </c>
      <c r="BH55" s="250">
        <v>2.2784</v>
      </c>
      <c r="BI55" s="249"/>
      <c r="BJ55" s="250"/>
      <c r="BK55" s="245"/>
      <c r="BL55" s="102"/>
      <c r="BM55" s="102">
        <v>0</v>
      </c>
      <c r="BN55" s="102">
        <v>0</v>
      </c>
      <c r="BO55" s="29"/>
      <c r="BP55" s="29"/>
      <c r="BQ55" s="102">
        <v>0</v>
      </c>
      <c r="BR55" s="102">
        <v>0</v>
      </c>
      <c r="BS55" s="11">
        <f t="shared" si="19"/>
        <v>60</v>
      </c>
      <c r="BT55" s="29">
        <f t="shared" si="20"/>
        <v>8.5440000000000005</v>
      </c>
      <c r="BU55" s="29"/>
      <c r="BV55" s="29"/>
      <c r="BW55" s="14"/>
      <c r="BX55" s="14"/>
      <c r="BY55" s="14"/>
      <c r="BZ55" s="29"/>
      <c r="CA55" s="14"/>
      <c r="CB55" s="29"/>
      <c r="CC55" s="14">
        <f t="shared" si="91"/>
        <v>0</v>
      </c>
      <c r="CD55" s="14">
        <f t="shared" si="91"/>
        <v>0</v>
      </c>
      <c r="CE55" s="14"/>
      <c r="CF55" s="14"/>
      <c r="CG55" s="27"/>
      <c r="CH55" s="18"/>
      <c r="CI55" s="26"/>
      <c r="CJ55" s="18"/>
      <c r="CK55" s="17"/>
      <c r="CL55" s="17"/>
      <c r="CM55" s="327">
        <v>25.75</v>
      </c>
      <c r="CN55" s="245">
        <v>8</v>
      </c>
      <c r="CO55" s="29">
        <f t="shared" si="21"/>
        <v>25.75</v>
      </c>
      <c r="CP55" s="29">
        <f t="shared" si="22"/>
        <v>8</v>
      </c>
      <c r="CQ55" s="238">
        <v>247.40625</v>
      </c>
      <c r="CR55" s="238"/>
      <c r="CS55" s="238"/>
      <c r="CT55" s="239"/>
      <c r="CU55" s="366">
        <v>18.556701030927837</v>
      </c>
      <c r="CV55" s="240"/>
      <c r="CW55" s="328">
        <v>63.814432989690722</v>
      </c>
      <c r="CX55" s="239"/>
      <c r="CY55" s="16"/>
      <c r="CZ55" s="16"/>
      <c r="DA55" s="25">
        <f t="shared" si="100"/>
        <v>329.77738402061857</v>
      </c>
      <c r="DB55" s="14">
        <f t="shared" si="24"/>
        <v>0</v>
      </c>
      <c r="DC55" s="29"/>
      <c r="DD55" s="29"/>
      <c r="DE55" s="14"/>
      <c r="DF55" s="29"/>
      <c r="DG55" s="29"/>
      <c r="DH55" s="29"/>
      <c r="DI55" s="29">
        <f t="shared" si="25"/>
        <v>0</v>
      </c>
      <c r="DJ55" s="29">
        <f t="shared" si="26"/>
        <v>0</v>
      </c>
      <c r="DK55" s="329">
        <v>42.37</v>
      </c>
      <c r="DL55" s="329">
        <v>14.12</v>
      </c>
      <c r="DM55" s="11">
        <f t="shared" si="27"/>
        <v>42.37</v>
      </c>
      <c r="DN55" s="11">
        <f t="shared" si="28"/>
        <v>14.12</v>
      </c>
      <c r="DO55" s="329">
        <v>41.1</v>
      </c>
      <c r="DP55" s="329">
        <v>13.7</v>
      </c>
      <c r="DQ55" s="349"/>
      <c r="DR55" s="349"/>
      <c r="DS55" s="29"/>
      <c r="DT55" s="29"/>
      <c r="DU55" s="15"/>
      <c r="DV55" s="24"/>
      <c r="DW55" s="24"/>
      <c r="DX55" s="24"/>
      <c r="DY55" s="29"/>
      <c r="DZ55" s="29"/>
      <c r="EA55" s="14"/>
      <c r="EB55" s="29"/>
      <c r="EC55" s="29">
        <f t="shared" si="29"/>
        <v>0</v>
      </c>
      <c r="ED55" s="29">
        <f t="shared" si="29"/>
        <v>0</v>
      </c>
      <c r="EE55" s="14"/>
      <c r="EF55" s="14"/>
      <c r="EG55" s="330">
        <v>39.18</v>
      </c>
      <c r="EH55" s="331">
        <v>9.7949999999999999</v>
      </c>
      <c r="EI55" s="119">
        <v>154.63999999999999</v>
      </c>
      <c r="EJ55" s="119">
        <v>38.659999999999997</v>
      </c>
      <c r="EK55" s="327">
        <v>72.16</v>
      </c>
      <c r="EL55" s="353">
        <v>18.04</v>
      </c>
      <c r="EM55" s="358">
        <v>51.55</v>
      </c>
      <c r="EN55" s="358">
        <v>12.887499999999999</v>
      </c>
      <c r="EO55" s="358">
        <v>30.93</v>
      </c>
      <c r="EP55" s="358">
        <v>7.7324999999999999</v>
      </c>
      <c r="EQ55" s="29">
        <f t="shared" si="30"/>
        <v>348.46000000000004</v>
      </c>
      <c r="ER55" s="29">
        <f t="shared" si="101"/>
        <v>66.495000000000005</v>
      </c>
      <c r="ES55" s="33"/>
      <c r="ET55" s="33"/>
      <c r="EU55" s="23"/>
      <c r="EV55" s="23"/>
      <c r="EW55" s="14">
        <f t="shared" si="32"/>
        <v>0</v>
      </c>
      <c r="EX55" s="14">
        <f t="shared" si="33"/>
        <v>0</v>
      </c>
      <c r="EY55" s="29"/>
      <c r="EZ55" s="29"/>
      <c r="FA55" s="332">
        <v>24</v>
      </c>
      <c r="FB55" s="246"/>
      <c r="FC55" s="139">
        <v>0</v>
      </c>
      <c r="FD55" s="245"/>
      <c r="FE55" s="29"/>
      <c r="FF55" s="29"/>
      <c r="FG55" s="235"/>
      <c r="FH55" s="236"/>
      <c r="FI55" s="29"/>
      <c r="FJ55" s="29"/>
      <c r="FK55" s="29"/>
      <c r="FL55" s="29"/>
      <c r="FM55" s="245">
        <v>26.8</v>
      </c>
      <c r="FN55" s="245">
        <v>6</v>
      </c>
      <c r="FO55" s="14"/>
      <c r="FP55" s="29"/>
      <c r="FQ55" s="6">
        <f t="shared" si="34"/>
        <v>26.8</v>
      </c>
      <c r="FR55" s="29">
        <f t="shared" si="35"/>
        <v>6</v>
      </c>
      <c r="FS55" s="14"/>
      <c r="FT55" s="14"/>
      <c r="FU55" s="29"/>
      <c r="FV55" s="29"/>
      <c r="FW55" s="29"/>
      <c r="FX55" s="29"/>
      <c r="FY55" s="29"/>
      <c r="FZ55" s="29"/>
      <c r="GA55" s="29"/>
      <c r="GB55" s="29"/>
      <c r="GC55" s="29"/>
      <c r="GD55" s="29"/>
      <c r="GE55" s="29"/>
      <c r="GF55" s="29"/>
      <c r="GG55" s="29">
        <f t="shared" si="36"/>
        <v>0</v>
      </c>
      <c r="GH55" s="29">
        <f t="shared" si="37"/>
        <v>0</v>
      </c>
      <c r="GI55" s="22"/>
      <c r="GJ55" s="22"/>
      <c r="GK55" s="245"/>
      <c r="GL55" s="245"/>
      <c r="GM55" s="248"/>
      <c r="GN55" s="21"/>
      <c r="GO55" s="333"/>
      <c r="GP55" s="334"/>
      <c r="GQ55" s="5"/>
      <c r="GR55" s="5"/>
      <c r="GS55" s="21"/>
      <c r="GT55" s="21"/>
      <c r="GU55" s="118"/>
      <c r="GV55" s="118"/>
      <c r="GW55" s="118"/>
      <c r="GX55" s="118"/>
      <c r="GY55" s="118">
        <v>1</v>
      </c>
      <c r="GZ55" s="118">
        <v>0</v>
      </c>
      <c r="HA55" s="29">
        <f t="shared" si="38"/>
        <v>1</v>
      </c>
      <c r="HB55" s="29">
        <f t="shared" si="39"/>
        <v>0</v>
      </c>
      <c r="HC55" s="14"/>
      <c r="HD55" s="14"/>
      <c r="HE55" s="14"/>
      <c r="HF55" s="14"/>
      <c r="HG55" s="14"/>
      <c r="HH55" s="14"/>
      <c r="HI55" s="14">
        <f t="shared" si="92"/>
        <v>0</v>
      </c>
      <c r="HJ55" s="14">
        <f t="shared" si="93"/>
        <v>0</v>
      </c>
      <c r="HK55" s="102"/>
      <c r="HL55" s="102"/>
      <c r="HM55" s="102"/>
      <c r="HN55" s="355"/>
      <c r="HO55" s="102">
        <f t="shared" si="40"/>
        <v>0</v>
      </c>
      <c r="HP55" s="102">
        <f t="shared" si="41"/>
        <v>0</v>
      </c>
      <c r="HQ55" s="116">
        <v>400</v>
      </c>
      <c r="HR55" s="95"/>
      <c r="HS55" s="116">
        <v>400</v>
      </c>
      <c r="HT55" s="29"/>
      <c r="HU55" s="29">
        <f t="shared" si="42"/>
        <v>400</v>
      </c>
      <c r="HV55" s="29">
        <f t="shared" si="43"/>
        <v>0</v>
      </c>
      <c r="HW55" s="29"/>
      <c r="HX55" s="29"/>
      <c r="HY55" s="240"/>
      <c r="HZ55" s="333"/>
      <c r="IA55" s="20"/>
      <c r="IB55" s="7"/>
      <c r="IC55" s="336">
        <v>9.3000000000000007</v>
      </c>
      <c r="ID55" s="155">
        <v>2.3250000000000002</v>
      </c>
      <c r="IE55" s="4"/>
      <c r="IF55" s="4"/>
      <c r="IG55" s="29">
        <f t="shared" si="82"/>
        <v>9.3000000000000007</v>
      </c>
      <c r="IH55" s="29">
        <f t="shared" si="44"/>
        <v>2.3250000000000002</v>
      </c>
      <c r="II55" s="29"/>
      <c r="IJ55" s="29"/>
      <c r="IK55" s="29"/>
      <c r="IL55" s="29"/>
      <c r="IM55" s="14"/>
      <c r="IN55" s="24"/>
      <c r="IO55" s="102"/>
      <c r="IP55" s="102"/>
      <c r="IQ55" s="29"/>
      <c r="IR55" s="29"/>
      <c r="IS55" s="29"/>
      <c r="IT55" s="29"/>
      <c r="IU55" s="29">
        <f t="shared" si="94"/>
        <v>0</v>
      </c>
      <c r="IV55" s="29">
        <f t="shared" si="95"/>
        <v>0</v>
      </c>
      <c r="IW55" s="29"/>
      <c r="IX55" s="29"/>
      <c r="IY55" s="95">
        <v>10.31</v>
      </c>
      <c r="IZ55" s="95">
        <v>0</v>
      </c>
      <c r="JA55" s="95">
        <v>0</v>
      </c>
      <c r="JB55" s="95">
        <v>0</v>
      </c>
      <c r="JC55" s="30"/>
      <c r="JD55" s="30"/>
      <c r="JE55" s="29">
        <f t="shared" si="45"/>
        <v>10.31</v>
      </c>
      <c r="JF55" s="29">
        <f t="shared" si="46"/>
        <v>0</v>
      </c>
      <c r="JG55" s="368">
        <v>4.7801999999999998</v>
      </c>
      <c r="JH55" s="369">
        <v>1</v>
      </c>
      <c r="JI55" s="368">
        <v>4.7801999999999998</v>
      </c>
      <c r="JJ55" s="369">
        <v>1</v>
      </c>
      <c r="JK55" s="333">
        <v>51.55</v>
      </c>
      <c r="JL55" s="333">
        <v>11</v>
      </c>
      <c r="JM55" s="116">
        <v>0</v>
      </c>
      <c r="JN55" s="333">
        <v>0</v>
      </c>
      <c r="JO55" s="327"/>
      <c r="JP55" s="245"/>
      <c r="JQ55" s="29"/>
      <c r="JR55" s="29"/>
      <c r="JS55" s="29"/>
      <c r="JT55" s="29"/>
      <c r="JU55" s="29">
        <f t="shared" si="83"/>
        <v>61.110399999999998</v>
      </c>
      <c r="JV55" s="29">
        <f t="shared" si="84"/>
        <v>13</v>
      </c>
      <c r="JW55" s="29"/>
      <c r="JX55" s="29"/>
      <c r="JY55" s="30"/>
      <c r="JZ55" s="30"/>
      <c r="KA55" s="29">
        <f t="shared" si="47"/>
        <v>0</v>
      </c>
      <c r="KB55" s="29">
        <f t="shared" si="48"/>
        <v>0</v>
      </c>
      <c r="KC55" s="14"/>
      <c r="KD55" s="14"/>
      <c r="KE55" s="14"/>
      <c r="KF55" s="14"/>
      <c r="KG55" s="14">
        <f t="shared" si="96"/>
        <v>0</v>
      </c>
      <c r="KH55" s="14">
        <f t="shared" si="97"/>
        <v>0</v>
      </c>
      <c r="KI55" s="14"/>
      <c r="KJ55" s="14"/>
      <c r="KK55" s="14"/>
      <c r="KL55" s="14"/>
      <c r="KM55" s="14">
        <f t="shared" si="49"/>
        <v>0</v>
      </c>
      <c r="KN55" s="14">
        <f t="shared" si="49"/>
        <v>0</v>
      </c>
      <c r="KO55" s="11"/>
      <c r="KP55" s="14"/>
      <c r="KQ55" s="14"/>
      <c r="KR55" s="14"/>
      <c r="KS55" s="10"/>
      <c r="KT55" s="10"/>
      <c r="KU55" s="14"/>
      <c r="KV55" s="14"/>
      <c r="KW55" s="14">
        <f t="shared" si="50"/>
        <v>0</v>
      </c>
      <c r="KX55" s="14">
        <f t="shared" si="51"/>
        <v>0</v>
      </c>
      <c r="KY55" s="14"/>
      <c r="KZ55" s="14"/>
      <c r="LA55" s="14"/>
      <c r="LB55" s="14"/>
      <c r="LC55" s="14">
        <f t="shared" si="52"/>
        <v>0</v>
      </c>
      <c r="LD55" s="14">
        <f t="shared" si="53"/>
        <v>0</v>
      </c>
      <c r="LE55" s="14"/>
      <c r="LF55" s="14"/>
      <c r="LG55" s="14">
        <f t="shared" si="54"/>
        <v>0</v>
      </c>
      <c r="LH55" s="14">
        <f t="shared" si="55"/>
        <v>0</v>
      </c>
      <c r="LI55" s="337"/>
      <c r="LJ55" s="338"/>
      <c r="LK55" s="339"/>
      <c r="LL55" s="340"/>
      <c r="LM55" s="339"/>
      <c r="LN55" s="342"/>
      <c r="LO55" s="31"/>
      <c r="LP55" s="3"/>
      <c r="LQ55" s="3"/>
      <c r="LR55" s="3"/>
      <c r="LS55" s="14">
        <f t="shared" si="102"/>
        <v>0</v>
      </c>
      <c r="LT55" s="14">
        <f t="shared" si="57"/>
        <v>0</v>
      </c>
      <c r="LU55" s="12"/>
      <c r="LV55" s="14"/>
      <c r="LW55" s="14"/>
      <c r="LX55" s="14"/>
      <c r="LY55" s="14">
        <f t="shared" si="58"/>
        <v>0</v>
      </c>
      <c r="LZ55" s="14">
        <f t="shared" si="59"/>
        <v>0</v>
      </c>
      <c r="MA55" s="27"/>
      <c r="MB55" s="14"/>
      <c r="MC55" s="233">
        <v>22</v>
      </c>
      <c r="MD55" s="252"/>
      <c r="ME55" s="99"/>
      <c r="MF55" s="14"/>
      <c r="MG55" s="31"/>
      <c r="MH55" s="14"/>
      <c r="MI55" s="14">
        <f t="shared" si="60"/>
        <v>22</v>
      </c>
      <c r="MJ55" s="14">
        <f t="shared" si="61"/>
        <v>0</v>
      </c>
      <c r="MK55" s="350">
        <v>6.1866000000000003</v>
      </c>
      <c r="ML55" s="117">
        <v>0</v>
      </c>
      <c r="MM55" s="139">
        <v>3.6334</v>
      </c>
      <c r="MN55" s="343">
        <v>0</v>
      </c>
      <c r="MO55" s="14">
        <f t="shared" si="62"/>
        <v>9.82</v>
      </c>
      <c r="MP55" s="14">
        <f t="shared" si="63"/>
        <v>0</v>
      </c>
      <c r="MQ55" s="14"/>
      <c r="MR55" s="14"/>
      <c r="MS55" s="14">
        <f t="shared" si="64"/>
        <v>0</v>
      </c>
      <c r="MT55" s="14">
        <f t="shared" si="65"/>
        <v>0</v>
      </c>
      <c r="MU55" s="14"/>
      <c r="MV55" s="14"/>
      <c r="MW55" s="14">
        <f t="shared" si="66"/>
        <v>0</v>
      </c>
      <c r="MX55" s="14">
        <f t="shared" si="67"/>
        <v>0</v>
      </c>
      <c r="MY55" s="117">
        <v>6.65</v>
      </c>
      <c r="MZ55" s="344">
        <v>0.9</v>
      </c>
      <c r="NA55" s="14">
        <f t="shared" si="68"/>
        <v>6.65</v>
      </c>
      <c r="NB55" s="14">
        <f t="shared" si="69"/>
        <v>0.9</v>
      </c>
      <c r="NC55" s="33"/>
      <c r="ND55" s="33"/>
      <c r="NE55" s="33">
        <f t="shared" si="70"/>
        <v>0</v>
      </c>
      <c r="NF55" s="33">
        <f t="shared" si="71"/>
        <v>0</v>
      </c>
      <c r="NG55" s="33"/>
      <c r="NH55" s="33"/>
      <c r="NI55" s="33">
        <f t="shared" si="72"/>
        <v>0</v>
      </c>
      <c r="NJ55" s="33">
        <f t="shared" si="73"/>
        <v>0</v>
      </c>
      <c r="NK55" s="8"/>
      <c r="NL55" s="33"/>
      <c r="NM55" s="33">
        <f t="shared" si="74"/>
        <v>0</v>
      </c>
      <c r="NN55" s="33">
        <f t="shared" si="75"/>
        <v>0</v>
      </c>
      <c r="NO55" s="98">
        <v>3.67</v>
      </c>
      <c r="NP55" s="98"/>
      <c r="NQ55" s="98">
        <v>0</v>
      </c>
      <c r="NR55" s="98"/>
      <c r="NS55" s="98">
        <v>0</v>
      </c>
      <c r="NT55" s="98"/>
      <c r="NU55" s="14">
        <f t="shared" si="76"/>
        <v>3.67</v>
      </c>
      <c r="NV55" s="14">
        <f t="shared" si="77"/>
        <v>0</v>
      </c>
      <c r="NW55" s="98"/>
      <c r="NX55" s="98"/>
      <c r="NY55" s="98"/>
      <c r="NZ55" s="98"/>
      <c r="OA55" s="98"/>
      <c r="OB55" s="98"/>
      <c r="OC55" s="98"/>
      <c r="OD55" s="98"/>
      <c r="OE55" s="98">
        <f t="shared" si="78"/>
        <v>0</v>
      </c>
      <c r="OF55" s="98">
        <f t="shared" si="79"/>
        <v>0</v>
      </c>
      <c r="OG55" s="240">
        <v>2.99</v>
      </c>
      <c r="OH55" s="240"/>
      <c r="OI55" s="240">
        <v>1.03</v>
      </c>
      <c r="OJ55" s="240"/>
      <c r="OK55" s="240">
        <v>1.1299999999999999</v>
      </c>
      <c r="OL55" s="33"/>
      <c r="OM55" s="33">
        <f t="shared" si="80"/>
        <v>4.0200000000000005</v>
      </c>
      <c r="ON55" s="33">
        <f t="shared" si="81"/>
        <v>0</v>
      </c>
      <c r="OO55" s="33"/>
      <c r="OP55" s="33"/>
      <c r="OQ55" s="33">
        <f t="shared" si="98"/>
        <v>0</v>
      </c>
      <c r="OR55" s="33">
        <f t="shared" si="99"/>
        <v>0</v>
      </c>
    </row>
    <row r="56" spans="1:408" ht="12.75" customHeight="1">
      <c r="A56" s="172"/>
      <c r="B56" s="154">
        <v>46</v>
      </c>
      <c r="C56" s="173"/>
      <c r="D56" s="173"/>
      <c r="E56" s="98"/>
      <c r="F56" s="98"/>
      <c r="G56" s="98"/>
      <c r="H56" s="98"/>
      <c r="I56" s="102">
        <f t="shared" si="85"/>
        <v>0</v>
      </c>
      <c r="J56" s="102">
        <f t="shared" si="86"/>
        <v>0</v>
      </c>
      <c r="K56" s="11"/>
      <c r="L56" s="11"/>
      <c r="M56" s="95">
        <v>20.62</v>
      </c>
      <c r="N56" s="95">
        <v>4.1240000000000006</v>
      </c>
      <c r="O56" s="99">
        <v>0</v>
      </c>
      <c r="P56" s="95">
        <v>0</v>
      </c>
      <c r="Q56" s="147"/>
      <c r="R56" s="102"/>
      <c r="S56" s="11"/>
      <c r="T56" s="11"/>
      <c r="U56" s="102"/>
      <c r="V56" s="102"/>
      <c r="W56" s="29">
        <f t="shared" si="14"/>
        <v>20.62</v>
      </c>
      <c r="X56" s="29">
        <f t="shared" si="15"/>
        <v>20.62</v>
      </c>
      <c r="Y56" s="102">
        <v>5</v>
      </c>
      <c r="Z56" s="102">
        <v>2.2200000000000002</v>
      </c>
      <c r="AA56" s="99"/>
      <c r="AB56" s="95"/>
      <c r="AC56" s="29">
        <f t="shared" si="16"/>
        <v>5</v>
      </c>
      <c r="AD56" s="29">
        <f t="shared" si="17"/>
        <v>2.2200000000000002</v>
      </c>
      <c r="AE56" s="95">
        <v>10</v>
      </c>
      <c r="AF56" s="95">
        <v>3</v>
      </c>
      <c r="AG56" s="95"/>
      <c r="AH56" s="95"/>
      <c r="AI56" s="147"/>
      <c r="AJ56" s="147"/>
      <c r="AK56" s="325">
        <v>105</v>
      </c>
      <c r="AL56" s="326">
        <v>31.5</v>
      </c>
      <c r="AM56" s="9"/>
      <c r="AN56" s="9"/>
      <c r="AO56" s="28"/>
      <c r="AP56" s="28"/>
      <c r="AQ56" s="28"/>
      <c r="AR56" s="28"/>
      <c r="AS56" s="28"/>
      <c r="AT56" s="28"/>
      <c r="AU56" s="14">
        <f t="shared" si="87"/>
        <v>115</v>
      </c>
      <c r="AV56" s="14">
        <f t="shared" si="88"/>
        <v>34.5</v>
      </c>
      <c r="AW56" s="29"/>
      <c r="AX56" s="29"/>
      <c r="AY56" s="1"/>
      <c r="AZ56" s="29"/>
      <c r="BA56" s="29"/>
      <c r="BB56" s="29"/>
      <c r="BC56" s="29">
        <f t="shared" si="89"/>
        <v>0</v>
      </c>
      <c r="BD56" s="29">
        <f t="shared" si="90"/>
        <v>0</v>
      </c>
      <c r="BE56" s="102">
        <v>44</v>
      </c>
      <c r="BF56" s="102">
        <v>6.2656000000000001</v>
      </c>
      <c r="BG56" s="249">
        <v>16</v>
      </c>
      <c r="BH56" s="250">
        <v>2.2784</v>
      </c>
      <c r="BI56" s="249"/>
      <c r="BJ56" s="250"/>
      <c r="BK56" s="245"/>
      <c r="BL56" s="102"/>
      <c r="BM56" s="102">
        <v>0</v>
      </c>
      <c r="BN56" s="102">
        <v>0</v>
      </c>
      <c r="BO56" s="29"/>
      <c r="BP56" s="29"/>
      <c r="BQ56" s="102">
        <v>0</v>
      </c>
      <c r="BR56" s="102">
        <v>0</v>
      </c>
      <c r="BS56" s="11">
        <f t="shared" si="19"/>
        <v>60</v>
      </c>
      <c r="BT56" s="29">
        <f t="shared" si="20"/>
        <v>8.5440000000000005</v>
      </c>
      <c r="BU56" s="29"/>
      <c r="BV56" s="29"/>
      <c r="BW56" s="14"/>
      <c r="BX56" s="14"/>
      <c r="BY56" s="14"/>
      <c r="BZ56" s="29"/>
      <c r="CA56" s="14"/>
      <c r="CB56" s="29"/>
      <c r="CC56" s="14">
        <f t="shared" si="91"/>
        <v>0</v>
      </c>
      <c r="CD56" s="14">
        <f t="shared" si="91"/>
        <v>0</v>
      </c>
      <c r="CE56" s="14"/>
      <c r="CF56" s="14"/>
      <c r="CG56" s="27"/>
      <c r="CH56" s="18"/>
      <c r="CI56" s="26"/>
      <c r="CJ56" s="18"/>
      <c r="CK56" s="17"/>
      <c r="CL56" s="17"/>
      <c r="CM56" s="327">
        <v>25.75</v>
      </c>
      <c r="CN56" s="245">
        <v>8</v>
      </c>
      <c r="CO56" s="29">
        <f t="shared" si="21"/>
        <v>25.75</v>
      </c>
      <c r="CP56" s="29">
        <f t="shared" si="22"/>
        <v>8</v>
      </c>
      <c r="CQ56" s="238">
        <v>247.40625</v>
      </c>
      <c r="CR56" s="238"/>
      <c r="CS56" s="238"/>
      <c r="CT56" s="239"/>
      <c r="CU56" s="366">
        <v>18.556701030927837</v>
      </c>
      <c r="CV56" s="240"/>
      <c r="CW56" s="328">
        <v>63.814432989690722</v>
      </c>
      <c r="CX56" s="239"/>
      <c r="CY56" s="16"/>
      <c r="CZ56" s="16"/>
      <c r="DA56" s="25">
        <f t="shared" si="100"/>
        <v>329.77738402061857</v>
      </c>
      <c r="DB56" s="14">
        <f t="shared" si="24"/>
        <v>0</v>
      </c>
      <c r="DC56" s="29"/>
      <c r="DD56" s="29"/>
      <c r="DE56" s="14"/>
      <c r="DF56" s="29"/>
      <c r="DG56" s="29"/>
      <c r="DH56" s="29"/>
      <c r="DI56" s="29">
        <f t="shared" si="25"/>
        <v>0</v>
      </c>
      <c r="DJ56" s="29">
        <f t="shared" si="26"/>
        <v>0</v>
      </c>
      <c r="DK56" s="329">
        <v>42.37</v>
      </c>
      <c r="DL56" s="329">
        <v>14.12</v>
      </c>
      <c r="DM56" s="11">
        <f t="shared" si="27"/>
        <v>42.37</v>
      </c>
      <c r="DN56" s="11">
        <f t="shared" si="28"/>
        <v>14.12</v>
      </c>
      <c r="DO56" s="329">
        <v>41.1</v>
      </c>
      <c r="DP56" s="329">
        <v>13.7</v>
      </c>
      <c r="DQ56" s="349"/>
      <c r="DR56" s="349"/>
      <c r="DS56" s="29"/>
      <c r="DT56" s="29"/>
      <c r="DU56" s="15"/>
      <c r="DV56" s="24"/>
      <c r="DW56" s="24"/>
      <c r="DX56" s="24"/>
      <c r="DY56" s="29"/>
      <c r="DZ56" s="29"/>
      <c r="EA56" s="14"/>
      <c r="EB56" s="29"/>
      <c r="EC56" s="29">
        <f t="shared" si="29"/>
        <v>0</v>
      </c>
      <c r="ED56" s="29">
        <f t="shared" si="29"/>
        <v>0</v>
      </c>
      <c r="EE56" s="14"/>
      <c r="EF56" s="14"/>
      <c r="EG56" s="330">
        <v>39.18</v>
      </c>
      <c r="EH56" s="331">
        <v>9.7949999999999999</v>
      </c>
      <c r="EI56" s="119">
        <v>154.63999999999999</v>
      </c>
      <c r="EJ56" s="119">
        <v>38.659999999999997</v>
      </c>
      <c r="EK56" s="327">
        <v>72.16</v>
      </c>
      <c r="EL56" s="353">
        <v>18.04</v>
      </c>
      <c r="EM56" s="358">
        <v>51.55</v>
      </c>
      <c r="EN56" s="358">
        <v>12.887499999999999</v>
      </c>
      <c r="EO56" s="358">
        <v>30.93</v>
      </c>
      <c r="EP56" s="358">
        <v>7.7324999999999999</v>
      </c>
      <c r="EQ56" s="29">
        <f t="shared" si="30"/>
        <v>348.46000000000004</v>
      </c>
      <c r="ER56" s="29">
        <f t="shared" si="101"/>
        <v>66.495000000000005</v>
      </c>
      <c r="ES56" s="33"/>
      <c r="ET56" s="33"/>
      <c r="EU56" s="23"/>
      <c r="EV56" s="23"/>
      <c r="EW56" s="14">
        <f t="shared" si="32"/>
        <v>0</v>
      </c>
      <c r="EX56" s="14">
        <f t="shared" si="33"/>
        <v>0</v>
      </c>
      <c r="EY56" s="29"/>
      <c r="EZ56" s="29"/>
      <c r="FA56" s="332">
        <v>24</v>
      </c>
      <c r="FB56" s="246"/>
      <c r="FC56" s="139">
        <v>0</v>
      </c>
      <c r="FD56" s="245"/>
      <c r="FE56" s="29"/>
      <c r="FF56" s="29"/>
      <c r="FG56" s="235"/>
      <c r="FH56" s="236"/>
      <c r="FI56" s="29"/>
      <c r="FJ56" s="29"/>
      <c r="FK56" s="29"/>
      <c r="FL56" s="29"/>
      <c r="FM56" s="245">
        <v>26.8</v>
      </c>
      <c r="FN56" s="245">
        <v>6</v>
      </c>
      <c r="FO56" s="14"/>
      <c r="FP56" s="29"/>
      <c r="FQ56" s="6">
        <f t="shared" si="34"/>
        <v>26.8</v>
      </c>
      <c r="FR56" s="29">
        <f t="shared" si="35"/>
        <v>6</v>
      </c>
      <c r="FS56" s="14"/>
      <c r="FT56" s="14"/>
      <c r="FU56" s="29"/>
      <c r="FV56" s="29"/>
      <c r="FW56" s="29"/>
      <c r="FX56" s="29"/>
      <c r="FY56" s="29"/>
      <c r="FZ56" s="29"/>
      <c r="GA56" s="29"/>
      <c r="GB56" s="29"/>
      <c r="GC56" s="29"/>
      <c r="GD56" s="29"/>
      <c r="GE56" s="29"/>
      <c r="GF56" s="29"/>
      <c r="GG56" s="29">
        <f t="shared" si="36"/>
        <v>0</v>
      </c>
      <c r="GH56" s="29">
        <f t="shared" si="37"/>
        <v>0</v>
      </c>
      <c r="GI56" s="22"/>
      <c r="GJ56" s="22"/>
      <c r="GK56" s="245"/>
      <c r="GL56" s="245"/>
      <c r="GM56" s="248"/>
      <c r="GN56" s="21"/>
      <c r="GO56" s="333"/>
      <c r="GP56" s="334"/>
      <c r="GQ56" s="5"/>
      <c r="GR56" s="5"/>
      <c r="GS56" s="21"/>
      <c r="GT56" s="21"/>
      <c r="GU56" s="118"/>
      <c r="GV56" s="118"/>
      <c r="GW56" s="118"/>
      <c r="GX56" s="118"/>
      <c r="GY56" s="118">
        <v>1</v>
      </c>
      <c r="GZ56" s="118">
        <v>0</v>
      </c>
      <c r="HA56" s="29">
        <f t="shared" si="38"/>
        <v>1</v>
      </c>
      <c r="HB56" s="29">
        <f t="shared" si="39"/>
        <v>0</v>
      </c>
      <c r="HC56" s="14"/>
      <c r="HD56" s="14"/>
      <c r="HE56" s="14"/>
      <c r="HF56" s="14"/>
      <c r="HG56" s="14"/>
      <c r="HH56" s="14"/>
      <c r="HI56" s="14">
        <f t="shared" si="92"/>
        <v>0</v>
      </c>
      <c r="HJ56" s="14">
        <f t="shared" si="93"/>
        <v>0</v>
      </c>
      <c r="HK56" s="102"/>
      <c r="HL56" s="102"/>
      <c r="HM56" s="102"/>
      <c r="HN56" s="355"/>
      <c r="HO56" s="102">
        <f t="shared" si="40"/>
        <v>0</v>
      </c>
      <c r="HP56" s="102">
        <f t="shared" si="41"/>
        <v>0</v>
      </c>
      <c r="HQ56" s="116">
        <v>400</v>
      </c>
      <c r="HR56" s="95"/>
      <c r="HS56" s="116">
        <v>400</v>
      </c>
      <c r="HT56" s="29"/>
      <c r="HU56" s="29">
        <f t="shared" si="42"/>
        <v>400</v>
      </c>
      <c r="HV56" s="29">
        <f t="shared" si="43"/>
        <v>0</v>
      </c>
      <c r="HW56" s="29"/>
      <c r="HX56" s="29"/>
      <c r="HY56" s="240"/>
      <c r="HZ56" s="333"/>
      <c r="IA56" s="20"/>
      <c r="IB56" s="7"/>
      <c r="IC56" s="336">
        <v>9.3000000000000007</v>
      </c>
      <c r="ID56" s="155">
        <v>2.3250000000000002</v>
      </c>
      <c r="IE56" s="4"/>
      <c r="IF56" s="4"/>
      <c r="IG56" s="29">
        <f t="shared" si="82"/>
        <v>9.3000000000000007</v>
      </c>
      <c r="IH56" s="29">
        <f t="shared" si="44"/>
        <v>2.3250000000000002</v>
      </c>
      <c r="II56" s="29"/>
      <c r="IJ56" s="29"/>
      <c r="IK56" s="29"/>
      <c r="IL56" s="29"/>
      <c r="IM56" s="14"/>
      <c r="IN56" s="24"/>
      <c r="IO56" s="102"/>
      <c r="IP56" s="102"/>
      <c r="IQ56" s="29"/>
      <c r="IR56" s="29"/>
      <c r="IS56" s="29"/>
      <c r="IT56" s="29"/>
      <c r="IU56" s="29">
        <f t="shared" si="94"/>
        <v>0</v>
      </c>
      <c r="IV56" s="29">
        <f t="shared" si="95"/>
        <v>0</v>
      </c>
      <c r="IW56" s="29"/>
      <c r="IX56" s="29"/>
      <c r="IY56" s="95">
        <v>10.31</v>
      </c>
      <c r="IZ56" s="95">
        <v>0</v>
      </c>
      <c r="JA56" s="95">
        <v>0</v>
      </c>
      <c r="JB56" s="95">
        <v>0</v>
      </c>
      <c r="JC56" s="30"/>
      <c r="JD56" s="30"/>
      <c r="JE56" s="29">
        <f t="shared" si="45"/>
        <v>10.31</v>
      </c>
      <c r="JF56" s="29">
        <f t="shared" si="46"/>
        <v>0</v>
      </c>
      <c r="JG56" s="368">
        <v>4.7801999999999998</v>
      </c>
      <c r="JH56" s="369">
        <v>1</v>
      </c>
      <c r="JI56" s="368">
        <v>4.7801999999999998</v>
      </c>
      <c r="JJ56" s="369">
        <v>1</v>
      </c>
      <c r="JK56" s="333">
        <v>51.55</v>
      </c>
      <c r="JL56" s="333">
        <v>11</v>
      </c>
      <c r="JM56" s="116">
        <v>0</v>
      </c>
      <c r="JN56" s="333">
        <v>0</v>
      </c>
      <c r="JO56" s="327"/>
      <c r="JP56" s="245"/>
      <c r="JQ56" s="29"/>
      <c r="JR56" s="29"/>
      <c r="JS56" s="29"/>
      <c r="JT56" s="29"/>
      <c r="JU56" s="29">
        <f t="shared" si="83"/>
        <v>61.110399999999998</v>
      </c>
      <c r="JV56" s="29">
        <f t="shared" si="84"/>
        <v>13</v>
      </c>
      <c r="JW56" s="29"/>
      <c r="JX56" s="29"/>
      <c r="JY56" s="30"/>
      <c r="JZ56" s="30"/>
      <c r="KA56" s="29">
        <f t="shared" si="47"/>
        <v>0</v>
      </c>
      <c r="KB56" s="29">
        <f t="shared" si="48"/>
        <v>0</v>
      </c>
      <c r="KC56" s="14"/>
      <c r="KD56" s="14"/>
      <c r="KE56" s="14"/>
      <c r="KF56" s="14"/>
      <c r="KG56" s="14">
        <f t="shared" si="96"/>
        <v>0</v>
      </c>
      <c r="KH56" s="14">
        <f t="shared" si="97"/>
        <v>0</v>
      </c>
      <c r="KI56" s="14"/>
      <c r="KJ56" s="14"/>
      <c r="KK56" s="14"/>
      <c r="KL56" s="14"/>
      <c r="KM56" s="14">
        <f t="shared" si="49"/>
        <v>0</v>
      </c>
      <c r="KN56" s="14">
        <f t="shared" si="49"/>
        <v>0</v>
      </c>
      <c r="KO56" s="11"/>
      <c r="KP56" s="14"/>
      <c r="KQ56" s="14"/>
      <c r="KR56" s="14"/>
      <c r="KS56" s="10"/>
      <c r="KT56" s="10"/>
      <c r="KU56" s="14"/>
      <c r="KV56" s="14"/>
      <c r="KW56" s="14">
        <f t="shared" si="50"/>
        <v>0</v>
      </c>
      <c r="KX56" s="14">
        <f t="shared" si="51"/>
        <v>0</v>
      </c>
      <c r="KY56" s="14"/>
      <c r="KZ56" s="14"/>
      <c r="LA56" s="14"/>
      <c r="LB56" s="14"/>
      <c r="LC56" s="14">
        <f t="shared" si="52"/>
        <v>0</v>
      </c>
      <c r="LD56" s="14">
        <f t="shared" si="53"/>
        <v>0</v>
      </c>
      <c r="LE56" s="14"/>
      <c r="LF56" s="14"/>
      <c r="LG56" s="14">
        <f t="shared" si="54"/>
        <v>0</v>
      </c>
      <c r="LH56" s="14">
        <f t="shared" si="55"/>
        <v>0</v>
      </c>
      <c r="LI56" s="337"/>
      <c r="LJ56" s="338"/>
      <c r="LK56" s="339"/>
      <c r="LL56" s="340"/>
      <c r="LM56" s="339"/>
      <c r="LN56" s="342"/>
      <c r="LO56" s="31"/>
      <c r="LP56" s="3"/>
      <c r="LQ56" s="3"/>
      <c r="LR56" s="3"/>
      <c r="LS56" s="14">
        <f t="shared" si="102"/>
        <v>0</v>
      </c>
      <c r="LT56" s="14">
        <f t="shared" si="57"/>
        <v>0</v>
      </c>
      <c r="LU56" s="12"/>
      <c r="LV56" s="14"/>
      <c r="LW56" s="14"/>
      <c r="LX56" s="14"/>
      <c r="LY56" s="14">
        <f t="shared" si="58"/>
        <v>0</v>
      </c>
      <c r="LZ56" s="14">
        <f t="shared" si="59"/>
        <v>0</v>
      </c>
      <c r="MA56" s="27"/>
      <c r="MB56" s="14"/>
      <c r="MC56" s="233">
        <v>22</v>
      </c>
      <c r="MD56" s="252"/>
      <c r="ME56" s="99"/>
      <c r="MF56" s="14"/>
      <c r="MG56" s="31"/>
      <c r="MH56" s="14"/>
      <c r="MI56" s="14">
        <f t="shared" si="60"/>
        <v>22</v>
      </c>
      <c r="MJ56" s="14">
        <f t="shared" si="61"/>
        <v>0</v>
      </c>
      <c r="MK56" s="350">
        <v>6.2496</v>
      </c>
      <c r="ML56" s="117">
        <v>0</v>
      </c>
      <c r="MM56" s="139">
        <v>3.6703999999999999</v>
      </c>
      <c r="MN56" s="343">
        <v>0</v>
      </c>
      <c r="MO56" s="14">
        <f t="shared" si="62"/>
        <v>9.92</v>
      </c>
      <c r="MP56" s="14">
        <f t="shared" si="63"/>
        <v>0</v>
      </c>
      <c r="MQ56" s="14"/>
      <c r="MR56" s="14"/>
      <c r="MS56" s="14">
        <f t="shared" si="64"/>
        <v>0</v>
      </c>
      <c r="MT56" s="14">
        <f t="shared" si="65"/>
        <v>0</v>
      </c>
      <c r="MU56" s="14"/>
      <c r="MV56" s="14"/>
      <c r="MW56" s="14">
        <f t="shared" si="66"/>
        <v>0</v>
      </c>
      <c r="MX56" s="14">
        <f t="shared" si="67"/>
        <v>0</v>
      </c>
      <c r="MY56" s="117">
        <v>6.65</v>
      </c>
      <c r="MZ56" s="344">
        <v>0.9</v>
      </c>
      <c r="NA56" s="14">
        <f t="shared" si="68"/>
        <v>6.65</v>
      </c>
      <c r="NB56" s="14">
        <f t="shared" si="69"/>
        <v>0.9</v>
      </c>
      <c r="NC56" s="33"/>
      <c r="ND56" s="33"/>
      <c r="NE56" s="33">
        <f t="shared" si="70"/>
        <v>0</v>
      </c>
      <c r="NF56" s="33">
        <f t="shared" si="71"/>
        <v>0</v>
      </c>
      <c r="NG56" s="33"/>
      <c r="NH56" s="33"/>
      <c r="NI56" s="33">
        <f t="shared" si="72"/>
        <v>0</v>
      </c>
      <c r="NJ56" s="33">
        <f t="shared" si="73"/>
        <v>0</v>
      </c>
      <c r="NK56" s="8"/>
      <c r="NL56" s="33"/>
      <c r="NM56" s="33">
        <f t="shared" si="74"/>
        <v>0</v>
      </c>
      <c r="NN56" s="33">
        <f t="shared" si="75"/>
        <v>0</v>
      </c>
      <c r="NO56" s="98">
        <v>3.67</v>
      </c>
      <c r="NP56" s="98"/>
      <c r="NQ56" s="98">
        <v>0</v>
      </c>
      <c r="NR56" s="98"/>
      <c r="NS56" s="98">
        <v>0</v>
      </c>
      <c r="NT56" s="98"/>
      <c r="NU56" s="14">
        <f t="shared" si="76"/>
        <v>3.67</v>
      </c>
      <c r="NV56" s="14">
        <f t="shared" si="77"/>
        <v>0</v>
      </c>
      <c r="NW56" s="98"/>
      <c r="NX56" s="98"/>
      <c r="NY56" s="98"/>
      <c r="NZ56" s="98"/>
      <c r="OA56" s="98"/>
      <c r="OB56" s="98"/>
      <c r="OC56" s="98"/>
      <c r="OD56" s="98"/>
      <c r="OE56" s="98">
        <f t="shared" si="78"/>
        <v>0</v>
      </c>
      <c r="OF56" s="98">
        <f t="shared" si="79"/>
        <v>0</v>
      </c>
      <c r="OG56" s="240">
        <v>4.03</v>
      </c>
      <c r="OH56" s="240"/>
      <c r="OI56" s="240">
        <v>1.39</v>
      </c>
      <c r="OJ56" s="240"/>
      <c r="OK56" s="240">
        <v>1.52</v>
      </c>
      <c r="OL56" s="33"/>
      <c r="OM56" s="33">
        <f t="shared" si="80"/>
        <v>5.42</v>
      </c>
      <c r="ON56" s="33">
        <f t="shared" si="81"/>
        <v>0</v>
      </c>
      <c r="OO56" s="33"/>
      <c r="OP56" s="33"/>
      <c r="OQ56" s="33">
        <f t="shared" si="98"/>
        <v>0</v>
      </c>
      <c r="OR56" s="33">
        <f t="shared" si="99"/>
        <v>0</v>
      </c>
    </row>
    <row r="57" spans="1:408" ht="12.75" customHeight="1">
      <c r="A57" s="172"/>
      <c r="B57" s="154">
        <v>47</v>
      </c>
      <c r="C57" s="173"/>
      <c r="D57" s="173"/>
      <c r="E57" s="98"/>
      <c r="F57" s="98"/>
      <c r="G57" s="98"/>
      <c r="H57" s="98"/>
      <c r="I57" s="102">
        <f t="shared" si="85"/>
        <v>0</v>
      </c>
      <c r="J57" s="102">
        <f t="shared" si="86"/>
        <v>0</v>
      </c>
      <c r="K57" s="11"/>
      <c r="L57" s="11"/>
      <c r="M57" s="95">
        <v>20.62</v>
      </c>
      <c r="N57" s="95">
        <v>4.1240000000000006</v>
      </c>
      <c r="O57" s="99">
        <v>0</v>
      </c>
      <c r="P57" s="95">
        <v>0</v>
      </c>
      <c r="Q57" s="147"/>
      <c r="R57" s="102"/>
      <c r="S57" s="11"/>
      <c r="T57" s="11"/>
      <c r="U57" s="102"/>
      <c r="V57" s="102"/>
      <c r="W57" s="29">
        <f t="shared" si="14"/>
        <v>20.62</v>
      </c>
      <c r="X57" s="29">
        <f t="shared" si="15"/>
        <v>20.62</v>
      </c>
      <c r="Y57" s="102">
        <v>5</v>
      </c>
      <c r="Z57" s="102">
        <v>2.2200000000000002</v>
      </c>
      <c r="AA57" s="99"/>
      <c r="AB57" s="95"/>
      <c r="AC57" s="29">
        <f t="shared" si="16"/>
        <v>5</v>
      </c>
      <c r="AD57" s="29">
        <f t="shared" si="17"/>
        <v>2.2200000000000002</v>
      </c>
      <c r="AE57" s="95">
        <v>10</v>
      </c>
      <c r="AF57" s="95">
        <v>3</v>
      </c>
      <c r="AG57" s="95"/>
      <c r="AH57" s="95"/>
      <c r="AI57" s="147"/>
      <c r="AJ57" s="147"/>
      <c r="AK57" s="325">
        <v>105</v>
      </c>
      <c r="AL57" s="326">
        <v>31.5</v>
      </c>
      <c r="AM57" s="9"/>
      <c r="AN57" s="9"/>
      <c r="AO57" s="28"/>
      <c r="AP57" s="28"/>
      <c r="AQ57" s="28"/>
      <c r="AR57" s="28"/>
      <c r="AS57" s="28"/>
      <c r="AT57" s="28"/>
      <c r="AU57" s="14">
        <f t="shared" si="87"/>
        <v>115</v>
      </c>
      <c r="AV57" s="14">
        <f t="shared" si="88"/>
        <v>34.5</v>
      </c>
      <c r="AW57" s="29"/>
      <c r="AX57" s="29"/>
      <c r="AY57" s="1"/>
      <c r="AZ57" s="29"/>
      <c r="BA57" s="29"/>
      <c r="BB57" s="29"/>
      <c r="BC57" s="29">
        <f t="shared" si="89"/>
        <v>0</v>
      </c>
      <c r="BD57" s="29">
        <f t="shared" si="90"/>
        <v>0</v>
      </c>
      <c r="BE57" s="102">
        <v>44</v>
      </c>
      <c r="BF57" s="102">
        <v>6.2656000000000001</v>
      </c>
      <c r="BG57" s="249">
        <v>16</v>
      </c>
      <c r="BH57" s="250">
        <v>2.2784</v>
      </c>
      <c r="BI57" s="249"/>
      <c r="BJ57" s="250"/>
      <c r="BK57" s="245"/>
      <c r="BL57" s="102"/>
      <c r="BM57" s="102">
        <v>0</v>
      </c>
      <c r="BN57" s="102">
        <v>0</v>
      </c>
      <c r="BO57" s="29"/>
      <c r="BP57" s="29"/>
      <c r="BQ57" s="102">
        <v>0</v>
      </c>
      <c r="BR57" s="102">
        <v>0</v>
      </c>
      <c r="BS57" s="11">
        <f t="shared" si="19"/>
        <v>60</v>
      </c>
      <c r="BT57" s="29">
        <f t="shared" si="20"/>
        <v>8.5440000000000005</v>
      </c>
      <c r="BU57" s="29"/>
      <c r="BV57" s="29"/>
      <c r="BW57" s="14"/>
      <c r="BX57" s="14"/>
      <c r="BY57" s="14"/>
      <c r="BZ57" s="29"/>
      <c r="CA57" s="14"/>
      <c r="CB57" s="29"/>
      <c r="CC57" s="14">
        <f t="shared" si="91"/>
        <v>0</v>
      </c>
      <c r="CD57" s="14">
        <f t="shared" si="91"/>
        <v>0</v>
      </c>
      <c r="CE57" s="14"/>
      <c r="CF57" s="14"/>
      <c r="CG57" s="27"/>
      <c r="CH57" s="18"/>
      <c r="CI57" s="26"/>
      <c r="CJ57" s="18"/>
      <c r="CK57" s="17"/>
      <c r="CL57" s="17"/>
      <c r="CM57" s="327">
        <v>25.75</v>
      </c>
      <c r="CN57" s="245">
        <v>8</v>
      </c>
      <c r="CO57" s="29">
        <f t="shared" si="21"/>
        <v>25.75</v>
      </c>
      <c r="CP57" s="29">
        <f t="shared" si="22"/>
        <v>8</v>
      </c>
      <c r="CQ57" s="238">
        <v>247.40625</v>
      </c>
      <c r="CR57" s="238"/>
      <c r="CS57" s="238"/>
      <c r="CT57" s="239"/>
      <c r="CU57" s="366">
        <v>18.556701030927837</v>
      </c>
      <c r="CV57" s="240"/>
      <c r="CW57" s="328">
        <v>63.814432989690722</v>
      </c>
      <c r="CX57" s="239"/>
      <c r="CY57" s="16"/>
      <c r="CZ57" s="16"/>
      <c r="DA57" s="25">
        <f t="shared" si="100"/>
        <v>329.77738402061857</v>
      </c>
      <c r="DB57" s="14">
        <f t="shared" si="24"/>
        <v>0</v>
      </c>
      <c r="DC57" s="29"/>
      <c r="DD57" s="29"/>
      <c r="DE57" s="14"/>
      <c r="DF57" s="29"/>
      <c r="DG57" s="29"/>
      <c r="DH57" s="29"/>
      <c r="DI57" s="29">
        <f t="shared" si="25"/>
        <v>0</v>
      </c>
      <c r="DJ57" s="29">
        <f t="shared" si="26"/>
        <v>0</v>
      </c>
      <c r="DK57" s="329">
        <v>42.37</v>
      </c>
      <c r="DL57" s="329">
        <v>14.12</v>
      </c>
      <c r="DM57" s="11">
        <f t="shared" si="27"/>
        <v>42.37</v>
      </c>
      <c r="DN57" s="11">
        <f t="shared" si="28"/>
        <v>14.12</v>
      </c>
      <c r="DO57" s="329">
        <v>41.1</v>
      </c>
      <c r="DP57" s="329">
        <v>13.7</v>
      </c>
      <c r="DQ57" s="349"/>
      <c r="DR57" s="349"/>
      <c r="DS57" s="29"/>
      <c r="DT57" s="29"/>
      <c r="DU57" s="15"/>
      <c r="DV57" s="24"/>
      <c r="DW57" s="24"/>
      <c r="DX57" s="24"/>
      <c r="DY57" s="29"/>
      <c r="DZ57" s="29"/>
      <c r="EA57" s="14"/>
      <c r="EB57" s="29"/>
      <c r="EC57" s="29">
        <f t="shared" si="29"/>
        <v>0</v>
      </c>
      <c r="ED57" s="29">
        <f t="shared" si="29"/>
        <v>0</v>
      </c>
      <c r="EE57" s="14"/>
      <c r="EF57" s="14"/>
      <c r="EG57" s="330">
        <v>39.18</v>
      </c>
      <c r="EH57" s="331">
        <v>9.7949999999999999</v>
      </c>
      <c r="EI57" s="119">
        <v>154.63999999999999</v>
      </c>
      <c r="EJ57" s="119">
        <v>38.659999999999997</v>
      </c>
      <c r="EK57" s="327">
        <v>72.16</v>
      </c>
      <c r="EL57" s="353">
        <v>18.04</v>
      </c>
      <c r="EM57" s="358">
        <v>51.55</v>
      </c>
      <c r="EN57" s="358">
        <v>12.887499999999999</v>
      </c>
      <c r="EO57" s="358">
        <v>30.93</v>
      </c>
      <c r="EP57" s="358">
        <v>7.7324999999999999</v>
      </c>
      <c r="EQ57" s="29">
        <f t="shared" si="30"/>
        <v>348.46000000000004</v>
      </c>
      <c r="ER57" s="29">
        <f t="shared" si="101"/>
        <v>66.495000000000005</v>
      </c>
      <c r="ES57" s="33"/>
      <c r="ET57" s="33"/>
      <c r="EU57" s="23"/>
      <c r="EV57" s="23"/>
      <c r="EW57" s="14">
        <f t="shared" si="32"/>
        <v>0</v>
      </c>
      <c r="EX57" s="14">
        <f t="shared" si="33"/>
        <v>0</v>
      </c>
      <c r="EY57" s="29"/>
      <c r="EZ57" s="29"/>
      <c r="FA57" s="332">
        <v>24</v>
      </c>
      <c r="FB57" s="246"/>
      <c r="FC57" s="139">
        <v>0</v>
      </c>
      <c r="FD57" s="245"/>
      <c r="FE57" s="29"/>
      <c r="FF57" s="29"/>
      <c r="FG57" s="235"/>
      <c r="FH57" s="236"/>
      <c r="FI57" s="29"/>
      <c r="FJ57" s="29"/>
      <c r="FK57" s="29"/>
      <c r="FL57" s="29"/>
      <c r="FM57" s="245">
        <v>26.8</v>
      </c>
      <c r="FN57" s="245">
        <v>6</v>
      </c>
      <c r="FO57" s="14"/>
      <c r="FP57" s="29"/>
      <c r="FQ57" s="6">
        <f t="shared" si="34"/>
        <v>26.8</v>
      </c>
      <c r="FR57" s="29">
        <f t="shared" si="35"/>
        <v>6</v>
      </c>
      <c r="FS57" s="14"/>
      <c r="FT57" s="14"/>
      <c r="FU57" s="29"/>
      <c r="FV57" s="29"/>
      <c r="FW57" s="29"/>
      <c r="FX57" s="29"/>
      <c r="FY57" s="29"/>
      <c r="FZ57" s="29"/>
      <c r="GA57" s="29"/>
      <c r="GB57" s="29"/>
      <c r="GC57" s="29"/>
      <c r="GD57" s="29"/>
      <c r="GE57" s="29"/>
      <c r="GF57" s="29"/>
      <c r="GG57" s="29">
        <f t="shared" si="36"/>
        <v>0</v>
      </c>
      <c r="GH57" s="29">
        <f t="shared" si="37"/>
        <v>0</v>
      </c>
      <c r="GI57" s="22"/>
      <c r="GJ57" s="22"/>
      <c r="GK57" s="245"/>
      <c r="GL57" s="245"/>
      <c r="GM57" s="248"/>
      <c r="GN57" s="21"/>
      <c r="GO57" s="333"/>
      <c r="GP57" s="334"/>
      <c r="GQ57" s="5"/>
      <c r="GR57" s="5"/>
      <c r="GS57" s="21"/>
      <c r="GT57" s="21"/>
      <c r="GU57" s="118"/>
      <c r="GV57" s="118"/>
      <c r="GW57" s="118"/>
      <c r="GX57" s="118"/>
      <c r="GY57" s="118">
        <v>1</v>
      </c>
      <c r="GZ57" s="118">
        <v>0</v>
      </c>
      <c r="HA57" s="29">
        <f t="shared" si="38"/>
        <v>1</v>
      </c>
      <c r="HB57" s="29">
        <f t="shared" si="39"/>
        <v>0</v>
      </c>
      <c r="HC57" s="14"/>
      <c r="HD57" s="14"/>
      <c r="HE57" s="14"/>
      <c r="HF57" s="14"/>
      <c r="HG57" s="14"/>
      <c r="HH57" s="14"/>
      <c r="HI57" s="14">
        <f t="shared" si="92"/>
        <v>0</v>
      </c>
      <c r="HJ57" s="14">
        <f t="shared" si="93"/>
        <v>0</v>
      </c>
      <c r="HK57" s="102"/>
      <c r="HL57" s="102"/>
      <c r="HM57" s="102"/>
      <c r="HN57" s="355"/>
      <c r="HO57" s="102">
        <f t="shared" si="40"/>
        <v>0</v>
      </c>
      <c r="HP57" s="102">
        <f t="shared" si="41"/>
        <v>0</v>
      </c>
      <c r="HQ57" s="116">
        <v>400</v>
      </c>
      <c r="HR57" s="95"/>
      <c r="HS57" s="116">
        <v>400</v>
      </c>
      <c r="HT57" s="29"/>
      <c r="HU57" s="29">
        <f t="shared" si="42"/>
        <v>400</v>
      </c>
      <c r="HV57" s="29">
        <f t="shared" si="43"/>
        <v>0</v>
      </c>
      <c r="HW57" s="29"/>
      <c r="HX57" s="29"/>
      <c r="HY57" s="240"/>
      <c r="HZ57" s="333"/>
      <c r="IA57" s="20"/>
      <c r="IB57" s="7"/>
      <c r="IC57" s="336">
        <v>9.3000000000000007</v>
      </c>
      <c r="ID57" s="155">
        <v>2.3250000000000002</v>
      </c>
      <c r="IE57" s="4"/>
      <c r="IF57" s="4"/>
      <c r="IG57" s="29">
        <f t="shared" si="82"/>
        <v>9.3000000000000007</v>
      </c>
      <c r="IH57" s="29">
        <f t="shared" si="44"/>
        <v>2.3250000000000002</v>
      </c>
      <c r="II57" s="29"/>
      <c r="IJ57" s="29"/>
      <c r="IK57" s="29"/>
      <c r="IL57" s="29"/>
      <c r="IM57" s="14"/>
      <c r="IN57" s="24"/>
      <c r="IO57" s="102"/>
      <c r="IP57" s="102"/>
      <c r="IQ57" s="29"/>
      <c r="IR57" s="29"/>
      <c r="IS57" s="29"/>
      <c r="IT57" s="29"/>
      <c r="IU57" s="29">
        <f t="shared" si="94"/>
        <v>0</v>
      </c>
      <c r="IV57" s="29">
        <f t="shared" si="95"/>
        <v>0</v>
      </c>
      <c r="IW57" s="29"/>
      <c r="IX57" s="29"/>
      <c r="IY57" s="95">
        <v>10.31</v>
      </c>
      <c r="IZ57" s="95">
        <v>0</v>
      </c>
      <c r="JA57" s="95">
        <v>0</v>
      </c>
      <c r="JB57" s="95">
        <v>0</v>
      </c>
      <c r="JC57" s="30"/>
      <c r="JD57" s="30"/>
      <c r="JE57" s="29">
        <f t="shared" si="45"/>
        <v>10.31</v>
      </c>
      <c r="JF57" s="29">
        <f t="shared" si="46"/>
        <v>0</v>
      </c>
      <c r="JG57" s="368">
        <v>4.7801999999999998</v>
      </c>
      <c r="JH57" s="369">
        <v>1</v>
      </c>
      <c r="JI57" s="368">
        <v>4.7801999999999998</v>
      </c>
      <c r="JJ57" s="369">
        <v>1</v>
      </c>
      <c r="JK57" s="333">
        <v>51.55</v>
      </c>
      <c r="JL57" s="333">
        <v>11</v>
      </c>
      <c r="JM57" s="116">
        <v>0</v>
      </c>
      <c r="JN57" s="333">
        <v>0</v>
      </c>
      <c r="JO57" s="327"/>
      <c r="JP57" s="245"/>
      <c r="JQ57" s="29"/>
      <c r="JR57" s="29"/>
      <c r="JS57" s="29"/>
      <c r="JT57" s="29"/>
      <c r="JU57" s="29">
        <f t="shared" si="83"/>
        <v>61.110399999999998</v>
      </c>
      <c r="JV57" s="29">
        <f t="shared" si="84"/>
        <v>13</v>
      </c>
      <c r="JW57" s="29"/>
      <c r="JX57" s="29"/>
      <c r="JY57" s="30"/>
      <c r="JZ57" s="30"/>
      <c r="KA57" s="29">
        <f t="shared" si="47"/>
        <v>0</v>
      </c>
      <c r="KB57" s="29">
        <f t="shared" si="48"/>
        <v>0</v>
      </c>
      <c r="KC57" s="14"/>
      <c r="KD57" s="14"/>
      <c r="KE57" s="14"/>
      <c r="KF57" s="14"/>
      <c r="KG57" s="14">
        <f t="shared" si="96"/>
        <v>0</v>
      </c>
      <c r="KH57" s="14">
        <f t="shared" si="97"/>
        <v>0</v>
      </c>
      <c r="KI57" s="14"/>
      <c r="KJ57" s="14"/>
      <c r="KK57" s="14"/>
      <c r="KL57" s="14"/>
      <c r="KM57" s="14">
        <f t="shared" si="49"/>
        <v>0</v>
      </c>
      <c r="KN57" s="14">
        <f t="shared" si="49"/>
        <v>0</v>
      </c>
      <c r="KO57" s="11"/>
      <c r="KP57" s="14"/>
      <c r="KQ57" s="14"/>
      <c r="KR57" s="14"/>
      <c r="KS57" s="10"/>
      <c r="KT57" s="10"/>
      <c r="KU57" s="14"/>
      <c r="KV57" s="14"/>
      <c r="KW57" s="14">
        <f t="shared" si="50"/>
        <v>0</v>
      </c>
      <c r="KX57" s="14">
        <f t="shared" si="51"/>
        <v>0</v>
      </c>
      <c r="KY57" s="14"/>
      <c r="KZ57" s="14"/>
      <c r="LA57" s="14"/>
      <c r="LB57" s="14"/>
      <c r="LC57" s="14">
        <f t="shared" si="52"/>
        <v>0</v>
      </c>
      <c r="LD57" s="14">
        <f t="shared" si="53"/>
        <v>0</v>
      </c>
      <c r="LE57" s="14"/>
      <c r="LF57" s="14"/>
      <c r="LG57" s="14">
        <f t="shared" si="54"/>
        <v>0</v>
      </c>
      <c r="LH57" s="14">
        <f t="shared" si="55"/>
        <v>0</v>
      </c>
      <c r="LI57" s="337"/>
      <c r="LJ57" s="338"/>
      <c r="LK57" s="339"/>
      <c r="LL57" s="340"/>
      <c r="LM57" s="339"/>
      <c r="LN57" s="342"/>
      <c r="LO57" s="31"/>
      <c r="LP57" s="3"/>
      <c r="LQ57" s="3"/>
      <c r="LR57" s="3"/>
      <c r="LS57" s="14">
        <f t="shared" si="102"/>
        <v>0</v>
      </c>
      <c r="LT57" s="14">
        <f t="shared" si="57"/>
        <v>0</v>
      </c>
      <c r="LU57" s="12"/>
      <c r="LV57" s="14"/>
      <c r="LW57" s="14"/>
      <c r="LX57" s="14"/>
      <c r="LY57" s="14">
        <f t="shared" si="58"/>
        <v>0</v>
      </c>
      <c r="LZ57" s="14">
        <f t="shared" si="59"/>
        <v>0</v>
      </c>
      <c r="MA57" s="27"/>
      <c r="MB57" s="14"/>
      <c r="MC57" s="233">
        <v>22</v>
      </c>
      <c r="MD57" s="252"/>
      <c r="ME57" s="99"/>
      <c r="MF57" s="14"/>
      <c r="MG57" s="31"/>
      <c r="MH57" s="14"/>
      <c r="MI57" s="14">
        <f t="shared" si="60"/>
        <v>22</v>
      </c>
      <c r="MJ57" s="14">
        <f t="shared" si="61"/>
        <v>0</v>
      </c>
      <c r="MK57" s="350">
        <v>6.2622</v>
      </c>
      <c r="ML57" s="117">
        <v>0</v>
      </c>
      <c r="MM57" s="139">
        <v>3.6777999999999995</v>
      </c>
      <c r="MN57" s="343">
        <v>0</v>
      </c>
      <c r="MO57" s="14">
        <f t="shared" si="62"/>
        <v>9.94</v>
      </c>
      <c r="MP57" s="14">
        <f t="shared" si="63"/>
        <v>0</v>
      </c>
      <c r="MQ57" s="14"/>
      <c r="MR57" s="14"/>
      <c r="MS57" s="14">
        <f t="shared" si="64"/>
        <v>0</v>
      </c>
      <c r="MT57" s="14">
        <f t="shared" si="65"/>
        <v>0</v>
      </c>
      <c r="MU57" s="14"/>
      <c r="MV57" s="14"/>
      <c r="MW57" s="14">
        <f t="shared" si="66"/>
        <v>0</v>
      </c>
      <c r="MX57" s="14">
        <f t="shared" si="67"/>
        <v>0</v>
      </c>
      <c r="MY57" s="117">
        <v>6.65</v>
      </c>
      <c r="MZ57" s="344">
        <v>0.9</v>
      </c>
      <c r="NA57" s="14">
        <f t="shared" si="68"/>
        <v>6.65</v>
      </c>
      <c r="NB57" s="14">
        <f t="shared" si="69"/>
        <v>0.9</v>
      </c>
      <c r="NC57" s="33"/>
      <c r="ND57" s="33"/>
      <c r="NE57" s="33">
        <f t="shared" si="70"/>
        <v>0</v>
      </c>
      <c r="NF57" s="33">
        <f t="shared" si="71"/>
        <v>0</v>
      </c>
      <c r="NG57" s="33"/>
      <c r="NH57" s="33"/>
      <c r="NI57" s="33">
        <f t="shared" si="72"/>
        <v>0</v>
      </c>
      <c r="NJ57" s="33">
        <f t="shared" si="73"/>
        <v>0</v>
      </c>
      <c r="NK57" s="8"/>
      <c r="NL57" s="33"/>
      <c r="NM57" s="33">
        <f t="shared" si="74"/>
        <v>0</v>
      </c>
      <c r="NN57" s="33">
        <f t="shared" si="75"/>
        <v>0</v>
      </c>
      <c r="NO57" s="98">
        <v>3.67</v>
      </c>
      <c r="NP57" s="98"/>
      <c r="NQ57" s="98">
        <v>0</v>
      </c>
      <c r="NR57" s="98"/>
      <c r="NS57" s="98">
        <v>0</v>
      </c>
      <c r="NT57" s="98"/>
      <c r="NU57" s="14">
        <f t="shared" si="76"/>
        <v>3.67</v>
      </c>
      <c r="NV57" s="14">
        <f t="shared" si="77"/>
        <v>0</v>
      </c>
      <c r="NW57" s="98"/>
      <c r="NX57" s="98"/>
      <c r="NY57" s="98"/>
      <c r="NZ57" s="98"/>
      <c r="OA57" s="98"/>
      <c r="OB57" s="98"/>
      <c r="OC57" s="98"/>
      <c r="OD57" s="98"/>
      <c r="OE57" s="98">
        <f t="shared" si="78"/>
        <v>0</v>
      </c>
      <c r="OF57" s="98">
        <f t="shared" si="79"/>
        <v>0</v>
      </c>
      <c r="OG57" s="240">
        <v>3.58</v>
      </c>
      <c r="OH57" s="240"/>
      <c r="OI57" s="240">
        <v>1.23</v>
      </c>
      <c r="OJ57" s="240"/>
      <c r="OK57" s="240">
        <v>1.34</v>
      </c>
      <c r="OL57" s="33"/>
      <c r="OM57" s="33">
        <f t="shared" si="80"/>
        <v>4.8100000000000005</v>
      </c>
      <c r="ON57" s="33">
        <f t="shared" si="81"/>
        <v>0</v>
      </c>
      <c r="OO57" s="33"/>
      <c r="OP57" s="33"/>
      <c r="OQ57" s="33">
        <f t="shared" si="98"/>
        <v>0</v>
      </c>
      <c r="OR57" s="33">
        <f t="shared" si="99"/>
        <v>0</v>
      </c>
    </row>
    <row r="58" spans="1:408" ht="12.75" customHeight="1">
      <c r="A58" s="172"/>
      <c r="B58" s="154">
        <v>48</v>
      </c>
      <c r="C58" s="173"/>
      <c r="D58" s="173"/>
      <c r="E58" s="98"/>
      <c r="F58" s="98"/>
      <c r="G58" s="98"/>
      <c r="H58" s="98"/>
      <c r="I58" s="102">
        <f t="shared" si="85"/>
        <v>0</v>
      </c>
      <c r="J58" s="102">
        <f t="shared" si="86"/>
        <v>0</v>
      </c>
      <c r="K58" s="11"/>
      <c r="L58" s="11"/>
      <c r="M58" s="95">
        <v>20.62</v>
      </c>
      <c r="N58" s="95">
        <v>4.1240000000000006</v>
      </c>
      <c r="O58" s="99">
        <v>0</v>
      </c>
      <c r="P58" s="95">
        <v>0</v>
      </c>
      <c r="Q58" s="147"/>
      <c r="R58" s="102"/>
      <c r="S58" s="11"/>
      <c r="T58" s="11"/>
      <c r="U58" s="102"/>
      <c r="V58" s="102"/>
      <c r="W58" s="29">
        <f t="shared" si="14"/>
        <v>20.62</v>
      </c>
      <c r="X58" s="29">
        <f t="shared" si="15"/>
        <v>20.62</v>
      </c>
      <c r="Y58" s="102">
        <v>5</v>
      </c>
      <c r="Z58" s="102">
        <v>2.2200000000000002</v>
      </c>
      <c r="AA58" s="99"/>
      <c r="AB58" s="95"/>
      <c r="AC58" s="29">
        <f t="shared" si="16"/>
        <v>5</v>
      </c>
      <c r="AD58" s="29">
        <f t="shared" si="17"/>
        <v>2.2200000000000002</v>
      </c>
      <c r="AE58" s="95">
        <v>10</v>
      </c>
      <c r="AF58" s="95">
        <v>3</v>
      </c>
      <c r="AG58" s="95"/>
      <c r="AH58" s="95"/>
      <c r="AI58" s="147"/>
      <c r="AJ58" s="147"/>
      <c r="AK58" s="325">
        <v>105</v>
      </c>
      <c r="AL58" s="326">
        <v>31.5</v>
      </c>
      <c r="AM58" s="9"/>
      <c r="AN58" s="9"/>
      <c r="AO58" s="28"/>
      <c r="AP58" s="28"/>
      <c r="AQ58" s="28"/>
      <c r="AR58" s="28"/>
      <c r="AS58" s="28"/>
      <c r="AT58" s="28"/>
      <c r="AU58" s="14">
        <f t="shared" si="87"/>
        <v>115</v>
      </c>
      <c r="AV58" s="14">
        <f t="shared" si="88"/>
        <v>34.5</v>
      </c>
      <c r="AW58" s="29"/>
      <c r="AX58" s="29"/>
      <c r="AY58" s="1"/>
      <c r="AZ58" s="29"/>
      <c r="BA58" s="29"/>
      <c r="BB58" s="29"/>
      <c r="BC58" s="29">
        <f t="shared" si="89"/>
        <v>0</v>
      </c>
      <c r="BD58" s="29">
        <f t="shared" si="90"/>
        <v>0</v>
      </c>
      <c r="BE58" s="102">
        <v>44</v>
      </c>
      <c r="BF58" s="102">
        <v>6.2656000000000001</v>
      </c>
      <c r="BG58" s="249">
        <v>16</v>
      </c>
      <c r="BH58" s="250">
        <v>2.2784</v>
      </c>
      <c r="BI58" s="249"/>
      <c r="BJ58" s="250"/>
      <c r="BK58" s="245"/>
      <c r="BL58" s="102"/>
      <c r="BM58" s="102">
        <v>0</v>
      </c>
      <c r="BN58" s="102">
        <v>0</v>
      </c>
      <c r="BO58" s="29"/>
      <c r="BP58" s="29"/>
      <c r="BQ58" s="102">
        <v>0</v>
      </c>
      <c r="BR58" s="102">
        <v>0</v>
      </c>
      <c r="BS58" s="11">
        <f t="shared" si="19"/>
        <v>60</v>
      </c>
      <c r="BT58" s="29">
        <f t="shared" si="20"/>
        <v>8.5440000000000005</v>
      </c>
      <c r="BU58" s="29"/>
      <c r="BV58" s="29"/>
      <c r="BW58" s="14"/>
      <c r="BX58" s="14"/>
      <c r="BY58" s="14"/>
      <c r="BZ58" s="29"/>
      <c r="CA58" s="14"/>
      <c r="CB58" s="29"/>
      <c r="CC58" s="14">
        <f t="shared" si="91"/>
        <v>0</v>
      </c>
      <c r="CD58" s="14">
        <f t="shared" si="91"/>
        <v>0</v>
      </c>
      <c r="CE58" s="14"/>
      <c r="CF58" s="14"/>
      <c r="CG58" s="27"/>
      <c r="CH58" s="18"/>
      <c r="CI58" s="26"/>
      <c r="CJ58" s="18"/>
      <c r="CK58" s="17"/>
      <c r="CL58" s="17"/>
      <c r="CM58" s="327">
        <v>25.75</v>
      </c>
      <c r="CN58" s="245">
        <v>8</v>
      </c>
      <c r="CO58" s="29">
        <f t="shared" si="21"/>
        <v>25.75</v>
      </c>
      <c r="CP58" s="29">
        <f t="shared" si="22"/>
        <v>8</v>
      </c>
      <c r="CQ58" s="238">
        <v>247.40625</v>
      </c>
      <c r="CR58" s="238"/>
      <c r="CS58" s="238"/>
      <c r="CT58" s="239"/>
      <c r="CU58" s="366">
        <v>18.556701030927837</v>
      </c>
      <c r="CV58" s="240"/>
      <c r="CW58" s="328">
        <v>63.814432989690722</v>
      </c>
      <c r="CX58" s="239"/>
      <c r="CY58" s="16"/>
      <c r="CZ58" s="16"/>
      <c r="DA58" s="25">
        <f t="shared" si="100"/>
        <v>329.77738402061857</v>
      </c>
      <c r="DB58" s="14">
        <f t="shared" si="24"/>
        <v>0</v>
      </c>
      <c r="DC58" s="29"/>
      <c r="DD58" s="29"/>
      <c r="DE58" s="14"/>
      <c r="DF58" s="29"/>
      <c r="DG58" s="29"/>
      <c r="DH58" s="29"/>
      <c r="DI58" s="29">
        <f t="shared" si="25"/>
        <v>0</v>
      </c>
      <c r="DJ58" s="29">
        <f t="shared" si="26"/>
        <v>0</v>
      </c>
      <c r="DK58" s="329">
        <v>42.37</v>
      </c>
      <c r="DL58" s="329">
        <v>14.12</v>
      </c>
      <c r="DM58" s="11">
        <f t="shared" si="27"/>
        <v>42.37</v>
      </c>
      <c r="DN58" s="11">
        <f t="shared" si="28"/>
        <v>14.12</v>
      </c>
      <c r="DO58" s="329">
        <v>41.1</v>
      </c>
      <c r="DP58" s="329">
        <v>13.7</v>
      </c>
      <c r="DQ58" s="349"/>
      <c r="DR58" s="349"/>
      <c r="DS58" s="29"/>
      <c r="DT58" s="29"/>
      <c r="DU58" s="15"/>
      <c r="DV58" s="24"/>
      <c r="DW58" s="24"/>
      <c r="DX58" s="24"/>
      <c r="DY58" s="29"/>
      <c r="DZ58" s="29"/>
      <c r="EA58" s="14"/>
      <c r="EB58" s="29"/>
      <c r="EC58" s="29">
        <f t="shared" si="29"/>
        <v>0</v>
      </c>
      <c r="ED58" s="29">
        <f t="shared" si="29"/>
        <v>0</v>
      </c>
      <c r="EE58" s="14"/>
      <c r="EF58" s="14"/>
      <c r="EG58" s="330">
        <v>39.18</v>
      </c>
      <c r="EH58" s="331">
        <v>9.7949999999999999</v>
      </c>
      <c r="EI58" s="119">
        <v>154.63999999999999</v>
      </c>
      <c r="EJ58" s="119">
        <v>38.659999999999997</v>
      </c>
      <c r="EK58" s="327">
        <v>72.16</v>
      </c>
      <c r="EL58" s="353">
        <v>18.04</v>
      </c>
      <c r="EM58" s="358">
        <v>51.55</v>
      </c>
      <c r="EN58" s="358">
        <v>12.887499999999999</v>
      </c>
      <c r="EO58" s="358">
        <v>30.93</v>
      </c>
      <c r="EP58" s="358">
        <v>7.7324999999999999</v>
      </c>
      <c r="EQ58" s="29">
        <f t="shared" si="30"/>
        <v>348.46000000000004</v>
      </c>
      <c r="ER58" s="29">
        <f t="shared" si="101"/>
        <v>66.495000000000005</v>
      </c>
      <c r="ES58" s="33"/>
      <c r="ET58" s="33"/>
      <c r="EU58" s="23"/>
      <c r="EV58" s="23"/>
      <c r="EW58" s="14">
        <f t="shared" si="32"/>
        <v>0</v>
      </c>
      <c r="EX58" s="14">
        <f t="shared" si="33"/>
        <v>0</v>
      </c>
      <c r="EY58" s="29"/>
      <c r="EZ58" s="29"/>
      <c r="FA58" s="332">
        <v>24</v>
      </c>
      <c r="FB58" s="246"/>
      <c r="FC58" s="139">
        <v>0</v>
      </c>
      <c r="FD58" s="245"/>
      <c r="FE58" s="29"/>
      <c r="FF58" s="29"/>
      <c r="FG58" s="235"/>
      <c r="FH58" s="236"/>
      <c r="FI58" s="29"/>
      <c r="FJ58" s="29"/>
      <c r="FK58" s="29"/>
      <c r="FL58" s="29"/>
      <c r="FM58" s="245">
        <v>26.8</v>
      </c>
      <c r="FN58" s="245">
        <v>6</v>
      </c>
      <c r="FO58" s="14"/>
      <c r="FP58" s="29"/>
      <c r="FQ58" s="6">
        <f t="shared" si="34"/>
        <v>26.8</v>
      </c>
      <c r="FR58" s="29">
        <f t="shared" si="35"/>
        <v>6</v>
      </c>
      <c r="FS58" s="14"/>
      <c r="FT58" s="14"/>
      <c r="FU58" s="29"/>
      <c r="FV58" s="29"/>
      <c r="FW58" s="29"/>
      <c r="FX58" s="29"/>
      <c r="FY58" s="29"/>
      <c r="FZ58" s="29"/>
      <c r="GA58" s="29"/>
      <c r="GB58" s="29"/>
      <c r="GC58" s="29"/>
      <c r="GD58" s="29"/>
      <c r="GE58" s="29"/>
      <c r="GF58" s="29"/>
      <c r="GG58" s="29">
        <f t="shared" si="36"/>
        <v>0</v>
      </c>
      <c r="GH58" s="29">
        <f t="shared" si="37"/>
        <v>0</v>
      </c>
      <c r="GI58" s="22"/>
      <c r="GJ58" s="22"/>
      <c r="GK58" s="245"/>
      <c r="GL58" s="245"/>
      <c r="GM58" s="248"/>
      <c r="GN58" s="21"/>
      <c r="GO58" s="333"/>
      <c r="GP58" s="334"/>
      <c r="GQ58" s="5"/>
      <c r="GR58" s="5"/>
      <c r="GS58" s="21"/>
      <c r="GT58" s="21"/>
      <c r="GU58" s="118"/>
      <c r="GV58" s="118"/>
      <c r="GW58" s="118"/>
      <c r="GX58" s="118"/>
      <c r="GY58" s="118">
        <v>1</v>
      </c>
      <c r="GZ58" s="118">
        <v>0</v>
      </c>
      <c r="HA58" s="29">
        <f t="shared" si="38"/>
        <v>1</v>
      </c>
      <c r="HB58" s="29">
        <f t="shared" si="39"/>
        <v>0</v>
      </c>
      <c r="HC58" s="14"/>
      <c r="HD58" s="14"/>
      <c r="HE58" s="14"/>
      <c r="HF58" s="14"/>
      <c r="HG58" s="14"/>
      <c r="HH58" s="14"/>
      <c r="HI58" s="14">
        <f t="shared" si="92"/>
        <v>0</v>
      </c>
      <c r="HJ58" s="14">
        <f t="shared" si="93"/>
        <v>0</v>
      </c>
      <c r="HK58" s="102"/>
      <c r="HL58" s="102"/>
      <c r="HM58" s="102"/>
      <c r="HN58" s="355"/>
      <c r="HO58" s="102">
        <f t="shared" si="40"/>
        <v>0</v>
      </c>
      <c r="HP58" s="102">
        <f t="shared" si="41"/>
        <v>0</v>
      </c>
      <c r="HQ58" s="116">
        <v>400</v>
      </c>
      <c r="HR58" s="95"/>
      <c r="HS58" s="116">
        <v>400</v>
      </c>
      <c r="HT58" s="29"/>
      <c r="HU58" s="29">
        <f t="shared" si="42"/>
        <v>400</v>
      </c>
      <c r="HV58" s="29">
        <f t="shared" si="43"/>
        <v>0</v>
      </c>
      <c r="HW58" s="29"/>
      <c r="HX58" s="29"/>
      <c r="HY58" s="240"/>
      <c r="HZ58" s="333"/>
      <c r="IA58" s="20"/>
      <c r="IB58" s="7"/>
      <c r="IC58" s="336">
        <v>9.3000000000000007</v>
      </c>
      <c r="ID58" s="155">
        <v>2.3250000000000002</v>
      </c>
      <c r="IE58" s="4"/>
      <c r="IF58" s="4"/>
      <c r="IG58" s="29">
        <f t="shared" si="82"/>
        <v>9.3000000000000007</v>
      </c>
      <c r="IH58" s="29">
        <f t="shared" si="44"/>
        <v>2.3250000000000002</v>
      </c>
      <c r="II58" s="29"/>
      <c r="IJ58" s="29"/>
      <c r="IK58" s="29"/>
      <c r="IL58" s="29"/>
      <c r="IM58" s="14"/>
      <c r="IN58" s="24"/>
      <c r="IO58" s="102"/>
      <c r="IP58" s="102"/>
      <c r="IQ58" s="29"/>
      <c r="IR58" s="29"/>
      <c r="IS58" s="29"/>
      <c r="IT58" s="29"/>
      <c r="IU58" s="29">
        <f t="shared" si="94"/>
        <v>0</v>
      </c>
      <c r="IV58" s="29">
        <f t="shared" si="95"/>
        <v>0</v>
      </c>
      <c r="IW58" s="29"/>
      <c r="IX58" s="29"/>
      <c r="IY58" s="95">
        <v>10.31</v>
      </c>
      <c r="IZ58" s="95">
        <v>0</v>
      </c>
      <c r="JA58" s="95">
        <v>0</v>
      </c>
      <c r="JB58" s="95">
        <v>0</v>
      </c>
      <c r="JC58" s="30"/>
      <c r="JD58" s="30"/>
      <c r="JE58" s="29">
        <f t="shared" si="45"/>
        <v>10.31</v>
      </c>
      <c r="JF58" s="29">
        <f t="shared" si="46"/>
        <v>0</v>
      </c>
      <c r="JG58" s="370">
        <v>0</v>
      </c>
      <c r="JH58" s="371">
        <v>0</v>
      </c>
      <c r="JI58" s="370">
        <v>0</v>
      </c>
      <c r="JJ58" s="371">
        <v>0</v>
      </c>
      <c r="JK58" s="333">
        <v>51.55</v>
      </c>
      <c r="JL58" s="333">
        <v>11</v>
      </c>
      <c r="JM58" s="116">
        <v>0</v>
      </c>
      <c r="JN58" s="333">
        <v>0</v>
      </c>
      <c r="JO58" s="327"/>
      <c r="JP58" s="245"/>
      <c r="JQ58" s="29"/>
      <c r="JR58" s="29"/>
      <c r="JS58" s="29"/>
      <c r="JT58" s="29"/>
      <c r="JU58" s="29">
        <f t="shared" si="83"/>
        <v>51.55</v>
      </c>
      <c r="JV58" s="29">
        <f t="shared" si="84"/>
        <v>11</v>
      </c>
      <c r="JW58" s="29"/>
      <c r="JX58" s="29"/>
      <c r="JY58" s="30"/>
      <c r="JZ58" s="30"/>
      <c r="KA58" s="29">
        <f t="shared" si="47"/>
        <v>0</v>
      </c>
      <c r="KB58" s="29">
        <f t="shared" si="48"/>
        <v>0</v>
      </c>
      <c r="KC58" s="14"/>
      <c r="KD58" s="14"/>
      <c r="KE58" s="14"/>
      <c r="KF58" s="14"/>
      <c r="KG58" s="14">
        <f t="shared" si="96"/>
        <v>0</v>
      </c>
      <c r="KH58" s="14">
        <f t="shared" si="97"/>
        <v>0</v>
      </c>
      <c r="KI58" s="14"/>
      <c r="KJ58" s="14"/>
      <c r="KK58" s="14"/>
      <c r="KL58" s="14"/>
      <c r="KM58" s="14">
        <f t="shared" si="49"/>
        <v>0</v>
      </c>
      <c r="KN58" s="14">
        <f t="shared" si="49"/>
        <v>0</v>
      </c>
      <c r="KO58" s="11"/>
      <c r="KP58" s="14"/>
      <c r="KQ58" s="14"/>
      <c r="KR58" s="14"/>
      <c r="KS58" s="10"/>
      <c r="KT58" s="10"/>
      <c r="KU58" s="14"/>
      <c r="KV58" s="14"/>
      <c r="KW58" s="14">
        <f t="shared" si="50"/>
        <v>0</v>
      </c>
      <c r="KX58" s="14">
        <f t="shared" si="51"/>
        <v>0</v>
      </c>
      <c r="KY58" s="14"/>
      <c r="KZ58" s="14"/>
      <c r="LA58" s="14"/>
      <c r="LB58" s="14"/>
      <c r="LC58" s="14">
        <f t="shared" si="52"/>
        <v>0</v>
      </c>
      <c r="LD58" s="14">
        <f t="shared" si="53"/>
        <v>0</v>
      </c>
      <c r="LE58" s="14"/>
      <c r="LF58" s="14"/>
      <c r="LG58" s="14">
        <f t="shared" si="54"/>
        <v>0</v>
      </c>
      <c r="LH58" s="14">
        <f t="shared" si="55"/>
        <v>0</v>
      </c>
      <c r="LI58" s="337"/>
      <c r="LJ58" s="338"/>
      <c r="LK58" s="339"/>
      <c r="LL58" s="340"/>
      <c r="LM58" s="339"/>
      <c r="LN58" s="342"/>
      <c r="LO58" s="31"/>
      <c r="LP58" s="3"/>
      <c r="LQ58" s="3"/>
      <c r="LR58" s="3"/>
      <c r="LS58" s="14">
        <f t="shared" si="102"/>
        <v>0</v>
      </c>
      <c r="LT58" s="14">
        <f t="shared" si="57"/>
        <v>0</v>
      </c>
      <c r="LU58" s="12"/>
      <c r="LV58" s="14"/>
      <c r="LW58" s="14"/>
      <c r="LX58" s="14"/>
      <c r="LY58" s="14">
        <f t="shared" si="58"/>
        <v>0</v>
      </c>
      <c r="LZ58" s="14">
        <f t="shared" si="59"/>
        <v>0</v>
      </c>
      <c r="MA58" s="27"/>
      <c r="MB58" s="14"/>
      <c r="MC58" s="233">
        <v>22</v>
      </c>
      <c r="MD58" s="252"/>
      <c r="ME58" s="99"/>
      <c r="MF58" s="14"/>
      <c r="MG58" s="31"/>
      <c r="MH58" s="14"/>
      <c r="MI58" s="14">
        <f t="shared" si="60"/>
        <v>22</v>
      </c>
      <c r="MJ58" s="14">
        <f t="shared" si="61"/>
        <v>0</v>
      </c>
      <c r="MK58" s="350">
        <v>6.3</v>
      </c>
      <c r="ML58" s="117">
        <v>0</v>
      </c>
      <c r="MM58" s="139">
        <v>3.7</v>
      </c>
      <c r="MN58" s="343">
        <v>0</v>
      </c>
      <c r="MO58" s="14">
        <f t="shared" si="62"/>
        <v>10</v>
      </c>
      <c r="MP58" s="14">
        <f t="shared" si="63"/>
        <v>0</v>
      </c>
      <c r="MQ58" s="14"/>
      <c r="MR58" s="14"/>
      <c r="MS58" s="14">
        <f t="shared" si="64"/>
        <v>0</v>
      </c>
      <c r="MT58" s="14">
        <f t="shared" si="65"/>
        <v>0</v>
      </c>
      <c r="MU58" s="14"/>
      <c r="MV58" s="14"/>
      <c r="MW58" s="14">
        <f t="shared" si="66"/>
        <v>0</v>
      </c>
      <c r="MX58" s="14">
        <f t="shared" si="67"/>
        <v>0</v>
      </c>
      <c r="MY58" s="117">
        <v>6.65</v>
      </c>
      <c r="MZ58" s="344">
        <v>0.9</v>
      </c>
      <c r="NA58" s="14">
        <f t="shared" si="68"/>
        <v>6.65</v>
      </c>
      <c r="NB58" s="14">
        <f t="shared" si="69"/>
        <v>0.9</v>
      </c>
      <c r="NC58" s="33"/>
      <c r="ND58" s="33"/>
      <c r="NE58" s="33">
        <f t="shared" si="70"/>
        <v>0</v>
      </c>
      <c r="NF58" s="33">
        <f t="shared" si="71"/>
        <v>0</v>
      </c>
      <c r="NG58" s="33"/>
      <c r="NH58" s="33"/>
      <c r="NI58" s="33">
        <f t="shared" si="72"/>
        <v>0</v>
      </c>
      <c r="NJ58" s="33">
        <f t="shared" si="73"/>
        <v>0</v>
      </c>
      <c r="NK58" s="8"/>
      <c r="NL58" s="33"/>
      <c r="NM58" s="33">
        <f t="shared" si="74"/>
        <v>0</v>
      </c>
      <c r="NN58" s="33">
        <f t="shared" si="75"/>
        <v>0</v>
      </c>
      <c r="NO58" s="98">
        <v>3.67</v>
      </c>
      <c r="NP58" s="98"/>
      <c r="NQ58" s="98">
        <v>0</v>
      </c>
      <c r="NR58" s="98"/>
      <c r="NS58" s="98">
        <v>0</v>
      </c>
      <c r="NT58" s="98"/>
      <c r="NU58" s="14">
        <f t="shared" si="76"/>
        <v>3.67</v>
      </c>
      <c r="NV58" s="14">
        <f t="shared" si="77"/>
        <v>0</v>
      </c>
      <c r="NW58" s="98"/>
      <c r="NX58" s="98"/>
      <c r="NY58" s="98"/>
      <c r="NZ58" s="98"/>
      <c r="OA58" s="98"/>
      <c r="OB58" s="98"/>
      <c r="OC58" s="98"/>
      <c r="OD58" s="98"/>
      <c r="OE58" s="98">
        <f t="shared" si="78"/>
        <v>0</v>
      </c>
      <c r="OF58" s="98">
        <f t="shared" si="79"/>
        <v>0</v>
      </c>
      <c r="OG58" s="240">
        <v>3.17</v>
      </c>
      <c r="OH58" s="240"/>
      <c r="OI58" s="240">
        <v>1.0900000000000001</v>
      </c>
      <c r="OJ58" s="240"/>
      <c r="OK58" s="240">
        <v>1.19</v>
      </c>
      <c r="OL58" s="33"/>
      <c r="OM58" s="33">
        <f t="shared" si="80"/>
        <v>4.26</v>
      </c>
      <c r="ON58" s="33">
        <f t="shared" si="81"/>
        <v>0</v>
      </c>
      <c r="OO58" s="33"/>
      <c r="OP58" s="33"/>
      <c r="OQ58" s="33">
        <f t="shared" si="98"/>
        <v>0</v>
      </c>
      <c r="OR58" s="33">
        <f t="shared" si="99"/>
        <v>0</v>
      </c>
    </row>
    <row r="59" spans="1:408" ht="12.75" customHeight="1">
      <c r="A59" s="185" t="s">
        <v>148</v>
      </c>
      <c r="B59" s="154">
        <v>49</v>
      </c>
      <c r="C59" s="173"/>
      <c r="D59" s="173"/>
      <c r="E59" s="98"/>
      <c r="F59" s="98"/>
      <c r="G59" s="98"/>
      <c r="H59" s="98"/>
      <c r="I59" s="102">
        <f t="shared" si="85"/>
        <v>0</v>
      </c>
      <c r="J59" s="102">
        <f t="shared" si="86"/>
        <v>0</v>
      </c>
      <c r="K59" s="11"/>
      <c r="L59" s="11"/>
      <c r="M59" s="95">
        <v>20.62</v>
      </c>
      <c r="N59" s="95">
        <v>4.1240000000000006</v>
      </c>
      <c r="O59" s="99">
        <v>0</v>
      </c>
      <c r="P59" s="95">
        <v>0</v>
      </c>
      <c r="Q59" s="147"/>
      <c r="R59" s="102"/>
      <c r="S59" s="11"/>
      <c r="T59" s="11"/>
      <c r="U59" s="102"/>
      <c r="V59" s="102"/>
      <c r="W59" s="29">
        <f t="shared" si="14"/>
        <v>20.62</v>
      </c>
      <c r="X59" s="29">
        <f t="shared" si="15"/>
        <v>20.62</v>
      </c>
      <c r="Y59" s="102">
        <v>5</v>
      </c>
      <c r="Z59" s="102">
        <v>2.2200000000000002</v>
      </c>
      <c r="AA59" s="99"/>
      <c r="AB59" s="95"/>
      <c r="AC59" s="29">
        <f t="shared" si="16"/>
        <v>5</v>
      </c>
      <c r="AD59" s="29">
        <f t="shared" si="17"/>
        <v>2.2200000000000002</v>
      </c>
      <c r="AE59" s="95">
        <v>10</v>
      </c>
      <c r="AF59" s="95">
        <v>3</v>
      </c>
      <c r="AG59" s="95"/>
      <c r="AH59" s="95"/>
      <c r="AI59" s="147"/>
      <c r="AJ59" s="147"/>
      <c r="AK59" s="325">
        <v>105</v>
      </c>
      <c r="AL59" s="326">
        <v>31.5</v>
      </c>
      <c r="AM59" s="9"/>
      <c r="AN59" s="9"/>
      <c r="AO59" s="28"/>
      <c r="AP59" s="28"/>
      <c r="AQ59" s="28"/>
      <c r="AR59" s="28"/>
      <c r="AS59" s="28"/>
      <c r="AT59" s="28"/>
      <c r="AU59" s="14">
        <f t="shared" si="87"/>
        <v>115</v>
      </c>
      <c r="AV59" s="14">
        <f t="shared" si="88"/>
        <v>34.5</v>
      </c>
      <c r="AW59" s="29"/>
      <c r="AX59" s="29"/>
      <c r="AY59" s="1"/>
      <c r="AZ59" s="29"/>
      <c r="BA59" s="29"/>
      <c r="BB59" s="29"/>
      <c r="BC59" s="29">
        <f t="shared" si="89"/>
        <v>0</v>
      </c>
      <c r="BD59" s="29">
        <f t="shared" si="90"/>
        <v>0</v>
      </c>
      <c r="BE59" s="102">
        <v>44</v>
      </c>
      <c r="BF59" s="102">
        <v>6.2656000000000001</v>
      </c>
      <c r="BG59" s="249">
        <v>16</v>
      </c>
      <c r="BH59" s="250">
        <v>2.2784</v>
      </c>
      <c r="BI59" s="249"/>
      <c r="BJ59" s="250"/>
      <c r="BK59" s="245"/>
      <c r="BL59" s="102"/>
      <c r="BM59" s="102">
        <v>0</v>
      </c>
      <c r="BN59" s="102">
        <v>0</v>
      </c>
      <c r="BO59" s="29"/>
      <c r="BP59" s="29"/>
      <c r="BQ59" s="102">
        <v>0</v>
      </c>
      <c r="BR59" s="102">
        <v>0</v>
      </c>
      <c r="BS59" s="11">
        <f t="shared" si="19"/>
        <v>60</v>
      </c>
      <c r="BT59" s="29">
        <f t="shared" si="20"/>
        <v>8.5440000000000005</v>
      </c>
      <c r="BU59" s="29"/>
      <c r="BV59" s="29"/>
      <c r="BW59" s="14"/>
      <c r="BX59" s="14"/>
      <c r="BY59" s="14"/>
      <c r="BZ59" s="29"/>
      <c r="CA59" s="14"/>
      <c r="CB59" s="29"/>
      <c r="CC59" s="14">
        <f t="shared" si="91"/>
        <v>0</v>
      </c>
      <c r="CD59" s="14">
        <f t="shared" si="91"/>
        <v>0</v>
      </c>
      <c r="CE59" s="14"/>
      <c r="CF59" s="14"/>
      <c r="CG59" s="27"/>
      <c r="CH59" s="18"/>
      <c r="CI59" s="26"/>
      <c r="CJ59" s="18"/>
      <c r="CK59" s="17"/>
      <c r="CL59" s="17"/>
      <c r="CM59" s="327">
        <v>25.75</v>
      </c>
      <c r="CN59" s="245">
        <v>8</v>
      </c>
      <c r="CO59" s="29">
        <f t="shared" si="21"/>
        <v>25.75</v>
      </c>
      <c r="CP59" s="29">
        <f t="shared" si="22"/>
        <v>8</v>
      </c>
      <c r="CQ59" s="238">
        <v>247.40625</v>
      </c>
      <c r="CR59" s="238"/>
      <c r="CS59" s="238"/>
      <c r="CT59" s="239"/>
      <c r="CU59" s="366">
        <v>18.556701030927837</v>
      </c>
      <c r="CV59" s="240"/>
      <c r="CW59" s="328">
        <v>63.814432989690722</v>
      </c>
      <c r="CX59" s="239"/>
      <c r="CY59" s="16"/>
      <c r="CZ59" s="16"/>
      <c r="DA59" s="25">
        <f t="shared" si="100"/>
        <v>329.77738402061857</v>
      </c>
      <c r="DB59" s="14">
        <f t="shared" si="24"/>
        <v>0</v>
      </c>
      <c r="DC59" s="29"/>
      <c r="DD59" s="29"/>
      <c r="DE59" s="14"/>
      <c r="DF59" s="29"/>
      <c r="DG59" s="29"/>
      <c r="DH59" s="29"/>
      <c r="DI59" s="29">
        <f t="shared" si="25"/>
        <v>0</v>
      </c>
      <c r="DJ59" s="29">
        <f t="shared" si="26"/>
        <v>0</v>
      </c>
      <c r="DK59" s="329">
        <v>42.37</v>
      </c>
      <c r="DL59" s="329">
        <v>14.12</v>
      </c>
      <c r="DM59" s="11">
        <f t="shared" si="27"/>
        <v>42.37</v>
      </c>
      <c r="DN59" s="11">
        <f t="shared" si="28"/>
        <v>14.12</v>
      </c>
      <c r="DO59" s="329">
        <v>41.1</v>
      </c>
      <c r="DP59" s="329">
        <v>13.7</v>
      </c>
      <c r="DQ59" s="349"/>
      <c r="DR59" s="349"/>
      <c r="DS59" s="29"/>
      <c r="DT59" s="29"/>
      <c r="DU59" s="15"/>
      <c r="DV59" s="24"/>
      <c r="DW59" s="24"/>
      <c r="DX59" s="24"/>
      <c r="DY59" s="29"/>
      <c r="DZ59" s="29"/>
      <c r="EA59" s="14"/>
      <c r="EB59" s="29"/>
      <c r="EC59" s="29">
        <f t="shared" si="29"/>
        <v>0</v>
      </c>
      <c r="ED59" s="29">
        <f t="shared" si="29"/>
        <v>0</v>
      </c>
      <c r="EE59" s="14"/>
      <c r="EF59" s="14"/>
      <c r="EG59" s="330">
        <v>39.18</v>
      </c>
      <c r="EH59" s="331">
        <v>9.7949999999999999</v>
      </c>
      <c r="EI59" s="119">
        <v>154.63999999999999</v>
      </c>
      <c r="EJ59" s="119">
        <v>38.659999999999997</v>
      </c>
      <c r="EK59" s="327">
        <v>72.16</v>
      </c>
      <c r="EL59" s="353">
        <v>18.04</v>
      </c>
      <c r="EM59" s="358">
        <v>51.55</v>
      </c>
      <c r="EN59" s="358">
        <v>12.887499999999999</v>
      </c>
      <c r="EO59" s="358">
        <v>30.93</v>
      </c>
      <c r="EP59" s="358">
        <v>7.7324999999999999</v>
      </c>
      <c r="EQ59" s="29">
        <f t="shared" si="30"/>
        <v>348.46000000000004</v>
      </c>
      <c r="ER59" s="29">
        <f t="shared" si="101"/>
        <v>66.495000000000005</v>
      </c>
      <c r="ES59" s="33"/>
      <c r="ET59" s="33"/>
      <c r="EU59" s="23"/>
      <c r="EV59" s="23"/>
      <c r="EW59" s="14">
        <f t="shared" si="32"/>
        <v>0</v>
      </c>
      <c r="EX59" s="14">
        <f t="shared" si="33"/>
        <v>0</v>
      </c>
      <c r="EY59" s="29"/>
      <c r="EZ59" s="29"/>
      <c r="FA59" s="332">
        <v>24</v>
      </c>
      <c r="FB59" s="246"/>
      <c r="FC59" s="139">
        <v>0</v>
      </c>
      <c r="FD59" s="245"/>
      <c r="FE59" s="29"/>
      <c r="FF59" s="29"/>
      <c r="FG59" s="235"/>
      <c r="FH59" s="236"/>
      <c r="FI59" s="29"/>
      <c r="FJ59" s="29"/>
      <c r="FK59" s="29"/>
      <c r="FL59" s="29"/>
      <c r="FM59" s="245">
        <v>26.8</v>
      </c>
      <c r="FN59" s="245">
        <v>6</v>
      </c>
      <c r="FO59" s="14"/>
      <c r="FP59" s="29"/>
      <c r="FQ59" s="6">
        <f t="shared" si="34"/>
        <v>26.8</v>
      </c>
      <c r="FR59" s="29">
        <f t="shared" si="35"/>
        <v>6</v>
      </c>
      <c r="FS59" s="14"/>
      <c r="FT59" s="14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>
        <f t="shared" si="36"/>
        <v>0</v>
      </c>
      <c r="GH59" s="29">
        <f t="shared" si="37"/>
        <v>0</v>
      </c>
      <c r="GI59" s="22"/>
      <c r="GJ59" s="22"/>
      <c r="GK59" s="245"/>
      <c r="GL59" s="245"/>
      <c r="GM59" s="248"/>
      <c r="GN59" s="21"/>
      <c r="GO59" s="333"/>
      <c r="GP59" s="334"/>
      <c r="GQ59" s="5"/>
      <c r="GR59" s="5"/>
      <c r="GS59" s="21"/>
      <c r="GT59" s="21"/>
      <c r="GU59" s="118"/>
      <c r="GV59" s="118"/>
      <c r="GW59" s="118"/>
      <c r="GX59" s="118"/>
      <c r="GY59" s="118">
        <v>1.5</v>
      </c>
      <c r="GZ59" s="118">
        <v>0</v>
      </c>
      <c r="HA59" s="29">
        <f t="shared" si="38"/>
        <v>1.5</v>
      </c>
      <c r="HB59" s="29">
        <f t="shared" si="39"/>
        <v>0</v>
      </c>
      <c r="HC59" s="14"/>
      <c r="HD59" s="14"/>
      <c r="HE59" s="14"/>
      <c r="HF59" s="14"/>
      <c r="HG59" s="14"/>
      <c r="HH59" s="14"/>
      <c r="HI59" s="14">
        <f t="shared" si="92"/>
        <v>0</v>
      </c>
      <c r="HJ59" s="14">
        <f t="shared" si="93"/>
        <v>0</v>
      </c>
      <c r="HK59" s="102"/>
      <c r="HL59" s="102"/>
      <c r="HM59" s="102"/>
      <c r="HN59" s="355"/>
      <c r="HO59" s="102">
        <f t="shared" si="40"/>
        <v>0</v>
      </c>
      <c r="HP59" s="102">
        <f t="shared" si="41"/>
        <v>0</v>
      </c>
      <c r="HQ59" s="116">
        <v>400</v>
      </c>
      <c r="HR59" s="95"/>
      <c r="HS59" s="116">
        <v>400</v>
      </c>
      <c r="HT59" s="29"/>
      <c r="HU59" s="29">
        <f t="shared" si="42"/>
        <v>400</v>
      </c>
      <c r="HV59" s="29">
        <f t="shared" si="43"/>
        <v>0</v>
      </c>
      <c r="HW59" s="29"/>
      <c r="HX59" s="29"/>
      <c r="HY59" s="240"/>
      <c r="HZ59" s="333"/>
      <c r="IA59" s="20"/>
      <c r="IB59" s="7"/>
      <c r="IC59" s="336">
        <v>9.3000000000000007</v>
      </c>
      <c r="ID59" s="155">
        <v>2.3250000000000002</v>
      </c>
      <c r="IE59" s="4"/>
      <c r="IF59" s="4"/>
      <c r="IG59" s="29">
        <f t="shared" si="82"/>
        <v>9.3000000000000007</v>
      </c>
      <c r="IH59" s="29">
        <f t="shared" si="44"/>
        <v>2.3250000000000002</v>
      </c>
      <c r="II59" s="29"/>
      <c r="IJ59" s="29"/>
      <c r="IK59" s="29"/>
      <c r="IL59" s="29"/>
      <c r="IM59" s="14"/>
      <c r="IN59" s="24"/>
      <c r="IO59" s="102"/>
      <c r="IP59" s="102"/>
      <c r="IQ59" s="29"/>
      <c r="IR59" s="29"/>
      <c r="IS59" s="29"/>
      <c r="IT59" s="29"/>
      <c r="IU59" s="29">
        <f t="shared" si="94"/>
        <v>0</v>
      </c>
      <c r="IV59" s="29">
        <f t="shared" si="95"/>
        <v>0</v>
      </c>
      <c r="IW59" s="29"/>
      <c r="IX59" s="29"/>
      <c r="IY59" s="95">
        <v>10.31</v>
      </c>
      <c r="IZ59" s="95">
        <v>0</v>
      </c>
      <c r="JA59" s="95">
        <v>0</v>
      </c>
      <c r="JB59" s="95">
        <v>0</v>
      </c>
      <c r="JC59" s="30"/>
      <c r="JD59" s="30"/>
      <c r="JE59" s="29">
        <f t="shared" si="45"/>
        <v>10.31</v>
      </c>
      <c r="JF59" s="29">
        <f t="shared" si="46"/>
        <v>0</v>
      </c>
      <c r="JG59" s="370">
        <v>0</v>
      </c>
      <c r="JH59" s="371">
        <v>0</v>
      </c>
      <c r="JI59" s="370">
        <v>0</v>
      </c>
      <c r="JJ59" s="371">
        <v>0</v>
      </c>
      <c r="JK59" s="333">
        <v>51.55</v>
      </c>
      <c r="JL59" s="333">
        <v>11</v>
      </c>
      <c r="JM59" s="116">
        <v>0</v>
      </c>
      <c r="JN59" s="333">
        <v>0</v>
      </c>
      <c r="JO59" s="327"/>
      <c r="JP59" s="245"/>
      <c r="JQ59" s="29"/>
      <c r="JR59" s="29"/>
      <c r="JS59" s="29"/>
      <c r="JT59" s="29"/>
      <c r="JU59" s="29">
        <f t="shared" si="83"/>
        <v>51.55</v>
      </c>
      <c r="JV59" s="29">
        <f t="shared" si="84"/>
        <v>11</v>
      </c>
      <c r="JW59" s="29"/>
      <c r="JX59" s="29"/>
      <c r="JY59" s="30"/>
      <c r="JZ59" s="30"/>
      <c r="KA59" s="29">
        <f t="shared" si="47"/>
        <v>0</v>
      </c>
      <c r="KB59" s="29">
        <f t="shared" si="48"/>
        <v>0</v>
      </c>
      <c r="KC59" s="14"/>
      <c r="KD59" s="14"/>
      <c r="KE59" s="14"/>
      <c r="KF59" s="14"/>
      <c r="KG59" s="14">
        <f t="shared" si="96"/>
        <v>0</v>
      </c>
      <c r="KH59" s="14">
        <f t="shared" si="97"/>
        <v>0</v>
      </c>
      <c r="KI59" s="14"/>
      <c r="KJ59" s="14"/>
      <c r="KK59" s="14"/>
      <c r="KL59" s="14"/>
      <c r="KM59" s="14">
        <f t="shared" si="49"/>
        <v>0</v>
      </c>
      <c r="KN59" s="14">
        <f t="shared" si="49"/>
        <v>0</v>
      </c>
      <c r="KO59" s="11"/>
      <c r="KP59" s="14"/>
      <c r="KQ59" s="14"/>
      <c r="KR59" s="14"/>
      <c r="KS59" s="10"/>
      <c r="KT59" s="10"/>
      <c r="KU59" s="14"/>
      <c r="KV59" s="14"/>
      <c r="KW59" s="14">
        <f t="shared" si="50"/>
        <v>0</v>
      </c>
      <c r="KX59" s="14">
        <f t="shared" si="51"/>
        <v>0</v>
      </c>
      <c r="KY59" s="14"/>
      <c r="KZ59" s="14"/>
      <c r="LA59" s="14"/>
      <c r="LB59" s="14"/>
      <c r="LC59" s="14">
        <f t="shared" si="52"/>
        <v>0</v>
      </c>
      <c r="LD59" s="14">
        <f t="shared" si="53"/>
        <v>0</v>
      </c>
      <c r="LE59" s="14"/>
      <c r="LF59" s="14"/>
      <c r="LG59" s="14">
        <f t="shared" si="54"/>
        <v>0</v>
      </c>
      <c r="LH59" s="14">
        <f t="shared" si="55"/>
        <v>0</v>
      </c>
      <c r="LI59" s="337"/>
      <c r="LJ59" s="338"/>
      <c r="LK59" s="339"/>
      <c r="LL59" s="340"/>
      <c r="LM59" s="339"/>
      <c r="LN59" s="342"/>
      <c r="LO59" s="31"/>
      <c r="LP59" s="3"/>
      <c r="LQ59" s="3"/>
      <c r="LR59" s="3"/>
      <c r="LS59" s="14">
        <f t="shared" si="102"/>
        <v>0</v>
      </c>
      <c r="LT59" s="14">
        <f t="shared" si="57"/>
        <v>0</v>
      </c>
      <c r="LU59" s="12"/>
      <c r="LV59" s="14"/>
      <c r="LW59" s="14"/>
      <c r="LX59" s="14"/>
      <c r="LY59" s="14">
        <f t="shared" si="58"/>
        <v>0</v>
      </c>
      <c r="LZ59" s="14">
        <f t="shared" si="59"/>
        <v>0</v>
      </c>
      <c r="MA59" s="27"/>
      <c r="MB59" s="14"/>
      <c r="MC59" s="233">
        <v>22</v>
      </c>
      <c r="MD59" s="252"/>
      <c r="ME59" s="99"/>
      <c r="MF59" s="14"/>
      <c r="MG59" s="31"/>
      <c r="MH59" s="14"/>
      <c r="MI59" s="14">
        <f t="shared" si="60"/>
        <v>22</v>
      </c>
      <c r="MJ59" s="14">
        <f t="shared" si="61"/>
        <v>0</v>
      </c>
      <c r="MK59" s="350">
        <v>6.2496</v>
      </c>
      <c r="ML59" s="117">
        <v>0</v>
      </c>
      <c r="MM59" s="139">
        <v>3.6703999999999999</v>
      </c>
      <c r="MN59" s="343">
        <v>0</v>
      </c>
      <c r="MO59" s="14">
        <f t="shared" si="62"/>
        <v>9.92</v>
      </c>
      <c r="MP59" s="14">
        <f t="shared" si="63"/>
        <v>0</v>
      </c>
      <c r="MQ59" s="14"/>
      <c r="MR59" s="14"/>
      <c r="MS59" s="14">
        <f t="shared" si="64"/>
        <v>0</v>
      </c>
      <c r="MT59" s="14">
        <f t="shared" si="65"/>
        <v>0</v>
      </c>
      <c r="MU59" s="14"/>
      <c r="MV59" s="14"/>
      <c r="MW59" s="14">
        <f t="shared" si="66"/>
        <v>0</v>
      </c>
      <c r="MX59" s="14">
        <f t="shared" si="67"/>
        <v>0</v>
      </c>
      <c r="MY59" s="117">
        <v>6.65</v>
      </c>
      <c r="MZ59" s="344">
        <v>0.9</v>
      </c>
      <c r="NA59" s="14">
        <f t="shared" si="68"/>
        <v>6.65</v>
      </c>
      <c r="NB59" s="14">
        <f t="shared" si="69"/>
        <v>0.9</v>
      </c>
      <c r="NC59" s="33"/>
      <c r="ND59" s="33"/>
      <c r="NE59" s="33">
        <f t="shared" si="70"/>
        <v>0</v>
      </c>
      <c r="NF59" s="33">
        <f t="shared" si="71"/>
        <v>0</v>
      </c>
      <c r="NG59" s="33"/>
      <c r="NH59" s="33"/>
      <c r="NI59" s="33">
        <f t="shared" si="72"/>
        <v>0</v>
      </c>
      <c r="NJ59" s="33">
        <f t="shared" si="73"/>
        <v>0</v>
      </c>
      <c r="NK59" s="8"/>
      <c r="NL59" s="33"/>
      <c r="NM59" s="33">
        <f t="shared" si="74"/>
        <v>0</v>
      </c>
      <c r="NN59" s="33">
        <f t="shared" si="75"/>
        <v>0</v>
      </c>
      <c r="NO59" s="98">
        <v>3.67</v>
      </c>
      <c r="NP59" s="98"/>
      <c r="NQ59" s="98">
        <v>0</v>
      </c>
      <c r="NR59" s="98"/>
      <c r="NS59" s="98">
        <v>0</v>
      </c>
      <c r="NT59" s="98"/>
      <c r="NU59" s="14">
        <f t="shared" si="76"/>
        <v>3.67</v>
      </c>
      <c r="NV59" s="14">
        <f t="shared" si="77"/>
        <v>0</v>
      </c>
      <c r="NW59" s="98"/>
      <c r="NX59" s="98"/>
      <c r="NY59" s="98"/>
      <c r="NZ59" s="98"/>
      <c r="OA59" s="98"/>
      <c r="OB59" s="98"/>
      <c r="OC59" s="98"/>
      <c r="OD59" s="98"/>
      <c r="OE59" s="98">
        <f t="shared" si="78"/>
        <v>0</v>
      </c>
      <c r="OF59" s="98">
        <f t="shared" si="79"/>
        <v>0</v>
      </c>
      <c r="OG59" s="240">
        <v>3.18</v>
      </c>
      <c r="OH59" s="240"/>
      <c r="OI59" s="240">
        <v>1.0900000000000001</v>
      </c>
      <c r="OJ59" s="240"/>
      <c r="OK59" s="240">
        <v>1.19</v>
      </c>
      <c r="OL59" s="33"/>
      <c r="OM59" s="33">
        <f t="shared" si="80"/>
        <v>4.2700000000000005</v>
      </c>
      <c r="ON59" s="33">
        <f t="shared" si="81"/>
        <v>0</v>
      </c>
      <c r="OO59" s="33"/>
      <c r="OP59" s="33"/>
      <c r="OQ59" s="33">
        <f t="shared" si="98"/>
        <v>0</v>
      </c>
      <c r="OR59" s="33">
        <f t="shared" si="99"/>
        <v>0</v>
      </c>
    </row>
    <row r="60" spans="1:408" ht="12.75" customHeight="1">
      <c r="A60" s="172"/>
      <c r="B60" s="154">
        <v>50</v>
      </c>
      <c r="C60" s="173"/>
      <c r="D60" s="173"/>
      <c r="E60" s="98"/>
      <c r="F60" s="98"/>
      <c r="G60" s="98"/>
      <c r="H60" s="98"/>
      <c r="I60" s="102">
        <f t="shared" si="85"/>
        <v>0</v>
      </c>
      <c r="J60" s="102">
        <f t="shared" si="86"/>
        <v>0</v>
      </c>
      <c r="K60" s="11"/>
      <c r="L60" s="11"/>
      <c r="M60" s="95">
        <v>20.62</v>
      </c>
      <c r="N60" s="95">
        <v>4.1240000000000006</v>
      </c>
      <c r="O60" s="99">
        <v>0</v>
      </c>
      <c r="P60" s="95">
        <v>0</v>
      </c>
      <c r="Q60" s="147"/>
      <c r="R60" s="102"/>
      <c r="S60" s="11"/>
      <c r="T60" s="11"/>
      <c r="U60" s="102"/>
      <c r="V60" s="102"/>
      <c r="W60" s="29">
        <f t="shared" si="14"/>
        <v>20.62</v>
      </c>
      <c r="X60" s="29">
        <f t="shared" si="15"/>
        <v>20.62</v>
      </c>
      <c r="Y60" s="102">
        <v>5</v>
      </c>
      <c r="Z60" s="102">
        <v>2.2200000000000002</v>
      </c>
      <c r="AA60" s="99"/>
      <c r="AB60" s="95"/>
      <c r="AC60" s="29">
        <f t="shared" si="16"/>
        <v>5</v>
      </c>
      <c r="AD60" s="29">
        <f t="shared" si="17"/>
        <v>2.2200000000000002</v>
      </c>
      <c r="AE60" s="95">
        <v>10</v>
      </c>
      <c r="AF60" s="95">
        <v>3</v>
      </c>
      <c r="AG60" s="95"/>
      <c r="AH60" s="95"/>
      <c r="AI60" s="147"/>
      <c r="AJ60" s="147"/>
      <c r="AK60" s="325">
        <v>105</v>
      </c>
      <c r="AL60" s="326">
        <v>31.5</v>
      </c>
      <c r="AM60" s="9"/>
      <c r="AN60" s="9"/>
      <c r="AO60" s="28"/>
      <c r="AP60" s="28"/>
      <c r="AQ60" s="28"/>
      <c r="AR60" s="28"/>
      <c r="AS60" s="28"/>
      <c r="AT60" s="28"/>
      <c r="AU60" s="14">
        <f t="shared" si="87"/>
        <v>115</v>
      </c>
      <c r="AV60" s="14">
        <f t="shared" si="88"/>
        <v>34.5</v>
      </c>
      <c r="AW60" s="29"/>
      <c r="AX60" s="29"/>
      <c r="AY60" s="1"/>
      <c r="AZ60" s="29"/>
      <c r="BA60" s="29"/>
      <c r="BB60" s="29"/>
      <c r="BC60" s="29">
        <f t="shared" si="89"/>
        <v>0</v>
      </c>
      <c r="BD60" s="29">
        <f t="shared" si="90"/>
        <v>0</v>
      </c>
      <c r="BE60" s="102">
        <v>44</v>
      </c>
      <c r="BF60" s="102">
        <v>6.2656000000000001</v>
      </c>
      <c r="BG60" s="249">
        <v>16</v>
      </c>
      <c r="BH60" s="250">
        <v>2.2784</v>
      </c>
      <c r="BI60" s="249"/>
      <c r="BJ60" s="250"/>
      <c r="BK60" s="245"/>
      <c r="BL60" s="102"/>
      <c r="BM60" s="102">
        <v>0</v>
      </c>
      <c r="BN60" s="102">
        <v>0</v>
      </c>
      <c r="BO60" s="29"/>
      <c r="BP60" s="29"/>
      <c r="BQ60" s="102">
        <v>0</v>
      </c>
      <c r="BR60" s="102">
        <v>0</v>
      </c>
      <c r="BS60" s="11">
        <f t="shared" si="19"/>
        <v>60</v>
      </c>
      <c r="BT60" s="29">
        <f t="shared" si="20"/>
        <v>8.5440000000000005</v>
      </c>
      <c r="BU60" s="29"/>
      <c r="BV60" s="29"/>
      <c r="BW60" s="14"/>
      <c r="BX60" s="14"/>
      <c r="BY60" s="14"/>
      <c r="BZ60" s="29"/>
      <c r="CA60" s="14"/>
      <c r="CB60" s="29"/>
      <c r="CC60" s="14">
        <f t="shared" si="91"/>
        <v>0</v>
      </c>
      <c r="CD60" s="14">
        <f t="shared" si="91"/>
        <v>0</v>
      </c>
      <c r="CE60" s="14"/>
      <c r="CF60" s="14"/>
      <c r="CG60" s="27"/>
      <c r="CH60" s="18"/>
      <c r="CI60" s="26"/>
      <c r="CJ60" s="18"/>
      <c r="CK60" s="17"/>
      <c r="CL60" s="17"/>
      <c r="CM60" s="327">
        <v>25.75</v>
      </c>
      <c r="CN60" s="245">
        <v>8</v>
      </c>
      <c r="CO60" s="29">
        <f t="shared" si="21"/>
        <v>25.75</v>
      </c>
      <c r="CP60" s="29">
        <f t="shared" si="22"/>
        <v>8</v>
      </c>
      <c r="CQ60" s="238">
        <v>247.40625</v>
      </c>
      <c r="CR60" s="238"/>
      <c r="CS60" s="238"/>
      <c r="CT60" s="239"/>
      <c r="CU60" s="366">
        <v>18.556701030927837</v>
      </c>
      <c r="CV60" s="240"/>
      <c r="CW60" s="328">
        <v>63.814432989690722</v>
      </c>
      <c r="CX60" s="239"/>
      <c r="CY60" s="16"/>
      <c r="CZ60" s="16"/>
      <c r="DA60" s="25">
        <f t="shared" si="100"/>
        <v>329.77738402061857</v>
      </c>
      <c r="DB60" s="14">
        <f t="shared" si="24"/>
        <v>0</v>
      </c>
      <c r="DC60" s="29"/>
      <c r="DD60" s="29"/>
      <c r="DE60" s="14"/>
      <c r="DF60" s="29"/>
      <c r="DG60" s="29"/>
      <c r="DH60" s="29"/>
      <c r="DI60" s="29">
        <f t="shared" si="25"/>
        <v>0</v>
      </c>
      <c r="DJ60" s="29">
        <f t="shared" si="26"/>
        <v>0</v>
      </c>
      <c r="DK60" s="329">
        <v>42.37</v>
      </c>
      <c r="DL60" s="329">
        <v>14.12</v>
      </c>
      <c r="DM60" s="11">
        <f t="shared" si="27"/>
        <v>42.37</v>
      </c>
      <c r="DN60" s="11">
        <f t="shared" si="28"/>
        <v>14.12</v>
      </c>
      <c r="DO60" s="329">
        <v>41.1</v>
      </c>
      <c r="DP60" s="329">
        <v>13.7</v>
      </c>
      <c r="DQ60" s="349"/>
      <c r="DR60" s="349"/>
      <c r="DS60" s="29"/>
      <c r="DT60" s="29"/>
      <c r="DU60" s="15"/>
      <c r="DV60" s="24"/>
      <c r="DW60" s="24"/>
      <c r="DX60" s="24"/>
      <c r="DY60" s="29"/>
      <c r="DZ60" s="29"/>
      <c r="EA60" s="14"/>
      <c r="EB60" s="29"/>
      <c r="EC60" s="29">
        <f t="shared" si="29"/>
        <v>0</v>
      </c>
      <c r="ED60" s="29">
        <f t="shared" si="29"/>
        <v>0</v>
      </c>
      <c r="EE60" s="14"/>
      <c r="EF60" s="14"/>
      <c r="EG60" s="330">
        <v>39.18</v>
      </c>
      <c r="EH60" s="331">
        <v>9.7949999999999999</v>
      </c>
      <c r="EI60" s="119">
        <v>154.63999999999999</v>
      </c>
      <c r="EJ60" s="119">
        <v>38.659999999999997</v>
      </c>
      <c r="EK60" s="327">
        <v>72.16</v>
      </c>
      <c r="EL60" s="353">
        <v>18.04</v>
      </c>
      <c r="EM60" s="358">
        <v>51.55</v>
      </c>
      <c r="EN60" s="358">
        <v>12.887499999999999</v>
      </c>
      <c r="EO60" s="358">
        <v>30.93</v>
      </c>
      <c r="EP60" s="358">
        <v>7.7324999999999999</v>
      </c>
      <c r="EQ60" s="29">
        <f t="shared" si="30"/>
        <v>348.46000000000004</v>
      </c>
      <c r="ER60" s="29">
        <f t="shared" si="101"/>
        <v>66.495000000000005</v>
      </c>
      <c r="ES60" s="33"/>
      <c r="ET60" s="33"/>
      <c r="EU60" s="23"/>
      <c r="EV60" s="23"/>
      <c r="EW60" s="14">
        <f t="shared" si="32"/>
        <v>0</v>
      </c>
      <c r="EX60" s="14">
        <f t="shared" si="33"/>
        <v>0</v>
      </c>
      <c r="EY60" s="29"/>
      <c r="EZ60" s="29"/>
      <c r="FA60" s="332">
        <v>24</v>
      </c>
      <c r="FB60" s="246"/>
      <c r="FC60" s="139">
        <v>0</v>
      </c>
      <c r="FD60" s="245"/>
      <c r="FE60" s="29"/>
      <c r="FF60" s="29"/>
      <c r="FG60" s="235"/>
      <c r="FH60" s="236"/>
      <c r="FI60" s="29"/>
      <c r="FJ60" s="29"/>
      <c r="FK60" s="29"/>
      <c r="FL60" s="29"/>
      <c r="FM60" s="245">
        <v>26.8</v>
      </c>
      <c r="FN60" s="245">
        <v>6</v>
      </c>
      <c r="FO60" s="14"/>
      <c r="FP60" s="29"/>
      <c r="FQ60" s="6">
        <f t="shared" si="34"/>
        <v>26.8</v>
      </c>
      <c r="FR60" s="29">
        <f t="shared" si="35"/>
        <v>6</v>
      </c>
      <c r="FS60" s="14"/>
      <c r="FT60" s="14"/>
      <c r="FU60" s="29"/>
      <c r="FV60" s="29"/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9">
        <f t="shared" si="36"/>
        <v>0</v>
      </c>
      <c r="GH60" s="29">
        <f t="shared" si="37"/>
        <v>0</v>
      </c>
      <c r="GI60" s="22"/>
      <c r="GJ60" s="22"/>
      <c r="GK60" s="245"/>
      <c r="GL60" s="245"/>
      <c r="GM60" s="248"/>
      <c r="GN60" s="21"/>
      <c r="GO60" s="333"/>
      <c r="GP60" s="334"/>
      <c r="GQ60" s="5"/>
      <c r="GR60" s="5"/>
      <c r="GS60" s="21"/>
      <c r="GT60" s="21"/>
      <c r="GU60" s="118"/>
      <c r="GV60" s="118"/>
      <c r="GW60" s="118"/>
      <c r="GX60" s="118"/>
      <c r="GY60" s="118">
        <v>1.5</v>
      </c>
      <c r="GZ60" s="118">
        <v>0</v>
      </c>
      <c r="HA60" s="29">
        <f t="shared" si="38"/>
        <v>1.5</v>
      </c>
      <c r="HB60" s="29">
        <f t="shared" si="39"/>
        <v>0</v>
      </c>
      <c r="HC60" s="14"/>
      <c r="HD60" s="14"/>
      <c r="HE60" s="14"/>
      <c r="HF60" s="14"/>
      <c r="HG60" s="14"/>
      <c r="HH60" s="14"/>
      <c r="HI60" s="14">
        <f t="shared" si="92"/>
        <v>0</v>
      </c>
      <c r="HJ60" s="14">
        <f t="shared" si="93"/>
        <v>0</v>
      </c>
      <c r="HK60" s="102"/>
      <c r="HL60" s="102"/>
      <c r="HM60" s="102"/>
      <c r="HN60" s="355"/>
      <c r="HO60" s="102">
        <f t="shared" si="40"/>
        <v>0</v>
      </c>
      <c r="HP60" s="102">
        <f t="shared" si="41"/>
        <v>0</v>
      </c>
      <c r="HQ60" s="116">
        <v>400</v>
      </c>
      <c r="HR60" s="95"/>
      <c r="HS60" s="116">
        <v>400</v>
      </c>
      <c r="HT60" s="29"/>
      <c r="HU60" s="29">
        <f t="shared" si="42"/>
        <v>400</v>
      </c>
      <c r="HV60" s="29">
        <f t="shared" si="43"/>
        <v>0</v>
      </c>
      <c r="HW60" s="29"/>
      <c r="HX60" s="29"/>
      <c r="HY60" s="240"/>
      <c r="HZ60" s="333"/>
      <c r="IA60" s="20"/>
      <c r="IB60" s="7"/>
      <c r="IC60" s="336">
        <v>9.3000000000000007</v>
      </c>
      <c r="ID60" s="155">
        <v>2.3250000000000002</v>
      </c>
      <c r="IE60" s="4"/>
      <c r="IF60" s="4"/>
      <c r="IG60" s="29">
        <f t="shared" si="82"/>
        <v>9.3000000000000007</v>
      </c>
      <c r="IH60" s="29">
        <f t="shared" si="44"/>
        <v>2.3250000000000002</v>
      </c>
      <c r="II60" s="29"/>
      <c r="IJ60" s="29"/>
      <c r="IK60" s="29"/>
      <c r="IL60" s="29"/>
      <c r="IM60" s="14"/>
      <c r="IN60" s="24"/>
      <c r="IO60" s="102"/>
      <c r="IP60" s="102"/>
      <c r="IQ60" s="29"/>
      <c r="IR60" s="29"/>
      <c r="IS60" s="29"/>
      <c r="IT60" s="29"/>
      <c r="IU60" s="29">
        <f t="shared" si="94"/>
        <v>0</v>
      </c>
      <c r="IV60" s="29">
        <f t="shared" si="95"/>
        <v>0</v>
      </c>
      <c r="IW60" s="29"/>
      <c r="IX60" s="29"/>
      <c r="IY60" s="95">
        <v>10.31</v>
      </c>
      <c r="IZ60" s="95">
        <v>0</v>
      </c>
      <c r="JA60" s="95">
        <v>0</v>
      </c>
      <c r="JB60" s="95">
        <v>0</v>
      </c>
      <c r="JC60" s="30"/>
      <c r="JD60" s="30"/>
      <c r="JE60" s="29">
        <f t="shared" si="45"/>
        <v>10.31</v>
      </c>
      <c r="JF60" s="29">
        <f t="shared" si="46"/>
        <v>0</v>
      </c>
      <c r="JG60" s="370">
        <v>0</v>
      </c>
      <c r="JH60" s="371">
        <v>0</v>
      </c>
      <c r="JI60" s="370">
        <v>0</v>
      </c>
      <c r="JJ60" s="371">
        <v>0</v>
      </c>
      <c r="JK60" s="333">
        <v>51.55</v>
      </c>
      <c r="JL60" s="333">
        <v>11</v>
      </c>
      <c r="JM60" s="116">
        <v>0</v>
      </c>
      <c r="JN60" s="333">
        <v>0</v>
      </c>
      <c r="JO60" s="327"/>
      <c r="JP60" s="245"/>
      <c r="JQ60" s="29"/>
      <c r="JR60" s="29"/>
      <c r="JS60" s="29"/>
      <c r="JT60" s="29"/>
      <c r="JU60" s="29">
        <f t="shared" si="83"/>
        <v>51.55</v>
      </c>
      <c r="JV60" s="29">
        <f t="shared" si="84"/>
        <v>11</v>
      </c>
      <c r="JW60" s="29"/>
      <c r="JX60" s="29"/>
      <c r="JY60" s="30"/>
      <c r="JZ60" s="30"/>
      <c r="KA60" s="29">
        <f t="shared" si="47"/>
        <v>0</v>
      </c>
      <c r="KB60" s="29">
        <f t="shared" si="48"/>
        <v>0</v>
      </c>
      <c r="KC60" s="14"/>
      <c r="KD60" s="14"/>
      <c r="KE60" s="14"/>
      <c r="KF60" s="14"/>
      <c r="KG60" s="14">
        <f t="shared" si="96"/>
        <v>0</v>
      </c>
      <c r="KH60" s="14">
        <f t="shared" si="97"/>
        <v>0</v>
      </c>
      <c r="KI60" s="14"/>
      <c r="KJ60" s="14"/>
      <c r="KK60" s="14"/>
      <c r="KL60" s="14"/>
      <c r="KM60" s="14">
        <f t="shared" si="49"/>
        <v>0</v>
      </c>
      <c r="KN60" s="14">
        <f t="shared" si="49"/>
        <v>0</v>
      </c>
      <c r="KO60" s="11"/>
      <c r="KP60" s="14"/>
      <c r="KQ60" s="14"/>
      <c r="KR60" s="14"/>
      <c r="KS60" s="10"/>
      <c r="KT60" s="10"/>
      <c r="KU60" s="14"/>
      <c r="KV60" s="14"/>
      <c r="KW60" s="14">
        <f t="shared" si="50"/>
        <v>0</v>
      </c>
      <c r="KX60" s="14">
        <f t="shared" si="51"/>
        <v>0</v>
      </c>
      <c r="KY60" s="14"/>
      <c r="KZ60" s="14"/>
      <c r="LA60" s="14"/>
      <c r="LB60" s="14"/>
      <c r="LC60" s="14">
        <f t="shared" si="52"/>
        <v>0</v>
      </c>
      <c r="LD60" s="14">
        <f t="shared" si="53"/>
        <v>0</v>
      </c>
      <c r="LE60" s="14"/>
      <c r="LF60" s="14"/>
      <c r="LG60" s="14">
        <f t="shared" si="54"/>
        <v>0</v>
      </c>
      <c r="LH60" s="14">
        <f t="shared" si="55"/>
        <v>0</v>
      </c>
      <c r="LI60" s="337"/>
      <c r="LJ60" s="338"/>
      <c r="LK60" s="339"/>
      <c r="LL60" s="340"/>
      <c r="LM60" s="339"/>
      <c r="LN60" s="342"/>
      <c r="LO60" s="31"/>
      <c r="LP60" s="3"/>
      <c r="LQ60" s="3"/>
      <c r="LR60" s="3"/>
      <c r="LS60" s="14">
        <f t="shared" si="102"/>
        <v>0</v>
      </c>
      <c r="LT60" s="14">
        <f t="shared" si="57"/>
        <v>0</v>
      </c>
      <c r="LU60" s="12"/>
      <c r="LV60" s="14"/>
      <c r="LW60" s="14"/>
      <c r="LX60" s="14"/>
      <c r="LY60" s="14">
        <f t="shared" si="58"/>
        <v>0</v>
      </c>
      <c r="LZ60" s="14">
        <f t="shared" si="59"/>
        <v>0</v>
      </c>
      <c r="MA60" s="27"/>
      <c r="MB60" s="14"/>
      <c r="MC60" s="233">
        <v>22</v>
      </c>
      <c r="MD60" s="252"/>
      <c r="ME60" s="99"/>
      <c r="MF60" s="14"/>
      <c r="MG60" s="31"/>
      <c r="MH60" s="14"/>
      <c r="MI60" s="14">
        <f t="shared" si="60"/>
        <v>22</v>
      </c>
      <c r="MJ60" s="14">
        <f t="shared" si="61"/>
        <v>0</v>
      </c>
      <c r="MK60" s="350">
        <v>6.1866000000000003</v>
      </c>
      <c r="ML60" s="117">
        <v>0</v>
      </c>
      <c r="MM60" s="139">
        <v>3.6334</v>
      </c>
      <c r="MN60" s="343">
        <v>0</v>
      </c>
      <c r="MO60" s="14">
        <f t="shared" si="62"/>
        <v>9.82</v>
      </c>
      <c r="MP60" s="14">
        <f t="shared" si="63"/>
        <v>0</v>
      </c>
      <c r="MQ60" s="14"/>
      <c r="MR60" s="14"/>
      <c r="MS60" s="14">
        <f t="shared" si="64"/>
        <v>0</v>
      </c>
      <c r="MT60" s="14">
        <f t="shared" si="65"/>
        <v>0</v>
      </c>
      <c r="MU60" s="14"/>
      <c r="MV60" s="14"/>
      <c r="MW60" s="14">
        <f t="shared" si="66"/>
        <v>0</v>
      </c>
      <c r="MX60" s="14">
        <f t="shared" si="67"/>
        <v>0</v>
      </c>
      <c r="MY60" s="117">
        <v>6.65</v>
      </c>
      <c r="MZ60" s="344">
        <v>0.9</v>
      </c>
      <c r="NA60" s="14">
        <f t="shared" si="68"/>
        <v>6.65</v>
      </c>
      <c r="NB60" s="14">
        <f t="shared" si="69"/>
        <v>0.9</v>
      </c>
      <c r="NC60" s="33"/>
      <c r="ND60" s="33"/>
      <c r="NE60" s="33">
        <f t="shared" si="70"/>
        <v>0</v>
      </c>
      <c r="NF60" s="33">
        <f t="shared" si="71"/>
        <v>0</v>
      </c>
      <c r="NG60" s="33"/>
      <c r="NH60" s="33"/>
      <c r="NI60" s="33">
        <f t="shared" si="72"/>
        <v>0</v>
      </c>
      <c r="NJ60" s="33">
        <f t="shared" si="73"/>
        <v>0</v>
      </c>
      <c r="NK60" s="8"/>
      <c r="NL60" s="33"/>
      <c r="NM60" s="33">
        <f t="shared" si="74"/>
        <v>0</v>
      </c>
      <c r="NN60" s="33">
        <f t="shared" si="75"/>
        <v>0</v>
      </c>
      <c r="NO60" s="98">
        <v>3.67</v>
      </c>
      <c r="NP60" s="98"/>
      <c r="NQ60" s="98">
        <v>0</v>
      </c>
      <c r="NR60" s="98"/>
      <c r="NS60" s="98">
        <v>0</v>
      </c>
      <c r="NT60" s="98"/>
      <c r="NU60" s="14">
        <f t="shared" si="76"/>
        <v>3.67</v>
      </c>
      <c r="NV60" s="14">
        <f t="shared" si="77"/>
        <v>0</v>
      </c>
      <c r="NW60" s="98"/>
      <c r="NX60" s="98"/>
      <c r="NY60" s="98"/>
      <c r="NZ60" s="98"/>
      <c r="OA60" s="98"/>
      <c r="OB60" s="98"/>
      <c r="OC60" s="98"/>
      <c r="OD60" s="98"/>
      <c r="OE60" s="98">
        <f t="shared" si="78"/>
        <v>0</v>
      </c>
      <c r="OF60" s="98">
        <f t="shared" si="79"/>
        <v>0</v>
      </c>
      <c r="OG60" s="240">
        <v>3.06</v>
      </c>
      <c r="OH60" s="240"/>
      <c r="OI60" s="240">
        <v>1.05</v>
      </c>
      <c r="OJ60" s="240"/>
      <c r="OK60" s="240">
        <v>1.1399999999999999</v>
      </c>
      <c r="OL60" s="33"/>
      <c r="OM60" s="33">
        <f t="shared" si="80"/>
        <v>4.1100000000000003</v>
      </c>
      <c r="ON60" s="33">
        <f t="shared" si="81"/>
        <v>0</v>
      </c>
      <c r="OO60" s="33"/>
      <c r="OP60" s="33"/>
      <c r="OQ60" s="33">
        <f t="shared" si="98"/>
        <v>0</v>
      </c>
      <c r="OR60" s="33">
        <f t="shared" si="99"/>
        <v>0</v>
      </c>
    </row>
    <row r="61" spans="1:408" ht="13.5" customHeight="1">
      <c r="A61" s="172"/>
      <c r="B61" s="154">
        <v>51</v>
      </c>
      <c r="C61" s="173"/>
      <c r="D61" s="173"/>
      <c r="E61" s="98"/>
      <c r="F61" s="98"/>
      <c r="G61" s="98"/>
      <c r="H61" s="98"/>
      <c r="I61" s="102">
        <f t="shared" si="85"/>
        <v>0</v>
      </c>
      <c r="J61" s="102">
        <f t="shared" si="86"/>
        <v>0</v>
      </c>
      <c r="K61" s="11"/>
      <c r="L61" s="11"/>
      <c r="M61" s="95">
        <v>20.62</v>
      </c>
      <c r="N61" s="95">
        <v>4.1240000000000006</v>
      </c>
      <c r="O61" s="99">
        <v>0</v>
      </c>
      <c r="P61" s="95">
        <v>0</v>
      </c>
      <c r="Q61" s="147"/>
      <c r="R61" s="102"/>
      <c r="S61" s="11"/>
      <c r="T61" s="11"/>
      <c r="U61" s="102"/>
      <c r="V61" s="102"/>
      <c r="W61" s="29">
        <f t="shared" si="14"/>
        <v>20.62</v>
      </c>
      <c r="X61" s="29">
        <f t="shared" si="15"/>
        <v>20.62</v>
      </c>
      <c r="Y61" s="102">
        <v>5</v>
      </c>
      <c r="Z61" s="102">
        <v>2.2200000000000002</v>
      </c>
      <c r="AA61" s="99"/>
      <c r="AB61" s="95"/>
      <c r="AC61" s="29">
        <f t="shared" si="16"/>
        <v>5</v>
      </c>
      <c r="AD61" s="29">
        <f t="shared" si="17"/>
        <v>2.2200000000000002</v>
      </c>
      <c r="AE61" s="95">
        <v>10</v>
      </c>
      <c r="AF61" s="95">
        <v>3</v>
      </c>
      <c r="AG61" s="95"/>
      <c r="AH61" s="95"/>
      <c r="AI61" s="147"/>
      <c r="AJ61" s="147"/>
      <c r="AK61" s="325">
        <v>105</v>
      </c>
      <c r="AL61" s="326">
        <v>31.5</v>
      </c>
      <c r="AM61" s="9"/>
      <c r="AN61" s="9"/>
      <c r="AO61" s="28"/>
      <c r="AP61" s="28"/>
      <c r="AQ61" s="28"/>
      <c r="AR61" s="28"/>
      <c r="AS61" s="28"/>
      <c r="AT61" s="28"/>
      <c r="AU61" s="14">
        <f t="shared" si="87"/>
        <v>115</v>
      </c>
      <c r="AV61" s="14">
        <f t="shared" si="88"/>
        <v>34.5</v>
      </c>
      <c r="AW61" s="29"/>
      <c r="AX61" s="29"/>
      <c r="AY61" s="1"/>
      <c r="AZ61" s="29"/>
      <c r="BA61" s="29"/>
      <c r="BB61" s="29"/>
      <c r="BC61" s="29">
        <f t="shared" si="89"/>
        <v>0</v>
      </c>
      <c r="BD61" s="29">
        <f t="shared" si="90"/>
        <v>0</v>
      </c>
      <c r="BE61" s="102">
        <v>44</v>
      </c>
      <c r="BF61" s="102">
        <v>6.2656000000000001</v>
      </c>
      <c r="BG61" s="249">
        <v>16</v>
      </c>
      <c r="BH61" s="250">
        <v>2.2784</v>
      </c>
      <c r="BI61" s="249"/>
      <c r="BJ61" s="250"/>
      <c r="BK61" s="245"/>
      <c r="BL61" s="102"/>
      <c r="BM61" s="102">
        <v>0</v>
      </c>
      <c r="BN61" s="102">
        <v>0</v>
      </c>
      <c r="BO61" s="29"/>
      <c r="BP61" s="29"/>
      <c r="BQ61" s="102">
        <v>0</v>
      </c>
      <c r="BR61" s="102">
        <v>0</v>
      </c>
      <c r="BS61" s="11">
        <f t="shared" si="19"/>
        <v>60</v>
      </c>
      <c r="BT61" s="29">
        <f t="shared" si="20"/>
        <v>8.5440000000000005</v>
      </c>
      <c r="BU61" s="29"/>
      <c r="BV61" s="29"/>
      <c r="BW61" s="14"/>
      <c r="BX61" s="14"/>
      <c r="BY61" s="14"/>
      <c r="BZ61" s="29"/>
      <c r="CA61" s="14"/>
      <c r="CB61" s="29"/>
      <c r="CC61" s="14">
        <f t="shared" si="91"/>
        <v>0</v>
      </c>
      <c r="CD61" s="14">
        <f t="shared" si="91"/>
        <v>0</v>
      </c>
      <c r="CE61" s="14"/>
      <c r="CF61" s="14"/>
      <c r="CG61" s="27"/>
      <c r="CH61" s="18"/>
      <c r="CI61" s="26"/>
      <c r="CJ61" s="18"/>
      <c r="CK61" s="17"/>
      <c r="CL61" s="17"/>
      <c r="CM61" s="327">
        <v>25.75</v>
      </c>
      <c r="CN61" s="245">
        <v>8</v>
      </c>
      <c r="CO61" s="29">
        <f t="shared" si="21"/>
        <v>25.75</v>
      </c>
      <c r="CP61" s="29">
        <f t="shared" si="22"/>
        <v>8</v>
      </c>
      <c r="CQ61" s="238">
        <v>247.40625</v>
      </c>
      <c r="CR61" s="238"/>
      <c r="CS61" s="238"/>
      <c r="CT61" s="239"/>
      <c r="CU61" s="366">
        <v>18.556701030927837</v>
      </c>
      <c r="CV61" s="240"/>
      <c r="CW61" s="328">
        <v>63.814432989690722</v>
      </c>
      <c r="CX61" s="239"/>
      <c r="CY61" s="16"/>
      <c r="CZ61" s="16"/>
      <c r="DA61" s="25">
        <f t="shared" si="100"/>
        <v>329.77738402061857</v>
      </c>
      <c r="DB61" s="14">
        <f t="shared" si="24"/>
        <v>0</v>
      </c>
      <c r="DC61" s="29"/>
      <c r="DD61" s="29"/>
      <c r="DE61" s="14"/>
      <c r="DF61" s="29"/>
      <c r="DG61" s="29"/>
      <c r="DH61" s="29"/>
      <c r="DI61" s="29">
        <f t="shared" si="25"/>
        <v>0</v>
      </c>
      <c r="DJ61" s="29">
        <f t="shared" si="26"/>
        <v>0</v>
      </c>
      <c r="DK61" s="329">
        <v>42.37</v>
      </c>
      <c r="DL61" s="329">
        <v>14.12</v>
      </c>
      <c r="DM61" s="11">
        <f t="shared" si="27"/>
        <v>42.37</v>
      </c>
      <c r="DN61" s="11">
        <f t="shared" si="28"/>
        <v>14.12</v>
      </c>
      <c r="DO61" s="329">
        <v>41.1</v>
      </c>
      <c r="DP61" s="329">
        <v>13.7</v>
      </c>
      <c r="DQ61" s="349"/>
      <c r="DR61" s="349"/>
      <c r="DS61" s="29"/>
      <c r="DT61" s="29"/>
      <c r="DU61" s="15"/>
      <c r="DV61" s="24"/>
      <c r="DW61" s="24"/>
      <c r="DX61" s="24"/>
      <c r="DY61" s="29"/>
      <c r="DZ61" s="29"/>
      <c r="EA61" s="14"/>
      <c r="EB61" s="29"/>
      <c r="EC61" s="29">
        <f t="shared" si="29"/>
        <v>0</v>
      </c>
      <c r="ED61" s="29">
        <f t="shared" si="29"/>
        <v>0</v>
      </c>
      <c r="EE61" s="14"/>
      <c r="EF61" s="14"/>
      <c r="EG61" s="330">
        <v>39.18</v>
      </c>
      <c r="EH61" s="331">
        <v>9.7949999999999999</v>
      </c>
      <c r="EI61" s="119">
        <v>154.63999999999999</v>
      </c>
      <c r="EJ61" s="119">
        <v>38.659999999999997</v>
      </c>
      <c r="EK61" s="327">
        <v>72.16</v>
      </c>
      <c r="EL61" s="353">
        <v>18.04</v>
      </c>
      <c r="EM61" s="358">
        <v>51.55</v>
      </c>
      <c r="EN61" s="358">
        <v>12.887499999999999</v>
      </c>
      <c r="EO61" s="358">
        <v>30.93</v>
      </c>
      <c r="EP61" s="358">
        <v>7.7324999999999999</v>
      </c>
      <c r="EQ61" s="29">
        <f t="shared" si="30"/>
        <v>348.46000000000004</v>
      </c>
      <c r="ER61" s="29">
        <f t="shared" si="101"/>
        <v>66.495000000000005</v>
      </c>
      <c r="ES61" s="33"/>
      <c r="ET61" s="33"/>
      <c r="EU61" s="23"/>
      <c r="EV61" s="23"/>
      <c r="EW61" s="14">
        <f t="shared" si="32"/>
        <v>0</v>
      </c>
      <c r="EX61" s="14">
        <f t="shared" si="33"/>
        <v>0</v>
      </c>
      <c r="EY61" s="29"/>
      <c r="EZ61" s="29"/>
      <c r="FA61" s="332">
        <v>24</v>
      </c>
      <c r="FB61" s="246"/>
      <c r="FC61" s="139">
        <v>0</v>
      </c>
      <c r="FD61" s="245"/>
      <c r="FE61" s="29"/>
      <c r="FF61" s="29"/>
      <c r="FG61" s="235"/>
      <c r="FH61" s="236"/>
      <c r="FI61" s="29"/>
      <c r="FJ61" s="29"/>
      <c r="FK61" s="29"/>
      <c r="FL61" s="29"/>
      <c r="FM61" s="245">
        <v>26.8</v>
      </c>
      <c r="FN61" s="245">
        <v>6</v>
      </c>
      <c r="FO61" s="14"/>
      <c r="FP61" s="29"/>
      <c r="FQ61" s="6">
        <f t="shared" si="34"/>
        <v>26.8</v>
      </c>
      <c r="FR61" s="29">
        <f t="shared" si="35"/>
        <v>6</v>
      </c>
      <c r="FS61" s="14"/>
      <c r="FT61" s="14"/>
      <c r="FU61" s="29"/>
      <c r="FV61" s="29"/>
      <c r="FW61" s="29"/>
      <c r="FX61" s="29"/>
      <c r="FY61" s="29"/>
      <c r="FZ61" s="29"/>
      <c r="GA61" s="29"/>
      <c r="GB61" s="29"/>
      <c r="GC61" s="29"/>
      <c r="GD61" s="29"/>
      <c r="GE61" s="29"/>
      <c r="GF61" s="29"/>
      <c r="GG61" s="29">
        <f t="shared" si="36"/>
        <v>0</v>
      </c>
      <c r="GH61" s="29">
        <f t="shared" si="37"/>
        <v>0</v>
      </c>
      <c r="GI61" s="22"/>
      <c r="GJ61" s="22"/>
      <c r="GK61" s="245"/>
      <c r="GL61" s="245"/>
      <c r="GM61" s="248"/>
      <c r="GN61" s="21"/>
      <c r="GO61" s="333"/>
      <c r="GP61" s="334"/>
      <c r="GQ61" s="5"/>
      <c r="GR61" s="5"/>
      <c r="GS61" s="21"/>
      <c r="GT61" s="21"/>
      <c r="GU61" s="118"/>
      <c r="GV61" s="118"/>
      <c r="GW61" s="118"/>
      <c r="GX61" s="118"/>
      <c r="GY61" s="118">
        <v>1.5</v>
      </c>
      <c r="GZ61" s="118">
        <v>0</v>
      </c>
      <c r="HA61" s="29">
        <f t="shared" si="38"/>
        <v>1.5</v>
      </c>
      <c r="HB61" s="29">
        <f t="shared" si="39"/>
        <v>0</v>
      </c>
      <c r="HC61" s="14"/>
      <c r="HD61" s="14"/>
      <c r="HE61" s="14"/>
      <c r="HF61" s="14"/>
      <c r="HG61" s="14"/>
      <c r="HH61" s="14"/>
      <c r="HI61" s="14">
        <f t="shared" si="92"/>
        <v>0</v>
      </c>
      <c r="HJ61" s="14">
        <f t="shared" si="93"/>
        <v>0</v>
      </c>
      <c r="HK61" s="102"/>
      <c r="HL61" s="102"/>
      <c r="HM61" s="102"/>
      <c r="HN61" s="355"/>
      <c r="HO61" s="102">
        <f t="shared" si="40"/>
        <v>0</v>
      </c>
      <c r="HP61" s="102">
        <f t="shared" si="41"/>
        <v>0</v>
      </c>
      <c r="HQ61" s="116">
        <v>400</v>
      </c>
      <c r="HR61" s="95"/>
      <c r="HS61" s="116">
        <v>400</v>
      </c>
      <c r="HT61" s="29"/>
      <c r="HU61" s="29">
        <f t="shared" si="42"/>
        <v>400</v>
      </c>
      <c r="HV61" s="29">
        <f t="shared" si="43"/>
        <v>0</v>
      </c>
      <c r="HW61" s="29"/>
      <c r="HX61" s="29"/>
      <c r="HY61" s="240"/>
      <c r="HZ61" s="333"/>
      <c r="IA61" s="20"/>
      <c r="IB61" s="7"/>
      <c r="IC61" s="336">
        <v>9.3000000000000007</v>
      </c>
      <c r="ID61" s="155">
        <v>2.3250000000000002</v>
      </c>
      <c r="IE61" s="4"/>
      <c r="IF61" s="4"/>
      <c r="IG61" s="29">
        <f t="shared" si="82"/>
        <v>9.3000000000000007</v>
      </c>
      <c r="IH61" s="29">
        <f t="shared" si="44"/>
        <v>2.3250000000000002</v>
      </c>
      <c r="II61" s="29"/>
      <c r="IJ61" s="29"/>
      <c r="IK61" s="29"/>
      <c r="IL61" s="29"/>
      <c r="IM61" s="14"/>
      <c r="IN61" s="24"/>
      <c r="IO61" s="102"/>
      <c r="IP61" s="102"/>
      <c r="IQ61" s="29"/>
      <c r="IR61" s="29"/>
      <c r="IS61" s="29"/>
      <c r="IT61" s="29"/>
      <c r="IU61" s="29">
        <f t="shared" si="94"/>
        <v>0</v>
      </c>
      <c r="IV61" s="29">
        <f t="shared" si="95"/>
        <v>0</v>
      </c>
      <c r="IW61" s="29"/>
      <c r="IX61" s="29"/>
      <c r="IY61" s="95">
        <v>10.31</v>
      </c>
      <c r="IZ61" s="95">
        <v>0</v>
      </c>
      <c r="JA61" s="95">
        <v>0</v>
      </c>
      <c r="JB61" s="95">
        <v>0</v>
      </c>
      <c r="JC61" s="30"/>
      <c r="JD61" s="30"/>
      <c r="JE61" s="29">
        <f t="shared" si="45"/>
        <v>10.31</v>
      </c>
      <c r="JF61" s="29">
        <f t="shared" si="46"/>
        <v>0</v>
      </c>
      <c r="JG61" s="370">
        <v>0</v>
      </c>
      <c r="JH61" s="371">
        <v>0</v>
      </c>
      <c r="JI61" s="370">
        <v>0</v>
      </c>
      <c r="JJ61" s="371">
        <v>0</v>
      </c>
      <c r="JK61" s="333">
        <v>51.55</v>
      </c>
      <c r="JL61" s="333">
        <v>11</v>
      </c>
      <c r="JM61" s="116">
        <v>0</v>
      </c>
      <c r="JN61" s="333">
        <v>0</v>
      </c>
      <c r="JO61" s="327"/>
      <c r="JP61" s="245"/>
      <c r="JQ61" s="29"/>
      <c r="JR61" s="29"/>
      <c r="JS61" s="29"/>
      <c r="JT61" s="29"/>
      <c r="JU61" s="29">
        <f t="shared" si="83"/>
        <v>51.55</v>
      </c>
      <c r="JV61" s="29">
        <f t="shared" si="84"/>
        <v>11</v>
      </c>
      <c r="JW61" s="29"/>
      <c r="JX61" s="29"/>
      <c r="JY61" s="30"/>
      <c r="JZ61" s="30"/>
      <c r="KA61" s="29">
        <f t="shared" si="47"/>
        <v>0</v>
      </c>
      <c r="KB61" s="29">
        <f t="shared" si="48"/>
        <v>0</v>
      </c>
      <c r="KC61" s="14"/>
      <c r="KD61" s="14"/>
      <c r="KE61" s="14"/>
      <c r="KF61" s="14"/>
      <c r="KG61" s="14">
        <f t="shared" si="96"/>
        <v>0</v>
      </c>
      <c r="KH61" s="14">
        <f t="shared" si="97"/>
        <v>0</v>
      </c>
      <c r="KI61" s="14"/>
      <c r="KJ61" s="14"/>
      <c r="KK61" s="14"/>
      <c r="KL61" s="14"/>
      <c r="KM61" s="14">
        <f t="shared" si="49"/>
        <v>0</v>
      </c>
      <c r="KN61" s="14">
        <f t="shared" si="49"/>
        <v>0</v>
      </c>
      <c r="KO61" s="11"/>
      <c r="KP61" s="14"/>
      <c r="KQ61" s="14"/>
      <c r="KR61" s="14"/>
      <c r="KS61" s="10"/>
      <c r="KT61" s="10"/>
      <c r="KU61" s="14"/>
      <c r="KV61" s="14"/>
      <c r="KW61" s="14">
        <f t="shared" si="50"/>
        <v>0</v>
      </c>
      <c r="KX61" s="14">
        <f t="shared" si="51"/>
        <v>0</v>
      </c>
      <c r="KY61" s="14"/>
      <c r="KZ61" s="14"/>
      <c r="LA61" s="14"/>
      <c r="LB61" s="14"/>
      <c r="LC61" s="14">
        <f t="shared" si="52"/>
        <v>0</v>
      </c>
      <c r="LD61" s="14">
        <f t="shared" si="53"/>
        <v>0</v>
      </c>
      <c r="LE61" s="14"/>
      <c r="LF61" s="14"/>
      <c r="LG61" s="14">
        <f t="shared" si="54"/>
        <v>0</v>
      </c>
      <c r="LH61" s="14">
        <f t="shared" si="55"/>
        <v>0</v>
      </c>
      <c r="LI61" s="337"/>
      <c r="LJ61" s="338"/>
      <c r="LK61" s="339"/>
      <c r="LL61" s="340"/>
      <c r="LM61" s="339"/>
      <c r="LN61" s="342"/>
      <c r="LO61" s="31"/>
      <c r="LP61" s="3"/>
      <c r="LQ61" s="3"/>
      <c r="LR61" s="3"/>
      <c r="LS61" s="14">
        <f t="shared" si="102"/>
        <v>0</v>
      </c>
      <c r="LT61" s="14">
        <f t="shared" si="57"/>
        <v>0</v>
      </c>
      <c r="LU61" s="12"/>
      <c r="LV61" s="14"/>
      <c r="LW61" s="14"/>
      <c r="LX61" s="14"/>
      <c r="LY61" s="14">
        <f t="shared" si="58"/>
        <v>0</v>
      </c>
      <c r="LZ61" s="14">
        <f t="shared" si="59"/>
        <v>0</v>
      </c>
      <c r="MA61" s="27"/>
      <c r="MB61" s="14"/>
      <c r="MC61" s="233">
        <v>22</v>
      </c>
      <c r="MD61" s="252"/>
      <c r="ME61" s="99"/>
      <c r="MF61" s="14"/>
      <c r="MG61" s="31"/>
      <c r="MH61" s="14"/>
      <c r="MI61" s="14">
        <f t="shared" si="60"/>
        <v>22</v>
      </c>
      <c r="MJ61" s="14">
        <f t="shared" si="61"/>
        <v>0</v>
      </c>
      <c r="MK61" s="350">
        <v>6.1109999999999998</v>
      </c>
      <c r="ML61" s="117">
        <v>0</v>
      </c>
      <c r="MM61" s="139">
        <v>3.5889999999999995</v>
      </c>
      <c r="MN61" s="343">
        <v>0</v>
      </c>
      <c r="MO61" s="14">
        <f t="shared" si="62"/>
        <v>9.6999999999999993</v>
      </c>
      <c r="MP61" s="14">
        <f t="shared" si="63"/>
        <v>0</v>
      </c>
      <c r="MQ61" s="14"/>
      <c r="MR61" s="14"/>
      <c r="MS61" s="14">
        <f t="shared" si="64"/>
        <v>0</v>
      </c>
      <c r="MT61" s="14">
        <f t="shared" si="65"/>
        <v>0</v>
      </c>
      <c r="MU61" s="14"/>
      <c r="MV61" s="14"/>
      <c r="MW61" s="14">
        <f t="shared" si="66"/>
        <v>0</v>
      </c>
      <c r="MX61" s="14">
        <f t="shared" si="67"/>
        <v>0</v>
      </c>
      <c r="MY61" s="117">
        <v>6.65</v>
      </c>
      <c r="MZ61" s="344">
        <v>0.9</v>
      </c>
      <c r="NA61" s="14">
        <f t="shared" si="68"/>
        <v>6.65</v>
      </c>
      <c r="NB61" s="14">
        <f t="shared" si="69"/>
        <v>0.9</v>
      </c>
      <c r="NC61" s="33"/>
      <c r="ND61" s="33"/>
      <c r="NE61" s="33">
        <f t="shared" si="70"/>
        <v>0</v>
      </c>
      <c r="NF61" s="33">
        <f t="shared" si="71"/>
        <v>0</v>
      </c>
      <c r="NG61" s="33"/>
      <c r="NH61" s="33"/>
      <c r="NI61" s="33">
        <f t="shared" si="72"/>
        <v>0</v>
      </c>
      <c r="NJ61" s="33">
        <f t="shared" si="73"/>
        <v>0</v>
      </c>
      <c r="NK61" s="8"/>
      <c r="NL61" s="33"/>
      <c r="NM61" s="33">
        <f t="shared" si="74"/>
        <v>0</v>
      </c>
      <c r="NN61" s="33">
        <f t="shared" si="75"/>
        <v>0</v>
      </c>
      <c r="NO61" s="98">
        <v>3.67</v>
      </c>
      <c r="NP61" s="98"/>
      <c r="NQ61" s="98">
        <v>0</v>
      </c>
      <c r="NR61" s="98"/>
      <c r="NS61" s="98">
        <v>0</v>
      </c>
      <c r="NT61" s="98"/>
      <c r="NU61" s="14">
        <f t="shared" si="76"/>
        <v>3.67</v>
      </c>
      <c r="NV61" s="14">
        <f t="shared" si="77"/>
        <v>0</v>
      </c>
      <c r="NW61" s="98"/>
      <c r="NX61" s="98"/>
      <c r="NY61" s="98"/>
      <c r="NZ61" s="98"/>
      <c r="OA61" s="98"/>
      <c r="OB61" s="98"/>
      <c r="OC61" s="98"/>
      <c r="OD61" s="98"/>
      <c r="OE61" s="98">
        <f t="shared" si="78"/>
        <v>0</v>
      </c>
      <c r="OF61" s="98">
        <f t="shared" si="79"/>
        <v>0</v>
      </c>
      <c r="OG61" s="240">
        <v>2.99</v>
      </c>
      <c r="OH61" s="240"/>
      <c r="OI61" s="240">
        <v>1.02</v>
      </c>
      <c r="OJ61" s="240"/>
      <c r="OK61" s="240">
        <v>1.1200000000000001</v>
      </c>
      <c r="OL61" s="33"/>
      <c r="OM61" s="33">
        <f t="shared" si="80"/>
        <v>4.01</v>
      </c>
      <c r="ON61" s="33">
        <f t="shared" si="81"/>
        <v>0</v>
      </c>
      <c r="OO61" s="33"/>
      <c r="OP61" s="33"/>
      <c r="OQ61" s="33">
        <f t="shared" si="98"/>
        <v>0</v>
      </c>
      <c r="OR61" s="33">
        <f t="shared" si="99"/>
        <v>0</v>
      </c>
    </row>
    <row r="62" spans="1:408" ht="12.75" customHeight="1">
      <c r="A62" s="172"/>
      <c r="B62" s="154">
        <v>52</v>
      </c>
      <c r="C62" s="173"/>
      <c r="D62" s="173"/>
      <c r="E62" s="98"/>
      <c r="F62" s="98"/>
      <c r="G62" s="98"/>
      <c r="H62" s="98"/>
      <c r="I62" s="102">
        <f t="shared" si="85"/>
        <v>0</v>
      </c>
      <c r="J62" s="102">
        <f t="shared" si="86"/>
        <v>0</v>
      </c>
      <c r="K62" s="11"/>
      <c r="L62" s="11"/>
      <c r="M62" s="95">
        <v>20.62</v>
      </c>
      <c r="N62" s="95">
        <v>4.1240000000000006</v>
      </c>
      <c r="O62" s="99">
        <v>0</v>
      </c>
      <c r="P62" s="95">
        <v>0</v>
      </c>
      <c r="Q62" s="147"/>
      <c r="R62" s="102"/>
      <c r="S62" s="11"/>
      <c r="T62" s="11"/>
      <c r="U62" s="102"/>
      <c r="V62" s="102"/>
      <c r="W62" s="29">
        <f t="shared" si="14"/>
        <v>20.62</v>
      </c>
      <c r="X62" s="29">
        <f t="shared" si="15"/>
        <v>20.62</v>
      </c>
      <c r="Y62" s="102">
        <v>5</v>
      </c>
      <c r="Z62" s="102">
        <v>2.2200000000000002</v>
      </c>
      <c r="AA62" s="99"/>
      <c r="AB62" s="95"/>
      <c r="AC62" s="29">
        <f t="shared" si="16"/>
        <v>5</v>
      </c>
      <c r="AD62" s="29">
        <f t="shared" si="17"/>
        <v>2.2200000000000002</v>
      </c>
      <c r="AE62" s="95">
        <v>10</v>
      </c>
      <c r="AF62" s="95">
        <v>3</v>
      </c>
      <c r="AG62" s="95"/>
      <c r="AH62" s="95"/>
      <c r="AI62" s="147"/>
      <c r="AJ62" s="147"/>
      <c r="AK62" s="325">
        <v>105</v>
      </c>
      <c r="AL62" s="326">
        <v>31.5</v>
      </c>
      <c r="AM62" s="9"/>
      <c r="AN62" s="9"/>
      <c r="AO62" s="28"/>
      <c r="AP62" s="28"/>
      <c r="AQ62" s="28"/>
      <c r="AR62" s="28"/>
      <c r="AS62" s="28"/>
      <c r="AT62" s="28"/>
      <c r="AU62" s="14">
        <f t="shared" si="87"/>
        <v>115</v>
      </c>
      <c r="AV62" s="14">
        <f t="shared" si="88"/>
        <v>34.5</v>
      </c>
      <c r="AW62" s="29"/>
      <c r="AX62" s="29"/>
      <c r="AY62" s="1"/>
      <c r="AZ62" s="29"/>
      <c r="BA62" s="29"/>
      <c r="BB62" s="29"/>
      <c r="BC62" s="29">
        <f t="shared" si="89"/>
        <v>0</v>
      </c>
      <c r="BD62" s="29">
        <f t="shared" si="90"/>
        <v>0</v>
      </c>
      <c r="BE62" s="102">
        <v>44</v>
      </c>
      <c r="BF62" s="102">
        <v>6.2656000000000001</v>
      </c>
      <c r="BG62" s="249">
        <v>16</v>
      </c>
      <c r="BH62" s="250">
        <v>2.2784</v>
      </c>
      <c r="BI62" s="249"/>
      <c r="BJ62" s="250"/>
      <c r="BK62" s="245"/>
      <c r="BL62" s="102"/>
      <c r="BM62" s="102">
        <v>0</v>
      </c>
      <c r="BN62" s="102">
        <v>0</v>
      </c>
      <c r="BO62" s="29"/>
      <c r="BP62" s="29"/>
      <c r="BQ62" s="102">
        <v>0</v>
      </c>
      <c r="BR62" s="102">
        <v>0</v>
      </c>
      <c r="BS62" s="11">
        <f t="shared" si="19"/>
        <v>60</v>
      </c>
      <c r="BT62" s="29">
        <f t="shared" si="20"/>
        <v>8.5440000000000005</v>
      </c>
      <c r="BU62" s="29"/>
      <c r="BV62" s="29"/>
      <c r="BW62" s="14"/>
      <c r="BX62" s="14"/>
      <c r="BY62" s="14"/>
      <c r="BZ62" s="29"/>
      <c r="CA62" s="14"/>
      <c r="CB62" s="29"/>
      <c r="CC62" s="14">
        <f t="shared" si="91"/>
        <v>0</v>
      </c>
      <c r="CD62" s="14">
        <f t="shared" si="91"/>
        <v>0</v>
      </c>
      <c r="CE62" s="14"/>
      <c r="CF62" s="14"/>
      <c r="CG62" s="27"/>
      <c r="CH62" s="18"/>
      <c r="CI62" s="26"/>
      <c r="CJ62" s="18"/>
      <c r="CK62" s="17"/>
      <c r="CL62" s="17"/>
      <c r="CM62" s="327">
        <v>25.75</v>
      </c>
      <c r="CN62" s="245">
        <v>8</v>
      </c>
      <c r="CO62" s="29">
        <f t="shared" si="21"/>
        <v>25.75</v>
      </c>
      <c r="CP62" s="29">
        <f t="shared" si="22"/>
        <v>8</v>
      </c>
      <c r="CQ62" s="238">
        <v>247.40625</v>
      </c>
      <c r="CR62" s="238"/>
      <c r="CS62" s="238"/>
      <c r="CT62" s="239"/>
      <c r="CU62" s="366">
        <v>18.556701030927837</v>
      </c>
      <c r="CV62" s="240"/>
      <c r="CW62" s="328">
        <v>63.814432989690722</v>
      </c>
      <c r="CX62" s="239"/>
      <c r="CY62" s="16"/>
      <c r="CZ62" s="16"/>
      <c r="DA62" s="25">
        <f t="shared" si="100"/>
        <v>329.77738402061857</v>
      </c>
      <c r="DB62" s="14">
        <f t="shared" si="24"/>
        <v>0</v>
      </c>
      <c r="DC62" s="29"/>
      <c r="DD62" s="29"/>
      <c r="DE62" s="14"/>
      <c r="DF62" s="29"/>
      <c r="DG62" s="29"/>
      <c r="DH62" s="29"/>
      <c r="DI62" s="29">
        <f t="shared" si="25"/>
        <v>0</v>
      </c>
      <c r="DJ62" s="29">
        <f t="shared" si="26"/>
        <v>0</v>
      </c>
      <c r="DK62" s="329">
        <v>42.37</v>
      </c>
      <c r="DL62" s="329">
        <v>14.12</v>
      </c>
      <c r="DM62" s="11">
        <f t="shared" si="27"/>
        <v>42.37</v>
      </c>
      <c r="DN62" s="11">
        <f t="shared" si="28"/>
        <v>14.12</v>
      </c>
      <c r="DO62" s="329">
        <v>41.1</v>
      </c>
      <c r="DP62" s="329">
        <v>13.7</v>
      </c>
      <c r="DQ62" s="349"/>
      <c r="DR62" s="349"/>
      <c r="DS62" s="29"/>
      <c r="DT62" s="29"/>
      <c r="DU62" s="15"/>
      <c r="DV62" s="24"/>
      <c r="DW62" s="24"/>
      <c r="DX62" s="24"/>
      <c r="DY62" s="29"/>
      <c r="DZ62" s="29"/>
      <c r="EA62" s="14"/>
      <c r="EB62" s="29"/>
      <c r="EC62" s="29">
        <f t="shared" si="29"/>
        <v>0</v>
      </c>
      <c r="ED62" s="29">
        <f t="shared" si="29"/>
        <v>0</v>
      </c>
      <c r="EE62" s="14"/>
      <c r="EF62" s="14"/>
      <c r="EG62" s="330">
        <v>39.18</v>
      </c>
      <c r="EH62" s="331">
        <v>9.7949999999999999</v>
      </c>
      <c r="EI62" s="119">
        <v>154.63999999999999</v>
      </c>
      <c r="EJ62" s="119">
        <v>38.659999999999997</v>
      </c>
      <c r="EK62" s="327">
        <v>72.16</v>
      </c>
      <c r="EL62" s="353">
        <v>18.04</v>
      </c>
      <c r="EM62" s="358">
        <v>51.55</v>
      </c>
      <c r="EN62" s="358">
        <v>12.887499999999999</v>
      </c>
      <c r="EO62" s="358">
        <v>30.93</v>
      </c>
      <c r="EP62" s="358">
        <v>7.7324999999999999</v>
      </c>
      <c r="EQ62" s="29">
        <f t="shared" si="30"/>
        <v>348.46000000000004</v>
      </c>
      <c r="ER62" s="29">
        <f t="shared" si="101"/>
        <v>66.495000000000005</v>
      </c>
      <c r="ES62" s="33"/>
      <c r="ET62" s="33"/>
      <c r="EU62" s="23"/>
      <c r="EV62" s="23"/>
      <c r="EW62" s="14">
        <f t="shared" si="32"/>
        <v>0</v>
      </c>
      <c r="EX62" s="14">
        <f t="shared" si="33"/>
        <v>0</v>
      </c>
      <c r="EY62" s="29"/>
      <c r="EZ62" s="29"/>
      <c r="FA62" s="332">
        <v>24</v>
      </c>
      <c r="FB62" s="246"/>
      <c r="FC62" s="139">
        <v>0</v>
      </c>
      <c r="FD62" s="245"/>
      <c r="FE62" s="29"/>
      <c r="FF62" s="29"/>
      <c r="FG62" s="235"/>
      <c r="FH62" s="236"/>
      <c r="FI62" s="29"/>
      <c r="FJ62" s="29"/>
      <c r="FK62" s="29"/>
      <c r="FL62" s="29"/>
      <c r="FM62" s="245">
        <v>26.8</v>
      </c>
      <c r="FN62" s="245">
        <v>6</v>
      </c>
      <c r="FO62" s="14"/>
      <c r="FP62" s="29"/>
      <c r="FQ62" s="6">
        <f t="shared" si="34"/>
        <v>26.8</v>
      </c>
      <c r="FR62" s="29">
        <f t="shared" si="35"/>
        <v>6</v>
      </c>
      <c r="FS62" s="14"/>
      <c r="FT62" s="14"/>
      <c r="FU62" s="29"/>
      <c r="FV62" s="29"/>
      <c r="FW62" s="29"/>
      <c r="FX62" s="29"/>
      <c r="FY62" s="29"/>
      <c r="FZ62" s="29"/>
      <c r="GA62" s="29"/>
      <c r="GB62" s="29"/>
      <c r="GC62" s="29"/>
      <c r="GD62" s="29"/>
      <c r="GE62" s="29"/>
      <c r="GF62" s="29"/>
      <c r="GG62" s="29">
        <f t="shared" si="36"/>
        <v>0</v>
      </c>
      <c r="GH62" s="29">
        <f t="shared" si="37"/>
        <v>0</v>
      </c>
      <c r="GI62" s="22"/>
      <c r="GJ62" s="22"/>
      <c r="GK62" s="245"/>
      <c r="GL62" s="245"/>
      <c r="GM62" s="248"/>
      <c r="GN62" s="21"/>
      <c r="GO62" s="333"/>
      <c r="GP62" s="334"/>
      <c r="GQ62" s="5"/>
      <c r="GR62" s="5"/>
      <c r="GS62" s="21"/>
      <c r="GT62" s="21"/>
      <c r="GU62" s="118"/>
      <c r="GV62" s="118"/>
      <c r="GW62" s="118"/>
      <c r="GX62" s="118"/>
      <c r="GY62" s="118">
        <v>1.5</v>
      </c>
      <c r="GZ62" s="118">
        <v>0</v>
      </c>
      <c r="HA62" s="29">
        <f t="shared" si="38"/>
        <v>1.5</v>
      </c>
      <c r="HB62" s="29">
        <f t="shared" si="39"/>
        <v>0</v>
      </c>
      <c r="HC62" s="14"/>
      <c r="HD62" s="14"/>
      <c r="HE62" s="14"/>
      <c r="HF62" s="14"/>
      <c r="HG62" s="14"/>
      <c r="HH62" s="14"/>
      <c r="HI62" s="14">
        <f t="shared" si="92"/>
        <v>0</v>
      </c>
      <c r="HJ62" s="14">
        <f t="shared" si="93"/>
        <v>0</v>
      </c>
      <c r="HK62" s="102"/>
      <c r="HL62" s="102"/>
      <c r="HM62" s="102"/>
      <c r="HN62" s="355"/>
      <c r="HO62" s="102">
        <f t="shared" si="40"/>
        <v>0</v>
      </c>
      <c r="HP62" s="102">
        <f t="shared" si="41"/>
        <v>0</v>
      </c>
      <c r="HQ62" s="116">
        <v>400</v>
      </c>
      <c r="HR62" s="95"/>
      <c r="HS62" s="116">
        <v>400</v>
      </c>
      <c r="HT62" s="29"/>
      <c r="HU62" s="29">
        <f t="shared" si="42"/>
        <v>400</v>
      </c>
      <c r="HV62" s="29">
        <f t="shared" si="43"/>
        <v>0</v>
      </c>
      <c r="HW62" s="29"/>
      <c r="HX62" s="29"/>
      <c r="HY62" s="240"/>
      <c r="HZ62" s="333"/>
      <c r="IA62" s="20"/>
      <c r="IB62" s="7"/>
      <c r="IC62" s="336">
        <v>9.3000000000000007</v>
      </c>
      <c r="ID62" s="155">
        <v>2.3250000000000002</v>
      </c>
      <c r="IE62" s="4"/>
      <c r="IF62" s="4"/>
      <c r="IG62" s="29">
        <f t="shared" si="82"/>
        <v>9.3000000000000007</v>
      </c>
      <c r="IH62" s="29">
        <f t="shared" si="44"/>
        <v>2.3250000000000002</v>
      </c>
      <c r="II62" s="29"/>
      <c r="IJ62" s="29"/>
      <c r="IK62" s="29"/>
      <c r="IL62" s="29"/>
      <c r="IM62" s="14"/>
      <c r="IN62" s="24"/>
      <c r="IO62" s="102"/>
      <c r="IP62" s="102"/>
      <c r="IQ62" s="29"/>
      <c r="IR62" s="29"/>
      <c r="IS62" s="29"/>
      <c r="IT62" s="29"/>
      <c r="IU62" s="29">
        <f t="shared" si="94"/>
        <v>0</v>
      </c>
      <c r="IV62" s="29">
        <f t="shared" si="95"/>
        <v>0</v>
      </c>
      <c r="IW62" s="29"/>
      <c r="IX62" s="29"/>
      <c r="IY62" s="95">
        <v>10.31</v>
      </c>
      <c r="IZ62" s="95">
        <v>0</v>
      </c>
      <c r="JA62" s="95">
        <v>0</v>
      </c>
      <c r="JB62" s="95">
        <v>0</v>
      </c>
      <c r="JC62" s="30"/>
      <c r="JD62" s="30"/>
      <c r="JE62" s="29">
        <f t="shared" si="45"/>
        <v>10.31</v>
      </c>
      <c r="JF62" s="29">
        <f t="shared" si="46"/>
        <v>0</v>
      </c>
      <c r="JG62" s="370">
        <v>0</v>
      </c>
      <c r="JH62" s="371">
        <v>0</v>
      </c>
      <c r="JI62" s="370">
        <v>0</v>
      </c>
      <c r="JJ62" s="371">
        <v>0</v>
      </c>
      <c r="JK62" s="333">
        <v>51.55</v>
      </c>
      <c r="JL62" s="333">
        <v>11</v>
      </c>
      <c r="JM62" s="116">
        <v>0</v>
      </c>
      <c r="JN62" s="333">
        <v>0</v>
      </c>
      <c r="JO62" s="327"/>
      <c r="JP62" s="245"/>
      <c r="JQ62" s="29"/>
      <c r="JR62" s="29"/>
      <c r="JS62" s="29"/>
      <c r="JT62" s="29"/>
      <c r="JU62" s="29">
        <f t="shared" si="83"/>
        <v>51.55</v>
      </c>
      <c r="JV62" s="29">
        <f t="shared" si="84"/>
        <v>11</v>
      </c>
      <c r="JW62" s="29"/>
      <c r="JX62" s="29"/>
      <c r="JY62" s="30"/>
      <c r="JZ62" s="30"/>
      <c r="KA62" s="29">
        <f t="shared" si="47"/>
        <v>0</v>
      </c>
      <c r="KB62" s="29">
        <f t="shared" si="48"/>
        <v>0</v>
      </c>
      <c r="KC62" s="14"/>
      <c r="KD62" s="14"/>
      <c r="KE62" s="14"/>
      <c r="KF62" s="14"/>
      <c r="KG62" s="14">
        <f t="shared" si="96"/>
        <v>0</v>
      </c>
      <c r="KH62" s="14">
        <f t="shared" si="97"/>
        <v>0</v>
      </c>
      <c r="KI62" s="14"/>
      <c r="KJ62" s="14"/>
      <c r="KK62" s="14"/>
      <c r="KL62" s="14"/>
      <c r="KM62" s="14">
        <f t="shared" si="49"/>
        <v>0</v>
      </c>
      <c r="KN62" s="14">
        <f t="shared" si="49"/>
        <v>0</v>
      </c>
      <c r="KO62" s="11"/>
      <c r="KP62" s="14"/>
      <c r="KQ62" s="14"/>
      <c r="KR62" s="14"/>
      <c r="KS62" s="10"/>
      <c r="KT62" s="10"/>
      <c r="KU62" s="14"/>
      <c r="KV62" s="14"/>
      <c r="KW62" s="14">
        <f t="shared" si="50"/>
        <v>0</v>
      </c>
      <c r="KX62" s="14">
        <f t="shared" si="51"/>
        <v>0</v>
      </c>
      <c r="KY62" s="14"/>
      <c r="KZ62" s="14"/>
      <c r="LA62" s="14"/>
      <c r="LB62" s="14"/>
      <c r="LC62" s="14">
        <f t="shared" si="52"/>
        <v>0</v>
      </c>
      <c r="LD62" s="14">
        <f t="shared" si="53"/>
        <v>0</v>
      </c>
      <c r="LE62" s="14"/>
      <c r="LF62" s="14"/>
      <c r="LG62" s="14">
        <f t="shared" si="54"/>
        <v>0</v>
      </c>
      <c r="LH62" s="14">
        <f t="shared" si="55"/>
        <v>0</v>
      </c>
      <c r="LI62" s="337"/>
      <c r="LJ62" s="338"/>
      <c r="LK62" s="339"/>
      <c r="LL62" s="340"/>
      <c r="LM62" s="339"/>
      <c r="LN62" s="342"/>
      <c r="LO62" s="31"/>
      <c r="LP62" s="3"/>
      <c r="LQ62" s="3"/>
      <c r="LR62" s="3"/>
      <c r="LS62" s="14">
        <f t="shared" si="102"/>
        <v>0</v>
      </c>
      <c r="LT62" s="14">
        <f t="shared" si="57"/>
        <v>0</v>
      </c>
      <c r="LU62" s="12"/>
      <c r="LV62" s="14"/>
      <c r="LW62" s="14"/>
      <c r="LX62" s="14"/>
      <c r="LY62" s="14">
        <f t="shared" si="58"/>
        <v>0</v>
      </c>
      <c r="LZ62" s="14">
        <f t="shared" si="59"/>
        <v>0</v>
      </c>
      <c r="MA62" s="27"/>
      <c r="MB62" s="14"/>
      <c r="MC62" s="233">
        <v>22</v>
      </c>
      <c r="MD62" s="252"/>
      <c r="ME62" s="99"/>
      <c r="MF62" s="14"/>
      <c r="MG62" s="31"/>
      <c r="MH62" s="14"/>
      <c r="MI62" s="14">
        <f t="shared" si="60"/>
        <v>22</v>
      </c>
      <c r="MJ62" s="14">
        <f t="shared" si="61"/>
        <v>0</v>
      </c>
      <c r="MK62" s="350">
        <v>5.9850000000000003</v>
      </c>
      <c r="ML62" s="117">
        <v>0</v>
      </c>
      <c r="MM62" s="139">
        <v>3.5149999999999997</v>
      </c>
      <c r="MN62" s="343">
        <v>0</v>
      </c>
      <c r="MO62" s="14">
        <f t="shared" si="62"/>
        <v>9.5</v>
      </c>
      <c r="MP62" s="14">
        <f t="shared" si="63"/>
        <v>0</v>
      </c>
      <c r="MQ62" s="14"/>
      <c r="MR62" s="14"/>
      <c r="MS62" s="14">
        <f t="shared" si="64"/>
        <v>0</v>
      </c>
      <c r="MT62" s="14">
        <f t="shared" si="65"/>
        <v>0</v>
      </c>
      <c r="MU62" s="14"/>
      <c r="MV62" s="14"/>
      <c r="MW62" s="14">
        <f t="shared" si="66"/>
        <v>0</v>
      </c>
      <c r="MX62" s="14">
        <f t="shared" si="67"/>
        <v>0</v>
      </c>
      <c r="MY62" s="117">
        <v>6.65</v>
      </c>
      <c r="MZ62" s="344">
        <v>0.9</v>
      </c>
      <c r="NA62" s="14">
        <f t="shared" si="68"/>
        <v>6.65</v>
      </c>
      <c r="NB62" s="14">
        <f t="shared" si="69"/>
        <v>0.9</v>
      </c>
      <c r="NC62" s="33"/>
      <c r="ND62" s="33"/>
      <c r="NE62" s="33">
        <f t="shared" si="70"/>
        <v>0</v>
      </c>
      <c r="NF62" s="33">
        <f t="shared" si="71"/>
        <v>0</v>
      </c>
      <c r="NG62" s="33"/>
      <c r="NH62" s="33"/>
      <c r="NI62" s="33">
        <f t="shared" si="72"/>
        <v>0</v>
      </c>
      <c r="NJ62" s="33">
        <f t="shared" si="73"/>
        <v>0</v>
      </c>
      <c r="NK62" s="8"/>
      <c r="NL62" s="33"/>
      <c r="NM62" s="33">
        <f t="shared" si="74"/>
        <v>0</v>
      </c>
      <c r="NN62" s="33">
        <f t="shared" si="75"/>
        <v>0</v>
      </c>
      <c r="NO62" s="98">
        <v>3.67</v>
      </c>
      <c r="NP62" s="98"/>
      <c r="NQ62" s="98">
        <v>0</v>
      </c>
      <c r="NR62" s="98"/>
      <c r="NS62" s="98">
        <v>0</v>
      </c>
      <c r="NT62" s="98"/>
      <c r="NU62" s="14">
        <f t="shared" si="76"/>
        <v>3.67</v>
      </c>
      <c r="NV62" s="14">
        <f t="shared" si="77"/>
        <v>0</v>
      </c>
      <c r="NW62" s="98"/>
      <c r="NX62" s="98"/>
      <c r="NY62" s="98"/>
      <c r="NZ62" s="98"/>
      <c r="OA62" s="98"/>
      <c r="OB62" s="98"/>
      <c r="OC62" s="98"/>
      <c r="OD62" s="98"/>
      <c r="OE62" s="98">
        <f t="shared" si="78"/>
        <v>0</v>
      </c>
      <c r="OF62" s="98">
        <f t="shared" si="79"/>
        <v>0</v>
      </c>
      <c r="OG62" s="240">
        <v>2.95</v>
      </c>
      <c r="OH62" s="240"/>
      <c r="OI62" s="240">
        <v>1.01</v>
      </c>
      <c r="OJ62" s="240"/>
      <c r="OK62" s="240">
        <v>1.1100000000000001</v>
      </c>
      <c r="OL62" s="33"/>
      <c r="OM62" s="33">
        <f t="shared" si="80"/>
        <v>3.96</v>
      </c>
      <c r="ON62" s="33">
        <f t="shared" si="81"/>
        <v>0</v>
      </c>
      <c r="OO62" s="33"/>
      <c r="OP62" s="33"/>
      <c r="OQ62" s="33">
        <f t="shared" si="98"/>
        <v>0</v>
      </c>
      <c r="OR62" s="33">
        <f t="shared" si="99"/>
        <v>0</v>
      </c>
    </row>
    <row r="63" spans="1:408" ht="12.75" customHeight="1">
      <c r="A63" s="185" t="s">
        <v>149</v>
      </c>
      <c r="B63" s="154">
        <v>53</v>
      </c>
      <c r="C63" s="173"/>
      <c r="D63" s="173"/>
      <c r="E63" s="98"/>
      <c r="F63" s="98"/>
      <c r="G63" s="98"/>
      <c r="H63" s="98"/>
      <c r="I63" s="102">
        <f t="shared" si="85"/>
        <v>0</v>
      </c>
      <c r="J63" s="102">
        <f t="shared" si="86"/>
        <v>0</v>
      </c>
      <c r="K63" s="11"/>
      <c r="L63" s="11"/>
      <c r="M63" s="95">
        <v>20.62</v>
      </c>
      <c r="N63" s="95">
        <v>4.1240000000000006</v>
      </c>
      <c r="O63" s="99">
        <v>0</v>
      </c>
      <c r="P63" s="95">
        <v>0</v>
      </c>
      <c r="Q63" s="147"/>
      <c r="R63" s="102"/>
      <c r="S63" s="11"/>
      <c r="T63" s="11"/>
      <c r="U63" s="102"/>
      <c r="V63" s="102"/>
      <c r="W63" s="29">
        <f t="shared" si="14"/>
        <v>20.62</v>
      </c>
      <c r="X63" s="29">
        <f t="shared" si="15"/>
        <v>20.62</v>
      </c>
      <c r="Y63" s="102">
        <v>5</v>
      </c>
      <c r="Z63" s="102">
        <v>2.2200000000000002</v>
      </c>
      <c r="AA63" s="99"/>
      <c r="AB63" s="95"/>
      <c r="AC63" s="29">
        <f t="shared" si="16"/>
        <v>5</v>
      </c>
      <c r="AD63" s="29">
        <f t="shared" si="17"/>
        <v>2.2200000000000002</v>
      </c>
      <c r="AE63" s="95">
        <v>10</v>
      </c>
      <c r="AF63" s="95">
        <v>3</v>
      </c>
      <c r="AG63" s="95"/>
      <c r="AH63" s="95"/>
      <c r="AI63" s="147"/>
      <c r="AJ63" s="147"/>
      <c r="AK63" s="325">
        <v>105</v>
      </c>
      <c r="AL63" s="326">
        <v>31.5</v>
      </c>
      <c r="AM63" s="9"/>
      <c r="AN63" s="9"/>
      <c r="AO63" s="28"/>
      <c r="AP63" s="28"/>
      <c r="AQ63" s="28"/>
      <c r="AR63" s="28"/>
      <c r="AS63" s="28"/>
      <c r="AT63" s="28"/>
      <c r="AU63" s="14">
        <f t="shared" si="87"/>
        <v>115</v>
      </c>
      <c r="AV63" s="14">
        <f t="shared" si="88"/>
        <v>34.5</v>
      </c>
      <c r="AW63" s="29"/>
      <c r="AX63" s="29"/>
      <c r="AY63" s="1"/>
      <c r="AZ63" s="29"/>
      <c r="BA63" s="29"/>
      <c r="BB63" s="29"/>
      <c r="BC63" s="29">
        <f t="shared" si="89"/>
        <v>0</v>
      </c>
      <c r="BD63" s="29">
        <f t="shared" si="90"/>
        <v>0</v>
      </c>
      <c r="BE63" s="102">
        <v>44</v>
      </c>
      <c r="BF63" s="102">
        <v>6.2656000000000001</v>
      </c>
      <c r="BG63" s="249">
        <v>16</v>
      </c>
      <c r="BH63" s="250">
        <v>2.2784</v>
      </c>
      <c r="BI63" s="249"/>
      <c r="BJ63" s="250"/>
      <c r="BK63" s="245"/>
      <c r="BL63" s="102"/>
      <c r="BM63" s="102">
        <v>0</v>
      </c>
      <c r="BN63" s="102">
        <v>0</v>
      </c>
      <c r="BO63" s="29"/>
      <c r="BP63" s="29"/>
      <c r="BQ63" s="102">
        <v>0</v>
      </c>
      <c r="BR63" s="102">
        <v>0</v>
      </c>
      <c r="BS63" s="11">
        <f t="shared" si="19"/>
        <v>60</v>
      </c>
      <c r="BT63" s="29">
        <f t="shared" si="20"/>
        <v>8.5440000000000005</v>
      </c>
      <c r="BU63" s="29"/>
      <c r="BV63" s="29"/>
      <c r="BW63" s="14"/>
      <c r="BX63" s="14"/>
      <c r="BY63" s="14"/>
      <c r="BZ63" s="29"/>
      <c r="CA63" s="14"/>
      <c r="CB63" s="29"/>
      <c r="CC63" s="14">
        <f t="shared" si="91"/>
        <v>0</v>
      </c>
      <c r="CD63" s="14">
        <f t="shared" si="91"/>
        <v>0</v>
      </c>
      <c r="CE63" s="14"/>
      <c r="CF63" s="14"/>
      <c r="CG63" s="27"/>
      <c r="CH63" s="18"/>
      <c r="CI63" s="26"/>
      <c r="CJ63" s="18"/>
      <c r="CK63" s="17"/>
      <c r="CL63" s="17"/>
      <c r="CM63" s="327">
        <v>25.75</v>
      </c>
      <c r="CN63" s="245">
        <v>8</v>
      </c>
      <c r="CO63" s="29">
        <f t="shared" si="21"/>
        <v>25.75</v>
      </c>
      <c r="CP63" s="29">
        <f t="shared" si="22"/>
        <v>8</v>
      </c>
      <c r="CQ63" s="238">
        <v>247.40625</v>
      </c>
      <c r="CR63" s="238"/>
      <c r="CS63" s="238"/>
      <c r="CT63" s="239"/>
      <c r="CU63" s="366">
        <v>18.556701030927837</v>
      </c>
      <c r="CV63" s="240"/>
      <c r="CW63" s="328">
        <v>63.814432989690722</v>
      </c>
      <c r="CX63" s="239"/>
      <c r="CY63" s="16"/>
      <c r="CZ63" s="16"/>
      <c r="DA63" s="25">
        <f t="shared" si="100"/>
        <v>329.77738402061857</v>
      </c>
      <c r="DB63" s="14">
        <f t="shared" si="24"/>
        <v>0</v>
      </c>
      <c r="DC63" s="29"/>
      <c r="DD63" s="29"/>
      <c r="DE63" s="14"/>
      <c r="DF63" s="29"/>
      <c r="DG63" s="29"/>
      <c r="DH63" s="29"/>
      <c r="DI63" s="29">
        <f t="shared" si="25"/>
        <v>0</v>
      </c>
      <c r="DJ63" s="29">
        <f t="shared" si="26"/>
        <v>0</v>
      </c>
      <c r="DK63" s="329">
        <v>42.37</v>
      </c>
      <c r="DL63" s="329">
        <v>14.12</v>
      </c>
      <c r="DM63" s="11">
        <f t="shared" si="27"/>
        <v>42.37</v>
      </c>
      <c r="DN63" s="11">
        <f t="shared" si="28"/>
        <v>14.12</v>
      </c>
      <c r="DO63" s="329">
        <v>41.1</v>
      </c>
      <c r="DP63" s="329">
        <v>13.7</v>
      </c>
      <c r="DQ63" s="349"/>
      <c r="DR63" s="349"/>
      <c r="DS63" s="29"/>
      <c r="DT63" s="29"/>
      <c r="DU63" s="15"/>
      <c r="DV63" s="24"/>
      <c r="DW63" s="24"/>
      <c r="DX63" s="24"/>
      <c r="DY63" s="29"/>
      <c r="DZ63" s="29"/>
      <c r="EA63" s="14"/>
      <c r="EB63" s="29"/>
      <c r="EC63" s="29">
        <f t="shared" si="29"/>
        <v>0</v>
      </c>
      <c r="ED63" s="29">
        <f t="shared" si="29"/>
        <v>0</v>
      </c>
      <c r="EE63" s="14"/>
      <c r="EF63" s="14"/>
      <c r="EG63" s="330">
        <v>39.18</v>
      </c>
      <c r="EH63" s="331">
        <v>9.7949999999999999</v>
      </c>
      <c r="EI63" s="119">
        <v>154.63999999999999</v>
      </c>
      <c r="EJ63" s="119">
        <v>38.659999999999997</v>
      </c>
      <c r="EK63" s="327">
        <v>72.16</v>
      </c>
      <c r="EL63" s="353">
        <v>18.04</v>
      </c>
      <c r="EM63" s="358">
        <v>51.55</v>
      </c>
      <c r="EN63" s="358">
        <v>12.887499999999999</v>
      </c>
      <c r="EO63" s="358">
        <v>30.93</v>
      </c>
      <c r="EP63" s="358">
        <v>7.7324999999999999</v>
      </c>
      <c r="EQ63" s="29">
        <f t="shared" si="30"/>
        <v>348.46000000000004</v>
      </c>
      <c r="ER63" s="29">
        <f t="shared" si="101"/>
        <v>66.495000000000005</v>
      </c>
      <c r="ES63" s="33"/>
      <c r="ET63" s="33"/>
      <c r="EU63" s="23"/>
      <c r="EV63" s="23"/>
      <c r="EW63" s="14">
        <f t="shared" si="32"/>
        <v>0</v>
      </c>
      <c r="EX63" s="14">
        <f t="shared" si="33"/>
        <v>0</v>
      </c>
      <c r="EY63" s="29"/>
      <c r="EZ63" s="29"/>
      <c r="FA63" s="332">
        <v>24</v>
      </c>
      <c r="FB63" s="246"/>
      <c r="FC63" s="139">
        <v>0</v>
      </c>
      <c r="FD63" s="245"/>
      <c r="FE63" s="29"/>
      <c r="FF63" s="29"/>
      <c r="FG63" s="235"/>
      <c r="FH63" s="236"/>
      <c r="FI63" s="29"/>
      <c r="FJ63" s="29"/>
      <c r="FK63" s="29"/>
      <c r="FL63" s="29"/>
      <c r="FM63" s="245">
        <v>26.8</v>
      </c>
      <c r="FN63" s="245">
        <v>6</v>
      </c>
      <c r="FO63" s="14"/>
      <c r="FP63" s="29"/>
      <c r="FQ63" s="6">
        <f t="shared" si="34"/>
        <v>26.8</v>
      </c>
      <c r="FR63" s="29">
        <f t="shared" si="35"/>
        <v>6</v>
      </c>
      <c r="FS63" s="14"/>
      <c r="FT63" s="14"/>
      <c r="FU63" s="29"/>
      <c r="FV63" s="29"/>
      <c r="FW63" s="29"/>
      <c r="FX63" s="29"/>
      <c r="FY63" s="29"/>
      <c r="FZ63" s="29"/>
      <c r="GA63" s="29"/>
      <c r="GB63" s="29"/>
      <c r="GC63" s="29"/>
      <c r="GD63" s="29"/>
      <c r="GE63" s="29"/>
      <c r="GF63" s="29"/>
      <c r="GG63" s="29">
        <f t="shared" si="36"/>
        <v>0</v>
      </c>
      <c r="GH63" s="29">
        <f t="shared" si="37"/>
        <v>0</v>
      </c>
      <c r="GI63" s="22"/>
      <c r="GJ63" s="22"/>
      <c r="GK63" s="245"/>
      <c r="GL63" s="245"/>
      <c r="GM63" s="248"/>
      <c r="GN63" s="21"/>
      <c r="GO63" s="333"/>
      <c r="GP63" s="334"/>
      <c r="GQ63" s="5"/>
      <c r="GR63" s="5"/>
      <c r="GS63" s="21"/>
      <c r="GT63" s="21"/>
      <c r="GU63" s="118"/>
      <c r="GV63" s="118"/>
      <c r="GW63" s="118"/>
      <c r="GX63" s="118"/>
      <c r="GY63" s="118">
        <v>1.5</v>
      </c>
      <c r="GZ63" s="118">
        <v>0</v>
      </c>
      <c r="HA63" s="29">
        <f t="shared" si="38"/>
        <v>1.5</v>
      </c>
      <c r="HB63" s="29">
        <f t="shared" si="39"/>
        <v>0</v>
      </c>
      <c r="HC63" s="14"/>
      <c r="HD63" s="14"/>
      <c r="HE63" s="14"/>
      <c r="HF63" s="14"/>
      <c r="HG63" s="14"/>
      <c r="HH63" s="14"/>
      <c r="HI63" s="14">
        <f t="shared" si="92"/>
        <v>0</v>
      </c>
      <c r="HJ63" s="14">
        <f t="shared" si="93"/>
        <v>0</v>
      </c>
      <c r="HK63" s="102"/>
      <c r="HL63" s="102"/>
      <c r="HM63" s="102"/>
      <c r="HN63" s="355"/>
      <c r="HO63" s="102">
        <f t="shared" si="40"/>
        <v>0</v>
      </c>
      <c r="HP63" s="102">
        <f t="shared" si="41"/>
        <v>0</v>
      </c>
      <c r="HQ63" s="116">
        <v>400</v>
      </c>
      <c r="HR63" s="95"/>
      <c r="HS63" s="116">
        <v>400</v>
      </c>
      <c r="HT63" s="29"/>
      <c r="HU63" s="29">
        <f t="shared" si="42"/>
        <v>400</v>
      </c>
      <c r="HV63" s="29">
        <f t="shared" si="43"/>
        <v>0</v>
      </c>
      <c r="HW63" s="29"/>
      <c r="HX63" s="29"/>
      <c r="HY63" s="240"/>
      <c r="HZ63" s="333"/>
      <c r="IA63" s="20"/>
      <c r="IB63" s="7"/>
      <c r="IC63" s="336">
        <v>9.3000000000000007</v>
      </c>
      <c r="ID63" s="155">
        <v>2.3250000000000002</v>
      </c>
      <c r="IE63" s="4"/>
      <c r="IF63" s="4"/>
      <c r="IG63" s="29">
        <f t="shared" si="82"/>
        <v>9.3000000000000007</v>
      </c>
      <c r="IH63" s="29">
        <f t="shared" si="44"/>
        <v>2.3250000000000002</v>
      </c>
      <c r="II63" s="29"/>
      <c r="IJ63" s="29"/>
      <c r="IK63" s="29"/>
      <c r="IL63" s="29"/>
      <c r="IM63" s="14"/>
      <c r="IN63" s="24"/>
      <c r="IO63" s="102"/>
      <c r="IP63" s="102"/>
      <c r="IQ63" s="29"/>
      <c r="IR63" s="29"/>
      <c r="IS63" s="29"/>
      <c r="IT63" s="29"/>
      <c r="IU63" s="29">
        <f t="shared" si="94"/>
        <v>0</v>
      </c>
      <c r="IV63" s="29">
        <f t="shared" si="95"/>
        <v>0</v>
      </c>
      <c r="IW63" s="29"/>
      <c r="IX63" s="29"/>
      <c r="IY63" s="95">
        <v>10.31</v>
      </c>
      <c r="IZ63" s="95">
        <v>0</v>
      </c>
      <c r="JA63" s="95">
        <v>0</v>
      </c>
      <c r="JB63" s="95">
        <v>0</v>
      </c>
      <c r="JC63" s="30"/>
      <c r="JD63" s="30"/>
      <c r="JE63" s="29">
        <f t="shared" si="45"/>
        <v>10.31</v>
      </c>
      <c r="JF63" s="29">
        <f t="shared" si="46"/>
        <v>0</v>
      </c>
      <c r="JG63" s="370">
        <v>0</v>
      </c>
      <c r="JH63" s="371">
        <v>0</v>
      </c>
      <c r="JI63" s="370">
        <v>0</v>
      </c>
      <c r="JJ63" s="371">
        <v>0</v>
      </c>
      <c r="JK63" s="333">
        <v>51.55</v>
      </c>
      <c r="JL63" s="333">
        <v>11</v>
      </c>
      <c r="JM63" s="116">
        <v>0</v>
      </c>
      <c r="JN63" s="333">
        <v>0</v>
      </c>
      <c r="JO63" s="327"/>
      <c r="JP63" s="245"/>
      <c r="JQ63" s="29"/>
      <c r="JR63" s="29"/>
      <c r="JS63" s="29"/>
      <c r="JT63" s="29"/>
      <c r="JU63" s="29">
        <f t="shared" si="83"/>
        <v>51.55</v>
      </c>
      <c r="JV63" s="29">
        <f t="shared" si="84"/>
        <v>11</v>
      </c>
      <c r="JW63" s="29"/>
      <c r="JX63" s="29"/>
      <c r="JY63" s="30"/>
      <c r="JZ63" s="30"/>
      <c r="KA63" s="29">
        <f t="shared" si="47"/>
        <v>0</v>
      </c>
      <c r="KB63" s="29">
        <f t="shared" si="48"/>
        <v>0</v>
      </c>
      <c r="KC63" s="14"/>
      <c r="KD63" s="14"/>
      <c r="KE63" s="14"/>
      <c r="KF63" s="14"/>
      <c r="KG63" s="14">
        <f t="shared" si="96"/>
        <v>0</v>
      </c>
      <c r="KH63" s="14">
        <f t="shared" si="97"/>
        <v>0</v>
      </c>
      <c r="KI63" s="14"/>
      <c r="KJ63" s="14"/>
      <c r="KK63" s="14"/>
      <c r="KL63" s="14"/>
      <c r="KM63" s="14">
        <f t="shared" si="49"/>
        <v>0</v>
      </c>
      <c r="KN63" s="14">
        <f t="shared" si="49"/>
        <v>0</v>
      </c>
      <c r="KO63" s="11"/>
      <c r="KP63" s="14"/>
      <c r="KQ63" s="14"/>
      <c r="KR63" s="14"/>
      <c r="KS63" s="10"/>
      <c r="KT63" s="10"/>
      <c r="KU63" s="14"/>
      <c r="KV63" s="14"/>
      <c r="KW63" s="14">
        <f t="shared" si="50"/>
        <v>0</v>
      </c>
      <c r="KX63" s="14">
        <f t="shared" si="51"/>
        <v>0</v>
      </c>
      <c r="KY63" s="14"/>
      <c r="KZ63" s="14"/>
      <c r="LA63" s="14"/>
      <c r="LB63" s="14"/>
      <c r="LC63" s="14">
        <f t="shared" si="52"/>
        <v>0</v>
      </c>
      <c r="LD63" s="14">
        <f t="shared" si="53"/>
        <v>0</v>
      </c>
      <c r="LE63" s="14"/>
      <c r="LF63" s="14"/>
      <c r="LG63" s="14">
        <f t="shared" si="54"/>
        <v>0</v>
      </c>
      <c r="LH63" s="14">
        <f t="shared" si="55"/>
        <v>0</v>
      </c>
      <c r="LI63" s="337"/>
      <c r="LJ63" s="338"/>
      <c r="LK63" s="339"/>
      <c r="LL63" s="340"/>
      <c r="LM63" s="339"/>
      <c r="LN63" s="342"/>
      <c r="LO63" s="31"/>
      <c r="LP63" s="3"/>
      <c r="LQ63" s="3"/>
      <c r="LR63" s="3"/>
      <c r="LS63" s="14">
        <f t="shared" si="102"/>
        <v>0</v>
      </c>
      <c r="LT63" s="14">
        <f t="shared" si="57"/>
        <v>0</v>
      </c>
      <c r="LU63" s="12"/>
      <c r="LV63" s="14"/>
      <c r="LW63" s="14"/>
      <c r="LX63" s="14"/>
      <c r="LY63" s="14">
        <f t="shared" si="58"/>
        <v>0</v>
      </c>
      <c r="LZ63" s="14">
        <f t="shared" si="59"/>
        <v>0</v>
      </c>
      <c r="MA63" s="27"/>
      <c r="MB63" s="14"/>
      <c r="MC63" s="233">
        <v>22</v>
      </c>
      <c r="MD63" s="252"/>
      <c r="ME63" s="99"/>
      <c r="MF63" s="14"/>
      <c r="MG63" s="31"/>
      <c r="MH63" s="14"/>
      <c r="MI63" s="14">
        <f t="shared" si="60"/>
        <v>22</v>
      </c>
      <c r="MJ63" s="14">
        <f t="shared" si="61"/>
        <v>0</v>
      </c>
      <c r="MK63" s="350">
        <v>5.9094000000000007</v>
      </c>
      <c r="ML63" s="117">
        <v>0</v>
      </c>
      <c r="MM63" s="139">
        <v>3.4706000000000001</v>
      </c>
      <c r="MN63" s="343">
        <v>0</v>
      </c>
      <c r="MO63" s="14">
        <f t="shared" si="62"/>
        <v>9.3800000000000008</v>
      </c>
      <c r="MP63" s="14">
        <f t="shared" si="63"/>
        <v>0</v>
      </c>
      <c r="MQ63" s="14"/>
      <c r="MR63" s="14"/>
      <c r="MS63" s="14">
        <f t="shared" si="64"/>
        <v>0</v>
      </c>
      <c r="MT63" s="14">
        <f t="shared" si="65"/>
        <v>0</v>
      </c>
      <c r="MU63" s="14"/>
      <c r="MV63" s="14"/>
      <c r="MW63" s="14">
        <f t="shared" si="66"/>
        <v>0</v>
      </c>
      <c r="MX63" s="14">
        <f t="shared" si="67"/>
        <v>0</v>
      </c>
      <c r="MY63" s="117">
        <v>6.65</v>
      </c>
      <c r="MZ63" s="344">
        <v>0.9</v>
      </c>
      <c r="NA63" s="14">
        <f t="shared" si="68"/>
        <v>6.65</v>
      </c>
      <c r="NB63" s="14">
        <f t="shared" si="69"/>
        <v>0.9</v>
      </c>
      <c r="NC63" s="33"/>
      <c r="ND63" s="33"/>
      <c r="NE63" s="33">
        <f t="shared" si="70"/>
        <v>0</v>
      </c>
      <c r="NF63" s="33">
        <f t="shared" si="71"/>
        <v>0</v>
      </c>
      <c r="NG63" s="33"/>
      <c r="NH63" s="33"/>
      <c r="NI63" s="33">
        <f t="shared" si="72"/>
        <v>0</v>
      </c>
      <c r="NJ63" s="33">
        <f t="shared" si="73"/>
        <v>0</v>
      </c>
      <c r="NK63" s="8"/>
      <c r="NL63" s="33"/>
      <c r="NM63" s="33">
        <f t="shared" si="74"/>
        <v>0</v>
      </c>
      <c r="NN63" s="33">
        <f t="shared" si="75"/>
        <v>0</v>
      </c>
      <c r="NO63" s="98">
        <v>3.67</v>
      </c>
      <c r="NP63" s="98"/>
      <c r="NQ63" s="98">
        <v>0</v>
      </c>
      <c r="NR63" s="98"/>
      <c r="NS63" s="98">
        <v>0</v>
      </c>
      <c r="NT63" s="98"/>
      <c r="NU63" s="14">
        <f t="shared" si="76"/>
        <v>3.67</v>
      </c>
      <c r="NV63" s="14">
        <f t="shared" si="77"/>
        <v>0</v>
      </c>
      <c r="NW63" s="98"/>
      <c r="NX63" s="98"/>
      <c r="NY63" s="98"/>
      <c r="NZ63" s="98"/>
      <c r="OA63" s="98"/>
      <c r="OB63" s="98"/>
      <c r="OC63" s="98"/>
      <c r="OD63" s="98"/>
      <c r="OE63" s="98">
        <f t="shared" si="78"/>
        <v>0</v>
      </c>
      <c r="OF63" s="98">
        <f t="shared" si="79"/>
        <v>0</v>
      </c>
      <c r="OG63" s="240">
        <v>2.85</v>
      </c>
      <c r="OH63" s="240"/>
      <c r="OI63" s="240">
        <v>0.98</v>
      </c>
      <c r="OJ63" s="240"/>
      <c r="OK63" s="240">
        <v>1.07</v>
      </c>
      <c r="OL63" s="33"/>
      <c r="OM63" s="33">
        <f t="shared" si="80"/>
        <v>3.83</v>
      </c>
      <c r="ON63" s="33">
        <f t="shared" si="81"/>
        <v>0</v>
      </c>
      <c r="OO63" s="33"/>
      <c r="OP63" s="33"/>
      <c r="OQ63" s="33">
        <f t="shared" si="98"/>
        <v>0</v>
      </c>
      <c r="OR63" s="33">
        <f t="shared" si="99"/>
        <v>0</v>
      </c>
    </row>
    <row r="64" spans="1:408" ht="12.75" customHeight="1">
      <c r="A64" s="172"/>
      <c r="B64" s="154">
        <v>54</v>
      </c>
      <c r="C64" s="173"/>
      <c r="D64" s="173"/>
      <c r="E64" s="98"/>
      <c r="F64" s="98"/>
      <c r="G64" s="98"/>
      <c r="H64" s="98"/>
      <c r="I64" s="102">
        <f t="shared" si="85"/>
        <v>0</v>
      </c>
      <c r="J64" s="102">
        <f t="shared" si="86"/>
        <v>0</v>
      </c>
      <c r="K64" s="11"/>
      <c r="L64" s="11"/>
      <c r="M64" s="95">
        <v>20.62</v>
      </c>
      <c r="N64" s="95">
        <v>4.1240000000000006</v>
      </c>
      <c r="O64" s="99">
        <v>0</v>
      </c>
      <c r="P64" s="95">
        <v>0</v>
      </c>
      <c r="Q64" s="147"/>
      <c r="R64" s="102"/>
      <c r="S64" s="11"/>
      <c r="T64" s="11"/>
      <c r="U64" s="102"/>
      <c r="V64" s="102"/>
      <c r="W64" s="29">
        <f t="shared" si="14"/>
        <v>20.62</v>
      </c>
      <c r="X64" s="29">
        <f t="shared" si="15"/>
        <v>20.62</v>
      </c>
      <c r="Y64" s="102">
        <v>5</v>
      </c>
      <c r="Z64" s="102">
        <v>2.2200000000000002</v>
      </c>
      <c r="AA64" s="99"/>
      <c r="AB64" s="95"/>
      <c r="AC64" s="29">
        <f t="shared" si="16"/>
        <v>5</v>
      </c>
      <c r="AD64" s="29">
        <f t="shared" si="17"/>
        <v>2.2200000000000002</v>
      </c>
      <c r="AE64" s="95">
        <v>10</v>
      </c>
      <c r="AF64" s="95">
        <v>3</v>
      </c>
      <c r="AG64" s="95"/>
      <c r="AH64" s="95"/>
      <c r="AI64" s="147"/>
      <c r="AJ64" s="147"/>
      <c r="AK64" s="325">
        <v>105</v>
      </c>
      <c r="AL64" s="326">
        <v>31.5</v>
      </c>
      <c r="AM64" s="9"/>
      <c r="AN64" s="9"/>
      <c r="AO64" s="28"/>
      <c r="AP64" s="28"/>
      <c r="AQ64" s="28"/>
      <c r="AR64" s="28"/>
      <c r="AS64" s="28"/>
      <c r="AT64" s="28"/>
      <c r="AU64" s="14">
        <f t="shared" si="87"/>
        <v>115</v>
      </c>
      <c r="AV64" s="14">
        <f t="shared" si="88"/>
        <v>34.5</v>
      </c>
      <c r="AW64" s="29"/>
      <c r="AX64" s="29"/>
      <c r="AY64" s="1"/>
      <c r="AZ64" s="29"/>
      <c r="BA64" s="29"/>
      <c r="BB64" s="29"/>
      <c r="BC64" s="29">
        <f t="shared" si="89"/>
        <v>0</v>
      </c>
      <c r="BD64" s="29">
        <f t="shared" si="90"/>
        <v>0</v>
      </c>
      <c r="BE64" s="102">
        <v>44</v>
      </c>
      <c r="BF64" s="102">
        <v>6.2656000000000001</v>
      </c>
      <c r="BG64" s="249">
        <v>16</v>
      </c>
      <c r="BH64" s="250">
        <v>2.2784</v>
      </c>
      <c r="BI64" s="249"/>
      <c r="BJ64" s="250"/>
      <c r="BK64" s="245"/>
      <c r="BL64" s="102"/>
      <c r="BM64" s="102">
        <v>0</v>
      </c>
      <c r="BN64" s="102">
        <v>0</v>
      </c>
      <c r="BO64" s="29"/>
      <c r="BP64" s="29"/>
      <c r="BQ64" s="102">
        <v>0</v>
      </c>
      <c r="BR64" s="102">
        <v>0</v>
      </c>
      <c r="BS64" s="11">
        <f t="shared" si="19"/>
        <v>60</v>
      </c>
      <c r="BT64" s="29">
        <f t="shared" si="20"/>
        <v>8.5440000000000005</v>
      </c>
      <c r="BU64" s="29"/>
      <c r="BV64" s="29"/>
      <c r="BW64" s="14"/>
      <c r="BX64" s="14"/>
      <c r="BY64" s="14"/>
      <c r="BZ64" s="29"/>
      <c r="CA64" s="14"/>
      <c r="CB64" s="29"/>
      <c r="CC64" s="14">
        <f t="shared" si="91"/>
        <v>0</v>
      </c>
      <c r="CD64" s="14">
        <f t="shared" si="91"/>
        <v>0</v>
      </c>
      <c r="CE64" s="14"/>
      <c r="CF64" s="14"/>
      <c r="CG64" s="27"/>
      <c r="CH64" s="18"/>
      <c r="CI64" s="26"/>
      <c r="CJ64" s="18"/>
      <c r="CK64" s="17"/>
      <c r="CL64" s="17"/>
      <c r="CM64" s="327">
        <v>25.75</v>
      </c>
      <c r="CN64" s="245">
        <v>8</v>
      </c>
      <c r="CO64" s="29">
        <f t="shared" si="21"/>
        <v>25.75</v>
      </c>
      <c r="CP64" s="29">
        <f t="shared" si="22"/>
        <v>8</v>
      </c>
      <c r="CQ64" s="238">
        <v>247.40625</v>
      </c>
      <c r="CR64" s="238"/>
      <c r="CS64" s="238"/>
      <c r="CT64" s="239"/>
      <c r="CU64" s="366">
        <v>18.556701030927837</v>
      </c>
      <c r="CV64" s="240"/>
      <c r="CW64" s="328">
        <v>63.814432989690722</v>
      </c>
      <c r="CX64" s="239"/>
      <c r="CY64" s="16"/>
      <c r="CZ64" s="16"/>
      <c r="DA64" s="25">
        <f t="shared" si="100"/>
        <v>329.77738402061857</v>
      </c>
      <c r="DB64" s="14">
        <f t="shared" si="24"/>
        <v>0</v>
      </c>
      <c r="DC64" s="29"/>
      <c r="DD64" s="29"/>
      <c r="DE64" s="14"/>
      <c r="DF64" s="29"/>
      <c r="DG64" s="29"/>
      <c r="DH64" s="29"/>
      <c r="DI64" s="29">
        <f t="shared" si="25"/>
        <v>0</v>
      </c>
      <c r="DJ64" s="29">
        <f t="shared" si="26"/>
        <v>0</v>
      </c>
      <c r="DK64" s="329">
        <v>42.37</v>
      </c>
      <c r="DL64" s="329">
        <v>14.12</v>
      </c>
      <c r="DM64" s="11">
        <f t="shared" si="27"/>
        <v>42.37</v>
      </c>
      <c r="DN64" s="11">
        <f t="shared" si="28"/>
        <v>14.12</v>
      </c>
      <c r="DO64" s="329">
        <v>41.1</v>
      </c>
      <c r="DP64" s="329">
        <v>13.7</v>
      </c>
      <c r="DQ64" s="349"/>
      <c r="DR64" s="349"/>
      <c r="DS64" s="29"/>
      <c r="DT64" s="29"/>
      <c r="DU64" s="15"/>
      <c r="DV64" s="24"/>
      <c r="DW64" s="24"/>
      <c r="DX64" s="24"/>
      <c r="DY64" s="29"/>
      <c r="DZ64" s="29"/>
      <c r="EA64" s="14"/>
      <c r="EB64" s="29"/>
      <c r="EC64" s="29">
        <f t="shared" si="29"/>
        <v>0</v>
      </c>
      <c r="ED64" s="29">
        <f t="shared" si="29"/>
        <v>0</v>
      </c>
      <c r="EE64" s="14"/>
      <c r="EF64" s="14"/>
      <c r="EG64" s="330">
        <v>39.18</v>
      </c>
      <c r="EH64" s="331">
        <v>9.7949999999999999</v>
      </c>
      <c r="EI64" s="119">
        <v>154.63999999999999</v>
      </c>
      <c r="EJ64" s="119">
        <v>38.659999999999997</v>
      </c>
      <c r="EK64" s="327">
        <v>72.16</v>
      </c>
      <c r="EL64" s="353">
        <v>18.04</v>
      </c>
      <c r="EM64" s="358">
        <v>51.55</v>
      </c>
      <c r="EN64" s="358">
        <v>12.887499999999999</v>
      </c>
      <c r="EO64" s="358">
        <v>30.93</v>
      </c>
      <c r="EP64" s="358">
        <v>7.7324999999999999</v>
      </c>
      <c r="EQ64" s="29">
        <f t="shared" si="30"/>
        <v>348.46000000000004</v>
      </c>
      <c r="ER64" s="29">
        <f t="shared" si="101"/>
        <v>66.495000000000005</v>
      </c>
      <c r="ES64" s="33"/>
      <c r="ET64" s="33"/>
      <c r="EU64" s="23"/>
      <c r="EV64" s="23"/>
      <c r="EW64" s="14">
        <f t="shared" si="32"/>
        <v>0</v>
      </c>
      <c r="EX64" s="14">
        <f t="shared" si="33"/>
        <v>0</v>
      </c>
      <c r="EY64" s="29"/>
      <c r="EZ64" s="29"/>
      <c r="FA64" s="332">
        <v>24</v>
      </c>
      <c r="FB64" s="246"/>
      <c r="FC64" s="139">
        <v>0</v>
      </c>
      <c r="FD64" s="245"/>
      <c r="FE64" s="29"/>
      <c r="FF64" s="29"/>
      <c r="FG64" s="235"/>
      <c r="FH64" s="236"/>
      <c r="FI64" s="29"/>
      <c r="FJ64" s="29"/>
      <c r="FK64" s="29"/>
      <c r="FL64" s="29"/>
      <c r="FM64" s="245">
        <v>26.8</v>
      </c>
      <c r="FN64" s="245">
        <v>6</v>
      </c>
      <c r="FO64" s="14"/>
      <c r="FP64" s="29"/>
      <c r="FQ64" s="6">
        <f t="shared" si="34"/>
        <v>26.8</v>
      </c>
      <c r="FR64" s="29">
        <f t="shared" si="35"/>
        <v>6</v>
      </c>
      <c r="FS64" s="14"/>
      <c r="FT64" s="14"/>
      <c r="FU64" s="29"/>
      <c r="FV64" s="29"/>
      <c r="FW64" s="29"/>
      <c r="FX64" s="29"/>
      <c r="FY64" s="29"/>
      <c r="FZ64" s="29"/>
      <c r="GA64" s="29"/>
      <c r="GB64" s="29"/>
      <c r="GC64" s="29"/>
      <c r="GD64" s="29"/>
      <c r="GE64" s="29"/>
      <c r="GF64" s="29"/>
      <c r="GG64" s="29">
        <f t="shared" si="36"/>
        <v>0</v>
      </c>
      <c r="GH64" s="29">
        <f t="shared" si="37"/>
        <v>0</v>
      </c>
      <c r="GI64" s="22"/>
      <c r="GJ64" s="22"/>
      <c r="GK64" s="245"/>
      <c r="GL64" s="245"/>
      <c r="GM64" s="248"/>
      <c r="GN64" s="21"/>
      <c r="GO64" s="333"/>
      <c r="GP64" s="334"/>
      <c r="GQ64" s="5"/>
      <c r="GR64" s="5"/>
      <c r="GS64" s="21"/>
      <c r="GT64" s="21"/>
      <c r="GU64" s="118"/>
      <c r="GV64" s="118"/>
      <c r="GW64" s="118"/>
      <c r="GX64" s="118"/>
      <c r="GY64" s="118">
        <v>1.5</v>
      </c>
      <c r="GZ64" s="118">
        <v>0</v>
      </c>
      <c r="HA64" s="29">
        <f t="shared" si="38"/>
        <v>1.5</v>
      </c>
      <c r="HB64" s="29">
        <f t="shared" si="39"/>
        <v>0</v>
      </c>
      <c r="HC64" s="14"/>
      <c r="HD64" s="14"/>
      <c r="HE64" s="14"/>
      <c r="HF64" s="14"/>
      <c r="HG64" s="14"/>
      <c r="HH64" s="14"/>
      <c r="HI64" s="14">
        <f t="shared" si="92"/>
        <v>0</v>
      </c>
      <c r="HJ64" s="14">
        <f t="shared" si="93"/>
        <v>0</v>
      </c>
      <c r="HK64" s="102"/>
      <c r="HL64" s="102"/>
      <c r="HM64" s="102"/>
      <c r="HN64" s="355"/>
      <c r="HO64" s="102">
        <f t="shared" si="40"/>
        <v>0</v>
      </c>
      <c r="HP64" s="102">
        <f t="shared" si="41"/>
        <v>0</v>
      </c>
      <c r="HQ64" s="116">
        <v>400</v>
      </c>
      <c r="HR64" s="95"/>
      <c r="HS64" s="116">
        <v>400</v>
      </c>
      <c r="HT64" s="29"/>
      <c r="HU64" s="29">
        <f t="shared" si="42"/>
        <v>400</v>
      </c>
      <c r="HV64" s="29">
        <f t="shared" si="43"/>
        <v>0</v>
      </c>
      <c r="HW64" s="29"/>
      <c r="HX64" s="29"/>
      <c r="HY64" s="240"/>
      <c r="HZ64" s="333"/>
      <c r="IA64" s="20"/>
      <c r="IB64" s="7"/>
      <c r="IC64" s="336">
        <v>9.3000000000000007</v>
      </c>
      <c r="ID64" s="155">
        <v>2.3250000000000002</v>
      </c>
      <c r="IE64" s="4"/>
      <c r="IF64" s="4"/>
      <c r="IG64" s="29">
        <f t="shared" si="82"/>
        <v>9.3000000000000007</v>
      </c>
      <c r="IH64" s="29">
        <f t="shared" si="44"/>
        <v>2.3250000000000002</v>
      </c>
      <c r="II64" s="29"/>
      <c r="IJ64" s="29"/>
      <c r="IK64" s="29"/>
      <c r="IL64" s="29"/>
      <c r="IM64" s="14"/>
      <c r="IN64" s="24"/>
      <c r="IO64" s="102"/>
      <c r="IP64" s="102"/>
      <c r="IQ64" s="29"/>
      <c r="IR64" s="29"/>
      <c r="IS64" s="29"/>
      <c r="IT64" s="29"/>
      <c r="IU64" s="29">
        <f t="shared" si="94"/>
        <v>0</v>
      </c>
      <c r="IV64" s="29">
        <f t="shared" si="95"/>
        <v>0</v>
      </c>
      <c r="IW64" s="29"/>
      <c r="IX64" s="29"/>
      <c r="IY64" s="95">
        <v>10.31</v>
      </c>
      <c r="IZ64" s="95">
        <v>0</v>
      </c>
      <c r="JA64" s="95">
        <v>0</v>
      </c>
      <c r="JB64" s="95">
        <v>0</v>
      </c>
      <c r="JC64" s="30"/>
      <c r="JD64" s="30"/>
      <c r="JE64" s="29">
        <f t="shared" si="45"/>
        <v>10.31</v>
      </c>
      <c r="JF64" s="29">
        <f t="shared" si="46"/>
        <v>0</v>
      </c>
      <c r="JG64" s="370">
        <v>0</v>
      </c>
      <c r="JH64" s="371">
        <v>0</v>
      </c>
      <c r="JI64" s="370">
        <v>0</v>
      </c>
      <c r="JJ64" s="371">
        <v>0</v>
      </c>
      <c r="JK64" s="333">
        <v>51.55</v>
      </c>
      <c r="JL64" s="333">
        <v>11</v>
      </c>
      <c r="JM64" s="116">
        <v>0</v>
      </c>
      <c r="JN64" s="333">
        <v>0</v>
      </c>
      <c r="JO64" s="327"/>
      <c r="JP64" s="245"/>
      <c r="JQ64" s="29"/>
      <c r="JR64" s="29"/>
      <c r="JS64" s="29"/>
      <c r="JT64" s="29"/>
      <c r="JU64" s="29">
        <f t="shared" si="83"/>
        <v>51.55</v>
      </c>
      <c r="JV64" s="29">
        <f t="shared" si="84"/>
        <v>11</v>
      </c>
      <c r="JW64" s="29"/>
      <c r="JX64" s="29"/>
      <c r="JY64" s="30"/>
      <c r="JZ64" s="30"/>
      <c r="KA64" s="29">
        <f t="shared" si="47"/>
        <v>0</v>
      </c>
      <c r="KB64" s="29">
        <f t="shared" si="48"/>
        <v>0</v>
      </c>
      <c r="KC64" s="14"/>
      <c r="KD64" s="14"/>
      <c r="KE64" s="14"/>
      <c r="KF64" s="14"/>
      <c r="KG64" s="14">
        <f t="shared" si="96"/>
        <v>0</v>
      </c>
      <c r="KH64" s="14">
        <f t="shared" si="97"/>
        <v>0</v>
      </c>
      <c r="KI64" s="14"/>
      <c r="KJ64" s="14"/>
      <c r="KK64" s="14"/>
      <c r="KL64" s="14"/>
      <c r="KM64" s="14">
        <f t="shared" si="49"/>
        <v>0</v>
      </c>
      <c r="KN64" s="14">
        <f t="shared" si="49"/>
        <v>0</v>
      </c>
      <c r="KO64" s="11"/>
      <c r="KP64" s="14"/>
      <c r="KQ64" s="14"/>
      <c r="KR64" s="14"/>
      <c r="KS64" s="10"/>
      <c r="KT64" s="10"/>
      <c r="KU64" s="14"/>
      <c r="KV64" s="14"/>
      <c r="KW64" s="14">
        <f t="shared" si="50"/>
        <v>0</v>
      </c>
      <c r="KX64" s="14">
        <f t="shared" si="51"/>
        <v>0</v>
      </c>
      <c r="KY64" s="14"/>
      <c r="KZ64" s="14"/>
      <c r="LA64" s="14"/>
      <c r="LB64" s="14"/>
      <c r="LC64" s="14">
        <f t="shared" si="52"/>
        <v>0</v>
      </c>
      <c r="LD64" s="14">
        <f t="shared" si="53"/>
        <v>0</v>
      </c>
      <c r="LE64" s="14"/>
      <c r="LF64" s="14"/>
      <c r="LG64" s="14">
        <f t="shared" si="54"/>
        <v>0</v>
      </c>
      <c r="LH64" s="14">
        <f t="shared" si="55"/>
        <v>0</v>
      </c>
      <c r="LI64" s="337"/>
      <c r="LJ64" s="338"/>
      <c r="LK64" s="339"/>
      <c r="LL64" s="340"/>
      <c r="LM64" s="339"/>
      <c r="LN64" s="342"/>
      <c r="LO64" s="31"/>
      <c r="LP64" s="3"/>
      <c r="LQ64" s="3"/>
      <c r="LR64" s="3"/>
      <c r="LS64" s="14">
        <f t="shared" si="102"/>
        <v>0</v>
      </c>
      <c r="LT64" s="14">
        <f t="shared" si="57"/>
        <v>0</v>
      </c>
      <c r="LU64" s="12"/>
      <c r="LV64" s="14"/>
      <c r="LW64" s="14"/>
      <c r="LX64" s="14"/>
      <c r="LY64" s="14">
        <f t="shared" si="58"/>
        <v>0</v>
      </c>
      <c r="LZ64" s="14">
        <f t="shared" si="59"/>
        <v>0</v>
      </c>
      <c r="MA64" s="27"/>
      <c r="MB64" s="14"/>
      <c r="MC64" s="233">
        <v>22</v>
      </c>
      <c r="MD64" s="252"/>
      <c r="ME64" s="99"/>
      <c r="MF64" s="14"/>
      <c r="MG64" s="31"/>
      <c r="MH64" s="14"/>
      <c r="MI64" s="14">
        <f t="shared" si="60"/>
        <v>22</v>
      </c>
      <c r="MJ64" s="14">
        <f t="shared" si="61"/>
        <v>0</v>
      </c>
      <c r="MK64" s="350">
        <v>5.8086000000000002</v>
      </c>
      <c r="ML64" s="117">
        <v>0</v>
      </c>
      <c r="MM64" s="139">
        <v>3.4114000000000004</v>
      </c>
      <c r="MN64" s="343">
        <v>0</v>
      </c>
      <c r="MO64" s="14">
        <f t="shared" si="62"/>
        <v>9.2200000000000006</v>
      </c>
      <c r="MP64" s="14">
        <f t="shared" si="63"/>
        <v>0</v>
      </c>
      <c r="MQ64" s="14"/>
      <c r="MR64" s="14"/>
      <c r="MS64" s="14">
        <f t="shared" si="64"/>
        <v>0</v>
      </c>
      <c r="MT64" s="14">
        <f t="shared" si="65"/>
        <v>0</v>
      </c>
      <c r="MU64" s="14"/>
      <c r="MV64" s="14"/>
      <c r="MW64" s="14">
        <f t="shared" si="66"/>
        <v>0</v>
      </c>
      <c r="MX64" s="14">
        <f t="shared" si="67"/>
        <v>0</v>
      </c>
      <c r="MY64" s="117">
        <v>6.65</v>
      </c>
      <c r="MZ64" s="344">
        <v>0.9</v>
      </c>
      <c r="NA64" s="14">
        <f t="shared" si="68"/>
        <v>6.65</v>
      </c>
      <c r="NB64" s="14">
        <f t="shared" si="69"/>
        <v>0.9</v>
      </c>
      <c r="NC64" s="33"/>
      <c r="ND64" s="33"/>
      <c r="NE64" s="33">
        <f t="shared" si="70"/>
        <v>0</v>
      </c>
      <c r="NF64" s="33">
        <f t="shared" si="71"/>
        <v>0</v>
      </c>
      <c r="NG64" s="33"/>
      <c r="NH64" s="33"/>
      <c r="NI64" s="33">
        <f t="shared" si="72"/>
        <v>0</v>
      </c>
      <c r="NJ64" s="33">
        <f t="shared" si="73"/>
        <v>0</v>
      </c>
      <c r="NK64" s="8"/>
      <c r="NL64" s="33"/>
      <c r="NM64" s="33">
        <f t="shared" si="74"/>
        <v>0</v>
      </c>
      <c r="NN64" s="33">
        <f t="shared" si="75"/>
        <v>0</v>
      </c>
      <c r="NO64" s="98">
        <v>3.67</v>
      </c>
      <c r="NP64" s="98"/>
      <c r="NQ64" s="98">
        <v>0</v>
      </c>
      <c r="NR64" s="98"/>
      <c r="NS64" s="98">
        <v>0</v>
      </c>
      <c r="NT64" s="98"/>
      <c r="NU64" s="14">
        <f t="shared" si="76"/>
        <v>3.67</v>
      </c>
      <c r="NV64" s="14">
        <f t="shared" si="77"/>
        <v>0</v>
      </c>
      <c r="NW64" s="98"/>
      <c r="NX64" s="98"/>
      <c r="NY64" s="98"/>
      <c r="NZ64" s="98"/>
      <c r="OA64" s="98"/>
      <c r="OB64" s="98"/>
      <c r="OC64" s="98"/>
      <c r="OD64" s="98"/>
      <c r="OE64" s="98">
        <f t="shared" si="78"/>
        <v>0</v>
      </c>
      <c r="OF64" s="98">
        <f t="shared" si="79"/>
        <v>0</v>
      </c>
      <c r="OG64" s="240">
        <v>2.79</v>
      </c>
      <c r="OH64" s="240"/>
      <c r="OI64" s="240">
        <v>0.96</v>
      </c>
      <c r="OJ64" s="240"/>
      <c r="OK64" s="240">
        <v>1.05</v>
      </c>
      <c r="OL64" s="33"/>
      <c r="OM64" s="33">
        <f t="shared" si="80"/>
        <v>3.75</v>
      </c>
      <c r="ON64" s="33">
        <f t="shared" si="81"/>
        <v>0</v>
      </c>
      <c r="OO64" s="33"/>
      <c r="OP64" s="33"/>
      <c r="OQ64" s="33">
        <f t="shared" si="98"/>
        <v>0</v>
      </c>
      <c r="OR64" s="33">
        <f t="shared" si="99"/>
        <v>0</v>
      </c>
    </row>
    <row r="65" spans="1:408" ht="12.75" customHeight="1">
      <c r="A65" s="172"/>
      <c r="B65" s="154">
        <v>55</v>
      </c>
      <c r="C65" s="173"/>
      <c r="D65" s="173"/>
      <c r="E65" s="98"/>
      <c r="F65" s="98"/>
      <c r="G65" s="98"/>
      <c r="H65" s="98"/>
      <c r="I65" s="102">
        <f t="shared" si="85"/>
        <v>0</v>
      </c>
      <c r="J65" s="102">
        <f t="shared" si="86"/>
        <v>0</v>
      </c>
      <c r="K65" s="11"/>
      <c r="L65" s="11"/>
      <c r="M65" s="95">
        <v>20.62</v>
      </c>
      <c r="N65" s="95">
        <v>4.1240000000000006</v>
      </c>
      <c r="O65" s="99">
        <v>0</v>
      </c>
      <c r="P65" s="95">
        <v>0</v>
      </c>
      <c r="Q65" s="147"/>
      <c r="R65" s="102"/>
      <c r="S65" s="11"/>
      <c r="T65" s="11"/>
      <c r="U65" s="102"/>
      <c r="V65" s="102"/>
      <c r="W65" s="29">
        <f t="shared" si="14"/>
        <v>20.62</v>
      </c>
      <c r="X65" s="29">
        <f t="shared" si="15"/>
        <v>20.62</v>
      </c>
      <c r="Y65" s="102">
        <v>5</v>
      </c>
      <c r="Z65" s="102">
        <v>2.2200000000000002</v>
      </c>
      <c r="AA65" s="99"/>
      <c r="AB65" s="95"/>
      <c r="AC65" s="29">
        <f t="shared" si="16"/>
        <v>5</v>
      </c>
      <c r="AD65" s="29">
        <f t="shared" si="17"/>
        <v>2.2200000000000002</v>
      </c>
      <c r="AE65" s="95">
        <v>10</v>
      </c>
      <c r="AF65" s="95">
        <v>3</v>
      </c>
      <c r="AG65" s="95"/>
      <c r="AH65" s="95"/>
      <c r="AI65" s="147"/>
      <c r="AJ65" s="147"/>
      <c r="AK65" s="325">
        <v>105</v>
      </c>
      <c r="AL65" s="326">
        <v>31.5</v>
      </c>
      <c r="AM65" s="9"/>
      <c r="AN65" s="9"/>
      <c r="AO65" s="28"/>
      <c r="AP65" s="28"/>
      <c r="AQ65" s="28"/>
      <c r="AR65" s="28"/>
      <c r="AS65" s="28"/>
      <c r="AT65" s="28"/>
      <c r="AU65" s="14">
        <f t="shared" si="87"/>
        <v>115</v>
      </c>
      <c r="AV65" s="14">
        <f t="shared" si="88"/>
        <v>34.5</v>
      </c>
      <c r="AW65" s="29"/>
      <c r="AX65" s="29"/>
      <c r="AY65" s="1"/>
      <c r="AZ65" s="29"/>
      <c r="BA65" s="29"/>
      <c r="BB65" s="29"/>
      <c r="BC65" s="29">
        <f t="shared" si="89"/>
        <v>0</v>
      </c>
      <c r="BD65" s="29">
        <f t="shared" si="90"/>
        <v>0</v>
      </c>
      <c r="BE65" s="102">
        <v>44</v>
      </c>
      <c r="BF65" s="102">
        <v>6.2656000000000001</v>
      </c>
      <c r="BG65" s="249">
        <v>16</v>
      </c>
      <c r="BH65" s="250">
        <v>2.2784</v>
      </c>
      <c r="BI65" s="249"/>
      <c r="BJ65" s="250"/>
      <c r="BK65" s="245"/>
      <c r="BL65" s="102"/>
      <c r="BM65" s="102">
        <v>0</v>
      </c>
      <c r="BN65" s="102">
        <v>0</v>
      </c>
      <c r="BO65" s="29"/>
      <c r="BP65" s="29"/>
      <c r="BQ65" s="102">
        <v>0</v>
      </c>
      <c r="BR65" s="102">
        <v>0</v>
      </c>
      <c r="BS65" s="11">
        <f t="shared" si="19"/>
        <v>60</v>
      </c>
      <c r="BT65" s="29">
        <f t="shared" si="20"/>
        <v>8.5440000000000005</v>
      </c>
      <c r="BU65" s="29"/>
      <c r="BV65" s="29"/>
      <c r="BW65" s="14"/>
      <c r="BX65" s="14"/>
      <c r="BY65" s="14"/>
      <c r="BZ65" s="29"/>
      <c r="CA65" s="14"/>
      <c r="CB65" s="29"/>
      <c r="CC65" s="14">
        <f t="shared" si="91"/>
        <v>0</v>
      </c>
      <c r="CD65" s="14">
        <f t="shared" si="91"/>
        <v>0</v>
      </c>
      <c r="CE65" s="14"/>
      <c r="CF65" s="14"/>
      <c r="CG65" s="27"/>
      <c r="CH65" s="18"/>
      <c r="CI65" s="26"/>
      <c r="CJ65" s="18"/>
      <c r="CK65" s="17"/>
      <c r="CL65" s="17"/>
      <c r="CM65" s="327">
        <v>25.75</v>
      </c>
      <c r="CN65" s="245">
        <v>8</v>
      </c>
      <c r="CO65" s="29">
        <f t="shared" si="21"/>
        <v>25.75</v>
      </c>
      <c r="CP65" s="29">
        <f t="shared" si="22"/>
        <v>8</v>
      </c>
      <c r="CQ65" s="238">
        <v>247.40625</v>
      </c>
      <c r="CR65" s="238"/>
      <c r="CS65" s="238"/>
      <c r="CT65" s="239"/>
      <c r="CU65" s="366">
        <v>18.556701030927837</v>
      </c>
      <c r="CV65" s="240"/>
      <c r="CW65" s="328">
        <v>63.814432989690722</v>
      </c>
      <c r="CX65" s="239"/>
      <c r="CY65" s="16"/>
      <c r="CZ65" s="16"/>
      <c r="DA65" s="25">
        <f t="shared" si="100"/>
        <v>329.77738402061857</v>
      </c>
      <c r="DB65" s="14">
        <f t="shared" si="24"/>
        <v>0</v>
      </c>
      <c r="DC65" s="29"/>
      <c r="DD65" s="29"/>
      <c r="DE65" s="14"/>
      <c r="DF65" s="29"/>
      <c r="DG65" s="29"/>
      <c r="DH65" s="29"/>
      <c r="DI65" s="29">
        <f t="shared" si="25"/>
        <v>0</v>
      </c>
      <c r="DJ65" s="29">
        <f t="shared" si="26"/>
        <v>0</v>
      </c>
      <c r="DK65" s="329">
        <v>42.37</v>
      </c>
      <c r="DL65" s="329">
        <v>14.12</v>
      </c>
      <c r="DM65" s="11">
        <f t="shared" si="27"/>
        <v>42.37</v>
      </c>
      <c r="DN65" s="11">
        <f t="shared" si="28"/>
        <v>14.12</v>
      </c>
      <c r="DO65" s="329">
        <v>41.1</v>
      </c>
      <c r="DP65" s="329">
        <v>13.7</v>
      </c>
      <c r="DQ65" s="349"/>
      <c r="DR65" s="349"/>
      <c r="DS65" s="29"/>
      <c r="DT65" s="29"/>
      <c r="DU65" s="15"/>
      <c r="DV65" s="24"/>
      <c r="DW65" s="24"/>
      <c r="DX65" s="24"/>
      <c r="DY65" s="29"/>
      <c r="DZ65" s="29"/>
      <c r="EA65" s="14"/>
      <c r="EB65" s="29"/>
      <c r="EC65" s="29">
        <f t="shared" si="29"/>
        <v>0</v>
      </c>
      <c r="ED65" s="29">
        <f t="shared" si="29"/>
        <v>0</v>
      </c>
      <c r="EE65" s="14"/>
      <c r="EF65" s="14"/>
      <c r="EG65" s="330">
        <v>39.18</v>
      </c>
      <c r="EH65" s="331">
        <v>9.7949999999999999</v>
      </c>
      <c r="EI65" s="119">
        <v>154.63999999999999</v>
      </c>
      <c r="EJ65" s="119">
        <v>38.659999999999997</v>
      </c>
      <c r="EK65" s="327">
        <v>72.16</v>
      </c>
      <c r="EL65" s="353">
        <v>18.04</v>
      </c>
      <c r="EM65" s="358">
        <v>51.55</v>
      </c>
      <c r="EN65" s="358">
        <v>12.887499999999999</v>
      </c>
      <c r="EO65" s="358">
        <v>30.93</v>
      </c>
      <c r="EP65" s="358">
        <v>7.7324999999999999</v>
      </c>
      <c r="EQ65" s="29">
        <f t="shared" si="30"/>
        <v>348.46000000000004</v>
      </c>
      <c r="ER65" s="29">
        <f t="shared" si="101"/>
        <v>66.495000000000005</v>
      </c>
      <c r="ES65" s="33"/>
      <c r="ET65" s="33"/>
      <c r="EU65" s="23"/>
      <c r="EV65" s="23"/>
      <c r="EW65" s="14">
        <f t="shared" si="32"/>
        <v>0</v>
      </c>
      <c r="EX65" s="14">
        <f t="shared" si="33"/>
        <v>0</v>
      </c>
      <c r="EY65" s="29"/>
      <c r="EZ65" s="29"/>
      <c r="FA65" s="332">
        <v>24</v>
      </c>
      <c r="FB65" s="246"/>
      <c r="FC65" s="139">
        <v>0</v>
      </c>
      <c r="FD65" s="245"/>
      <c r="FE65" s="29"/>
      <c r="FF65" s="29"/>
      <c r="FG65" s="235"/>
      <c r="FH65" s="236"/>
      <c r="FI65" s="29"/>
      <c r="FJ65" s="29"/>
      <c r="FK65" s="29"/>
      <c r="FL65" s="29"/>
      <c r="FM65" s="245">
        <v>26.8</v>
      </c>
      <c r="FN65" s="245">
        <v>6</v>
      </c>
      <c r="FO65" s="14"/>
      <c r="FP65" s="29"/>
      <c r="FQ65" s="6">
        <f t="shared" si="34"/>
        <v>26.8</v>
      </c>
      <c r="FR65" s="29">
        <f t="shared" si="35"/>
        <v>6</v>
      </c>
      <c r="FS65" s="14"/>
      <c r="FT65" s="14"/>
      <c r="FU65" s="29"/>
      <c r="FV65" s="29"/>
      <c r="FW65" s="29"/>
      <c r="FX65" s="29"/>
      <c r="FY65" s="29"/>
      <c r="FZ65" s="29"/>
      <c r="GA65" s="29"/>
      <c r="GB65" s="29"/>
      <c r="GC65" s="29"/>
      <c r="GD65" s="29"/>
      <c r="GE65" s="29"/>
      <c r="GF65" s="29"/>
      <c r="GG65" s="29">
        <f t="shared" si="36"/>
        <v>0</v>
      </c>
      <c r="GH65" s="29">
        <f t="shared" si="37"/>
        <v>0</v>
      </c>
      <c r="GI65" s="22"/>
      <c r="GJ65" s="22"/>
      <c r="GK65" s="245"/>
      <c r="GL65" s="245"/>
      <c r="GM65" s="248"/>
      <c r="GN65" s="21"/>
      <c r="GO65" s="333"/>
      <c r="GP65" s="334"/>
      <c r="GQ65" s="5"/>
      <c r="GR65" s="5"/>
      <c r="GS65" s="21"/>
      <c r="GT65" s="21"/>
      <c r="GU65" s="118"/>
      <c r="GV65" s="118"/>
      <c r="GW65" s="118"/>
      <c r="GX65" s="118"/>
      <c r="GY65" s="118">
        <v>1.5</v>
      </c>
      <c r="GZ65" s="118">
        <v>0</v>
      </c>
      <c r="HA65" s="29">
        <f t="shared" si="38"/>
        <v>1.5</v>
      </c>
      <c r="HB65" s="29">
        <f t="shared" si="39"/>
        <v>0</v>
      </c>
      <c r="HC65" s="14"/>
      <c r="HD65" s="14"/>
      <c r="HE65" s="14"/>
      <c r="HF65" s="14"/>
      <c r="HG65" s="14"/>
      <c r="HH65" s="14"/>
      <c r="HI65" s="14">
        <f t="shared" si="92"/>
        <v>0</v>
      </c>
      <c r="HJ65" s="14">
        <f t="shared" si="93"/>
        <v>0</v>
      </c>
      <c r="HK65" s="102"/>
      <c r="HL65" s="102"/>
      <c r="HM65" s="102"/>
      <c r="HN65" s="355"/>
      <c r="HO65" s="102">
        <f t="shared" si="40"/>
        <v>0</v>
      </c>
      <c r="HP65" s="102">
        <f t="shared" si="41"/>
        <v>0</v>
      </c>
      <c r="HQ65" s="116">
        <v>400</v>
      </c>
      <c r="HR65" s="95"/>
      <c r="HS65" s="116">
        <v>400</v>
      </c>
      <c r="HT65" s="29"/>
      <c r="HU65" s="29">
        <f t="shared" si="42"/>
        <v>400</v>
      </c>
      <c r="HV65" s="29">
        <f t="shared" si="43"/>
        <v>0</v>
      </c>
      <c r="HW65" s="29"/>
      <c r="HX65" s="29"/>
      <c r="HY65" s="240"/>
      <c r="HZ65" s="333"/>
      <c r="IA65" s="20"/>
      <c r="IB65" s="7"/>
      <c r="IC65" s="336">
        <v>9.3000000000000007</v>
      </c>
      <c r="ID65" s="155">
        <v>2.3250000000000002</v>
      </c>
      <c r="IE65" s="4"/>
      <c r="IF65" s="4"/>
      <c r="IG65" s="29">
        <f t="shared" si="82"/>
        <v>9.3000000000000007</v>
      </c>
      <c r="IH65" s="29">
        <f t="shared" si="44"/>
        <v>2.3250000000000002</v>
      </c>
      <c r="II65" s="29"/>
      <c r="IJ65" s="29"/>
      <c r="IK65" s="29"/>
      <c r="IL65" s="29"/>
      <c r="IM65" s="14"/>
      <c r="IN65" s="24"/>
      <c r="IO65" s="102"/>
      <c r="IP65" s="102"/>
      <c r="IQ65" s="29"/>
      <c r="IR65" s="29"/>
      <c r="IS65" s="29"/>
      <c r="IT65" s="29"/>
      <c r="IU65" s="29">
        <f t="shared" si="94"/>
        <v>0</v>
      </c>
      <c r="IV65" s="29">
        <f t="shared" si="95"/>
        <v>0</v>
      </c>
      <c r="IW65" s="29"/>
      <c r="IX65" s="29"/>
      <c r="IY65" s="95">
        <v>10.31</v>
      </c>
      <c r="IZ65" s="95">
        <v>0</v>
      </c>
      <c r="JA65" s="95">
        <v>0</v>
      </c>
      <c r="JB65" s="95">
        <v>0</v>
      </c>
      <c r="JC65" s="30"/>
      <c r="JD65" s="30"/>
      <c r="JE65" s="29">
        <f t="shared" si="45"/>
        <v>10.31</v>
      </c>
      <c r="JF65" s="29">
        <f t="shared" si="46"/>
        <v>0</v>
      </c>
      <c r="JG65" s="370">
        <v>0</v>
      </c>
      <c r="JH65" s="371">
        <v>0</v>
      </c>
      <c r="JI65" s="370">
        <v>0</v>
      </c>
      <c r="JJ65" s="371">
        <v>0</v>
      </c>
      <c r="JK65" s="333">
        <v>51.55</v>
      </c>
      <c r="JL65" s="333">
        <v>11</v>
      </c>
      <c r="JM65" s="116">
        <v>0</v>
      </c>
      <c r="JN65" s="333">
        <v>0</v>
      </c>
      <c r="JO65" s="327"/>
      <c r="JP65" s="245"/>
      <c r="JQ65" s="29"/>
      <c r="JR65" s="29"/>
      <c r="JS65" s="29"/>
      <c r="JT65" s="29"/>
      <c r="JU65" s="29">
        <f t="shared" si="83"/>
        <v>51.55</v>
      </c>
      <c r="JV65" s="29">
        <f t="shared" si="84"/>
        <v>11</v>
      </c>
      <c r="JW65" s="29"/>
      <c r="JX65" s="29"/>
      <c r="JY65" s="30"/>
      <c r="JZ65" s="30"/>
      <c r="KA65" s="29">
        <f t="shared" si="47"/>
        <v>0</v>
      </c>
      <c r="KB65" s="29">
        <f t="shared" si="48"/>
        <v>0</v>
      </c>
      <c r="KC65" s="14"/>
      <c r="KD65" s="14"/>
      <c r="KE65" s="14"/>
      <c r="KF65" s="14"/>
      <c r="KG65" s="14">
        <f t="shared" si="96"/>
        <v>0</v>
      </c>
      <c r="KH65" s="14">
        <f t="shared" si="97"/>
        <v>0</v>
      </c>
      <c r="KI65" s="14"/>
      <c r="KJ65" s="14"/>
      <c r="KK65" s="14"/>
      <c r="KL65" s="14"/>
      <c r="KM65" s="14">
        <f t="shared" si="49"/>
        <v>0</v>
      </c>
      <c r="KN65" s="14">
        <f t="shared" si="49"/>
        <v>0</v>
      </c>
      <c r="KO65" s="11"/>
      <c r="KP65" s="14"/>
      <c r="KQ65" s="14"/>
      <c r="KR65" s="14"/>
      <c r="KS65" s="10"/>
      <c r="KT65" s="10"/>
      <c r="KU65" s="14"/>
      <c r="KV65" s="14"/>
      <c r="KW65" s="14">
        <f t="shared" si="50"/>
        <v>0</v>
      </c>
      <c r="KX65" s="14">
        <f t="shared" si="51"/>
        <v>0</v>
      </c>
      <c r="KY65" s="14"/>
      <c r="KZ65" s="14"/>
      <c r="LA65" s="14"/>
      <c r="LB65" s="14"/>
      <c r="LC65" s="14">
        <f t="shared" si="52"/>
        <v>0</v>
      </c>
      <c r="LD65" s="14">
        <f t="shared" si="53"/>
        <v>0</v>
      </c>
      <c r="LE65" s="14"/>
      <c r="LF65" s="14"/>
      <c r="LG65" s="14">
        <f t="shared" si="54"/>
        <v>0</v>
      </c>
      <c r="LH65" s="14">
        <f t="shared" si="55"/>
        <v>0</v>
      </c>
      <c r="LI65" s="337"/>
      <c r="LJ65" s="338"/>
      <c r="LK65" s="339"/>
      <c r="LL65" s="340"/>
      <c r="LM65" s="339"/>
      <c r="LN65" s="342"/>
      <c r="LO65" s="31"/>
      <c r="LP65" s="3"/>
      <c r="LQ65" s="3"/>
      <c r="LR65" s="3"/>
      <c r="LS65" s="14">
        <f t="shared" si="102"/>
        <v>0</v>
      </c>
      <c r="LT65" s="14">
        <f t="shared" si="57"/>
        <v>0</v>
      </c>
      <c r="LU65" s="12"/>
      <c r="LV65" s="14"/>
      <c r="LW65" s="14"/>
      <c r="LX65" s="14"/>
      <c r="LY65" s="14">
        <f t="shared" si="58"/>
        <v>0</v>
      </c>
      <c r="LZ65" s="14">
        <f t="shared" si="59"/>
        <v>0</v>
      </c>
      <c r="MA65" s="27"/>
      <c r="MB65" s="14"/>
      <c r="MC65" s="233">
        <v>22</v>
      </c>
      <c r="MD65" s="252"/>
      <c r="ME65" s="99"/>
      <c r="MF65" s="14"/>
      <c r="MG65" s="31"/>
      <c r="MH65" s="14"/>
      <c r="MI65" s="14">
        <f t="shared" si="60"/>
        <v>22</v>
      </c>
      <c r="MJ65" s="14">
        <f t="shared" si="61"/>
        <v>0</v>
      </c>
      <c r="MK65" s="350">
        <v>5.67</v>
      </c>
      <c r="ML65" s="117">
        <v>0</v>
      </c>
      <c r="MM65" s="139">
        <v>3.33</v>
      </c>
      <c r="MN65" s="343">
        <v>0</v>
      </c>
      <c r="MO65" s="14">
        <f t="shared" si="62"/>
        <v>9</v>
      </c>
      <c r="MP65" s="14">
        <f t="shared" si="63"/>
        <v>0</v>
      </c>
      <c r="MQ65" s="14"/>
      <c r="MR65" s="14"/>
      <c r="MS65" s="14">
        <f t="shared" si="64"/>
        <v>0</v>
      </c>
      <c r="MT65" s="14">
        <f t="shared" si="65"/>
        <v>0</v>
      </c>
      <c r="MU65" s="14"/>
      <c r="MV65" s="14"/>
      <c r="MW65" s="14">
        <f t="shared" si="66"/>
        <v>0</v>
      </c>
      <c r="MX65" s="14">
        <f t="shared" si="67"/>
        <v>0</v>
      </c>
      <c r="MY65" s="117">
        <v>6.65</v>
      </c>
      <c r="MZ65" s="344">
        <v>0.9</v>
      </c>
      <c r="NA65" s="14">
        <f t="shared" si="68"/>
        <v>6.65</v>
      </c>
      <c r="NB65" s="14">
        <f t="shared" si="69"/>
        <v>0.9</v>
      </c>
      <c r="NC65" s="33"/>
      <c r="ND65" s="33"/>
      <c r="NE65" s="33">
        <f t="shared" si="70"/>
        <v>0</v>
      </c>
      <c r="NF65" s="33">
        <f t="shared" si="71"/>
        <v>0</v>
      </c>
      <c r="NG65" s="33"/>
      <c r="NH65" s="33"/>
      <c r="NI65" s="33">
        <f t="shared" si="72"/>
        <v>0</v>
      </c>
      <c r="NJ65" s="33">
        <f t="shared" si="73"/>
        <v>0</v>
      </c>
      <c r="NK65" s="8"/>
      <c r="NL65" s="33"/>
      <c r="NM65" s="33">
        <f t="shared" si="74"/>
        <v>0</v>
      </c>
      <c r="NN65" s="33">
        <f t="shared" si="75"/>
        <v>0</v>
      </c>
      <c r="NO65" s="98">
        <v>3.67</v>
      </c>
      <c r="NP65" s="98"/>
      <c r="NQ65" s="98">
        <v>0</v>
      </c>
      <c r="NR65" s="98"/>
      <c r="NS65" s="98">
        <v>0</v>
      </c>
      <c r="NT65" s="98"/>
      <c r="NU65" s="14">
        <f t="shared" si="76"/>
        <v>3.67</v>
      </c>
      <c r="NV65" s="14">
        <f t="shared" si="77"/>
        <v>0</v>
      </c>
      <c r="NW65" s="98"/>
      <c r="NX65" s="98"/>
      <c r="NY65" s="98"/>
      <c r="NZ65" s="98"/>
      <c r="OA65" s="98"/>
      <c r="OB65" s="98"/>
      <c r="OC65" s="98"/>
      <c r="OD65" s="98"/>
      <c r="OE65" s="98">
        <f t="shared" si="78"/>
        <v>0</v>
      </c>
      <c r="OF65" s="98">
        <f t="shared" si="79"/>
        <v>0</v>
      </c>
      <c r="OG65" s="240">
        <v>2.81</v>
      </c>
      <c r="OH65" s="240"/>
      <c r="OI65" s="240">
        <v>0.97</v>
      </c>
      <c r="OJ65" s="240"/>
      <c r="OK65" s="240">
        <v>1.05</v>
      </c>
      <c r="OL65" s="33"/>
      <c r="OM65" s="33">
        <f t="shared" si="80"/>
        <v>3.7800000000000002</v>
      </c>
      <c r="ON65" s="33">
        <f t="shared" si="81"/>
        <v>0</v>
      </c>
      <c r="OO65" s="33"/>
      <c r="OP65" s="33"/>
      <c r="OQ65" s="33">
        <f t="shared" si="98"/>
        <v>0</v>
      </c>
      <c r="OR65" s="33">
        <f t="shared" si="99"/>
        <v>0</v>
      </c>
    </row>
    <row r="66" spans="1:408" ht="12.75" customHeight="1">
      <c r="A66" s="172"/>
      <c r="B66" s="154">
        <v>56</v>
      </c>
      <c r="C66" s="173"/>
      <c r="D66" s="173"/>
      <c r="E66" s="98"/>
      <c r="F66" s="98"/>
      <c r="G66" s="98"/>
      <c r="H66" s="98"/>
      <c r="I66" s="102">
        <f t="shared" si="85"/>
        <v>0</v>
      </c>
      <c r="J66" s="102">
        <f t="shared" si="86"/>
        <v>0</v>
      </c>
      <c r="K66" s="11"/>
      <c r="L66" s="11"/>
      <c r="M66" s="95">
        <v>20.62</v>
      </c>
      <c r="N66" s="95">
        <v>4.1240000000000006</v>
      </c>
      <c r="O66" s="99">
        <v>0</v>
      </c>
      <c r="P66" s="95">
        <v>0</v>
      </c>
      <c r="Q66" s="147"/>
      <c r="R66" s="102"/>
      <c r="S66" s="11"/>
      <c r="T66" s="11"/>
      <c r="U66" s="102"/>
      <c r="V66" s="102"/>
      <c r="W66" s="29">
        <f t="shared" si="14"/>
        <v>20.62</v>
      </c>
      <c r="X66" s="29">
        <f t="shared" si="15"/>
        <v>20.62</v>
      </c>
      <c r="Y66" s="102">
        <v>5</v>
      </c>
      <c r="Z66" s="102">
        <v>2.2200000000000002</v>
      </c>
      <c r="AA66" s="99"/>
      <c r="AB66" s="95"/>
      <c r="AC66" s="29">
        <f t="shared" si="16"/>
        <v>5</v>
      </c>
      <c r="AD66" s="29">
        <f t="shared" si="17"/>
        <v>2.2200000000000002</v>
      </c>
      <c r="AE66" s="95">
        <v>10</v>
      </c>
      <c r="AF66" s="95">
        <v>3</v>
      </c>
      <c r="AG66" s="95"/>
      <c r="AH66" s="95"/>
      <c r="AI66" s="147"/>
      <c r="AJ66" s="147"/>
      <c r="AK66" s="325">
        <v>105</v>
      </c>
      <c r="AL66" s="326">
        <v>31.5</v>
      </c>
      <c r="AM66" s="9"/>
      <c r="AN66" s="9"/>
      <c r="AO66" s="28"/>
      <c r="AP66" s="28"/>
      <c r="AQ66" s="28"/>
      <c r="AR66" s="28"/>
      <c r="AS66" s="28"/>
      <c r="AT66" s="28"/>
      <c r="AU66" s="14">
        <f t="shared" si="87"/>
        <v>115</v>
      </c>
      <c r="AV66" s="14">
        <f t="shared" si="88"/>
        <v>34.5</v>
      </c>
      <c r="AW66" s="29"/>
      <c r="AX66" s="29"/>
      <c r="AY66" s="1"/>
      <c r="AZ66" s="29"/>
      <c r="BA66" s="29"/>
      <c r="BB66" s="29"/>
      <c r="BC66" s="29">
        <f t="shared" si="89"/>
        <v>0</v>
      </c>
      <c r="BD66" s="29">
        <f t="shared" si="90"/>
        <v>0</v>
      </c>
      <c r="BE66" s="102">
        <v>44</v>
      </c>
      <c r="BF66" s="102">
        <v>6.2656000000000001</v>
      </c>
      <c r="BG66" s="249">
        <v>16</v>
      </c>
      <c r="BH66" s="250">
        <v>2.2784</v>
      </c>
      <c r="BI66" s="249"/>
      <c r="BJ66" s="250"/>
      <c r="BK66" s="245"/>
      <c r="BL66" s="102"/>
      <c r="BM66" s="102">
        <v>0</v>
      </c>
      <c r="BN66" s="102">
        <v>0</v>
      </c>
      <c r="BO66" s="29"/>
      <c r="BP66" s="29"/>
      <c r="BQ66" s="102">
        <v>0</v>
      </c>
      <c r="BR66" s="102">
        <v>0</v>
      </c>
      <c r="BS66" s="11">
        <f t="shared" si="19"/>
        <v>60</v>
      </c>
      <c r="BT66" s="29">
        <f t="shared" si="20"/>
        <v>8.5440000000000005</v>
      </c>
      <c r="BU66" s="29"/>
      <c r="BV66" s="29"/>
      <c r="BW66" s="14"/>
      <c r="BX66" s="14"/>
      <c r="BY66" s="14"/>
      <c r="BZ66" s="29"/>
      <c r="CA66" s="14"/>
      <c r="CB66" s="29"/>
      <c r="CC66" s="14">
        <f t="shared" si="91"/>
        <v>0</v>
      </c>
      <c r="CD66" s="14">
        <f t="shared" si="91"/>
        <v>0</v>
      </c>
      <c r="CE66" s="14"/>
      <c r="CF66" s="14"/>
      <c r="CG66" s="27"/>
      <c r="CH66" s="18"/>
      <c r="CI66" s="26"/>
      <c r="CJ66" s="18"/>
      <c r="CK66" s="17"/>
      <c r="CL66" s="17"/>
      <c r="CM66" s="327">
        <v>25.75</v>
      </c>
      <c r="CN66" s="245">
        <v>8</v>
      </c>
      <c r="CO66" s="29">
        <f t="shared" si="21"/>
        <v>25.75</v>
      </c>
      <c r="CP66" s="29">
        <f t="shared" si="22"/>
        <v>8</v>
      </c>
      <c r="CQ66" s="238">
        <v>247.40625</v>
      </c>
      <c r="CR66" s="238"/>
      <c r="CS66" s="238"/>
      <c r="CT66" s="239"/>
      <c r="CU66" s="366">
        <v>18.556701030927837</v>
      </c>
      <c r="CV66" s="240"/>
      <c r="CW66" s="328">
        <v>63.814432989690722</v>
      </c>
      <c r="CX66" s="239"/>
      <c r="CY66" s="16"/>
      <c r="CZ66" s="16"/>
      <c r="DA66" s="25">
        <f t="shared" si="100"/>
        <v>329.77738402061857</v>
      </c>
      <c r="DB66" s="14">
        <f t="shared" si="24"/>
        <v>0</v>
      </c>
      <c r="DC66" s="29"/>
      <c r="DD66" s="29"/>
      <c r="DE66" s="14"/>
      <c r="DF66" s="29"/>
      <c r="DG66" s="29"/>
      <c r="DH66" s="29"/>
      <c r="DI66" s="29">
        <f t="shared" si="25"/>
        <v>0</v>
      </c>
      <c r="DJ66" s="29">
        <f t="shared" si="26"/>
        <v>0</v>
      </c>
      <c r="DK66" s="329">
        <v>42.37</v>
      </c>
      <c r="DL66" s="329">
        <v>14.12</v>
      </c>
      <c r="DM66" s="11">
        <f t="shared" si="27"/>
        <v>42.37</v>
      </c>
      <c r="DN66" s="11">
        <f t="shared" si="28"/>
        <v>14.12</v>
      </c>
      <c r="DO66" s="329">
        <v>41.1</v>
      </c>
      <c r="DP66" s="329">
        <v>13.7</v>
      </c>
      <c r="DQ66" s="349"/>
      <c r="DR66" s="349"/>
      <c r="DS66" s="29"/>
      <c r="DT66" s="29"/>
      <c r="DU66" s="15"/>
      <c r="DV66" s="24"/>
      <c r="DW66" s="24"/>
      <c r="DX66" s="24"/>
      <c r="DY66" s="29"/>
      <c r="DZ66" s="29"/>
      <c r="EA66" s="14"/>
      <c r="EB66" s="29"/>
      <c r="EC66" s="29">
        <f t="shared" si="29"/>
        <v>0</v>
      </c>
      <c r="ED66" s="29">
        <f t="shared" si="29"/>
        <v>0</v>
      </c>
      <c r="EE66" s="14"/>
      <c r="EF66" s="14"/>
      <c r="EG66" s="330">
        <v>39.18</v>
      </c>
      <c r="EH66" s="331">
        <v>9.7949999999999999</v>
      </c>
      <c r="EI66" s="119">
        <v>154.63999999999999</v>
      </c>
      <c r="EJ66" s="119">
        <v>38.659999999999997</v>
      </c>
      <c r="EK66" s="327">
        <v>72.16</v>
      </c>
      <c r="EL66" s="353">
        <v>18.04</v>
      </c>
      <c r="EM66" s="358">
        <v>51.55</v>
      </c>
      <c r="EN66" s="358">
        <v>12.887499999999999</v>
      </c>
      <c r="EO66" s="358">
        <v>30.93</v>
      </c>
      <c r="EP66" s="358">
        <v>7.7324999999999999</v>
      </c>
      <c r="EQ66" s="29">
        <f t="shared" si="30"/>
        <v>348.46000000000004</v>
      </c>
      <c r="ER66" s="29">
        <f t="shared" si="101"/>
        <v>66.495000000000005</v>
      </c>
      <c r="ES66" s="33"/>
      <c r="ET66" s="33"/>
      <c r="EU66" s="23"/>
      <c r="EV66" s="23"/>
      <c r="EW66" s="14">
        <f>ES66+EU66</f>
        <v>0</v>
      </c>
      <c r="EX66" s="14">
        <f>ET66+EV66</f>
        <v>0</v>
      </c>
      <c r="EY66" s="29"/>
      <c r="EZ66" s="29"/>
      <c r="FA66" s="332">
        <v>24</v>
      </c>
      <c r="FB66" s="246"/>
      <c r="FC66" s="139">
        <v>0</v>
      </c>
      <c r="FD66" s="245"/>
      <c r="FE66" s="29"/>
      <c r="FF66" s="29"/>
      <c r="FG66" s="235"/>
      <c r="FH66" s="236"/>
      <c r="FI66" s="29"/>
      <c r="FJ66" s="29"/>
      <c r="FK66" s="29"/>
      <c r="FL66" s="29"/>
      <c r="FM66" s="245">
        <v>26.8</v>
      </c>
      <c r="FN66" s="245">
        <v>6</v>
      </c>
      <c r="FO66" s="14"/>
      <c r="FP66" s="29"/>
      <c r="FQ66" s="6">
        <f t="shared" si="34"/>
        <v>26.8</v>
      </c>
      <c r="FR66" s="29">
        <f t="shared" si="35"/>
        <v>6</v>
      </c>
      <c r="FS66" s="14"/>
      <c r="FT66" s="14"/>
      <c r="FU66" s="29"/>
      <c r="FV66" s="29"/>
      <c r="FW66" s="29"/>
      <c r="FX66" s="29"/>
      <c r="FY66" s="29"/>
      <c r="FZ66" s="29"/>
      <c r="GA66" s="29"/>
      <c r="GB66" s="29"/>
      <c r="GC66" s="29"/>
      <c r="GD66" s="29"/>
      <c r="GE66" s="29"/>
      <c r="GF66" s="29"/>
      <c r="GG66" s="29">
        <f t="shared" si="36"/>
        <v>0</v>
      </c>
      <c r="GH66" s="29">
        <f t="shared" si="37"/>
        <v>0</v>
      </c>
      <c r="GI66" s="22"/>
      <c r="GJ66" s="22"/>
      <c r="GK66" s="245"/>
      <c r="GL66" s="245"/>
      <c r="GM66" s="248"/>
      <c r="GN66" s="21"/>
      <c r="GO66" s="333"/>
      <c r="GP66" s="334"/>
      <c r="GQ66" s="5"/>
      <c r="GR66" s="5"/>
      <c r="GS66" s="21"/>
      <c r="GT66" s="21"/>
      <c r="GU66" s="118"/>
      <c r="GV66" s="118"/>
      <c r="GW66" s="118"/>
      <c r="GX66" s="118"/>
      <c r="GY66" s="118">
        <v>1.5</v>
      </c>
      <c r="GZ66" s="118">
        <v>0</v>
      </c>
      <c r="HA66" s="29">
        <f t="shared" si="38"/>
        <v>1.5</v>
      </c>
      <c r="HB66" s="29">
        <f t="shared" si="39"/>
        <v>0</v>
      </c>
      <c r="HC66" s="14"/>
      <c r="HD66" s="14"/>
      <c r="HE66" s="14"/>
      <c r="HF66" s="14"/>
      <c r="HG66" s="14"/>
      <c r="HH66" s="14"/>
      <c r="HI66" s="14">
        <f t="shared" si="92"/>
        <v>0</v>
      </c>
      <c r="HJ66" s="14">
        <f t="shared" si="93"/>
        <v>0</v>
      </c>
      <c r="HK66" s="102"/>
      <c r="HL66" s="102"/>
      <c r="HM66" s="102"/>
      <c r="HN66" s="355"/>
      <c r="HO66" s="102">
        <f t="shared" si="40"/>
        <v>0</v>
      </c>
      <c r="HP66" s="102">
        <f t="shared" si="41"/>
        <v>0</v>
      </c>
      <c r="HQ66" s="116">
        <v>400</v>
      </c>
      <c r="HR66" s="95"/>
      <c r="HS66" s="116">
        <v>400</v>
      </c>
      <c r="HT66" s="29"/>
      <c r="HU66" s="29">
        <f t="shared" si="42"/>
        <v>400</v>
      </c>
      <c r="HV66" s="29">
        <f t="shared" si="43"/>
        <v>0</v>
      </c>
      <c r="HW66" s="29"/>
      <c r="HX66" s="29"/>
      <c r="HY66" s="240"/>
      <c r="HZ66" s="333"/>
      <c r="IA66" s="20"/>
      <c r="IB66" s="7"/>
      <c r="IC66" s="336">
        <v>9.3000000000000007</v>
      </c>
      <c r="ID66" s="155">
        <v>2.3250000000000002</v>
      </c>
      <c r="IE66" s="4"/>
      <c r="IF66" s="4"/>
      <c r="IG66" s="29">
        <f t="shared" si="82"/>
        <v>9.3000000000000007</v>
      </c>
      <c r="IH66" s="29">
        <f t="shared" si="44"/>
        <v>2.3250000000000002</v>
      </c>
      <c r="II66" s="29"/>
      <c r="IJ66" s="29"/>
      <c r="IK66" s="29"/>
      <c r="IL66" s="29"/>
      <c r="IM66" s="14"/>
      <c r="IN66" s="24"/>
      <c r="IO66" s="102"/>
      <c r="IP66" s="102"/>
      <c r="IQ66" s="29"/>
      <c r="IR66" s="29"/>
      <c r="IS66" s="29"/>
      <c r="IT66" s="29"/>
      <c r="IU66" s="29">
        <f t="shared" si="94"/>
        <v>0</v>
      </c>
      <c r="IV66" s="29">
        <f t="shared" si="95"/>
        <v>0</v>
      </c>
      <c r="IW66" s="29"/>
      <c r="IX66" s="29"/>
      <c r="IY66" s="95">
        <v>10.31</v>
      </c>
      <c r="IZ66" s="95">
        <v>0</v>
      </c>
      <c r="JA66" s="95">
        <v>0</v>
      </c>
      <c r="JB66" s="95">
        <v>0</v>
      </c>
      <c r="JC66" s="30"/>
      <c r="JD66" s="30"/>
      <c r="JE66" s="29">
        <f t="shared" si="45"/>
        <v>10.31</v>
      </c>
      <c r="JF66" s="29">
        <f t="shared" si="46"/>
        <v>0</v>
      </c>
      <c r="JG66" s="370">
        <v>0</v>
      </c>
      <c r="JH66" s="371">
        <v>0</v>
      </c>
      <c r="JI66" s="370">
        <v>0</v>
      </c>
      <c r="JJ66" s="371">
        <v>0</v>
      </c>
      <c r="JK66" s="333">
        <v>51.55</v>
      </c>
      <c r="JL66" s="333">
        <v>11</v>
      </c>
      <c r="JM66" s="116">
        <v>0</v>
      </c>
      <c r="JN66" s="333">
        <v>0</v>
      </c>
      <c r="JO66" s="327"/>
      <c r="JP66" s="245"/>
      <c r="JQ66" s="29"/>
      <c r="JR66" s="29"/>
      <c r="JS66" s="29"/>
      <c r="JT66" s="29"/>
      <c r="JU66" s="29">
        <f t="shared" si="83"/>
        <v>51.55</v>
      </c>
      <c r="JV66" s="29">
        <f t="shared" si="84"/>
        <v>11</v>
      </c>
      <c r="JW66" s="29"/>
      <c r="JX66" s="29"/>
      <c r="JY66" s="30"/>
      <c r="JZ66" s="30"/>
      <c r="KA66" s="29">
        <f t="shared" si="47"/>
        <v>0</v>
      </c>
      <c r="KB66" s="29">
        <f t="shared" si="48"/>
        <v>0</v>
      </c>
      <c r="KC66" s="14"/>
      <c r="KD66" s="14"/>
      <c r="KE66" s="14"/>
      <c r="KF66" s="14"/>
      <c r="KG66" s="14">
        <f t="shared" si="96"/>
        <v>0</v>
      </c>
      <c r="KH66" s="14">
        <f t="shared" si="97"/>
        <v>0</v>
      </c>
      <c r="KI66" s="14"/>
      <c r="KJ66" s="14"/>
      <c r="KK66" s="14"/>
      <c r="KL66" s="14"/>
      <c r="KM66" s="14">
        <f t="shared" si="49"/>
        <v>0</v>
      </c>
      <c r="KN66" s="14">
        <f t="shared" si="49"/>
        <v>0</v>
      </c>
      <c r="KO66" s="11"/>
      <c r="KP66" s="14"/>
      <c r="KQ66" s="14"/>
      <c r="KR66" s="14"/>
      <c r="KS66" s="10"/>
      <c r="KT66" s="10"/>
      <c r="KU66" s="14"/>
      <c r="KV66" s="14"/>
      <c r="KW66" s="14">
        <f t="shared" si="50"/>
        <v>0</v>
      </c>
      <c r="KX66" s="14">
        <f t="shared" si="51"/>
        <v>0</v>
      </c>
      <c r="KY66" s="14"/>
      <c r="KZ66" s="14"/>
      <c r="LA66" s="14"/>
      <c r="LB66" s="14"/>
      <c r="LC66" s="14">
        <f t="shared" si="52"/>
        <v>0</v>
      </c>
      <c r="LD66" s="14">
        <f t="shared" si="53"/>
        <v>0</v>
      </c>
      <c r="LE66" s="14"/>
      <c r="LF66" s="14"/>
      <c r="LG66" s="14">
        <f t="shared" si="54"/>
        <v>0</v>
      </c>
      <c r="LH66" s="14">
        <f t="shared" si="55"/>
        <v>0</v>
      </c>
      <c r="LI66" s="337"/>
      <c r="LJ66" s="338"/>
      <c r="LK66" s="339"/>
      <c r="LL66" s="340"/>
      <c r="LM66" s="339"/>
      <c r="LN66" s="342"/>
      <c r="LO66" s="31"/>
      <c r="LP66" s="3"/>
      <c r="LQ66" s="3"/>
      <c r="LR66" s="3"/>
      <c r="LS66" s="14">
        <f t="shared" si="102"/>
        <v>0</v>
      </c>
      <c r="LT66" s="14">
        <f t="shared" si="57"/>
        <v>0</v>
      </c>
      <c r="LU66" s="12"/>
      <c r="LV66" s="14"/>
      <c r="LW66" s="14"/>
      <c r="LX66" s="14"/>
      <c r="LY66" s="14">
        <f t="shared" si="58"/>
        <v>0</v>
      </c>
      <c r="LZ66" s="14">
        <f t="shared" si="59"/>
        <v>0</v>
      </c>
      <c r="MA66" s="27"/>
      <c r="MB66" s="14"/>
      <c r="MC66" s="233">
        <v>22</v>
      </c>
      <c r="MD66" s="252"/>
      <c r="ME66" s="99"/>
      <c r="MF66" s="14"/>
      <c r="MG66" s="31"/>
      <c r="MH66" s="14"/>
      <c r="MI66" s="14">
        <f t="shared" si="60"/>
        <v>22</v>
      </c>
      <c r="MJ66" s="14">
        <f t="shared" si="61"/>
        <v>0</v>
      </c>
      <c r="MK66" s="350">
        <v>5.5817999999999994</v>
      </c>
      <c r="ML66" s="117">
        <v>0</v>
      </c>
      <c r="MM66" s="139">
        <v>3.2782</v>
      </c>
      <c r="MN66" s="343">
        <v>0</v>
      </c>
      <c r="MO66" s="14">
        <f t="shared" si="62"/>
        <v>8.86</v>
      </c>
      <c r="MP66" s="14">
        <f t="shared" si="63"/>
        <v>0</v>
      </c>
      <c r="MQ66" s="14"/>
      <c r="MR66" s="14"/>
      <c r="MS66" s="14">
        <f t="shared" si="64"/>
        <v>0</v>
      </c>
      <c r="MT66" s="14">
        <f t="shared" si="65"/>
        <v>0</v>
      </c>
      <c r="MU66" s="14"/>
      <c r="MV66" s="14"/>
      <c r="MW66" s="14">
        <f t="shared" si="66"/>
        <v>0</v>
      </c>
      <c r="MX66" s="14">
        <f t="shared" si="67"/>
        <v>0</v>
      </c>
      <c r="MY66" s="117">
        <v>6.65</v>
      </c>
      <c r="MZ66" s="344">
        <v>0.9</v>
      </c>
      <c r="NA66" s="14">
        <f t="shared" si="68"/>
        <v>6.65</v>
      </c>
      <c r="NB66" s="14">
        <f t="shared" si="69"/>
        <v>0.9</v>
      </c>
      <c r="NC66" s="33"/>
      <c r="ND66" s="33"/>
      <c r="NE66" s="33">
        <f t="shared" si="70"/>
        <v>0</v>
      </c>
      <c r="NF66" s="33">
        <f t="shared" si="71"/>
        <v>0</v>
      </c>
      <c r="NG66" s="33"/>
      <c r="NH66" s="33"/>
      <c r="NI66" s="33">
        <f t="shared" si="72"/>
        <v>0</v>
      </c>
      <c r="NJ66" s="33">
        <f t="shared" si="73"/>
        <v>0</v>
      </c>
      <c r="NK66" s="8"/>
      <c r="NL66" s="33"/>
      <c r="NM66" s="33">
        <f t="shared" si="74"/>
        <v>0</v>
      </c>
      <c r="NN66" s="33">
        <f t="shared" si="75"/>
        <v>0</v>
      </c>
      <c r="NO66" s="98">
        <v>3.67</v>
      </c>
      <c r="NP66" s="98"/>
      <c r="NQ66" s="98">
        <v>0</v>
      </c>
      <c r="NR66" s="98"/>
      <c r="NS66" s="98">
        <v>0</v>
      </c>
      <c r="NT66" s="98"/>
      <c r="NU66" s="14">
        <f t="shared" si="76"/>
        <v>3.67</v>
      </c>
      <c r="NV66" s="14">
        <f t="shared" si="77"/>
        <v>0</v>
      </c>
      <c r="NW66" s="98"/>
      <c r="NX66" s="98"/>
      <c r="NY66" s="98"/>
      <c r="NZ66" s="98"/>
      <c r="OA66" s="98"/>
      <c r="OB66" s="98"/>
      <c r="OC66" s="98"/>
      <c r="OD66" s="98"/>
      <c r="OE66" s="98">
        <f t="shared" si="78"/>
        <v>0</v>
      </c>
      <c r="OF66" s="98">
        <f t="shared" si="79"/>
        <v>0</v>
      </c>
      <c r="OG66" s="240">
        <v>2.87</v>
      </c>
      <c r="OH66" s="240"/>
      <c r="OI66" s="240">
        <v>0.99</v>
      </c>
      <c r="OJ66" s="240"/>
      <c r="OK66" s="240">
        <v>1.08</v>
      </c>
      <c r="OL66" s="33"/>
      <c r="OM66" s="33">
        <f t="shared" si="80"/>
        <v>3.8600000000000003</v>
      </c>
      <c r="ON66" s="33">
        <f t="shared" si="81"/>
        <v>0</v>
      </c>
      <c r="OO66" s="33"/>
      <c r="OP66" s="33"/>
      <c r="OQ66" s="33">
        <f t="shared" si="98"/>
        <v>0</v>
      </c>
      <c r="OR66" s="33">
        <f t="shared" si="99"/>
        <v>0</v>
      </c>
    </row>
    <row r="67" spans="1:408" s="122" customFormat="1" ht="12.75" customHeight="1">
      <c r="A67" s="186" t="s">
        <v>150</v>
      </c>
      <c r="B67" s="154">
        <v>57</v>
      </c>
      <c r="C67" s="173"/>
      <c r="D67" s="173"/>
      <c r="E67" s="98"/>
      <c r="F67" s="98"/>
      <c r="G67" s="98"/>
      <c r="H67" s="98"/>
      <c r="I67" s="102">
        <f t="shared" si="85"/>
        <v>0</v>
      </c>
      <c r="J67" s="102">
        <f t="shared" si="86"/>
        <v>0</v>
      </c>
      <c r="K67" s="11"/>
      <c r="L67" s="11"/>
      <c r="M67" s="95">
        <v>20.62</v>
      </c>
      <c r="N67" s="95">
        <v>4.1240000000000006</v>
      </c>
      <c r="O67" s="99">
        <v>0</v>
      </c>
      <c r="P67" s="95">
        <v>0</v>
      </c>
      <c r="Q67" s="147"/>
      <c r="R67" s="102"/>
      <c r="S67" s="11"/>
      <c r="T67" s="11"/>
      <c r="U67" s="102"/>
      <c r="V67" s="102"/>
      <c r="W67" s="29">
        <f t="shared" si="14"/>
        <v>20.62</v>
      </c>
      <c r="X67" s="29">
        <f t="shared" si="15"/>
        <v>20.62</v>
      </c>
      <c r="Y67" s="102">
        <v>5</v>
      </c>
      <c r="Z67" s="102">
        <v>2.2200000000000002</v>
      </c>
      <c r="AA67" s="99"/>
      <c r="AB67" s="95"/>
      <c r="AC67" s="29">
        <f t="shared" si="16"/>
        <v>5</v>
      </c>
      <c r="AD67" s="29">
        <f t="shared" si="17"/>
        <v>2.2200000000000002</v>
      </c>
      <c r="AE67" s="95">
        <v>10</v>
      </c>
      <c r="AF67" s="95">
        <v>3</v>
      </c>
      <c r="AG67" s="95"/>
      <c r="AH67" s="95"/>
      <c r="AI67" s="147"/>
      <c r="AJ67" s="147"/>
      <c r="AK67" s="325">
        <v>90</v>
      </c>
      <c r="AL67" s="326">
        <v>27</v>
      </c>
      <c r="AM67" s="9"/>
      <c r="AN67" s="9"/>
      <c r="AO67" s="28"/>
      <c r="AP67" s="28"/>
      <c r="AQ67" s="28"/>
      <c r="AR67" s="28"/>
      <c r="AS67" s="28"/>
      <c r="AT67" s="28"/>
      <c r="AU67" s="14">
        <f t="shared" si="87"/>
        <v>100</v>
      </c>
      <c r="AV67" s="14">
        <f t="shared" si="88"/>
        <v>30</v>
      </c>
      <c r="AW67" s="29"/>
      <c r="AX67" s="29"/>
      <c r="AY67" s="1"/>
      <c r="AZ67" s="29"/>
      <c r="BA67" s="29"/>
      <c r="BB67" s="29"/>
      <c r="BC67" s="29">
        <f t="shared" si="89"/>
        <v>0</v>
      </c>
      <c r="BD67" s="29">
        <f t="shared" si="90"/>
        <v>0</v>
      </c>
      <c r="BE67" s="102">
        <v>44</v>
      </c>
      <c r="BF67" s="102">
        <v>6.2656000000000001</v>
      </c>
      <c r="BG67" s="249">
        <v>16</v>
      </c>
      <c r="BH67" s="250">
        <v>2.2784</v>
      </c>
      <c r="BI67" s="249"/>
      <c r="BJ67" s="250"/>
      <c r="BK67" s="245"/>
      <c r="BL67" s="102"/>
      <c r="BM67" s="102">
        <v>0</v>
      </c>
      <c r="BN67" s="102">
        <v>0</v>
      </c>
      <c r="BO67" s="29"/>
      <c r="BP67" s="29"/>
      <c r="BQ67" s="102">
        <v>0</v>
      </c>
      <c r="BR67" s="102">
        <v>0</v>
      </c>
      <c r="BS67" s="11">
        <f t="shared" si="19"/>
        <v>60</v>
      </c>
      <c r="BT67" s="29">
        <f t="shared" si="20"/>
        <v>8.5440000000000005</v>
      </c>
      <c r="BU67" s="29"/>
      <c r="BV67" s="29"/>
      <c r="BW67" s="14"/>
      <c r="BX67" s="14"/>
      <c r="BY67" s="14"/>
      <c r="BZ67" s="29"/>
      <c r="CA67" s="14"/>
      <c r="CB67" s="29"/>
      <c r="CC67" s="14">
        <f t="shared" si="91"/>
        <v>0</v>
      </c>
      <c r="CD67" s="14">
        <f t="shared" si="91"/>
        <v>0</v>
      </c>
      <c r="CE67" s="14"/>
      <c r="CF67" s="14"/>
      <c r="CG67" s="27"/>
      <c r="CH67" s="18"/>
      <c r="CI67" s="26"/>
      <c r="CJ67" s="18"/>
      <c r="CK67" s="17"/>
      <c r="CL67" s="17"/>
      <c r="CM67" s="327">
        <v>25.75</v>
      </c>
      <c r="CN67" s="245">
        <v>8</v>
      </c>
      <c r="CO67" s="29">
        <f t="shared" si="21"/>
        <v>25.75</v>
      </c>
      <c r="CP67" s="29">
        <f t="shared" si="22"/>
        <v>8</v>
      </c>
      <c r="CQ67" s="238">
        <v>247.40625</v>
      </c>
      <c r="CR67" s="238"/>
      <c r="CS67" s="238"/>
      <c r="CT67" s="239"/>
      <c r="CU67" s="366">
        <v>18.556701030927837</v>
      </c>
      <c r="CV67" s="240"/>
      <c r="CW67" s="328">
        <v>63.814432989690722</v>
      </c>
      <c r="CX67" s="239"/>
      <c r="CY67" s="16"/>
      <c r="CZ67" s="16"/>
      <c r="DA67" s="25">
        <f t="shared" si="100"/>
        <v>329.77738402061857</v>
      </c>
      <c r="DB67" s="14">
        <f t="shared" si="24"/>
        <v>0</v>
      </c>
      <c r="DC67" s="29"/>
      <c r="DD67" s="29"/>
      <c r="DE67" s="14"/>
      <c r="DF67" s="29"/>
      <c r="DG67" s="29"/>
      <c r="DH67" s="29"/>
      <c r="DI67" s="29">
        <f t="shared" si="25"/>
        <v>0</v>
      </c>
      <c r="DJ67" s="29">
        <f t="shared" si="26"/>
        <v>0</v>
      </c>
      <c r="DK67" s="329">
        <v>42.37</v>
      </c>
      <c r="DL67" s="329">
        <v>14.12</v>
      </c>
      <c r="DM67" s="11">
        <f t="shared" si="27"/>
        <v>42.37</v>
      </c>
      <c r="DN67" s="11">
        <f t="shared" si="28"/>
        <v>14.12</v>
      </c>
      <c r="DO67" s="329">
        <v>41.1</v>
      </c>
      <c r="DP67" s="329">
        <v>13.7</v>
      </c>
      <c r="DQ67" s="349"/>
      <c r="DR67" s="349"/>
      <c r="DS67" s="29"/>
      <c r="DT67" s="29"/>
      <c r="DU67" s="15"/>
      <c r="DV67" s="24"/>
      <c r="DW67" s="24"/>
      <c r="DX67" s="24"/>
      <c r="DY67" s="29"/>
      <c r="DZ67" s="29"/>
      <c r="EA67" s="14"/>
      <c r="EB67" s="29"/>
      <c r="EC67" s="29">
        <f t="shared" si="29"/>
        <v>0</v>
      </c>
      <c r="ED67" s="29">
        <f t="shared" si="29"/>
        <v>0</v>
      </c>
      <c r="EE67" s="14"/>
      <c r="EF67" s="14"/>
      <c r="EG67" s="330">
        <v>39.18</v>
      </c>
      <c r="EH67" s="331">
        <v>9.7949999999999999</v>
      </c>
      <c r="EI67" s="119">
        <v>154.63999999999999</v>
      </c>
      <c r="EJ67" s="119">
        <v>38.659999999999997</v>
      </c>
      <c r="EK67" s="327">
        <v>72.16</v>
      </c>
      <c r="EL67" s="353">
        <v>18.04</v>
      </c>
      <c r="EM67" s="358">
        <v>51.55</v>
      </c>
      <c r="EN67" s="358">
        <v>12.887499999999999</v>
      </c>
      <c r="EO67" s="358">
        <v>30.93</v>
      </c>
      <c r="EP67" s="358">
        <v>7.7324999999999999</v>
      </c>
      <c r="EQ67" s="29">
        <f t="shared" si="30"/>
        <v>348.46000000000004</v>
      </c>
      <c r="ER67" s="29">
        <f t="shared" si="101"/>
        <v>66.495000000000005</v>
      </c>
      <c r="ES67" s="33"/>
      <c r="ET67" s="33"/>
      <c r="EU67" s="23"/>
      <c r="EV67" s="23"/>
      <c r="EW67" s="14">
        <f>ES67+EU67</f>
        <v>0</v>
      </c>
      <c r="EX67" s="14">
        <f>ET67+EV67</f>
        <v>0</v>
      </c>
      <c r="EY67" s="29"/>
      <c r="EZ67" s="29"/>
      <c r="FA67" s="332">
        <v>24</v>
      </c>
      <c r="FB67" s="246"/>
      <c r="FC67" s="139">
        <v>0</v>
      </c>
      <c r="FD67" s="245"/>
      <c r="FE67" s="29"/>
      <c r="FF67" s="29"/>
      <c r="FG67" s="235"/>
      <c r="FH67" s="236"/>
      <c r="FI67" s="29"/>
      <c r="FJ67" s="29"/>
      <c r="FK67" s="29"/>
      <c r="FL67" s="29"/>
      <c r="FM67" s="245">
        <v>26.8</v>
      </c>
      <c r="FN67" s="245">
        <v>6</v>
      </c>
      <c r="FO67" s="14"/>
      <c r="FP67" s="29"/>
      <c r="FQ67" s="6">
        <f t="shared" si="34"/>
        <v>26.8</v>
      </c>
      <c r="FR67" s="29">
        <f t="shared" si="35"/>
        <v>6</v>
      </c>
      <c r="FS67" s="14"/>
      <c r="FT67" s="14"/>
      <c r="FU67" s="29"/>
      <c r="FV67" s="29"/>
      <c r="FW67" s="29"/>
      <c r="FX67" s="29"/>
      <c r="FY67" s="29"/>
      <c r="FZ67" s="29"/>
      <c r="GA67" s="29"/>
      <c r="GB67" s="29"/>
      <c r="GC67" s="29"/>
      <c r="GD67" s="29"/>
      <c r="GE67" s="29"/>
      <c r="GF67" s="29"/>
      <c r="GG67" s="29">
        <f t="shared" si="36"/>
        <v>0</v>
      </c>
      <c r="GH67" s="29">
        <f t="shared" si="37"/>
        <v>0</v>
      </c>
      <c r="GI67" s="22"/>
      <c r="GJ67" s="22"/>
      <c r="GK67" s="245"/>
      <c r="GL67" s="245"/>
      <c r="GM67" s="248"/>
      <c r="GN67" s="21"/>
      <c r="GO67" s="333"/>
      <c r="GP67" s="334"/>
      <c r="GQ67" s="5"/>
      <c r="GR67" s="5"/>
      <c r="GS67" s="21"/>
      <c r="GT67" s="21"/>
      <c r="GU67" s="118"/>
      <c r="GV67" s="118"/>
      <c r="GW67" s="118"/>
      <c r="GX67" s="118"/>
      <c r="GY67" s="118">
        <v>1.5</v>
      </c>
      <c r="GZ67" s="118">
        <v>0</v>
      </c>
      <c r="HA67" s="29">
        <f t="shared" si="38"/>
        <v>1.5</v>
      </c>
      <c r="HB67" s="29">
        <f t="shared" si="39"/>
        <v>0</v>
      </c>
      <c r="HC67" s="14"/>
      <c r="HD67" s="14"/>
      <c r="HE67" s="14"/>
      <c r="HF67" s="14"/>
      <c r="HG67" s="14"/>
      <c r="HH67" s="14"/>
      <c r="HI67" s="14">
        <f t="shared" si="92"/>
        <v>0</v>
      </c>
      <c r="HJ67" s="14">
        <f t="shared" si="93"/>
        <v>0</v>
      </c>
      <c r="HK67" s="102"/>
      <c r="HL67" s="102"/>
      <c r="HM67" s="102"/>
      <c r="HN67" s="355"/>
      <c r="HO67" s="102">
        <f t="shared" si="40"/>
        <v>0</v>
      </c>
      <c r="HP67" s="102">
        <f t="shared" si="41"/>
        <v>0</v>
      </c>
      <c r="HQ67" s="116">
        <v>400</v>
      </c>
      <c r="HR67" s="95"/>
      <c r="HS67" s="116">
        <v>400</v>
      </c>
      <c r="HT67" s="29"/>
      <c r="HU67" s="29">
        <f t="shared" si="42"/>
        <v>400</v>
      </c>
      <c r="HV67" s="29">
        <f t="shared" si="43"/>
        <v>0</v>
      </c>
      <c r="HW67" s="29"/>
      <c r="HX67" s="29"/>
      <c r="HY67" s="367"/>
      <c r="HZ67" s="333"/>
      <c r="IA67" s="20"/>
      <c r="IB67" s="7"/>
      <c r="IC67" s="336">
        <v>9.3000000000000007</v>
      </c>
      <c r="ID67" s="155">
        <v>2.3250000000000002</v>
      </c>
      <c r="IE67" s="4"/>
      <c r="IF67" s="4"/>
      <c r="IG67" s="29">
        <f t="shared" si="82"/>
        <v>9.3000000000000007</v>
      </c>
      <c r="IH67" s="29">
        <f t="shared" si="44"/>
        <v>2.3250000000000002</v>
      </c>
      <c r="II67" s="29"/>
      <c r="IJ67" s="29"/>
      <c r="IK67" s="29"/>
      <c r="IL67" s="29"/>
      <c r="IM67" s="14"/>
      <c r="IN67" s="24"/>
      <c r="IO67" s="102"/>
      <c r="IP67" s="102"/>
      <c r="IQ67" s="29"/>
      <c r="IR67" s="29"/>
      <c r="IS67" s="29"/>
      <c r="IT67" s="29"/>
      <c r="IU67" s="29">
        <f t="shared" si="94"/>
        <v>0</v>
      </c>
      <c r="IV67" s="29">
        <f t="shared" si="95"/>
        <v>0</v>
      </c>
      <c r="IW67" s="29"/>
      <c r="IX67" s="29"/>
      <c r="IY67" s="95">
        <v>10.31</v>
      </c>
      <c r="IZ67" s="95">
        <v>0</v>
      </c>
      <c r="JA67" s="95">
        <v>0</v>
      </c>
      <c r="JB67" s="95">
        <v>0</v>
      </c>
      <c r="JC67" s="30"/>
      <c r="JD67" s="30"/>
      <c r="JE67" s="29">
        <f t="shared" si="45"/>
        <v>10.31</v>
      </c>
      <c r="JF67" s="29">
        <f t="shared" si="46"/>
        <v>0</v>
      </c>
      <c r="JG67" s="370">
        <v>0</v>
      </c>
      <c r="JH67" s="371">
        <v>0</v>
      </c>
      <c r="JI67" s="370">
        <v>0</v>
      </c>
      <c r="JJ67" s="371">
        <v>0</v>
      </c>
      <c r="JK67" s="333">
        <v>51.55</v>
      </c>
      <c r="JL67" s="333">
        <v>11</v>
      </c>
      <c r="JM67" s="116">
        <v>0</v>
      </c>
      <c r="JN67" s="333">
        <v>0</v>
      </c>
      <c r="JO67" s="327"/>
      <c r="JP67" s="245"/>
      <c r="JQ67" s="29"/>
      <c r="JR67" s="29"/>
      <c r="JS67" s="29"/>
      <c r="JT67" s="29"/>
      <c r="JU67" s="29">
        <f t="shared" si="83"/>
        <v>51.55</v>
      </c>
      <c r="JV67" s="29">
        <f t="shared" si="84"/>
        <v>11</v>
      </c>
      <c r="JW67" s="29"/>
      <c r="JX67" s="29"/>
      <c r="JY67" s="30"/>
      <c r="JZ67" s="30"/>
      <c r="KA67" s="29">
        <f t="shared" si="47"/>
        <v>0</v>
      </c>
      <c r="KB67" s="29">
        <f t="shared" si="48"/>
        <v>0</v>
      </c>
      <c r="KC67" s="14"/>
      <c r="KD67" s="14"/>
      <c r="KE67" s="14"/>
      <c r="KF67" s="14"/>
      <c r="KG67" s="14">
        <f t="shared" si="96"/>
        <v>0</v>
      </c>
      <c r="KH67" s="14">
        <f t="shared" si="97"/>
        <v>0</v>
      </c>
      <c r="KI67" s="14"/>
      <c r="KJ67" s="14"/>
      <c r="KK67" s="14"/>
      <c r="KL67" s="14"/>
      <c r="KM67" s="14">
        <f t="shared" si="49"/>
        <v>0</v>
      </c>
      <c r="KN67" s="14">
        <f t="shared" si="49"/>
        <v>0</v>
      </c>
      <c r="KO67" s="11"/>
      <c r="KP67" s="14"/>
      <c r="KQ67" s="14"/>
      <c r="KR67" s="14"/>
      <c r="KS67" s="10"/>
      <c r="KT67" s="10"/>
      <c r="KU67" s="14"/>
      <c r="KV67" s="14"/>
      <c r="KW67" s="14">
        <f t="shared" si="50"/>
        <v>0</v>
      </c>
      <c r="KX67" s="14">
        <f t="shared" si="51"/>
        <v>0</v>
      </c>
      <c r="KY67" s="14"/>
      <c r="KZ67" s="14"/>
      <c r="LA67" s="14"/>
      <c r="LB67" s="14"/>
      <c r="LC67" s="14">
        <f t="shared" si="52"/>
        <v>0</v>
      </c>
      <c r="LD67" s="14">
        <f t="shared" si="53"/>
        <v>0</v>
      </c>
      <c r="LE67" s="14"/>
      <c r="LF67" s="14"/>
      <c r="LG67" s="14">
        <f t="shared" si="54"/>
        <v>0</v>
      </c>
      <c r="LH67" s="14">
        <f t="shared" si="55"/>
        <v>0</v>
      </c>
      <c r="LI67" s="337"/>
      <c r="LJ67" s="338"/>
      <c r="LK67" s="339"/>
      <c r="LL67" s="340"/>
      <c r="LM67" s="339"/>
      <c r="LN67" s="342"/>
      <c r="LO67" s="31"/>
      <c r="LP67" s="3"/>
      <c r="LQ67" s="3"/>
      <c r="LR67" s="3"/>
      <c r="LS67" s="14">
        <f t="shared" si="102"/>
        <v>0</v>
      </c>
      <c r="LT67" s="14">
        <f t="shared" si="57"/>
        <v>0</v>
      </c>
      <c r="LU67" s="12"/>
      <c r="LV67" s="14"/>
      <c r="LW67" s="14"/>
      <c r="LX67" s="14"/>
      <c r="LY67" s="14">
        <f t="shared" si="58"/>
        <v>0</v>
      </c>
      <c r="LZ67" s="14">
        <f t="shared" si="59"/>
        <v>0</v>
      </c>
      <c r="MA67" s="27"/>
      <c r="MB67" s="14"/>
      <c r="MC67" s="233">
        <v>22</v>
      </c>
      <c r="MD67" s="252"/>
      <c r="ME67" s="99"/>
      <c r="MF67" s="14"/>
      <c r="MG67" s="31"/>
      <c r="MH67" s="14"/>
      <c r="MI67" s="14">
        <f t="shared" si="60"/>
        <v>22</v>
      </c>
      <c r="MJ67" s="14">
        <f t="shared" si="61"/>
        <v>0</v>
      </c>
      <c r="MK67" s="350">
        <v>5.3801999999999994</v>
      </c>
      <c r="ML67" s="117">
        <v>0</v>
      </c>
      <c r="MM67" s="139">
        <v>3.1597999999999997</v>
      </c>
      <c r="MN67" s="343">
        <v>0</v>
      </c>
      <c r="MO67" s="14">
        <f t="shared" si="62"/>
        <v>8.5399999999999991</v>
      </c>
      <c r="MP67" s="14">
        <f t="shared" si="63"/>
        <v>0</v>
      </c>
      <c r="MQ67" s="14"/>
      <c r="MR67" s="14"/>
      <c r="MS67" s="14">
        <f t="shared" si="64"/>
        <v>0</v>
      </c>
      <c r="MT67" s="14">
        <f t="shared" si="65"/>
        <v>0</v>
      </c>
      <c r="MU67" s="14"/>
      <c r="MV67" s="14"/>
      <c r="MW67" s="14">
        <f t="shared" si="66"/>
        <v>0</v>
      </c>
      <c r="MX67" s="14">
        <f t="shared" si="67"/>
        <v>0</v>
      </c>
      <c r="MY67" s="117">
        <v>6.65</v>
      </c>
      <c r="MZ67" s="344">
        <v>0.9</v>
      </c>
      <c r="NA67" s="14">
        <f t="shared" si="68"/>
        <v>6.65</v>
      </c>
      <c r="NB67" s="14">
        <f t="shared" si="69"/>
        <v>0.9</v>
      </c>
      <c r="NC67" s="33"/>
      <c r="ND67" s="33"/>
      <c r="NE67" s="33">
        <f t="shared" si="70"/>
        <v>0</v>
      </c>
      <c r="NF67" s="33">
        <f t="shared" si="71"/>
        <v>0</v>
      </c>
      <c r="NG67" s="33"/>
      <c r="NH67" s="33"/>
      <c r="NI67" s="33">
        <f t="shared" si="72"/>
        <v>0</v>
      </c>
      <c r="NJ67" s="33">
        <f t="shared" si="73"/>
        <v>0</v>
      </c>
      <c r="NK67" s="8"/>
      <c r="NL67" s="33"/>
      <c r="NM67" s="33">
        <f t="shared" si="74"/>
        <v>0</v>
      </c>
      <c r="NN67" s="33">
        <f t="shared" si="75"/>
        <v>0</v>
      </c>
      <c r="NO67" s="98">
        <v>3.67</v>
      </c>
      <c r="NP67" s="98"/>
      <c r="NQ67" s="98">
        <v>0</v>
      </c>
      <c r="NR67" s="98"/>
      <c r="NS67" s="98">
        <v>0</v>
      </c>
      <c r="NT67" s="98"/>
      <c r="NU67" s="14">
        <f t="shared" si="76"/>
        <v>3.67</v>
      </c>
      <c r="NV67" s="14">
        <f t="shared" si="77"/>
        <v>0</v>
      </c>
      <c r="NW67" s="98"/>
      <c r="NX67" s="98"/>
      <c r="NY67" s="98"/>
      <c r="NZ67" s="98"/>
      <c r="OA67" s="98"/>
      <c r="OB67" s="98"/>
      <c r="OC67" s="98"/>
      <c r="OD67" s="98"/>
      <c r="OE67" s="98">
        <f t="shared" si="78"/>
        <v>0</v>
      </c>
      <c r="OF67" s="98">
        <f t="shared" si="79"/>
        <v>0</v>
      </c>
      <c r="OG67" s="240">
        <v>3.13</v>
      </c>
      <c r="OH67" s="240"/>
      <c r="OI67" s="240">
        <v>1.08</v>
      </c>
      <c r="OJ67" s="240"/>
      <c r="OK67" s="240">
        <v>1.17</v>
      </c>
      <c r="OL67" s="33"/>
      <c r="OM67" s="33">
        <f t="shared" si="80"/>
        <v>4.21</v>
      </c>
      <c r="ON67" s="33">
        <f t="shared" si="81"/>
        <v>0</v>
      </c>
      <c r="OO67" s="33"/>
      <c r="OP67" s="33"/>
      <c r="OQ67" s="33">
        <f t="shared" si="98"/>
        <v>0</v>
      </c>
      <c r="OR67" s="33">
        <f t="shared" si="99"/>
        <v>0</v>
      </c>
    </row>
    <row r="68" spans="1:408" ht="12.75" customHeight="1">
      <c r="A68" s="172"/>
      <c r="B68" s="154">
        <v>58</v>
      </c>
      <c r="C68" s="173"/>
      <c r="D68" s="173"/>
      <c r="E68" s="98"/>
      <c r="F68" s="98"/>
      <c r="G68" s="98"/>
      <c r="H68" s="98"/>
      <c r="I68" s="102">
        <f t="shared" si="85"/>
        <v>0</v>
      </c>
      <c r="J68" s="102">
        <f t="shared" si="86"/>
        <v>0</v>
      </c>
      <c r="K68" s="11"/>
      <c r="L68" s="11"/>
      <c r="M68" s="95">
        <v>20.62</v>
      </c>
      <c r="N68" s="95">
        <v>4.1240000000000006</v>
      </c>
      <c r="O68" s="99">
        <v>0</v>
      </c>
      <c r="P68" s="95">
        <v>0</v>
      </c>
      <c r="Q68" s="147"/>
      <c r="R68" s="102"/>
      <c r="S68" s="11"/>
      <c r="T68" s="11"/>
      <c r="U68" s="102"/>
      <c r="V68" s="102"/>
      <c r="W68" s="29">
        <f t="shared" si="14"/>
        <v>20.62</v>
      </c>
      <c r="X68" s="29">
        <f t="shared" si="15"/>
        <v>20.62</v>
      </c>
      <c r="Y68" s="102">
        <v>5</v>
      </c>
      <c r="Z68" s="102">
        <v>2.2200000000000002</v>
      </c>
      <c r="AA68" s="99"/>
      <c r="AB68" s="95"/>
      <c r="AC68" s="29">
        <f t="shared" si="16"/>
        <v>5</v>
      </c>
      <c r="AD68" s="29">
        <f t="shared" si="17"/>
        <v>2.2200000000000002</v>
      </c>
      <c r="AE68" s="95">
        <v>10</v>
      </c>
      <c r="AF68" s="95">
        <v>3</v>
      </c>
      <c r="AG68" s="95"/>
      <c r="AH68" s="95"/>
      <c r="AI68" s="147"/>
      <c r="AJ68" s="147"/>
      <c r="AK68" s="325">
        <v>90</v>
      </c>
      <c r="AL68" s="326">
        <v>27</v>
      </c>
      <c r="AM68" s="9"/>
      <c r="AN68" s="9"/>
      <c r="AO68" s="28"/>
      <c r="AP68" s="28"/>
      <c r="AQ68" s="28"/>
      <c r="AR68" s="28"/>
      <c r="AS68" s="28"/>
      <c r="AT68" s="28"/>
      <c r="AU68" s="14">
        <f t="shared" si="87"/>
        <v>100</v>
      </c>
      <c r="AV68" s="14">
        <f t="shared" si="88"/>
        <v>30</v>
      </c>
      <c r="AW68" s="29"/>
      <c r="AX68" s="29"/>
      <c r="AY68" s="1"/>
      <c r="AZ68" s="29"/>
      <c r="BA68" s="29"/>
      <c r="BB68" s="29"/>
      <c r="BC68" s="29">
        <f t="shared" si="89"/>
        <v>0</v>
      </c>
      <c r="BD68" s="29">
        <f t="shared" si="90"/>
        <v>0</v>
      </c>
      <c r="BE68" s="102">
        <v>44</v>
      </c>
      <c r="BF68" s="102">
        <v>6.2656000000000001</v>
      </c>
      <c r="BG68" s="249">
        <v>16</v>
      </c>
      <c r="BH68" s="250">
        <v>2.2784</v>
      </c>
      <c r="BI68" s="249"/>
      <c r="BJ68" s="250"/>
      <c r="BK68" s="245"/>
      <c r="BL68" s="102"/>
      <c r="BM68" s="102">
        <v>0</v>
      </c>
      <c r="BN68" s="102">
        <v>0</v>
      </c>
      <c r="BO68" s="29"/>
      <c r="BP68" s="29"/>
      <c r="BQ68" s="102">
        <v>0</v>
      </c>
      <c r="BR68" s="102">
        <v>0</v>
      </c>
      <c r="BS68" s="11">
        <f t="shared" si="19"/>
        <v>60</v>
      </c>
      <c r="BT68" s="29">
        <f t="shared" si="20"/>
        <v>8.5440000000000005</v>
      </c>
      <c r="BU68" s="29"/>
      <c r="BV68" s="29"/>
      <c r="BW68" s="14"/>
      <c r="BX68" s="14"/>
      <c r="BY68" s="14"/>
      <c r="BZ68" s="29"/>
      <c r="CA68" s="14"/>
      <c r="CB68" s="29"/>
      <c r="CC68" s="14">
        <f t="shared" si="91"/>
        <v>0</v>
      </c>
      <c r="CD68" s="14">
        <f t="shared" si="91"/>
        <v>0</v>
      </c>
      <c r="CE68" s="14"/>
      <c r="CF68" s="14"/>
      <c r="CG68" s="27"/>
      <c r="CH68" s="18"/>
      <c r="CI68" s="26"/>
      <c r="CJ68" s="18"/>
      <c r="CK68" s="17"/>
      <c r="CL68" s="17"/>
      <c r="CM68" s="327">
        <v>25.75</v>
      </c>
      <c r="CN68" s="245">
        <v>8</v>
      </c>
      <c r="CO68" s="29">
        <f t="shared" si="21"/>
        <v>25.75</v>
      </c>
      <c r="CP68" s="29">
        <f t="shared" si="22"/>
        <v>8</v>
      </c>
      <c r="CQ68" s="238">
        <v>247.40625</v>
      </c>
      <c r="CR68" s="238"/>
      <c r="CS68" s="238"/>
      <c r="CT68" s="239"/>
      <c r="CU68" s="366">
        <v>18.556701030927837</v>
      </c>
      <c r="CV68" s="240"/>
      <c r="CW68" s="328">
        <v>63.814432989690722</v>
      </c>
      <c r="CX68" s="239"/>
      <c r="CY68" s="16"/>
      <c r="CZ68" s="16"/>
      <c r="DA68" s="25">
        <f t="shared" si="100"/>
        <v>329.77738402061857</v>
      </c>
      <c r="DB68" s="14">
        <f t="shared" si="24"/>
        <v>0</v>
      </c>
      <c r="DC68" s="29"/>
      <c r="DD68" s="29"/>
      <c r="DE68" s="14"/>
      <c r="DF68" s="29"/>
      <c r="DG68" s="29"/>
      <c r="DH68" s="29"/>
      <c r="DI68" s="29">
        <f t="shared" si="25"/>
        <v>0</v>
      </c>
      <c r="DJ68" s="29">
        <f t="shared" si="26"/>
        <v>0</v>
      </c>
      <c r="DK68" s="329">
        <v>42.37</v>
      </c>
      <c r="DL68" s="329">
        <v>14.12</v>
      </c>
      <c r="DM68" s="11">
        <f t="shared" si="27"/>
        <v>42.37</v>
      </c>
      <c r="DN68" s="11">
        <f t="shared" si="28"/>
        <v>14.12</v>
      </c>
      <c r="DO68" s="329">
        <v>41.1</v>
      </c>
      <c r="DP68" s="329">
        <v>13.7</v>
      </c>
      <c r="DQ68" s="349"/>
      <c r="DR68" s="349"/>
      <c r="DS68" s="29"/>
      <c r="DT68" s="29"/>
      <c r="DU68" s="15"/>
      <c r="DV68" s="24"/>
      <c r="DW68" s="24"/>
      <c r="DX68" s="24"/>
      <c r="DY68" s="29"/>
      <c r="DZ68" s="29"/>
      <c r="EA68" s="14"/>
      <c r="EB68" s="29"/>
      <c r="EC68" s="29">
        <f t="shared" si="29"/>
        <v>0</v>
      </c>
      <c r="ED68" s="29">
        <f t="shared" si="29"/>
        <v>0</v>
      </c>
      <c r="EE68" s="14"/>
      <c r="EF68" s="14"/>
      <c r="EG68" s="330">
        <v>39.18</v>
      </c>
      <c r="EH68" s="331">
        <v>9.7949999999999999</v>
      </c>
      <c r="EI68" s="119">
        <v>154.63999999999999</v>
      </c>
      <c r="EJ68" s="119">
        <v>38.659999999999997</v>
      </c>
      <c r="EK68" s="327">
        <v>72.16</v>
      </c>
      <c r="EL68" s="353">
        <v>18.04</v>
      </c>
      <c r="EM68" s="358">
        <v>51.55</v>
      </c>
      <c r="EN68" s="358">
        <v>12.887499999999999</v>
      </c>
      <c r="EO68" s="358">
        <v>30.93</v>
      </c>
      <c r="EP68" s="358">
        <v>7.7324999999999999</v>
      </c>
      <c r="EQ68" s="29">
        <f t="shared" si="30"/>
        <v>348.46000000000004</v>
      </c>
      <c r="ER68" s="29">
        <f t="shared" si="101"/>
        <v>66.495000000000005</v>
      </c>
      <c r="ES68" s="33"/>
      <c r="ET68" s="33"/>
      <c r="EU68" s="23"/>
      <c r="EV68" s="23"/>
      <c r="EW68" s="14">
        <f t="shared" si="32"/>
        <v>0</v>
      </c>
      <c r="EX68" s="14">
        <f t="shared" si="33"/>
        <v>0</v>
      </c>
      <c r="EY68" s="29"/>
      <c r="EZ68" s="29"/>
      <c r="FA68" s="332">
        <v>24</v>
      </c>
      <c r="FB68" s="246"/>
      <c r="FC68" s="139">
        <v>0</v>
      </c>
      <c r="FD68" s="245"/>
      <c r="FE68" s="29"/>
      <c r="FF68" s="29"/>
      <c r="FG68" s="235"/>
      <c r="FH68" s="236"/>
      <c r="FI68" s="29"/>
      <c r="FJ68" s="29"/>
      <c r="FK68" s="29"/>
      <c r="FL68" s="29"/>
      <c r="FM68" s="245">
        <v>26.8</v>
      </c>
      <c r="FN68" s="245">
        <v>6</v>
      </c>
      <c r="FO68" s="14"/>
      <c r="FP68" s="29"/>
      <c r="FQ68" s="6">
        <f t="shared" si="34"/>
        <v>26.8</v>
      </c>
      <c r="FR68" s="29">
        <f t="shared" si="35"/>
        <v>6</v>
      </c>
      <c r="FS68" s="14"/>
      <c r="FT68" s="14"/>
      <c r="FU68" s="29"/>
      <c r="FV68" s="29"/>
      <c r="FW68" s="29"/>
      <c r="FX68" s="29"/>
      <c r="FY68" s="29"/>
      <c r="FZ68" s="29"/>
      <c r="GA68" s="29"/>
      <c r="GB68" s="29"/>
      <c r="GC68" s="29"/>
      <c r="GD68" s="29"/>
      <c r="GE68" s="29"/>
      <c r="GF68" s="29"/>
      <c r="GG68" s="29">
        <f t="shared" si="36"/>
        <v>0</v>
      </c>
      <c r="GH68" s="29">
        <f t="shared" si="37"/>
        <v>0</v>
      </c>
      <c r="GI68" s="22"/>
      <c r="GJ68" s="22"/>
      <c r="GK68" s="245"/>
      <c r="GL68" s="245"/>
      <c r="GM68" s="248"/>
      <c r="GN68" s="21"/>
      <c r="GO68" s="333"/>
      <c r="GP68" s="334"/>
      <c r="GQ68" s="5"/>
      <c r="GR68" s="5"/>
      <c r="GS68" s="21"/>
      <c r="GT68" s="21"/>
      <c r="GU68" s="118"/>
      <c r="GV68" s="118"/>
      <c r="GW68" s="118"/>
      <c r="GX68" s="118"/>
      <c r="GY68" s="118">
        <v>1.5</v>
      </c>
      <c r="GZ68" s="118">
        <v>0</v>
      </c>
      <c r="HA68" s="29">
        <f t="shared" si="38"/>
        <v>1.5</v>
      </c>
      <c r="HB68" s="29">
        <f t="shared" si="39"/>
        <v>0</v>
      </c>
      <c r="HC68" s="14"/>
      <c r="HD68" s="14"/>
      <c r="HE68" s="14"/>
      <c r="HF68" s="14"/>
      <c r="HG68" s="14"/>
      <c r="HH68" s="14"/>
      <c r="HI68" s="14">
        <f t="shared" si="92"/>
        <v>0</v>
      </c>
      <c r="HJ68" s="14">
        <f t="shared" si="93"/>
        <v>0</v>
      </c>
      <c r="HK68" s="102"/>
      <c r="HL68" s="102"/>
      <c r="HM68" s="102"/>
      <c r="HN68" s="355"/>
      <c r="HO68" s="102">
        <f t="shared" si="40"/>
        <v>0</v>
      </c>
      <c r="HP68" s="102">
        <f t="shared" si="41"/>
        <v>0</v>
      </c>
      <c r="HQ68" s="116">
        <v>400</v>
      </c>
      <c r="HR68" s="95"/>
      <c r="HS68" s="116">
        <v>400</v>
      </c>
      <c r="HT68" s="29"/>
      <c r="HU68" s="29">
        <f t="shared" si="42"/>
        <v>400</v>
      </c>
      <c r="HV68" s="29">
        <f t="shared" si="43"/>
        <v>0</v>
      </c>
      <c r="HW68" s="29"/>
      <c r="HX68" s="29"/>
      <c r="HY68" s="240"/>
      <c r="HZ68" s="333"/>
      <c r="IA68" s="20"/>
      <c r="IB68" s="7"/>
      <c r="IC68" s="336">
        <v>9.3000000000000007</v>
      </c>
      <c r="ID68" s="155">
        <v>2.3250000000000002</v>
      </c>
      <c r="IE68" s="4"/>
      <c r="IF68" s="4"/>
      <c r="IG68" s="29">
        <f t="shared" si="82"/>
        <v>9.3000000000000007</v>
      </c>
      <c r="IH68" s="29">
        <f t="shared" si="44"/>
        <v>2.3250000000000002</v>
      </c>
      <c r="II68" s="29"/>
      <c r="IJ68" s="29"/>
      <c r="IK68" s="29"/>
      <c r="IL68" s="29"/>
      <c r="IM68" s="14"/>
      <c r="IN68" s="24"/>
      <c r="IO68" s="102"/>
      <c r="IP68" s="102"/>
      <c r="IQ68" s="29"/>
      <c r="IR68" s="29"/>
      <c r="IS68" s="29"/>
      <c r="IT68" s="29"/>
      <c r="IU68" s="29">
        <f t="shared" si="94"/>
        <v>0</v>
      </c>
      <c r="IV68" s="29">
        <f t="shared" si="95"/>
        <v>0</v>
      </c>
      <c r="IW68" s="29"/>
      <c r="IX68" s="29"/>
      <c r="IY68" s="95">
        <v>10.31</v>
      </c>
      <c r="IZ68" s="95">
        <v>0</v>
      </c>
      <c r="JA68" s="95">
        <v>0</v>
      </c>
      <c r="JB68" s="95">
        <v>0</v>
      </c>
      <c r="JC68" s="30"/>
      <c r="JD68" s="30"/>
      <c r="JE68" s="29">
        <f t="shared" si="45"/>
        <v>10.31</v>
      </c>
      <c r="JF68" s="29">
        <f t="shared" si="46"/>
        <v>0</v>
      </c>
      <c r="JG68" s="370">
        <v>0</v>
      </c>
      <c r="JH68" s="371">
        <v>0</v>
      </c>
      <c r="JI68" s="370">
        <v>0</v>
      </c>
      <c r="JJ68" s="371">
        <v>0</v>
      </c>
      <c r="JK68" s="333">
        <v>51.55</v>
      </c>
      <c r="JL68" s="333">
        <v>11</v>
      </c>
      <c r="JM68" s="116">
        <v>0</v>
      </c>
      <c r="JN68" s="333">
        <v>0</v>
      </c>
      <c r="JO68" s="327"/>
      <c r="JP68" s="245"/>
      <c r="JQ68" s="29"/>
      <c r="JR68" s="29"/>
      <c r="JS68" s="29"/>
      <c r="JT68" s="29"/>
      <c r="JU68" s="29">
        <f t="shared" si="83"/>
        <v>51.55</v>
      </c>
      <c r="JV68" s="29">
        <f t="shared" si="84"/>
        <v>11</v>
      </c>
      <c r="JW68" s="29"/>
      <c r="JX68" s="29"/>
      <c r="JY68" s="30"/>
      <c r="JZ68" s="30"/>
      <c r="KA68" s="29">
        <f t="shared" si="47"/>
        <v>0</v>
      </c>
      <c r="KB68" s="29">
        <f t="shared" si="48"/>
        <v>0</v>
      </c>
      <c r="KC68" s="14"/>
      <c r="KD68" s="14"/>
      <c r="KE68" s="14"/>
      <c r="KF68" s="14"/>
      <c r="KG68" s="14">
        <f t="shared" si="96"/>
        <v>0</v>
      </c>
      <c r="KH68" s="14">
        <f t="shared" si="97"/>
        <v>0</v>
      </c>
      <c r="KI68" s="14"/>
      <c r="KJ68" s="14"/>
      <c r="KK68" s="14"/>
      <c r="KL68" s="14"/>
      <c r="KM68" s="14">
        <f t="shared" si="49"/>
        <v>0</v>
      </c>
      <c r="KN68" s="14">
        <f t="shared" si="49"/>
        <v>0</v>
      </c>
      <c r="KO68" s="11"/>
      <c r="KP68" s="14"/>
      <c r="KQ68" s="14"/>
      <c r="KR68" s="14"/>
      <c r="KS68" s="10"/>
      <c r="KT68" s="10"/>
      <c r="KU68" s="14"/>
      <c r="KV68" s="14"/>
      <c r="KW68" s="14">
        <f t="shared" si="50"/>
        <v>0</v>
      </c>
      <c r="KX68" s="14">
        <f t="shared" si="51"/>
        <v>0</v>
      </c>
      <c r="KY68" s="14"/>
      <c r="KZ68" s="14"/>
      <c r="LA68" s="14"/>
      <c r="LB68" s="14"/>
      <c r="LC68" s="14">
        <f t="shared" si="52"/>
        <v>0</v>
      </c>
      <c r="LD68" s="14">
        <f t="shared" si="53"/>
        <v>0</v>
      </c>
      <c r="LE68" s="14"/>
      <c r="LF68" s="14"/>
      <c r="LG68" s="14">
        <f t="shared" si="54"/>
        <v>0</v>
      </c>
      <c r="LH68" s="14">
        <f t="shared" si="55"/>
        <v>0</v>
      </c>
      <c r="LI68" s="337"/>
      <c r="LJ68" s="338"/>
      <c r="LK68" s="339"/>
      <c r="LL68" s="340"/>
      <c r="LM68" s="339"/>
      <c r="LN68" s="342"/>
      <c r="LO68" s="31"/>
      <c r="LP68" s="3"/>
      <c r="LQ68" s="3"/>
      <c r="LR68" s="3"/>
      <c r="LS68" s="14">
        <f t="shared" si="102"/>
        <v>0</v>
      </c>
      <c r="LT68" s="14">
        <f t="shared" si="57"/>
        <v>0</v>
      </c>
      <c r="LU68" s="12"/>
      <c r="LV68" s="14"/>
      <c r="LW68" s="14"/>
      <c r="LX68" s="14"/>
      <c r="LY68" s="14">
        <f t="shared" si="58"/>
        <v>0</v>
      </c>
      <c r="LZ68" s="14">
        <f t="shared" si="59"/>
        <v>0</v>
      </c>
      <c r="MA68" s="27"/>
      <c r="MB68" s="14"/>
      <c r="MC68" s="233">
        <v>22</v>
      </c>
      <c r="MD68" s="252"/>
      <c r="ME68" s="99"/>
      <c r="MF68" s="14"/>
      <c r="MG68" s="31"/>
      <c r="MH68" s="14"/>
      <c r="MI68" s="14">
        <f t="shared" si="60"/>
        <v>22</v>
      </c>
      <c r="MJ68" s="14">
        <f t="shared" si="61"/>
        <v>0</v>
      </c>
      <c r="MK68" s="350">
        <v>5.1029999999999998</v>
      </c>
      <c r="ML68" s="117">
        <v>0</v>
      </c>
      <c r="MM68" s="139">
        <v>2.9969999999999999</v>
      </c>
      <c r="MN68" s="343">
        <v>0</v>
      </c>
      <c r="MO68" s="14">
        <f t="shared" si="62"/>
        <v>8.1</v>
      </c>
      <c r="MP68" s="14">
        <f t="shared" si="63"/>
        <v>0</v>
      </c>
      <c r="MQ68" s="14"/>
      <c r="MR68" s="14"/>
      <c r="MS68" s="14">
        <f t="shared" si="64"/>
        <v>0</v>
      </c>
      <c r="MT68" s="14">
        <f t="shared" si="65"/>
        <v>0</v>
      </c>
      <c r="MU68" s="14"/>
      <c r="MV68" s="14"/>
      <c r="MW68" s="14">
        <f t="shared" si="66"/>
        <v>0</v>
      </c>
      <c r="MX68" s="14">
        <f t="shared" si="67"/>
        <v>0</v>
      </c>
      <c r="MY68" s="117">
        <v>6.65</v>
      </c>
      <c r="MZ68" s="344">
        <v>0.9</v>
      </c>
      <c r="NA68" s="14">
        <f t="shared" si="68"/>
        <v>6.65</v>
      </c>
      <c r="NB68" s="14">
        <f t="shared" si="69"/>
        <v>0.9</v>
      </c>
      <c r="NC68" s="33"/>
      <c r="ND68" s="33"/>
      <c r="NE68" s="33">
        <f t="shared" si="70"/>
        <v>0</v>
      </c>
      <c r="NF68" s="33">
        <f t="shared" si="71"/>
        <v>0</v>
      </c>
      <c r="NG68" s="33"/>
      <c r="NH68" s="33"/>
      <c r="NI68" s="33">
        <f t="shared" si="72"/>
        <v>0</v>
      </c>
      <c r="NJ68" s="33">
        <f t="shared" si="73"/>
        <v>0</v>
      </c>
      <c r="NK68" s="8"/>
      <c r="NL68" s="33"/>
      <c r="NM68" s="33">
        <f t="shared" si="74"/>
        <v>0</v>
      </c>
      <c r="NN68" s="33">
        <f t="shared" si="75"/>
        <v>0</v>
      </c>
      <c r="NO68" s="98">
        <v>3.67</v>
      </c>
      <c r="NP68" s="98"/>
      <c r="NQ68" s="98">
        <v>0</v>
      </c>
      <c r="NR68" s="98"/>
      <c r="NS68" s="98">
        <v>0</v>
      </c>
      <c r="NT68" s="98"/>
      <c r="NU68" s="14">
        <f t="shared" si="76"/>
        <v>3.67</v>
      </c>
      <c r="NV68" s="14">
        <f t="shared" si="77"/>
        <v>0</v>
      </c>
      <c r="NW68" s="98"/>
      <c r="NX68" s="98"/>
      <c r="NY68" s="98"/>
      <c r="NZ68" s="98"/>
      <c r="OA68" s="98"/>
      <c r="OB68" s="98"/>
      <c r="OC68" s="98"/>
      <c r="OD68" s="98"/>
      <c r="OE68" s="98">
        <f t="shared" si="78"/>
        <v>0</v>
      </c>
      <c r="OF68" s="98">
        <f t="shared" si="79"/>
        <v>0</v>
      </c>
      <c r="OG68" s="240">
        <v>3.1</v>
      </c>
      <c r="OH68" s="240"/>
      <c r="OI68" s="240">
        <v>1.06</v>
      </c>
      <c r="OJ68" s="240"/>
      <c r="OK68" s="240">
        <v>1.1599999999999999</v>
      </c>
      <c r="OL68" s="33"/>
      <c r="OM68" s="33">
        <f t="shared" si="80"/>
        <v>4.16</v>
      </c>
      <c r="ON68" s="33">
        <f t="shared" si="81"/>
        <v>0</v>
      </c>
      <c r="OO68" s="33"/>
      <c r="OP68" s="33"/>
      <c r="OQ68" s="33">
        <f t="shared" si="98"/>
        <v>0</v>
      </c>
      <c r="OR68" s="33">
        <f t="shared" si="99"/>
        <v>0</v>
      </c>
    </row>
    <row r="69" spans="1:408" ht="12.75" customHeight="1">
      <c r="A69" s="172"/>
      <c r="B69" s="154">
        <v>59</v>
      </c>
      <c r="C69" s="173"/>
      <c r="D69" s="173"/>
      <c r="E69" s="98"/>
      <c r="F69" s="98"/>
      <c r="G69" s="98"/>
      <c r="H69" s="98"/>
      <c r="I69" s="102">
        <f t="shared" si="85"/>
        <v>0</v>
      </c>
      <c r="J69" s="102">
        <f t="shared" si="86"/>
        <v>0</v>
      </c>
      <c r="K69" s="11"/>
      <c r="L69" s="11"/>
      <c r="M69" s="95">
        <v>20.62</v>
      </c>
      <c r="N69" s="95">
        <v>4.1240000000000006</v>
      </c>
      <c r="O69" s="99">
        <v>0</v>
      </c>
      <c r="P69" s="95">
        <v>0</v>
      </c>
      <c r="Q69" s="147"/>
      <c r="R69" s="102"/>
      <c r="S69" s="11"/>
      <c r="T69" s="11"/>
      <c r="U69" s="102"/>
      <c r="V69" s="102"/>
      <c r="W69" s="29">
        <f t="shared" si="14"/>
        <v>20.62</v>
      </c>
      <c r="X69" s="29">
        <f t="shared" si="15"/>
        <v>20.62</v>
      </c>
      <c r="Y69" s="102">
        <v>5</v>
      </c>
      <c r="Z69" s="102">
        <v>2.2200000000000002</v>
      </c>
      <c r="AA69" s="99"/>
      <c r="AB69" s="95"/>
      <c r="AC69" s="29">
        <f t="shared" si="16"/>
        <v>5</v>
      </c>
      <c r="AD69" s="29">
        <f t="shared" si="17"/>
        <v>2.2200000000000002</v>
      </c>
      <c r="AE69" s="95">
        <v>10</v>
      </c>
      <c r="AF69" s="95">
        <v>3</v>
      </c>
      <c r="AG69" s="95"/>
      <c r="AH69" s="95"/>
      <c r="AI69" s="147"/>
      <c r="AJ69" s="147"/>
      <c r="AK69" s="325">
        <v>90</v>
      </c>
      <c r="AL69" s="326">
        <v>27</v>
      </c>
      <c r="AM69" s="9"/>
      <c r="AN69" s="9"/>
      <c r="AO69" s="28"/>
      <c r="AP69" s="28"/>
      <c r="AQ69" s="28"/>
      <c r="AR69" s="28"/>
      <c r="AS69" s="28"/>
      <c r="AT69" s="28"/>
      <c r="AU69" s="14">
        <f t="shared" si="87"/>
        <v>100</v>
      </c>
      <c r="AV69" s="14">
        <f t="shared" si="88"/>
        <v>30</v>
      </c>
      <c r="AW69" s="29"/>
      <c r="AX69" s="29"/>
      <c r="AY69" s="1"/>
      <c r="AZ69" s="29"/>
      <c r="BA69" s="29"/>
      <c r="BB69" s="29"/>
      <c r="BC69" s="29">
        <f t="shared" si="89"/>
        <v>0</v>
      </c>
      <c r="BD69" s="29">
        <f t="shared" si="90"/>
        <v>0</v>
      </c>
      <c r="BE69" s="102">
        <v>44</v>
      </c>
      <c r="BF69" s="102">
        <v>6.2656000000000001</v>
      </c>
      <c r="BG69" s="249">
        <v>16</v>
      </c>
      <c r="BH69" s="250">
        <v>2.2784</v>
      </c>
      <c r="BI69" s="249"/>
      <c r="BJ69" s="250"/>
      <c r="BK69" s="245"/>
      <c r="BL69" s="102"/>
      <c r="BM69" s="102">
        <v>0</v>
      </c>
      <c r="BN69" s="102">
        <v>0</v>
      </c>
      <c r="BO69" s="29"/>
      <c r="BP69" s="29"/>
      <c r="BQ69" s="102">
        <v>0</v>
      </c>
      <c r="BR69" s="102">
        <v>0</v>
      </c>
      <c r="BS69" s="11">
        <f t="shared" si="19"/>
        <v>60</v>
      </c>
      <c r="BT69" s="29">
        <f t="shared" si="20"/>
        <v>8.5440000000000005</v>
      </c>
      <c r="BU69" s="29"/>
      <c r="BV69" s="29"/>
      <c r="BW69" s="14"/>
      <c r="BX69" s="14"/>
      <c r="BY69" s="14"/>
      <c r="BZ69" s="29"/>
      <c r="CA69" s="14"/>
      <c r="CB69" s="29"/>
      <c r="CC69" s="14">
        <f t="shared" si="91"/>
        <v>0</v>
      </c>
      <c r="CD69" s="14">
        <f t="shared" si="91"/>
        <v>0</v>
      </c>
      <c r="CE69" s="14"/>
      <c r="CF69" s="14"/>
      <c r="CG69" s="27"/>
      <c r="CH69" s="18"/>
      <c r="CI69" s="26"/>
      <c r="CJ69" s="18"/>
      <c r="CK69" s="17"/>
      <c r="CL69" s="17"/>
      <c r="CM69" s="327">
        <v>25.75</v>
      </c>
      <c r="CN69" s="245">
        <v>8</v>
      </c>
      <c r="CO69" s="29">
        <f t="shared" si="21"/>
        <v>25.75</v>
      </c>
      <c r="CP69" s="29">
        <f t="shared" si="22"/>
        <v>8</v>
      </c>
      <c r="CQ69" s="238">
        <v>247.40625</v>
      </c>
      <c r="CR69" s="238"/>
      <c r="CS69" s="238"/>
      <c r="CT69" s="239"/>
      <c r="CU69" s="366">
        <v>18.556701030927837</v>
      </c>
      <c r="CV69" s="240"/>
      <c r="CW69" s="328">
        <v>63.814432989690722</v>
      </c>
      <c r="CX69" s="239"/>
      <c r="CY69" s="16"/>
      <c r="CZ69" s="16"/>
      <c r="DA69" s="25">
        <f t="shared" si="100"/>
        <v>329.77738402061857</v>
      </c>
      <c r="DB69" s="14">
        <f t="shared" si="24"/>
        <v>0</v>
      </c>
      <c r="DC69" s="29"/>
      <c r="DD69" s="29"/>
      <c r="DE69" s="14"/>
      <c r="DF69" s="29"/>
      <c r="DG69" s="29"/>
      <c r="DH69" s="29"/>
      <c r="DI69" s="29">
        <f t="shared" si="25"/>
        <v>0</v>
      </c>
      <c r="DJ69" s="29">
        <f t="shared" si="26"/>
        <v>0</v>
      </c>
      <c r="DK69" s="329">
        <v>42.37</v>
      </c>
      <c r="DL69" s="329">
        <v>14.12</v>
      </c>
      <c r="DM69" s="11">
        <f t="shared" si="27"/>
        <v>42.37</v>
      </c>
      <c r="DN69" s="11">
        <f t="shared" si="28"/>
        <v>14.12</v>
      </c>
      <c r="DO69" s="329">
        <v>41.1</v>
      </c>
      <c r="DP69" s="329">
        <v>13.7</v>
      </c>
      <c r="DQ69" s="349"/>
      <c r="DR69" s="349"/>
      <c r="DS69" s="29"/>
      <c r="DT69" s="29"/>
      <c r="DU69" s="15"/>
      <c r="DV69" s="24"/>
      <c r="DW69" s="24"/>
      <c r="DX69" s="24"/>
      <c r="DY69" s="29"/>
      <c r="DZ69" s="29"/>
      <c r="EA69" s="14"/>
      <c r="EB69" s="29"/>
      <c r="EC69" s="29">
        <f t="shared" si="29"/>
        <v>0</v>
      </c>
      <c r="ED69" s="29">
        <f t="shared" si="29"/>
        <v>0</v>
      </c>
      <c r="EE69" s="14"/>
      <c r="EF69" s="14"/>
      <c r="EG69" s="330">
        <v>39.18</v>
      </c>
      <c r="EH69" s="331">
        <v>9.7949999999999999</v>
      </c>
      <c r="EI69" s="119">
        <v>154.63999999999999</v>
      </c>
      <c r="EJ69" s="119">
        <v>38.659999999999997</v>
      </c>
      <c r="EK69" s="327">
        <v>72.16</v>
      </c>
      <c r="EL69" s="353">
        <v>18.04</v>
      </c>
      <c r="EM69" s="358">
        <v>51.55</v>
      </c>
      <c r="EN69" s="358">
        <v>12.887499999999999</v>
      </c>
      <c r="EO69" s="358">
        <v>30.93</v>
      </c>
      <c r="EP69" s="358">
        <v>7.7324999999999999</v>
      </c>
      <c r="EQ69" s="29">
        <f t="shared" si="30"/>
        <v>348.46000000000004</v>
      </c>
      <c r="ER69" s="29">
        <f t="shared" si="101"/>
        <v>66.495000000000005</v>
      </c>
      <c r="ES69" s="33"/>
      <c r="ET69" s="33"/>
      <c r="EU69" s="23"/>
      <c r="EV69" s="23"/>
      <c r="EW69" s="14">
        <f t="shared" si="32"/>
        <v>0</v>
      </c>
      <c r="EX69" s="14">
        <f t="shared" si="33"/>
        <v>0</v>
      </c>
      <c r="EY69" s="29"/>
      <c r="EZ69" s="29"/>
      <c r="FA69" s="332">
        <v>24</v>
      </c>
      <c r="FB69" s="246"/>
      <c r="FC69" s="139">
        <v>0</v>
      </c>
      <c r="FD69" s="245"/>
      <c r="FE69" s="29"/>
      <c r="FF69" s="29"/>
      <c r="FG69" s="235"/>
      <c r="FH69" s="236"/>
      <c r="FI69" s="29"/>
      <c r="FJ69" s="29"/>
      <c r="FK69" s="29"/>
      <c r="FL69" s="29"/>
      <c r="FM69" s="245">
        <v>26.8</v>
      </c>
      <c r="FN69" s="245">
        <v>6</v>
      </c>
      <c r="FO69" s="14"/>
      <c r="FP69" s="29"/>
      <c r="FQ69" s="6">
        <f t="shared" si="34"/>
        <v>26.8</v>
      </c>
      <c r="FR69" s="29">
        <f t="shared" si="35"/>
        <v>6</v>
      </c>
      <c r="FS69" s="14"/>
      <c r="FT69" s="14"/>
      <c r="FU69" s="29"/>
      <c r="FV69" s="29"/>
      <c r="FW69" s="29"/>
      <c r="FX69" s="29"/>
      <c r="FY69" s="29"/>
      <c r="FZ69" s="29"/>
      <c r="GA69" s="29"/>
      <c r="GB69" s="29"/>
      <c r="GC69" s="29"/>
      <c r="GD69" s="29"/>
      <c r="GE69" s="29"/>
      <c r="GF69" s="29"/>
      <c r="GG69" s="29">
        <f t="shared" si="36"/>
        <v>0</v>
      </c>
      <c r="GH69" s="29">
        <f t="shared" si="37"/>
        <v>0</v>
      </c>
      <c r="GI69" s="22"/>
      <c r="GJ69" s="22"/>
      <c r="GK69" s="245"/>
      <c r="GL69" s="245"/>
      <c r="GM69" s="248"/>
      <c r="GN69" s="21"/>
      <c r="GO69" s="333"/>
      <c r="GP69" s="334"/>
      <c r="GQ69" s="5"/>
      <c r="GR69" s="5"/>
      <c r="GS69" s="21"/>
      <c r="GT69" s="21"/>
      <c r="GU69" s="118"/>
      <c r="GV69" s="118"/>
      <c r="GW69" s="118"/>
      <c r="GX69" s="118"/>
      <c r="GY69" s="118">
        <v>1.5</v>
      </c>
      <c r="GZ69" s="118">
        <v>0</v>
      </c>
      <c r="HA69" s="29">
        <f t="shared" si="38"/>
        <v>1.5</v>
      </c>
      <c r="HB69" s="29">
        <f t="shared" si="39"/>
        <v>0</v>
      </c>
      <c r="HC69" s="14"/>
      <c r="HD69" s="14"/>
      <c r="HE69" s="14"/>
      <c r="HF69" s="14"/>
      <c r="HG69" s="14"/>
      <c r="HH69" s="14"/>
      <c r="HI69" s="14">
        <f t="shared" si="92"/>
        <v>0</v>
      </c>
      <c r="HJ69" s="14">
        <f t="shared" si="93"/>
        <v>0</v>
      </c>
      <c r="HK69" s="102"/>
      <c r="HL69" s="102"/>
      <c r="HM69" s="102"/>
      <c r="HN69" s="355"/>
      <c r="HO69" s="102">
        <f t="shared" si="40"/>
        <v>0</v>
      </c>
      <c r="HP69" s="102">
        <f t="shared" si="41"/>
        <v>0</v>
      </c>
      <c r="HQ69" s="116">
        <v>400</v>
      </c>
      <c r="HR69" s="95"/>
      <c r="HS69" s="116">
        <v>400</v>
      </c>
      <c r="HT69" s="29"/>
      <c r="HU69" s="29">
        <f t="shared" si="42"/>
        <v>400</v>
      </c>
      <c r="HV69" s="29">
        <f t="shared" si="43"/>
        <v>0</v>
      </c>
      <c r="HW69" s="29"/>
      <c r="HX69" s="29"/>
      <c r="HY69" s="240"/>
      <c r="HZ69" s="333"/>
      <c r="IA69" s="20"/>
      <c r="IB69" s="7"/>
      <c r="IC69" s="336">
        <v>9.3000000000000007</v>
      </c>
      <c r="ID69" s="155">
        <v>2.3250000000000002</v>
      </c>
      <c r="IE69" s="4"/>
      <c r="IF69" s="4"/>
      <c r="IG69" s="29">
        <f t="shared" si="82"/>
        <v>9.3000000000000007</v>
      </c>
      <c r="IH69" s="29">
        <f t="shared" si="44"/>
        <v>2.3250000000000002</v>
      </c>
      <c r="II69" s="29"/>
      <c r="IJ69" s="29"/>
      <c r="IK69" s="29"/>
      <c r="IL69" s="29"/>
      <c r="IM69" s="14"/>
      <c r="IN69" s="24"/>
      <c r="IO69" s="102"/>
      <c r="IP69" s="102"/>
      <c r="IQ69" s="29"/>
      <c r="IR69" s="29"/>
      <c r="IS69" s="29"/>
      <c r="IT69" s="29"/>
      <c r="IU69" s="29">
        <f t="shared" si="94"/>
        <v>0</v>
      </c>
      <c r="IV69" s="29">
        <f t="shared" si="95"/>
        <v>0</v>
      </c>
      <c r="IW69" s="29"/>
      <c r="IX69" s="29"/>
      <c r="IY69" s="95">
        <v>10.31</v>
      </c>
      <c r="IZ69" s="95">
        <v>0</v>
      </c>
      <c r="JA69" s="95">
        <v>0</v>
      </c>
      <c r="JB69" s="95">
        <v>0</v>
      </c>
      <c r="JC69" s="30"/>
      <c r="JD69" s="30"/>
      <c r="JE69" s="29">
        <f t="shared" si="45"/>
        <v>10.31</v>
      </c>
      <c r="JF69" s="29">
        <f t="shared" si="46"/>
        <v>0</v>
      </c>
      <c r="JG69" s="370">
        <v>0</v>
      </c>
      <c r="JH69" s="371">
        <v>0</v>
      </c>
      <c r="JI69" s="370">
        <v>0</v>
      </c>
      <c r="JJ69" s="371">
        <v>0</v>
      </c>
      <c r="JK69" s="333">
        <v>51.55</v>
      </c>
      <c r="JL69" s="333">
        <v>11</v>
      </c>
      <c r="JM69" s="116">
        <v>0</v>
      </c>
      <c r="JN69" s="333">
        <v>0</v>
      </c>
      <c r="JO69" s="327"/>
      <c r="JP69" s="245"/>
      <c r="JQ69" s="29"/>
      <c r="JR69" s="29"/>
      <c r="JS69" s="29"/>
      <c r="JT69" s="29"/>
      <c r="JU69" s="29">
        <f t="shared" si="83"/>
        <v>51.55</v>
      </c>
      <c r="JV69" s="29">
        <f t="shared" si="84"/>
        <v>11</v>
      </c>
      <c r="JW69" s="29"/>
      <c r="JX69" s="29"/>
      <c r="JY69" s="30"/>
      <c r="JZ69" s="30"/>
      <c r="KA69" s="29">
        <f t="shared" si="47"/>
        <v>0</v>
      </c>
      <c r="KB69" s="29">
        <f t="shared" si="48"/>
        <v>0</v>
      </c>
      <c r="KC69" s="14"/>
      <c r="KD69" s="14"/>
      <c r="KE69" s="14"/>
      <c r="KF69" s="14"/>
      <c r="KG69" s="14">
        <f t="shared" si="96"/>
        <v>0</v>
      </c>
      <c r="KH69" s="14">
        <f t="shared" si="97"/>
        <v>0</v>
      </c>
      <c r="KI69" s="14"/>
      <c r="KJ69" s="14"/>
      <c r="KK69" s="14"/>
      <c r="KL69" s="14"/>
      <c r="KM69" s="14">
        <f t="shared" si="49"/>
        <v>0</v>
      </c>
      <c r="KN69" s="14">
        <f t="shared" si="49"/>
        <v>0</v>
      </c>
      <c r="KO69" s="11"/>
      <c r="KP69" s="14"/>
      <c r="KQ69" s="14"/>
      <c r="KR69" s="14"/>
      <c r="KS69" s="10"/>
      <c r="KT69" s="10"/>
      <c r="KU69" s="14"/>
      <c r="KV69" s="14"/>
      <c r="KW69" s="14">
        <f t="shared" si="50"/>
        <v>0</v>
      </c>
      <c r="KX69" s="14">
        <f t="shared" si="51"/>
        <v>0</v>
      </c>
      <c r="KY69" s="14"/>
      <c r="KZ69" s="14"/>
      <c r="LA69" s="14"/>
      <c r="LB69" s="14"/>
      <c r="LC69" s="14">
        <f t="shared" si="52"/>
        <v>0</v>
      </c>
      <c r="LD69" s="14">
        <f t="shared" si="53"/>
        <v>0</v>
      </c>
      <c r="LE69" s="14"/>
      <c r="LF69" s="14"/>
      <c r="LG69" s="14">
        <f t="shared" si="54"/>
        <v>0</v>
      </c>
      <c r="LH69" s="14">
        <f t="shared" si="55"/>
        <v>0</v>
      </c>
      <c r="LI69" s="337"/>
      <c r="LJ69" s="338"/>
      <c r="LK69" s="339"/>
      <c r="LL69" s="340"/>
      <c r="LM69" s="339"/>
      <c r="LN69" s="342"/>
      <c r="LO69" s="31"/>
      <c r="LP69" s="3"/>
      <c r="LQ69" s="3"/>
      <c r="LR69" s="3"/>
      <c r="LS69" s="14">
        <f t="shared" si="102"/>
        <v>0</v>
      </c>
      <c r="LT69" s="14">
        <f t="shared" si="57"/>
        <v>0</v>
      </c>
      <c r="LU69" s="12"/>
      <c r="LV69" s="14"/>
      <c r="LW69" s="14"/>
      <c r="LX69" s="14"/>
      <c r="LY69" s="14">
        <f t="shared" si="58"/>
        <v>0</v>
      </c>
      <c r="LZ69" s="14">
        <f t="shared" si="59"/>
        <v>0</v>
      </c>
      <c r="MA69" s="27"/>
      <c r="MB69" s="14"/>
      <c r="MC69" s="233">
        <v>22</v>
      </c>
      <c r="MD69" s="252"/>
      <c r="ME69" s="99"/>
      <c r="MF69" s="14"/>
      <c r="MG69" s="31"/>
      <c r="MH69" s="14"/>
      <c r="MI69" s="14">
        <f t="shared" si="60"/>
        <v>22</v>
      </c>
      <c r="MJ69" s="14">
        <f t="shared" si="61"/>
        <v>0</v>
      </c>
      <c r="MK69" s="350">
        <v>4.8761999999999999</v>
      </c>
      <c r="ML69" s="117">
        <v>0</v>
      </c>
      <c r="MM69" s="139">
        <v>2.8638000000000003</v>
      </c>
      <c r="MN69" s="343">
        <v>0</v>
      </c>
      <c r="MO69" s="14">
        <f t="shared" si="62"/>
        <v>7.74</v>
      </c>
      <c r="MP69" s="14">
        <f t="shared" si="63"/>
        <v>0</v>
      </c>
      <c r="MQ69" s="14"/>
      <c r="MR69" s="14"/>
      <c r="MS69" s="14">
        <f t="shared" si="64"/>
        <v>0</v>
      </c>
      <c r="MT69" s="14">
        <f t="shared" si="65"/>
        <v>0</v>
      </c>
      <c r="MU69" s="14"/>
      <c r="MV69" s="14"/>
      <c r="MW69" s="14">
        <f t="shared" si="66"/>
        <v>0</v>
      </c>
      <c r="MX69" s="14">
        <f t="shared" si="67"/>
        <v>0</v>
      </c>
      <c r="MY69" s="117">
        <v>6.65</v>
      </c>
      <c r="MZ69" s="344">
        <v>0.9</v>
      </c>
      <c r="NA69" s="14">
        <f t="shared" si="68"/>
        <v>6.65</v>
      </c>
      <c r="NB69" s="14">
        <f t="shared" si="69"/>
        <v>0.9</v>
      </c>
      <c r="NC69" s="33"/>
      <c r="ND69" s="33"/>
      <c r="NE69" s="33">
        <f t="shared" si="70"/>
        <v>0</v>
      </c>
      <c r="NF69" s="33">
        <f t="shared" si="71"/>
        <v>0</v>
      </c>
      <c r="NG69" s="33"/>
      <c r="NH69" s="33"/>
      <c r="NI69" s="33">
        <f t="shared" si="72"/>
        <v>0</v>
      </c>
      <c r="NJ69" s="33">
        <f t="shared" si="73"/>
        <v>0</v>
      </c>
      <c r="NK69" s="8"/>
      <c r="NL69" s="33"/>
      <c r="NM69" s="33">
        <f t="shared" si="74"/>
        <v>0</v>
      </c>
      <c r="NN69" s="33">
        <f t="shared" si="75"/>
        <v>0</v>
      </c>
      <c r="NO69" s="98">
        <v>3.67</v>
      </c>
      <c r="NP69" s="98"/>
      <c r="NQ69" s="98">
        <v>0</v>
      </c>
      <c r="NR69" s="98"/>
      <c r="NS69" s="98">
        <v>0</v>
      </c>
      <c r="NT69" s="98"/>
      <c r="NU69" s="14">
        <f t="shared" si="76"/>
        <v>3.67</v>
      </c>
      <c r="NV69" s="14">
        <f t="shared" si="77"/>
        <v>0</v>
      </c>
      <c r="NW69" s="98"/>
      <c r="NX69" s="98"/>
      <c r="NY69" s="98"/>
      <c r="NZ69" s="98"/>
      <c r="OA69" s="98"/>
      <c r="OB69" s="98"/>
      <c r="OC69" s="98"/>
      <c r="OD69" s="98"/>
      <c r="OE69" s="98">
        <f t="shared" si="78"/>
        <v>0</v>
      </c>
      <c r="OF69" s="98">
        <f t="shared" si="79"/>
        <v>0</v>
      </c>
      <c r="OG69" s="240">
        <v>2.84</v>
      </c>
      <c r="OH69" s="240"/>
      <c r="OI69" s="240">
        <v>0.98</v>
      </c>
      <c r="OJ69" s="240"/>
      <c r="OK69" s="240">
        <v>1.07</v>
      </c>
      <c r="OL69" s="33"/>
      <c r="OM69" s="33">
        <f t="shared" si="80"/>
        <v>3.82</v>
      </c>
      <c r="ON69" s="33">
        <f t="shared" si="81"/>
        <v>0</v>
      </c>
      <c r="OO69" s="33"/>
      <c r="OP69" s="33"/>
      <c r="OQ69" s="33">
        <f t="shared" si="98"/>
        <v>0</v>
      </c>
      <c r="OR69" s="33">
        <f t="shared" si="99"/>
        <v>0</v>
      </c>
    </row>
    <row r="70" spans="1:408" ht="12.75" customHeight="1">
      <c r="A70" s="172"/>
      <c r="B70" s="154">
        <v>60</v>
      </c>
      <c r="C70" s="173"/>
      <c r="D70" s="173"/>
      <c r="E70" s="98"/>
      <c r="F70" s="98"/>
      <c r="G70" s="98"/>
      <c r="H70" s="98"/>
      <c r="I70" s="102">
        <f t="shared" si="85"/>
        <v>0</v>
      </c>
      <c r="J70" s="102">
        <f t="shared" si="86"/>
        <v>0</v>
      </c>
      <c r="K70" s="11"/>
      <c r="L70" s="11"/>
      <c r="M70" s="95">
        <v>20.62</v>
      </c>
      <c r="N70" s="95">
        <v>4.1240000000000006</v>
      </c>
      <c r="O70" s="99">
        <v>0</v>
      </c>
      <c r="P70" s="95">
        <v>0</v>
      </c>
      <c r="Q70" s="147"/>
      <c r="R70" s="102"/>
      <c r="S70" s="11"/>
      <c r="T70" s="11"/>
      <c r="U70" s="102"/>
      <c r="V70" s="102"/>
      <c r="W70" s="29">
        <f t="shared" si="14"/>
        <v>20.62</v>
      </c>
      <c r="X70" s="29">
        <f t="shared" si="15"/>
        <v>20.62</v>
      </c>
      <c r="Y70" s="102">
        <v>5</v>
      </c>
      <c r="Z70" s="102">
        <v>2.2200000000000002</v>
      </c>
      <c r="AA70" s="99"/>
      <c r="AB70" s="95"/>
      <c r="AC70" s="29">
        <f t="shared" si="16"/>
        <v>5</v>
      </c>
      <c r="AD70" s="29">
        <f t="shared" si="17"/>
        <v>2.2200000000000002</v>
      </c>
      <c r="AE70" s="95">
        <v>10</v>
      </c>
      <c r="AF70" s="95">
        <v>3</v>
      </c>
      <c r="AG70" s="95"/>
      <c r="AH70" s="95"/>
      <c r="AI70" s="147"/>
      <c r="AJ70" s="147"/>
      <c r="AK70" s="325">
        <v>90</v>
      </c>
      <c r="AL70" s="326">
        <v>27</v>
      </c>
      <c r="AM70" s="9"/>
      <c r="AN70" s="9"/>
      <c r="AO70" s="28"/>
      <c r="AP70" s="28"/>
      <c r="AQ70" s="28"/>
      <c r="AR70" s="28"/>
      <c r="AS70" s="28"/>
      <c r="AT70" s="28"/>
      <c r="AU70" s="14">
        <f t="shared" si="87"/>
        <v>100</v>
      </c>
      <c r="AV70" s="14">
        <f t="shared" si="88"/>
        <v>30</v>
      </c>
      <c r="AW70" s="29"/>
      <c r="AX70" s="29"/>
      <c r="AY70" s="1"/>
      <c r="AZ70" s="29"/>
      <c r="BA70" s="29"/>
      <c r="BB70" s="29"/>
      <c r="BC70" s="29">
        <f t="shared" si="89"/>
        <v>0</v>
      </c>
      <c r="BD70" s="29">
        <f t="shared" si="90"/>
        <v>0</v>
      </c>
      <c r="BE70" s="102">
        <v>44</v>
      </c>
      <c r="BF70" s="102">
        <v>6.2656000000000001</v>
      </c>
      <c r="BG70" s="249">
        <v>16</v>
      </c>
      <c r="BH70" s="250">
        <v>2.2784</v>
      </c>
      <c r="BI70" s="249"/>
      <c r="BJ70" s="250"/>
      <c r="BK70" s="245"/>
      <c r="BL70" s="102"/>
      <c r="BM70" s="102">
        <v>0</v>
      </c>
      <c r="BN70" s="102">
        <v>0</v>
      </c>
      <c r="BO70" s="29"/>
      <c r="BP70" s="29"/>
      <c r="BQ70" s="102">
        <v>0</v>
      </c>
      <c r="BR70" s="102">
        <v>0</v>
      </c>
      <c r="BS70" s="11">
        <f t="shared" si="19"/>
        <v>60</v>
      </c>
      <c r="BT70" s="29">
        <f t="shared" si="20"/>
        <v>8.5440000000000005</v>
      </c>
      <c r="BU70" s="29"/>
      <c r="BV70" s="29"/>
      <c r="BW70" s="14"/>
      <c r="BX70" s="14"/>
      <c r="BY70" s="14"/>
      <c r="BZ70" s="29"/>
      <c r="CA70" s="14"/>
      <c r="CB70" s="29"/>
      <c r="CC70" s="14">
        <f t="shared" si="91"/>
        <v>0</v>
      </c>
      <c r="CD70" s="14">
        <f t="shared" si="91"/>
        <v>0</v>
      </c>
      <c r="CE70" s="14"/>
      <c r="CF70" s="14"/>
      <c r="CG70" s="27"/>
      <c r="CH70" s="18"/>
      <c r="CI70" s="26"/>
      <c r="CJ70" s="18"/>
      <c r="CK70" s="17"/>
      <c r="CL70" s="17"/>
      <c r="CM70" s="327">
        <v>25.75</v>
      </c>
      <c r="CN70" s="245">
        <v>8</v>
      </c>
      <c r="CO70" s="29">
        <f t="shared" si="21"/>
        <v>25.75</v>
      </c>
      <c r="CP70" s="29">
        <f t="shared" si="22"/>
        <v>8</v>
      </c>
      <c r="CQ70" s="238">
        <v>247.40625</v>
      </c>
      <c r="CR70" s="238"/>
      <c r="CS70" s="238"/>
      <c r="CT70" s="239"/>
      <c r="CU70" s="366">
        <v>18.556701030927837</v>
      </c>
      <c r="CV70" s="240"/>
      <c r="CW70" s="328">
        <v>63.814432989690722</v>
      </c>
      <c r="CX70" s="239"/>
      <c r="CY70" s="16"/>
      <c r="CZ70" s="16"/>
      <c r="DA70" s="25">
        <f t="shared" si="100"/>
        <v>329.77738402061857</v>
      </c>
      <c r="DB70" s="14">
        <f t="shared" si="24"/>
        <v>0</v>
      </c>
      <c r="DC70" s="29"/>
      <c r="DD70" s="29"/>
      <c r="DE70" s="14"/>
      <c r="DF70" s="29"/>
      <c r="DG70" s="29"/>
      <c r="DH70" s="29"/>
      <c r="DI70" s="29">
        <f t="shared" si="25"/>
        <v>0</v>
      </c>
      <c r="DJ70" s="29">
        <f t="shared" si="26"/>
        <v>0</v>
      </c>
      <c r="DK70" s="329">
        <v>42.37</v>
      </c>
      <c r="DL70" s="329">
        <v>14.12</v>
      </c>
      <c r="DM70" s="11">
        <f t="shared" si="27"/>
        <v>42.37</v>
      </c>
      <c r="DN70" s="11">
        <f t="shared" si="28"/>
        <v>14.12</v>
      </c>
      <c r="DO70" s="329">
        <v>41.1</v>
      </c>
      <c r="DP70" s="329">
        <v>13.7</v>
      </c>
      <c r="DQ70" s="349"/>
      <c r="DR70" s="349"/>
      <c r="DS70" s="29"/>
      <c r="DT70" s="29"/>
      <c r="DU70" s="15"/>
      <c r="DV70" s="24"/>
      <c r="DW70" s="24"/>
      <c r="DX70" s="24"/>
      <c r="DY70" s="29"/>
      <c r="DZ70" s="29"/>
      <c r="EA70" s="14"/>
      <c r="EB70" s="29"/>
      <c r="EC70" s="29">
        <f t="shared" si="29"/>
        <v>0</v>
      </c>
      <c r="ED70" s="29">
        <f t="shared" si="29"/>
        <v>0</v>
      </c>
      <c r="EE70" s="14"/>
      <c r="EF70" s="14"/>
      <c r="EG70" s="330">
        <v>39.18</v>
      </c>
      <c r="EH70" s="331">
        <v>9.7949999999999999</v>
      </c>
      <c r="EI70" s="119">
        <v>154.63999999999999</v>
      </c>
      <c r="EJ70" s="119">
        <v>38.659999999999997</v>
      </c>
      <c r="EK70" s="327">
        <v>72.16</v>
      </c>
      <c r="EL70" s="353">
        <v>18.04</v>
      </c>
      <c r="EM70" s="358">
        <v>51.55</v>
      </c>
      <c r="EN70" s="358">
        <v>12.887499999999999</v>
      </c>
      <c r="EO70" s="358">
        <v>30.93</v>
      </c>
      <c r="EP70" s="358">
        <v>7.7324999999999999</v>
      </c>
      <c r="EQ70" s="29">
        <f t="shared" si="30"/>
        <v>348.46000000000004</v>
      </c>
      <c r="ER70" s="29">
        <f t="shared" si="101"/>
        <v>66.495000000000005</v>
      </c>
      <c r="ES70" s="33"/>
      <c r="ET70" s="33"/>
      <c r="EU70" s="23"/>
      <c r="EV70" s="23"/>
      <c r="EW70" s="14">
        <f t="shared" si="32"/>
        <v>0</v>
      </c>
      <c r="EX70" s="14">
        <f t="shared" si="33"/>
        <v>0</v>
      </c>
      <c r="EY70" s="29"/>
      <c r="EZ70" s="29"/>
      <c r="FA70" s="332">
        <v>24</v>
      </c>
      <c r="FB70" s="246"/>
      <c r="FC70" s="139">
        <v>0</v>
      </c>
      <c r="FD70" s="245"/>
      <c r="FE70" s="29"/>
      <c r="FF70" s="29"/>
      <c r="FG70" s="235"/>
      <c r="FH70" s="236"/>
      <c r="FI70" s="29"/>
      <c r="FJ70" s="29"/>
      <c r="FK70" s="29"/>
      <c r="FL70" s="29"/>
      <c r="FM70" s="245">
        <v>26.8</v>
      </c>
      <c r="FN70" s="245">
        <v>6</v>
      </c>
      <c r="FO70" s="14"/>
      <c r="FP70" s="29"/>
      <c r="FQ70" s="6">
        <f t="shared" si="34"/>
        <v>26.8</v>
      </c>
      <c r="FR70" s="29">
        <f t="shared" si="35"/>
        <v>6</v>
      </c>
      <c r="FS70" s="14"/>
      <c r="FT70" s="14"/>
      <c r="FU70" s="29"/>
      <c r="FV70" s="29"/>
      <c r="FW70" s="29"/>
      <c r="FX70" s="29"/>
      <c r="FY70" s="29"/>
      <c r="FZ70" s="29"/>
      <c r="GA70" s="29"/>
      <c r="GB70" s="29"/>
      <c r="GC70" s="29"/>
      <c r="GD70" s="29"/>
      <c r="GE70" s="29"/>
      <c r="GF70" s="29"/>
      <c r="GG70" s="29">
        <f t="shared" si="36"/>
        <v>0</v>
      </c>
      <c r="GH70" s="29">
        <f t="shared" si="37"/>
        <v>0</v>
      </c>
      <c r="GI70" s="22"/>
      <c r="GJ70" s="22"/>
      <c r="GK70" s="245"/>
      <c r="GL70" s="245"/>
      <c r="GM70" s="248"/>
      <c r="GN70" s="21"/>
      <c r="GO70" s="333"/>
      <c r="GP70" s="334"/>
      <c r="GQ70" s="5"/>
      <c r="GR70" s="5"/>
      <c r="GS70" s="21"/>
      <c r="GT70" s="21"/>
      <c r="GU70" s="118"/>
      <c r="GV70" s="118"/>
      <c r="GW70" s="118"/>
      <c r="GX70" s="118"/>
      <c r="GY70" s="118">
        <v>1.5</v>
      </c>
      <c r="GZ70" s="118">
        <v>0</v>
      </c>
      <c r="HA70" s="29">
        <f t="shared" si="38"/>
        <v>1.5</v>
      </c>
      <c r="HB70" s="29">
        <f t="shared" si="39"/>
        <v>0</v>
      </c>
      <c r="HC70" s="14"/>
      <c r="HD70" s="14"/>
      <c r="HE70" s="14"/>
      <c r="HF70" s="14"/>
      <c r="HG70" s="14"/>
      <c r="HH70" s="14"/>
      <c r="HI70" s="14">
        <f t="shared" si="92"/>
        <v>0</v>
      </c>
      <c r="HJ70" s="14">
        <f t="shared" si="93"/>
        <v>0</v>
      </c>
      <c r="HK70" s="102"/>
      <c r="HL70" s="102"/>
      <c r="HM70" s="102"/>
      <c r="HN70" s="355"/>
      <c r="HO70" s="102">
        <f t="shared" si="40"/>
        <v>0</v>
      </c>
      <c r="HP70" s="102">
        <f t="shared" si="41"/>
        <v>0</v>
      </c>
      <c r="HQ70" s="116">
        <v>400</v>
      </c>
      <c r="HR70" s="95"/>
      <c r="HS70" s="116">
        <v>400</v>
      </c>
      <c r="HT70" s="29"/>
      <c r="HU70" s="29">
        <f t="shared" si="42"/>
        <v>400</v>
      </c>
      <c r="HV70" s="29">
        <f t="shared" si="43"/>
        <v>0</v>
      </c>
      <c r="HW70" s="29"/>
      <c r="HX70" s="29"/>
      <c r="HY70" s="240"/>
      <c r="HZ70" s="333"/>
      <c r="IA70" s="20"/>
      <c r="IB70" s="7"/>
      <c r="IC70" s="336">
        <v>9.3000000000000007</v>
      </c>
      <c r="ID70" s="155">
        <v>2.3250000000000002</v>
      </c>
      <c r="IE70" s="4"/>
      <c r="IF70" s="4"/>
      <c r="IG70" s="29">
        <f t="shared" si="82"/>
        <v>9.3000000000000007</v>
      </c>
      <c r="IH70" s="29">
        <f t="shared" si="44"/>
        <v>2.3250000000000002</v>
      </c>
      <c r="II70" s="29"/>
      <c r="IJ70" s="29"/>
      <c r="IK70" s="29"/>
      <c r="IL70" s="29"/>
      <c r="IM70" s="14"/>
      <c r="IN70" s="24"/>
      <c r="IO70" s="102"/>
      <c r="IP70" s="102"/>
      <c r="IQ70" s="29"/>
      <c r="IR70" s="29"/>
      <c r="IS70" s="29"/>
      <c r="IT70" s="29"/>
      <c r="IU70" s="29">
        <f t="shared" si="94"/>
        <v>0</v>
      </c>
      <c r="IV70" s="29">
        <f t="shared" si="95"/>
        <v>0</v>
      </c>
      <c r="IW70" s="29"/>
      <c r="IX70" s="29"/>
      <c r="IY70" s="95">
        <v>10.31</v>
      </c>
      <c r="IZ70" s="95">
        <v>0</v>
      </c>
      <c r="JA70" s="95">
        <v>0</v>
      </c>
      <c r="JB70" s="95">
        <v>0</v>
      </c>
      <c r="JC70" s="30"/>
      <c r="JD70" s="30"/>
      <c r="JE70" s="29">
        <f t="shared" si="45"/>
        <v>10.31</v>
      </c>
      <c r="JF70" s="29">
        <f t="shared" si="46"/>
        <v>0</v>
      </c>
      <c r="JG70" s="370">
        <v>0</v>
      </c>
      <c r="JH70" s="371">
        <v>0</v>
      </c>
      <c r="JI70" s="370">
        <v>0</v>
      </c>
      <c r="JJ70" s="371">
        <v>0</v>
      </c>
      <c r="JK70" s="333">
        <v>51.55</v>
      </c>
      <c r="JL70" s="333">
        <v>11</v>
      </c>
      <c r="JM70" s="116">
        <v>0</v>
      </c>
      <c r="JN70" s="333">
        <v>0</v>
      </c>
      <c r="JO70" s="327"/>
      <c r="JP70" s="245"/>
      <c r="JQ70" s="29"/>
      <c r="JR70" s="29"/>
      <c r="JS70" s="29"/>
      <c r="JT70" s="29"/>
      <c r="JU70" s="29">
        <f t="shared" si="83"/>
        <v>51.55</v>
      </c>
      <c r="JV70" s="29">
        <f t="shared" si="84"/>
        <v>11</v>
      </c>
      <c r="JW70" s="29"/>
      <c r="JX70" s="29"/>
      <c r="JY70" s="30"/>
      <c r="JZ70" s="30"/>
      <c r="KA70" s="29">
        <f t="shared" si="47"/>
        <v>0</v>
      </c>
      <c r="KB70" s="29">
        <f t="shared" si="48"/>
        <v>0</v>
      </c>
      <c r="KC70" s="14"/>
      <c r="KD70" s="14"/>
      <c r="KE70" s="14"/>
      <c r="KF70" s="14"/>
      <c r="KG70" s="14">
        <f t="shared" si="96"/>
        <v>0</v>
      </c>
      <c r="KH70" s="14">
        <f t="shared" si="97"/>
        <v>0</v>
      </c>
      <c r="KI70" s="14"/>
      <c r="KJ70" s="14"/>
      <c r="KK70" s="14"/>
      <c r="KL70" s="14"/>
      <c r="KM70" s="14">
        <f t="shared" si="49"/>
        <v>0</v>
      </c>
      <c r="KN70" s="14">
        <f t="shared" si="49"/>
        <v>0</v>
      </c>
      <c r="KO70" s="11"/>
      <c r="KP70" s="14"/>
      <c r="KQ70" s="14"/>
      <c r="KR70" s="14"/>
      <c r="KS70" s="10"/>
      <c r="KT70" s="10"/>
      <c r="KU70" s="14"/>
      <c r="KV70" s="14"/>
      <c r="KW70" s="14">
        <f t="shared" si="50"/>
        <v>0</v>
      </c>
      <c r="KX70" s="14">
        <f t="shared" si="51"/>
        <v>0</v>
      </c>
      <c r="KY70" s="14"/>
      <c r="KZ70" s="14"/>
      <c r="LA70" s="14"/>
      <c r="LB70" s="14"/>
      <c r="LC70" s="14">
        <f t="shared" si="52"/>
        <v>0</v>
      </c>
      <c r="LD70" s="14">
        <f t="shared" si="53"/>
        <v>0</v>
      </c>
      <c r="LE70" s="14"/>
      <c r="LF70" s="14"/>
      <c r="LG70" s="14">
        <f t="shared" si="54"/>
        <v>0</v>
      </c>
      <c r="LH70" s="14">
        <f t="shared" si="55"/>
        <v>0</v>
      </c>
      <c r="LI70" s="337"/>
      <c r="LJ70" s="338"/>
      <c r="LK70" s="339"/>
      <c r="LL70" s="340"/>
      <c r="LM70" s="339"/>
      <c r="LN70" s="342"/>
      <c r="LO70" s="31"/>
      <c r="LP70" s="3"/>
      <c r="LQ70" s="3"/>
      <c r="LR70" s="3"/>
      <c r="LS70" s="14">
        <f t="shared" si="102"/>
        <v>0</v>
      </c>
      <c r="LT70" s="14">
        <f t="shared" si="57"/>
        <v>0</v>
      </c>
      <c r="LU70" s="12"/>
      <c r="LV70" s="14"/>
      <c r="LW70" s="14"/>
      <c r="LX70" s="14"/>
      <c r="LY70" s="14">
        <f t="shared" si="58"/>
        <v>0</v>
      </c>
      <c r="LZ70" s="14">
        <f t="shared" si="59"/>
        <v>0</v>
      </c>
      <c r="MA70" s="27"/>
      <c r="MB70" s="14"/>
      <c r="MC70" s="233">
        <v>22</v>
      </c>
      <c r="MD70" s="252"/>
      <c r="ME70" s="99"/>
      <c r="MF70" s="14"/>
      <c r="MG70" s="31"/>
      <c r="MH70" s="14"/>
      <c r="MI70" s="14">
        <f t="shared" si="60"/>
        <v>22</v>
      </c>
      <c r="MJ70" s="14">
        <f t="shared" si="61"/>
        <v>0</v>
      </c>
      <c r="MK70" s="350">
        <v>4.5485999999999995</v>
      </c>
      <c r="ML70" s="117">
        <v>0</v>
      </c>
      <c r="MM70" s="139">
        <v>2.6714000000000002</v>
      </c>
      <c r="MN70" s="343">
        <v>0</v>
      </c>
      <c r="MO70" s="14">
        <f t="shared" si="62"/>
        <v>7.22</v>
      </c>
      <c r="MP70" s="14">
        <f t="shared" si="63"/>
        <v>0</v>
      </c>
      <c r="MQ70" s="14"/>
      <c r="MR70" s="14"/>
      <c r="MS70" s="14">
        <f t="shared" si="64"/>
        <v>0</v>
      </c>
      <c r="MT70" s="14">
        <f t="shared" si="65"/>
        <v>0</v>
      </c>
      <c r="MU70" s="14"/>
      <c r="MV70" s="14"/>
      <c r="MW70" s="14">
        <f t="shared" si="66"/>
        <v>0</v>
      </c>
      <c r="MX70" s="14">
        <f t="shared" si="67"/>
        <v>0</v>
      </c>
      <c r="MY70" s="117">
        <v>6.65</v>
      </c>
      <c r="MZ70" s="344">
        <v>0.9</v>
      </c>
      <c r="NA70" s="14">
        <f t="shared" si="68"/>
        <v>6.65</v>
      </c>
      <c r="NB70" s="14">
        <f t="shared" si="69"/>
        <v>0.9</v>
      </c>
      <c r="NC70" s="33"/>
      <c r="ND70" s="33"/>
      <c r="NE70" s="33">
        <f t="shared" si="70"/>
        <v>0</v>
      </c>
      <c r="NF70" s="33">
        <f t="shared" si="71"/>
        <v>0</v>
      </c>
      <c r="NG70" s="33"/>
      <c r="NH70" s="33"/>
      <c r="NI70" s="33">
        <f t="shared" si="72"/>
        <v>0</v>
      </c>
      <c r="NJ70" s="33">
        <f t="shared" si="73"/>
        <v>0</v>
      </c>
      <c r="NK70" s="8"/>
      <c r="NL70" s="33"/>
      <c r="NM70" s="33">
        <f t="shared" si="74"/>
        <v>0</v>
      </c>
      <c r="NN70" s="33">
        <f t="shared" si="75"/>
        <v>0</v>
      </c>
      <c r="NO70" s="98">
        <v>3.67</v>
      </c>
      <c r="NP70" s="98"/>
      <c r="NQ70" s="98">
        <v>0</v>
      </c>
      <c r="NR70" s="98"/>
      <c r="NS70" s="98">
        <v>0</v>
      </c>
      <c r="NT70" s="98"/>
      <c r="NU70" s="14">
        <f t="shared" si="76"/>
        <v>3.67</v>
      </c>
      <c r="NV70" s="14">
        <f t="shared" si="77"/>
        <v>0</v>
      </c>
      <c r="NW70" s="98"/>
      <c r="NX70" s="98"/>
      <c r="NY70" s="98"/>
      <c r="NZ70" s="98"/>
      <c r="OA70" s="98"/>
      <c r="OB70" s="98"/>
      <c r="OC70" s="98"/>
      <c r="OD70" s="98"/>
      <c r="OE70" s="98">
        <f t="shared" si="78"/>
        <v>0</v>
      </c>
      <c r="OF70" s="98">
        <f t="shared" si="79"/>
        <v>0</v>
      </c>
      <c r="OG70" s="240">
        <v>2.39</v>
      </c>
      <c r="OH70" s="240"/>
      <c r="OI70" s="240">
        <v>0.82</v>
      </c>
      <c r="OJ70" s="240"/>
      <c r="OK70" s="240">
        <v>0.89</v>
      </c>
      <c r="OL70" s="33"/>
      <c r="OM70" s="33">
        <f t="shared" si="80"/>
        <v>3.21</v>
      </c>
      <c r="ON70" s="33">
        <f t="shared" si="81"/>
        <v>0</v>
      </c>
      <c r="OO70" s="33"/>
      <c r="OP70" s="33"/>
      <c r="OQ70" s="33">
        <f t="shared" si="98"/>
        <v>0</v>
      </c>
      <c r="OR70" s="33">
        <f t="shared" si="99"/>
        <v>0</v>
      </c>
    </row>
    <row r="71" spans="1:408" ht="12.75" customHeight="1">
      <c r="A71" s="186" t="s">
        <v>151</v>
      </c>
      <c r="B71" s="154">
        <v>61</v>
      </c>
      <c r="C71" s="173"/>
      <c r="D71" s="173"/>
      <c r="E71" s="98"/>
      <c r="F71" s="98"/>
      <c r="G71" s="98"/>
      <c r="H71" s="98"/>
      <c r="I71" s="102">
        <f t="shared" si="85"/>
        <v>0</v>
      </c>
      <c r="J71" s="102">
        <f t="shared" si="86"/>
        <v>0</v>
      </c>
      <c r="K71" s="11"/>
      <c r="L71" s="11"/>
      <c r="M71" s="95">
        <v>20.62</v>
      </c>
      <c r="N71" s="95">
        <v>4.1240000000000006</v>
      </c>
      <c r="O71" s="99">
        <v>0</v>
      </c>
      <c r="P71" s="95">
        <v>0</v>
      </c>
      <c r="Q71" s="147"/>
      <c r="R71" s="102"/>
      <c r="S71" s="11"/>
      <c r="T71" s="11"/>
      <c r="U71" s="102"/>
      <c r="V71" s="102"/>
      <c r="W71" s="29">
        <f t="shared" si="14"/>
        <v>20.62</v>
      </c>
      <c r="X71" s="29">
        <f t="shared" si="15"/>
        <v>20.62</v>
      </c>
      <c r="Y71" s="102">
        <v>5</v>
      </c>
      <c r="Z71" s="102">
        <v>2.2200000000000002</v>
      </c>
      <c r="AA71" s="99"/>
      <c r="AB71" s="95"/>
      <c r="AC71" s="29">
        <f t="shared" si="16"/>
        <v>5</v>
      </c>
      <c r="AD71" s="29">
        <f t="shared" si="17"/>
        <v>2.2200000000000002</v>
      </c>
      <c r="AE71" s="95">
        <v>10</v>
      </c>
      <c r="AF71" s="95">
        <v>3</v>
      </c>
      <c r="AG71" s="95"/>
      <c r="AH71" s="95"/>
      <c r="AI71" s="147"/>
      <c r="AJ71" s="147"/>
      <c r="AK71" s="325">
        <v>90</v>
      </c>
      <c r="AL71" s="326">
        <v>27</v>
      </c>
      <c r="AM71" s="9"/>
      <c r="AN71" s="9"/>
      <c r="AO71" s="28"/>
      <c r="AP71" s="28"/>
      <c r="AQ71" s="28"/>
      <c r="AR71" s="28"/>
      <c r="AS71" s="28"/>
      <c r="AT71" s="28"/>
      <c r="AU71" s="14">
        <f t="shared" si="87"/>
        <v>100</v>
      </c>
      <c r="AV71" s="14">
        <f t="shared" si="88"/>
        <v>30</v>
      </c>
      <c r="AW71" s="29"/>
      <c r="AX71" s="29"/>
      <c r="AY71" s="1"/>
      <c r="AZ71" s="29"/>
      <c r="BA71" s="29"/>
      <c r="BB71" s="29"/>
      <c r="BC71" s="29">
        <f t="shared" si="89"/>
        <v>0</v>
      </c>
      <c r="BD71" s="29">
        <f t="shared" si="90"/>
        <v>0</v>
      </c>
      <c r="BE71" s="102">
        <v>44</v>
      </c>
      <c r="BF71" s="102">
        <v>6.2656000000000001</v>
      </c>
      <c r="BG71" s="249">
        <v>16</v>
      </c>
      <c r="BH71" s="250">
        <v>2.2784</v>
      </c>
      <c r="BI71" s="249"/>
      <c r="BJ71" s="250"/>
      <c r="BK71" s="245"/>
      <c r="BL71" s="102"/>
      <c r="BM71" s="102">
        <v>0</v>
      </c>
      <c r="BN71" s="102">
        <v>0</v>
      </c>
      <c r="BO71" s="29"/>
      <c r="BP71" s="29"/>
      <c r="BQ71" s="102">
        <v>0</v>
      </c>
      <c r="BR71" s="102">
        <v>0</v>
      </c>
      <c r="BS71" s="11">
        <f t="shared" si="19"/>
        <v>60</v>
      </c>
      <c r="BT71" s="29">
        <f t="shared" si="20"/>
        <v>8.5440000000000005</v>
      </c>
      <c r="BU71" s="29"/>
      <c r="BV71" s="29"/>
      <c r="BW71" s="14"/>
      <c r="BX71" s="14"/>
      <c r="BY71" s="14"/>
      <c r="BZ71" s="29"/>
      <c r="CA71" s="14"/>
      <c r="CB71" s="29"/>
      <c r="CC71" s="14">
        <f t="shared" si="91"/>
        <v>0</v>
      </c>
      <c r="CD71" s="14">
        <f t="shared" si="91"/>
        <v>0</v>
      </c>
      <c r="CE71" s="14"/>
      <c r="CF71" s="14"/>
      <c r="CG71" s="27"/>
      <c r="CH71" s="18"/>
      <c r="CI71" s="26"/>
      <c r="CJ71" s="18"/>
      <c r="CK71" s="17"/>
      <c r="CL71" s="17"/>
      <c r="CM71" s="327">
        <v>25.75</v>
      </c>
      <c r="CN71" s="245">
        <v>8</v>
      </c>
      <c r="CO71" s="29">
        <f t="shared" si="21"/>
        <v>25.75</v>
      </c>
      <c r="CP71" s="29">
        <f t="shared" si="22"/>
        <v>8</v>
      </c>
      <c r="CQ71" s="238">
        <v>247.40625</v>
      </c>
      <c r="CR71" s="238"/>
      <c r="CS71" s="238"/>
      <c r="CT71" s="239"/>
      <c r="CU71" s="366">
        <v>18.556701030927837</v>
      </c>
      <c r="CV71" s="240"/>
      <c r="CW71" s="328">
        <v>63.814432989690722</v>
      </c>
      <c r="CX71" s="239"/>
      <c r="CY71" s="16"/>
      <c r="CZ71" s="16"/>
      <c r="DA71" s="25">
        <f t="shared" si="100"/>
        <v>329.77738402061857</v>
      </c>
      <c r="DB71" s="14">
        <f t="shared" si="24"/>
        <v>0</v>
      </c>
      <c r="DC71" s="29"/>
      <c r="DD71" s="29"/>
      <c r="DE71" s="14"/>
      <c r="DF71" s="29"/>
      <c r="DG71" s="29"/>
      <c r="DH71" s="29"/>
      <c r="DI71" s="29">
        <f t="shared" si="25"/>
        <v>0</v>
      </c>
      <c r="DJ71" s="29">
        <f t="shared" si="26"/>
        <v>0</v>
      </c>
      <c r="DK71" s="329">
        <v>42.37</v>
      </c>
      <c r="DL71" s="329">
        <v>14.12</v>
      </c>
      <c r="DM71" s="11">
        <f t="shared" si="27"/>
        <v>42.37</v>
      </c>
      <c r="DN71" s="11">
        <f t="shared" si="28"/>
        <v>14.12</v>
      </c>
      <c r="DO71" s="329">
        <v>41.1</v>
      </c>
      <c r="DP71" s="329">
        <v>13.7</v>
      </c>
      <c r="DQ71" s="349"/>
      <c r="DR71" s="349"/>
      <c r="DS71" s="29"/>
      <c r="DT71" s="29"/>
      <c r="DU71" s="15"/>
      <c r="DV71" s="24"/>
      <c r="DW71" s="24"/>
      <c r="DX71" s="24"/>
      <c r="DY71" s="29"/>
      <c r="DZ71" s="29"/>
      <c r="EA71" s="14"/>
      <c r="EB71" s="29"/>
      <c r="EC71" s="29">
        <f t="shared" si="29"/>
        <v>0</v>
      </c>
      <c r="ED71" s="29">
        <f t="shared" si="29"/>
        <v>0</v>
      </c>
      <c r="EE71" s="14"/>
      <c r="EF71" s="14"/>
      <c r="EG71" s="330">
        <v>39.18</v>
      </c>
      <c r="EH71" s="331">
        <v>9.7949999999999999</v>
      </c>
      <c r="EI71" s="119">
        <v>154.63999999999999</v>
      </c>
      <c r="EJ71" s="119">
        <v>38.659999999999997</v>
      </c>
      <c r="EK71" s="327">
        <v>72.16</v>
      </c>
      <c r="EL71" s="353">
        <v>18.04</v>
      </c>
      <c r="EM71" s="358">
        <v>51.55</v>
      </c>
      <c r="EN71" s="358">
        <v>12.887499999999999</v>
      </c>
      <c r="EO71" s="358">
        <v>30.93</v>
      </c>
      <c r="EP71" s="358">
        <v>7.7324999999999999</v>
      </c>
      <c r="EQ71" s="29">
        <f t="shared" si="30"/>
        <v>348.46000000000004</v>
      </c>
      <c r="ER71" s="29">
        <f t="shared" si="101"/>
        <v>66.495000000000005</v>
      </c>
      <c r="ES71" s="33"/>
      <c r="ET71" s="33"/>
      <c r="EU71" s="23"/>
      <c r="EV71" s="23"/>
      <c r="EW71" s="14">
        <f t="shared" si="32"/>
        <v>0</v>
      </c>
      <c r="EX71" s="14">
        <f t="shared" si="33"/>
        <v>0</v>
      </c>
      <c r="EY71" s="29"/>
      <c r="EZ71" s="29"/>
      <c r="FA71" s="332">
        <v>24</v>
      </c>
      <c r="FB71" s="246"/>
      <c r="FC71" s="139">
        <v>0</v>
      </c>
      <c r="FD71" s="245"/>
      <c r="FE71" s="29"/>
      <c r="FF71" s="29"/>
      <c r="FG71" s="235"/>
      <c r="FH71" s="236"/>
      <c r="FI71" s="29"/>
      <c r="FJ71" s="29"/>
      <c r="FK71" s="29"/>
      <c r="FL71" s="29"/>
      <c r="FM71" s="245">
        <v>26.8</v>
      </c>
      <c r="FN71" s="245">
        <v>6</v>
      </c>
      <c r="FO71" s="14"/>
      <c r="FP71" s="29"/>
      <c r="FQ71" s="6">
        <f t="shared" si="34"/>
        <v>26.8</v>
      </c>
      <c r="FR71" s="29">
        <f t="shared" si="35"/>
        <v>6</v>
      </c>
      <c r="FS71" s="14"/>
      <c r="FT71" s="14"/>
      <c r="FU71" s="29"/>
      <c r="FV71" s="29"/>
      <c r="FW71" s="29"/>
      <c r="FX71" s="29"/>
      <c r="FY71" s="29"/>
      <c r="FZ71" s="29"/>
      <c r="GA71" s="29"/>
      <c r="GB71" s="29"/>
      <c r="GC71" s="29"/>
      <c r="GD71" s="29"/>
      <c r="GE71" s="29"/>
      <c r="GF71" s="29"/>
      <c r="GG71" s="29">
        <f t="shared" si="36"/>
        <v>0</v>
      </c>
      <c r="GH71" s="29">
        <f t="shared" si="37"/>
        <v>0</v>
      </c>
      <c r="GI71" s="22"/>
      <c r="GJ71" s="22"/>
      <c r="GK71" s="245"/>
      <c r="GL71" s="245"/>
      <c r="GM71" s="248"/>
      <c r="GN71" s="21"/>
      <c r="GO71" s="333"/>
      <c r="GP71" s="334"/>
      <c r="GQ71" s="5"/>
      <c r="GR71" s="5"/>
      <c r="GS71" s="21"/>
      <c r="GT71" s="21"/>
      <c r="GU71" s="118"/>
      <c r="GV71" s="118"/>
      <c r="GW71" s="118"/>
      <c r="GX71" s="118"/>
      <c r="GY71" s="118">
        <v>1.5</v>
      </c>
      <c r="GZ71" s="118">
        <v>0</v>
      </c>
      <c r="HA71" s="29">
        <f t="shared" si="38"/>
        <v>1.5</v>
      </c>
      <c r="HB71" s="29">
        <f t="shared" si="39"/>
        <v>0</v>
      </c>
      <c r="HC71" s="14"/>
      <c r="HD71" s="14"/>
      <c r="HE71" s="14"/>
      <c r="HF71" s="14"/>
      <c r="HG71" s="14"/>
      <c r="HH71" s="14"/>
      <c r="HI71" s="14">
        <f t="shared" si="92"/>
        <v>0</v>
      </c>
      <c r="HJ71" s="14">
        <f t="shared" si="93"/>
        <v>0</v>
      </c>
      <c r="HK71" s="102"/>
      <c r="HL71" s="102"/>
      <c r="HM71" s="102"/>
      <c r="HN71" s="355"/>
      <c r="HO71" s="102">
        <f t="shared" si="40"/>
        <v>0</v>
      </c>
      <c r="HP71" s="102">
        <f t="shared" si="41"/>
        <v>0</v>
      </c>
      <c r="HQ71" s="116">
        <v>400</v>
      </c>
      <c r="HR71" s="95"/>
      <c r="HS71" s="116">
        <v>400</v>
      </c>
      <c r="HT71" s="29"/>
      <c r="HU71" s="29">
        <f t="shared" si="42"/>
        <v>400</v>
      </c>
      <c r="HV71" s="29">
        <f t="shared" si="43"/>
        <v>0</v>
      </c>
      <c r="HW71" s="29"/>
      <c r="HX71" s="29"/>
      <c r="HY71" s="240"/>
      <c r="HZ71" s="333"/>
      <c r="IA71" s="20"/>
      <c r="IB71" s="7"/>
      <c r="IC71" s="336">
        <v>9.3000000000000007</v>
      </c>
      <c r="ID71" s="155">
        <v>2.3250000000000002</v>
      </c>
      <c r="IE71" s="4"/>
      <c r="IF71" s="4"/>
      <c r="IG71" s="29">
        <f t="shared" si="82"/>
        <v>9.3000000000000007</v>
      </c>
      <c r="IH71" s="29">
        <f t="shared" si="44"/>
        <v>2.3250000000000002</v>
      </c>
      <c r="II71" s="29"/>
      <c r="IJ71" s="29"/>
      <c r="IK71" s="29"/>
      <c r="IL71" s="29"/>
      <c r="IM71" s="14"/>
      <c r="IN71" s="24"/>
      <c r="IO71" s="102"/>
      <c r="IP71" s="102"/>
      <c r="IQ71" s="29"/>
      <c r="IR71" s="29"/>
      <c r="IS71" s="29"/>
      <c r="IT71" s="29"/>
      <c r="IU71" s="29">
        <f t="shared" si="94"/>
        <v>0</v>
      </c>
      <c r="IV71" s="29">
        <f t="shared" si="95"/>
        <v>0</v>
      </c>
      <c r="IW71" s="29"/>
      <c r="IX71" s="29"/>
      <c r="IY71" s="95">
        <v>10.31</v>
      </c>
      <c r="IZ71" s="95">
        <v>0</v>
      </c>
      <c r="JA71" s="95">
        <v>0</v>
      </c>
      <c r="JB71" s="95">
        <v>0</v>
      </c>
      <c r="JC71" s="30"/>
      <c r="JD71" s="30"/>
      <c r="JE71" s="29">
        <f t="shared" si="45"/>
        <v>10.31</v>
      </c>
      <c r="JF71" s="29">
        <f t="shared" si="46"/>
        <v>0</v>
      </c>
      <c r="JG71" s="370">
        <v>0</v>
      </c>
      <c r="JH71" s="371">
        <v>0</v>
      </c>
      <c r="JI71" s="370">
        <v>0</v>
      </c>
      <c r="JJ71" s="371">
        <v>0</v>
      </c>
      <c r="JK71" s="333">
        <v>51.55</v>
      </c>
      <c r="JL71" s="333">
        <v>11</v>
      </c>
      <c r="JM71" s="116">
        <v>0</v>
      </c>
      <c r="JN71" s="333">
        <v>0</v>
      </c>
      <c r="JO71" s="327"/>
      <c r="JP71" s="245"/>
      <c r="JQ71" s="29"/>
      <c r="JR71" s="29"/>
      <c r="JS71" s="29"/>
      <c r="JT71" s="29"/>
      <c r="JU71" s="29">
        <f t="shared" si="83"/>
        <v>51.55</v>
      </c>
      <c r="JV71" s="29">
        <f t="shared" si="84"/>
        <v>11</v>
      </c>
      <c r="JW71" s="29"/>
      <c r="JX71" s="29"/>
      <c r="JY71" s="30"/>
      <c r="JZ71" s="30"/>
      <c r="KA71" s="29">
        <f t="shared" si="47"/>
        <v>0</v>
      </c>
      <c r="KB71" s="29">
        <f t="shared" si="48"/>
        <v>0</v>
      </c>
      <c r="KC71" s="14"/>
      <c r="KD71" s="14"/>
      <c r="KE71" s="14"/>
      <c r="KF71" s="14"/>
      <c r="KG71" s="14">
        <f t="shared" si="96"/>
        <v>0</v>
      </c>
      <c r="KH71" s="14">
        <f t="shared" si="97"/>
        <v>0</v>
      </c>
      <c r="KI71" s="14"/>
      <c r="KJ71" s="14"/>
      <c r="KK71" s="14"/>
      <c r="KL71" s="14"/>
      <c r="KM71" s="14">
        <f t="shared" si="49"/>
        <v>0</v>
      </c>
      <c r="KN71" s="14">
        <f t="shared" si="49"/>
        <v>0</v>
      </c>
      <c r="KO71" s="11"/>
      <c r="KP71" s="14"/>
      <c r="KQ71" s="14"/>
      <c r="KR71" s="14"/>
      <c r="KS71" s="10"/>
      <c r="KT71" s="10"/>
      <c r="KU71" s="14"/>
      <c r="KV71" s="14"/>
      <c r="KW71" s="14">
        <f t="shared" si="50"/>
        <v>0</v>
      </c>
      <c r="KX71" s="14">
        <f t="shared" si="51"/>
        <v>0</v>
      </c>
      <c r="KY71" s="14"/>
      <c r="KZ71" s="14"/>
      <c r="LA71" s="14"/>
      <c r="LB71" s="14"/>
      <c r="LC71" s="14">
        <f t="shared" si="52"/>
        <v>0</v>
      </c>
      <c r="LD71" s="14">
        <f t="shared" si="53"/>
        <v>0</v>
      </c>
      <c r="LE71" s="14"/>
      <c r="LF71" s="14"/>
      <c r="LG71" s="14">
        <f t="shared" si="54"/>
        <v>0</v>
      </c>
      <c r="LH71" s="14">
        <f t="shared" si="55"/>
        <v>0</v>
      </c>
      <c r="LI71" s="337"/>
      <c r="LJ71" s="338"/>
      <c r="LK71" s="339"/>
      <c r="LL71" s="340"/>
      <c r="LM71" s="339"/>
      <c r="LN71" s="342"/>
      <c r="LO71" s="31"/>
      <c r="LP71" s="3"/>
      <c r="LQ71" s="3"/>
      <c r="LR71" s="3"/>
      <c r="LS71" s="14">
        <f t="shared" si="102"/>
        <v>0</v>
      </c>
      <c r="LT71" s="14">
        <f t="shared" si="57"/>
        <v>0</v>
      </c>
      <c r="LU71" s="12"/>
      <c r="LV71" s="14"/>
      <c r="LW71" s="14"/>
      <c r="LX71" s="14"/>
      <c r="LY71" s="14">
        <f t="shared" si="58"/>
        <v>0</v>
      </c>
      <c r="LZ71" s="14">
        <f t="shared" si="59"/>
        <v>0</v>
      </c>
      <c r="MA71" s="27"/>
      <c r="MB71" s="14"/>
      <c r="MC71" s="233">
        <v>22</v>
      </c>
      <c r="MD71" s="252"/>
      <c r="ME71" s="99"/>
      <c r="MF71" s="14"/>
      <c r="MG71" s="31"/>
      <c r="MH71" s="14"/>
      <c r="MI71" s="14">
        <f t="shared" si="60"/>
        <v>22</v>
      </c>
      <c r="MJ71" s="14">
        <f t="shared" si="61"/>
        <v>0</v>
      </c>
      <c r="MK71" s="350">
        <v>3.9779999999999998</v>
      </c>
      <c r="ML71" s="117">
        <v>0</v>
      </c>
      <c r="MM71" s="139">
        <v>2.6520000000000001</v>
      </c>
      <c r="MN71" s="343">
        <v>0</v>
      </c>
      <c r="MO71" s="14">
        <f t="shared" si="62"/>
        <v>6.63</v>
      </c>
      <c r="MP71" s="14">
        <f t="shared" si="63"/>
        <v>0</v>
      </c>
      <c r="MQ71" s="14"/>
      <c r="MR71" s="14"/>
      <c r="MS71" s="14">
        <f t="shared" si="64"/>
        <v>0</v>
      </c>
      <c r="MT71" s="14">
        <f t="shared" si="65"/>
        <v>0</v>
      </c>
      <c r="MU71" s="14"/>
      <c r="MV71" s="14"/>
      <c r="MW71" s="14">
        <f t="shared" si="66"/>
        <v>0</v>
      </c>
      <c r="MX71" s="14">
        <f t="shared" si="67"/>
        <v>0</v>
      </c>
      <c r="MY71" s="117">
        <v>6.65</v>
      </c>
      <c r="MZ71" s="344">
        <v>0.9</v>
      </c>
      <c r="NA71" s="14">
        <f t="shared" si="68"/>
        <v>6.65</v>
      </c>
      <c r="NB71" s="14">
        <f t="shared" si="69"/>
        <v>0.9</v>
      </c>
      <c r="NC71" s="33"/>
      <c r="ND71" s="33"/>
      <c r="NE71" s="33">
        <f t="shared" si="70"/>
        <v>0</v>
      </c>
      <c r="NF71" s="33">
        <f t="shared" si="71"/>
        <v>0</v>
      </c>
      <c r="NG71" s="33"/>
      <c r="NH71" s="33"/>
      <c r="NI71" s="33">
        <f t="shared" si="72"/>
        <v>0</v>
      </c>
      <c r="NJ71" s="33">
        <f t="shared" si="73"/>
        <v>0</v>
      </c>
      <c r="NK71" s="8"/>
      <c r="NL71" s="33"/>
      <c r="NM71" s="33">
        <f t="shared" si="74"/>
        <v>0</v>
      </c>
      <c r="NN71" s="33">
        <f t="shared" si="75"/>
        <v>0</v>
      </c>
      <c r="NO71" s="98">
        <v>3.3</v>
      </c>
      <c r="NP71" s="98"/>
      <c r="NQ71" s="98">
        <v>0</v>
      </c>
      <c r="NR71" s="98"/>
      <c r="NS71" s="98">
        <v>0</v>
      </c>
      <c r="NT71" s="98"/>
      <c r="NU71" s="14">
        <f t="shared" si="76"/>
        <v>3.3</v>
      </c>
      <c r="NV71" s="14">
        <f t="shared" si="77"/>
        <v>0</v>
      </c>
      <c r="NW71" s="98"/>
      <c r="NX71" s="98"/>
      <c r="NY71" s="98"/>
      <c r="NZ71" s="98"/>
      <c r="OA71" s="98"/>
      <c r="OB71" s="98"/>
      <c r="OC71" s="98"/>
      <c r="OD71" s="98"/>
      <c r="OE71" s="98">
        <f t="shared" si="78"/>
        <v>0</v>
      </c>
      <c r="OF71" s="98">
        <f t="shared" si="79"/>
        <v>0</v>
      </c>
      <c r="OG71" s="240">
        <v>1.83</v>
      </c>
      <c r="OH71" s="240"/>
      <c r="OI71" s="240">
        <v>0.63</v>
      </c>
      <c r="OJ71" s="240"/>
      <c r="OK71" s="240">
        <v>0.69</v>
      </c>
      <c r="OL71" s="33"/>
      <c r="OM71" s="33">
        <f t="shared" si="80"/>
        <v>2.46</v>
      </c>
      <c r="ON71" s="33">
        <f t="shared" si="81"/>
        <v>0</v>
      </c>
      <c r="OO71" s="33"/>
      <c r="OP71" s="33"/>
      <c r="OQ71" s="33">
        <f t="shared" si="98"/>
        <v>0</v>
      </c>
      <c r="OR71" s="33">
        <f t="shared" si="99"/>
        <v>0</v>
      </c>
    </row>
    <row r="72" spans="1:408" ht="12.75" customHeight="1">
      <c r="A72" s="172"/>
      <c r="B72" s="154">
        <v>62</v>
      </c>
      <c r="C72" s="173"/>
      <c r="D72" s="173"/>
      <c r="E72" s="98"/>
      <c r="F72" s="98"/>
      <c r="G72" s="98"/>
      <c r="H72" s="98"/>
      <c r="I72" s="102">
        <f t="shared" si="85"/>
        <v>0</v>
      </c>
      <c r="J72" s="102">
        <f t="shared" si="86"/>
        <v>0</v>
      </c>
      <c r="K72" s="11"/>
      <c r="L72" s="11"/>
      <c r="M72" s="95">
        <v>20.62</v>
      </c>
      <c r="N72" s="95">
        <v>4.1240000000000006</v>
      </c>
      <c r="O72" s="99">
        <v>0</v>
      </c>
      <c r="P72" s="95">
        <v>0</v>
      </c>
      <c r="Q72" s="147"/>
      <c r="R72" s="102"/>
      <c r="S72" s="11"/>
      <c r="T72" s="11"/>
      <c r="U72" s="102"/>
      <c r="V72" s="102"/>
      <c r="W72" s="29">
        <f t="shared" si="14"/>
        <v>20.62</v>
      </c>
      <c r="X72" s="29">
        <f t="shared" si="15"/>
        <v>20.62</v>
      </c>
      <c r="Y72" s="102">
        <v>5</v>
      </c>
      <c r="Z72" s="102">
        <v>2.2200000000000002</v>
      </c>
      <c r="AA72" s="99"/>
      <c r="AB72" s="95"/>
      <c r="AC72" s="29">
        <f t="shared" si="16"/>
        <v>5</v>
      </c>
      <c r="AD72" s="29">
        <f t="shared" si="17"/>
        <v>2.2200000000000002</v>
      </c>
      <c r="AE72" s="95">
        <v>10</v>
      </c>
      <c r="AF72" s="95">
        <v>3</v>
      </c>
      <c r="AG72" s="95"/>
      <c r="AH72" s="95"/>
      <c r="AI72" s="147"/>
      <c r="AJ72" s="147"/>
      <c r="AK72" s="325">
        <v>90</v>
      </c>
      <c r="AL72" s="326">
        <v>27</v>
      </c>
      <c r="AM72" s="9"/>
      <c r="AN72" s="9"/>
      <c r="AO72" s="28"/>
      <c r="AP72" s="28"/>
      <c r="AQ72" s="28"/>
      <c r="AR72" s="28"/>
      <c r="AS72" s="28"/>
      <c r="AT72" s="28"/>
      <c r="AU72" s="14">
        <f t="shared" si="87"/>
        <v>100</v>
      </c>
      <c r="AV72" s="14">
        <f t="shared" si="88"/>
        <v>30</v>
      </c>
      <c r="AW72" s="29"/>
      <c r="AX72" s="29"/>
      <c r="AY72" s="1"/>
      <c r="AZ72" s="29"/>
      <c r="BA72" s="29"/>
      <c r="BB72" s="29"/>
      <c r="BC72" s="29">
        <f t="shared" si="89"/>
        <v>0</v>
      </c>
      <c r="BD72" s="29">
        <f t="shared" si="90"/>
        <v>0</v>
      </c>
      <c r="BE72" s="102">
        <v>44</v>
      </c>
      <c r="BF72" s="102">
        <v>6.2656000000000001</v>
      </c>
      <c r="BG72" s="249">
        <v>16</v>
      </c>
      <c r="BH72" s="250">
        <v>2.2784</v>
      </c>
      <c r="BI72" s="249"/>
      <c r="BJ72" s="250"/>
      <c r="BK72" s="245"/>
      <c r="BL72" s="102"/>
      <c r="BM72" s="102">
        <v>0</v>
      </c>
      <c r="BN72" s="102">
        <v>0</v>
      </c>
      <c r="BO72" s="29"/>
      <c r="BP72" s="29"/>
      <c r="BQ72" s="102">
        <v>0</v>
      </c>
      <c r="BR72" s="102">
        <v>0</v>
      </c>
      <c r="BS72" s="11">
        <f t="shared" si="19"/>
        <v>60</v>
      </c>
      <c r="BT72" s="29">
        <f t="shared" si="20"/>
        <v>8.5440000000000005</v>
      </c>
      <c r="BU72" s="29"/>
      <c r="BV72" s="29"/>
      <c r="BW72" s="14"/>
      <c r="BX72" s="14"/>
      <c r="BY72" s="14"/>
      <c r="BZ72" s="29"/>
      <c r="CA72" s="14"/>
      <c r="CB72" s="29"/>
      <c r="CC72" s="14">
        <f t="shared" si="91"/>
        <v>0</v>
      </c>
      <c r="CD72" s="14">
        <f t="shared" si="91"/>
        <v>0</v>
      </c>
      <c r="CE72" s="14"/>
      <c r="CF72" s="14"/>
      <c r="CG72" s="27"/>
      <c r="CH72" s="18"/>
      <c r="CI72" s="26"/>
      <c r="CJ72" s="18"/>
      <c r="CK72" s="17"/>
      <c r="CL72" s="17"/>
      <c r="CM72" s="327">
        <v>25.75</v>
      </c>
      <c r="CN72" s="245">
        <v>8</v>
      </c>
      <c r="CO72" s="29">
        <f t="shared" si="21"/>
        <v>25.75</v>
      </c>
      <c r="CP72" s="29">
        <f t="shared" si="22"/>
        <v>8</v>
      </c>
      <c r="CQ72" s="238">
        <v>247.40625</v>
      </c>
      <c r="CR72" s="238"/>
      <c r="CS72" s="238"/>
      <c r="CT72" s="239"/>
      <c r="CU72" s="366">
        <v>18.556701030927837</v>
      </c>
      <c r="CV72" s="240"/>
      <c r="CW72" s="328">
        <v>63.814432989690722</v>
      </c>
      <c r="CX72" s="239"/>
      <c r="CY72" s="16"/>
      <c r="CZ72" s="16"/>
      <c r="DA72" s="25">
        <f t="shared" si="100"/>
        <v>329.77738402061857</v>
      </c>
      <c r="DB72" s="14">
        <f t="shared" si="24"/>
        <v>0</v>
      </c>
      <c r="DC72" s="29"/>
      <c r="DD72" s="29"/>
      <c r="DE72" s="14"/>
      <c r="DF72" s="29"/>
      <c r="DG72" s="29"/>
      <c r="DH72" s="29"/>
      <c r="DI72" s="29">
        <f t="shared" si="25"/>
        <v>0</v>
      </c>
      <c r="DJ72" s="29">
        <f t="shared" si="26"/>
        <v>0</v>
      </c>
      <c r="DK72" s="329">
        <v>42.37</v>
      </c>
      <c r="DL72" s="329">
        <v>14.12</v>
      </c>
      <c r="DM72" s="11">
        <f t="shared" si="27"/>
        <v>42.37</v>
      </c>
      <c r="DN72" s="11">
        <f t="shared" si="28"/>
        <v>14.12</v>
      </c>
      <c r="DO72" s="329">
        <v>41.1</v>
      </c>
      <c r="DP72" s="329">
        <v>13.7</v>
      </c>
      <c r="DQ72" s="349"/>
      <c r="DR72" s="349"/>
      <c r="DS72" s="29"/>
      <c r="DT72" s="29"/>
      <c r="DU72" s="15"/>
      <c r="DV72" s="24"/>
      <c r="DW72" s="24"/>
      <c r="DX72" s="24"/>
      <c r="DY72" s="29"/>
      <c r="DZ72" s="29"/>
      <c r="EA72" s="14"/>
      <c r="EB72" s="29"/>
      <c r="EC72" s="29">
        <f t="shared" si="29"/>
        <v>0</v>
      </c>
      <c r="ED72" s="29">
        <f t="shared" si="29"/>
        <v>0</v>
      </c>
      <c r="EE72" s="14"/>
      <c r="EF72" s="14"/>
      <c r="EG72" s="330">
        <v>39.18</v>
      </c>
      <c r="EH72" s="331">
        <v>9.7949999999999999</v>
      </c>
      <c r="EI72" s="119">
        <v>154.63999999999999</v>
      </c>
      <c r="EJ72" s="119">
        <v>38.659999999999997</v>
      </c>
      <c r="EK72" s="327">
        <v>72.16</v>
      </c>
      <c r="EL72" s="353">
        <v>18.04</v>
      </c>
      <c r="EM72" s="358">
        <v>51.55</v>
      </c>
      <c r="EN72" s="358">
        <v>12.887499999999999</v>
      </c>
      <c r="EO72" s="358">
        <v>30.93</v>
      </c>
      <c r="EP72" s="358">
        <v>7.7324999999999999</v>
      </c>
      <c r="EQ72" s="29">
        <f t="shared" si="30"/>
        <v>348.46000000000004</v>
      </c>
      <c r="ER72" s="29">
        <f t="shared" si="101"/>
        <v>66.495000000000005</v>
      </c>
      <c r="ES72" s="33"/>
      <c r="ET72" s="33"/>
      <c r="EU72" s="23"/>
      <c r="EV72" s="23"/>
      <c r="EW72" s="14">
        <f t="shared" si="32"/>
        <v>0</v>
      </c>
      <c r="EX72" s="14">
        <f t="shared" si="33"/>
        <v>0</v>
      </c>
      <c r="EY72" s="29"/>
      <c r="EZ72" s="29"/>
      <c r="FA72" s="332">
        <v>24</v>
      </c>
      <c r="FB72" s="246"/>
      <c r="FC72" s="139">
        <v>0</v>
      </c>
      <c r="FD72" s="245"/>
      <c r="FE72" s="29"/>
      <c r="FF72" s="29"/>
      <c r="FG72" s="235"/>
      <c r="FH72" s="236"/>
      <c r="FI72" s="29"/>
      <c r="FJ72" s="29"/>
      <c r="FK72" s="29"/>
      <c r="FL72" s="29"/>
      <c r="FM72" s="245">
        <v>26.8</v>
      </c>
      <c r="FN72" s="245">
        <v>6</v>
      </c>
      <c r="FO72" s="14"/>
      <c r="FP72" s="29"/>
      <c r="FQ72" s="6">
        <f t="shared" si="34"/>
        <v>26.8</v>
      </c>
      <c r="FR72" s="29">
        <f t="shared" si="35"/>
        <v>6</v>
      </c>
      <c r="FS72" s="14"/>
      <c r="FT72" s="14"/>
      <c r="FU72" s="29"/>
      <c r="FV72" s="29"/>
      <c r="FW72" s="29"/>
      <c r="FX72" s="29"/>
      <c r="FY72" s="29"/>
      <c r="FZ72" s="29"/>
      <c r="GA72" s="29"/>
      <c r="GB72" s="29"/>
      <c r="GC72" s="29"/>
      <c r="GD72" s="29"/>
      <c r="GE72" s="29"/>
      <c r="GF72" s="29"/>
      <c r="GG72" s="29">
        <f t="shared" si="36"/>
        <v>0</v>
      </c>
      <c r="GH72" s="29">
        <f t="shared" si="37"/>
        <v>0</v>
      </c>
      <c r="GI72" s="22"/>
      <c r="GJ72" s="22"/>
      <c r="GK72" s="245"/>
      <c r="GL72" s="245"/>
      <c r="GM72" s="248"/>
      <c r="GN72" s="21"/>
      <c r="GO72" s="333"/>
      <c r="GP72" s="334"/>
      <c r="GQ72" s="5"/>
      <c r="GR72" s="5"/>
      <c r="GS72" s="21"/>
      <c r="GT72" s="21"/>
      <c r="GU72" s="118"/>
      <c r="GV72" s="118"/>
      <c r="GW72" s="118"/>
      <c r="GX72" s="118"/>
      <c r="GY72" s="118">
        <v>1.5</v>
      </c>
      <c r="GZ72" s="118">
        <v>0</v>
      </c>
      <c r="HA72" s="29">
        <f t="shared" si="38"/>
        <v>1.5</v>
      </c>
      <c r="HB72" s="29">
        <f t="shared" si="39"/>
        <v>0</v>
      </c>
      <c r="HC72" s="14"/>
      <c r="HD72" s="14"/>
      <c r="HE72" s="14"/>
      <c r="HF72" s="14"/>
      <c r="HG72" s="14"/>
      <c r="HH72" s="14"/>
      <c r="HI72" s="14">
        <f t="shared" si="92"/>
        <v>0</v>
      </c>
      <c r="HJ72" s="14">
        <f t="shared" si="93"/>
        <v>0</v>
      </c>
      <c r="HK72" s="102"/>
      <c r="HL72" s="102"/>
      <c r="HM72" s="102"/>
      <c r="HN72" s="355"/>
      <c r="HO72" s="102">
        <f t="shared" si="40"/>
        <v>0</v>
      </c>
      <c r="HP72" s="102">
        <f t="shared" si="41"/>
        <v>0</v>
      </c>
      <c r="HQ72" s="116">
        <v>400</v>
      </c>
      <c r="HR72" s="95"/>
      <c r="HS72" s="116">
        <v>400</v>
      </c>
      <c r="HT72" s="29"/>
      <c r="HU72" s="29">
        <f t="shared" si="42"/>
        <v>400</v>
      </c>
      <c r="HV72" s="29">
        <f t="shared" si="43"/>
        <v>0</v>
      </c>
      <c r="HW72" s="29"/>
      <c r="HX72" s="29"/>
      <c r="HY72" s="240"/>
      <c r="HZ72" s="333"/>
      <c r="IA72" s="20"/>
      <c r="IB72" s="7"/>
      <c r="IC72" s="336">
        <v>9.3000000000000007</v>
      </c>
      <c r="ID72" s="155">
        <v>2.3250000000000002</v>
      </c>
      <c r="IE72" s="4"/>
      <c r="IF72" s="4"/>
      <c r="IG72" s="29">
        <f t="shared" si="82"/>
        <v>9.3000000000000007</v>
      </c>
      <c r="IH72" s="29">
        <f t="shared" si="44"/>
        <v>2.3250000000000002</v>
      </c>
      <c r="II72" s="29"/>
      <c r="IJ72" s="29"/>
      <c r="IK72" s="29"/>
      <c r="IL72" s="29"/>
      <c r="IM72" s="14"/>
      <c r="IN72" s="24"/>
      <c r="IO72" s="102"/>
      <c r="IP72" s="102"/>
      <c r="IQ72" s="29"/>
      <c r="IR72" s="29"/>
      <c r="IS72" s="29"/>
      <c r="IT72" s="29"/>
      <c r="IU72" s="29">
        <f t="shared" si="94"/>
        <v>0</v>
      </c>
      <c r="IV72" s="29">
        <f t="shared" si="95"/>
        <v>0</v>
      </c>
      <c r="IW72" s="29"/>
      <c r="IX72" s="29"/>
      <c r="IY72" s="95">
        <v>10.31</v>
      </c>
      <c r="IZ72" s="95">
        <v>0</v>
      </c>
      <c r="JA72" s="95">
        <v>0</v>
      </c>
      <c r="JB72" s="95">
        <v>0</v>
      </c>
      <c r="JC72" s="30"/>
      <c r="JD72" s="30"/>
      <c r="JE72" s="29">
        <f t="shared" si="45"/>
        <v>10.31</v>
      </c>
      <c r="JF72" s="29">
        <f t="shared" si="46"/>
        <v>0</v>
      </c>
      <c r="JG72" s="370">
        <v>0</v>
      </c>
      <c r="JH72" s="371">
        <v>0</v>
      </c>
      <c r="JI72" s="370">
        <v>0</v>
      </c>
      <c r="JJ72" s="371">
        <v>0</v>
      </c>
      <c r="JK72" s="333">
        <v>51.55</v>
      </c>
      <c r="JL72" s="333">
        <v>11</v>
      </c>
      <c r="JM72" s="116">
        <v>0</v>
      </c>
      <c r="JN72" s="333">
        <v>0</v>
      </c>
      <c r="JO72" s="327"/>
      <c r="JP72" s="245"/>
      <c r="JQ72" s="29"/>
      <c r="JR72" s="29"/>
      <c r="JS72" s="29"/>
      <c r="JT72" s="29"/>
      <c r="JU72" s="29">
        <f t="shared" si="83"/>
        <v>51.55</v>
      </c>
      <c r="JV72" s="29">
        <f t="shared" si="84"/>
        <v>11</v>
      </c>
      <c r="JW72" s="29"/>
      <c r="JX72" s="29"/>
      <c r="JY72" s="30"/>
      <c r="JZ72" s="30"/>
      <c r="KA72" s="29">
        <f t="shared" si="47"/>
        <v>0</v>
      </c>
      <c r="KB72" s="29">
        <f t="shared" si="48"/>
        <v>0</v>
      </c>
      <c r="KC72" s="14"/>
      <c r="KD72" s="14"/>
      <c r="KE72" s="14"/>
      <c r="KF72" s="14"/>
      <c r="KG72" s="14">
        <f t="shared" si="96"/>
        <v>0</v>
      </c>
      <c r="KH72" s="14">
        <f t="shared" si="97"/>
        <v>0</v>
      </c>
      <c r="KI72" s="14"/>
      <c r="KJ72" s="14"/>
      <c r="KK72" s="14"/>
      <c r="KL72" s="14"/>
      <c r="KM72" s="14">
        <f t="shared" si="49"/>
        <v>0</v>
      </c>
      <c r="KN72" s="14">
        <f t="shared" si="49"/>
        <v>0</v>
      </c>
      <c r="KO72" s="11"/>
      <c r="KP72" s="14"/>
      <c r="KQ72" s="14"/>
      <c r="KR72" s="14"/>
      <c r="KS72" s="10"/>
      <c r="KT72" s="10"/>
      <c r="KU72" s="14"/>
      <c r="KV72" s="14"/>
      <c r="KW72" s="14">
        <f t="shared" si="50"/>
        <v>0</v>
      </c>
      <c r="KX72" s="14">
        <f t="shared" si="51"/>
        <v>0</v>
      </c>
      <c r="KY72" s="14"/>
      <c r="KZ72" s="14"/>
      <c r="LA72" s="14"/>
      <c r="LB72" s="14"/>
      <c r="LC72" s="14">
        <f t="shared" si="52"/>
        <v>0</v>
      </c>
      <c r="LD72" s="14">
        <f t="shared" si="53"/>
        <v>0</v>
      </c>
      <c r="LE72" s="14"/>
      <c r="LF72" s="14"/>
      <c r="LG72" s="14">
        <f t="shared" si="54"/>
        <v>0</v>
      </c>
      <c r="LH72" s="14">
        <f t="shared" si="55"/>
        <v>0</v>
      </c>
      <c r="LI72" s="337"/>
      <c r="LJ72" s="338"/>
      <c r="LK72" s="339"/>
      <c r="LL72" s="340"/>
      <c r="LM72" s="339"/>
      <c r="LN72" s="342"/>
      <c r="LO72" s="31"/>
      <c r="LP72" s="3"/>
      <c r="LQ72" s="3"/>
      <c r="LR72" s="3"/>
      <c r="LS72" s="14">
        <f t="shared" si="102"/>
        <v>0</v>
      </c>
      <c r="LT72" s="14">
        <f t="shared" si="57"/>
        <v>0</v>
      </c>
      <c r="LU72" s="12"/>
      <c r="LV72" s="14"/>
      <c r="LW72" s="14"/>
      <c r="LX72" s="14"/>
      <c r="LY72" s="14">
        <f t="shared" si="58"/>
        <v>0</v>
      </c>
      <c r="LZ72" s="14">
        <f t="shared" si="59"/>
        <v>0</v>
      </c>
      <c r="MA72" s="27"/>
      <c r="MB72" s="14"/>
      <c r="MC72" s="233">
        <v>22</v>
      </c>
      <c r="MD72" s="252"/>
      <c r="ME72" s="99"/>
      <c r="MF72" s="14"/>
      <c r="MG72" s="31"/>
      <c r="MH72" s="14"/>
      <c r="MI72" s="14">
        <f t="shared" si="60"/>
        <v>22</v>
      </c>
      <c r="MJ72" s="14">
        <f t="shared" si="61"/>
        <v>0</v>
      </c>
      <c r="MK72" s="350">
        <v>3.6359999999999997</v>
      </c>
      <c r="ML72" s="117">
        <v>0</v>
      </c>
      <c r="MM72" s="139">
        <v>2.4239999999999999</v>
      </c>
      <c r="MN72" s="343">
        <v>0</v>
      </c>
      <c r="MO72" s="14">
        <f t="shared" si="62"/>
        <v>6.06</v>
      </c>
      <c r="MP72" s="14">
        <f t="shared" si="63"/>
        <v>0</v>
      </c>
      <c r="MQ72" s="14"/>
      <c r="MR72" s="14"/>
      <c r="MS72" s="14">
        <f t="shared" si="64"/>
        <v>0</v>
      </c>
      <c r="MT72" s="14">
        <f t="shared" si="65"/>
        <v>0</v>
      </c>
      <c r="MU72" s="14"/>
      <c r="MV72" s="14"/>
      <c r="MW72" s="14">
        <f t="shared" si="66"/>
        <v>0</v>
      </c>
      <c r="MX72" s="14">
        <f t="shared" si="67"/>
        <v>0</v>
      </c>
      <c r="MY72" s="117">
        <v>6.65</v>
      </c>
      <c r="MZ72" s="344">
        <v>0.9</v>
      </c>
      <c r="NA72" s="14">
        <f t="shared" si="68"/>
        <v>6.65</v>
      </c>
      <c r="NB72" s="14">
        <f t="shared" si="69"/>
        <v>0.9</v>
      </c>
      <c r="NC72" s="33"/>
      <c r="ND72" s="33"/>
      <c r="NE72" s="33">
        <f t="shared" si="70"/>
        <v>0</v>
      </c>
      <c r="NF72" s="33">
        <f t="shared" si="71"/>
        <v>0</v>
      </c>
      <c r="NG72" s="33"/>
      <c r="NH72" s="33"/>
      <c r="NI72" s="33">
        <f t="shared" si="72"/>
        <v>0</v>
      </c>
      <c r="NJ72" s="33">
        <f t="shared" si="73"/>
        <v>0</v>
      </c>
      <c r="NK72" s="8"/>
      <c r="NL72" s="33"/>
      <c r="NM72" s="33">
        <f t="shared" si="74"/>
        <v>0</v>
      </c>
      <c r="NN72" s="33">
        <f t="shared" si="75"/>
        <v>0</v>
      </c>
      <c r="NO72" s="98">
        <v>3.21</v>
      </c>
      <c r="NP72" s="98"/>
      <c r="NQ72" s="98">
        <v>0</v>
      </c>
      <c r="NR72" s="98"/>
      <c r="NS72" s="98">
        <v>0</v>
      </c>
      <c r="NT72" s="98"/>
      <c r="NU72" s="14">
        <f t="shared" si="76"/>
        <v>3.21</v>
      </c>
      <c r="NV72" s="14">
        <f t="shared" si="77"/>
        <v>0</v>
      </c>
      <c r="NW72" s="98"/>
      <c r="NX72" s="98"/>
      <c r="NY72" s="98"/>
      <c r="NZ72" s="98"/>
      <c r="OA72" s="98"/>
      <c r="OB72" s="98"/>
      <c r="OC72" s="98"/>
      <c r="OD72" s="98"/>
      <c r="OE72" s="98">
        <f t="shared" si="78"/>
        <v>0</v>
      </c>
      <c r="OF72" s="98">
        <f t="shared" si="79"/>
        <v>0</v>
      </c>
      <c r="OG72" s="240">
        <v>1.25</v>
      </c>
      <c r="OH72" s="240"/>
      <c r="OI72" s="240">
        <v>0.43</v>
      </c>
      <c r="OJ72" s="240"/>
      <c r="OK72" s="240">
        <v>0.47</v>
      </c>
      <c r="OL72" s="33"/>
      <c r="OM72" s="33">
        <f t="shared" si="80"/>
        <v>1.68</v>
      </c>
      <c r="ON72" s="33">
        <f t="shared" si="81"/>
        <v>0</v>
      </c>
      <c r="OO72" s="33"/>
      <c r="OP72" s="33"/>
      <c r="OQ72" s="33">
        <f t="shared" si="98"/>
        <v>0</v>
      </c>
      <c r="OR72" s="33">
        <f t="shared" si="99"/>
        <v>0</v>
      </c>
    </row>
    <row r="73" spans="1:408" ht="12.75" customHeight="1">
      <c r="A73" s="172"/>
      <c r="B73" s="154">
        <v>63</v>
      </c>
      <c r="C73" s="173"/>
      <c r="D73" s="173"/>
      <c r="E73" s="98"/>
      <c r="F73" s="98"/>
      <c r="G73" s="98"/>
      <c r="H73" s="98"/>
      <c r="I73" s="102">
        <f t="shared" si="85"/>
        <v>0</v>
      </c>
      <c r="J73" s="102">
        <f t="shared" si="86"/>
        <v>0</v>
      </c>
      <c r="K73" s="11"/>
      <c r="L73" s="11"/>
      <c r="M73" s="95">
        <v>20.62</v>
      </c>
      <c r="N73" s="95">
        <v>4.1240000000000006</v>
      </c>
      <c r="O73" s="99">
        <v>0</v>
      </c>
      <c r="P73" s="95">
        <v>0</v>
      </c>
      <c r="Q73" s="147"/>
      <c r="R73" s="102"/>
      <c r="S73" s="11"/>
      <c r="T73" s="11"/>
      <c r="U73" s="102"/>
      <c r="V73" s="102"/>
      <c r="W73" s="29">
        <f t="shared" si="14"/>
        <v>20.62</v>
      </c>
      <c r="X73" s="29">
        <f t="shared" si="15"/>
        <v>20.62</v>
      </c>
      <c r="Y73" s="102">
        <v>5</v>
      </c>
      <c r="Z73" s="102">
        <v>2.2200000000000002</v>
      </c>
      <c r="AA73" s="99"/>
      <c r="AB73" s="95"/>
      <c r="AC73" s="29">
        <f t="shared" si="16"/>
        <v>5</v>
      </c>
      <c r="AD73" s="29">
        <f t="shared" si="17"/>
        <v>2.2200000000000002</v>
      </c>
      <c r="AE73" s="95">
        <v>10</v>
      </c>
      <c r="AF73" s="95">
        <v>3</v>
      </c>
      <c r="AG73" s="95"/>
      <c r="AH73" s="95"/>
      <c r="AI73" s="147"/>
      <c r="AJ73" s="147"/>
      <c r="AK73" s="325">
        <v>90</v>
      </c>
      <c r="AL73" s="326">
        <v>27</v>
      </c>
      <c r="AM73" s="9"/>
      <c r="AN73" s="9"/>
      <c r="AO73" s="28"/>
      <c r="AP73" s="28"/>
      <c r="AQ73" s="28"/>
      <c r="AR73" s="28"/>
      <c r="AS73" s="28"/>
      <c r="AT73" s="28"/>
      <c r="AU73" s="14">
        <f t="shared" si="87"/>
        <v>100</v>
      </c>
      <c r="AV73" s="14">
        <f t="shared" si="88"/>
        <v>30</v>
      </c>
      <c r="AW73" s="29"/>
      <c r="AX73" s="29"/>
      <c r="AY73" s="1"/>
      <c r="AZ73" s="29"/>
      <c r="BA73" s="29"/>
      <c r="BB73" s="29"/>
      <c r="BC73" s="29">
        <f t="shared" si="89"/>
        <v>0</v>
      </c>
      <c r="BD73" s="29">
        <f t="shared" si="90"/>
        <v>0</v>
      </c>
      <c r="BE73" s="102">
        <v>44</v>
      </c>
      <c r="BF73" s="102">
        <v>6.2656000000000001</v>
      </c>
      <c r="BG73" s="249">
        <v>16</v>
      </c>
      <c r="BH73" s="250">
        <v>2.2784</v>
      </c>
      <c r="BI73" s="249"/>
      <c r="BJ73" s="250"/>
      <c r="BK73" s="245"/>
      <c r="BL73" s="102"/>
      <c r="BM73" s="102">
        <v>0</v>
      </c>
      <c r="BN73" s="102">
        <v>0</v>
      </c>
      <c r="BO73" s="29"/>
      <c r="BP73" s="29"/>
      <c r="BQ73" s="102">
        <v>0</v>
      </c>
      <c r="BR73" s="102">
        <v>0</v>
      </c>
      <c r="BS73" s="11">
        <f t="shared" si="19"/>
        <v>60</v>
      </c>
      <c r="BT73" s="29">
        <f t="shared" si="20"/>
        <v>8.5440000000000005</v>
      </c>
      <c r="BU73" s="29"/>
      <c r="BV73" s="29"/>
      <c r="BW73" s="14"/>
      <c r="BX73" s="14"/>
      <c r="BY73" s="14"/>
      <c r="BZ73" s="29"/>
      <c r="CA73" s="14"/>
      <c r="CB73" s="29"/>
      <c r="CC73" s="14">
        <f t="shared" si="91"/>
        <v>0</v>
      </c>
      <c r="CD73" s="14">
        <f t="shared" si="91"/>
        <v>0</v>
      </c>
      <c r="CE73" s="14"/>
      <c r="CF73" s="14"/>
      <c r="CG73" s="27"/>
      <c r="CH73" s="18"/>
      <c r="CI73" s="26"/>
      <c r="CJ73" s="18"/>
      <c r="CK73" s="17"/>
      <c r="CL73" s="17"/>
      <c r="CM73" s="327">
        <v>25.75</v>
      </c>
      <c r="CN73" s="245">
        <v>8</v>
      </c>
      <c r="CO73" s="29">
        <f t="shared" si="21"/>
        <v>25.75</v>
      </c>
      <c r="CP73" s="29">
        <f t="shared" si="22"/>
        <v>8</v>
      </c>
      <c r="CQ73" s="238">
        <v>247.40625</v>
      </c>
      <c r="CR73" s="238"/>
      <c r="CS73" s="238"/>
      <c r="CT73" s="239"/>
      <c r="CU73" s="366">
        <v>18.556701030927837</v>
      </c>
      <c r="CV73" s="240"/>
      <c r="CW73" s="328">
        <v>63.814432989690722</v>
      </c>
      <c r="CX73" s="239"/>
      <c r="CY73" s="16"/>
      <c r="CZ73" s="16"/>
      <c r="DA73" s="25">
        <f t="shared" si="100"/>
        <v>329.77738402061857</v>
      </c>
      <c r="DB73" s="14">
        <f t="shared" si="24"/>
        <v>0</v>
      </c>
      <c r="DC73" s="29"/>
      <c r="DD73" s="29"/>
      <c r="DE73" s="14"/>
      <c r="DF73" s="29"/>
      <c r="DG73" s="29"/>
      <c r="DH73" s="29"/>
      <c r="DI73" s="29">
        <f t="shared" si="25"/>
        <v>0</v>
      </c>
      <c r="DJ73" s="29">
        <f t="shared" si="26"/>
        <v>0</v>
      </c>
      <c r="DK73" s="329">
        <v>42.37</v>
      </c>
      <c r="DL73" s="329">
        <v>14.12</v>
      </c>
      <c r="DM73" s="11">
        <f t="shared" si="27"/>
        <v>42.37</v>
      </c>
      <c r="DN73" s="11">
        <f t="shared" si="28"/>
        <v>14.12</v>
      </c>
      <c r="DO73" s="329">
        <v>41.1</v>
      </c>
      <c r="DP73" s="329">
        <v>13.7</v>
      </c>
      <c r="DQ73" s="349"/>
      <c r="DR73" s="349"/>
      <c r="DS73" s="29"/>
      <c r="DT73" s="29"/>
      <c r="DU73" s="15"/>
      <c r="DV73" s="24"/>
      <c r="DW73" s="24"/>
      <c r="DX73" s="24"/>
      <c r="DY73" s="29"/>
      <c r="DZ73" s="29"/>
      <c r="EA73" s="14"/>
      <c r="EB73" s="29"/>
      <c r="EC73" s="29">
        <f t="shared" si="29"/>
        <v>0</v>
      </c>
      <c r="ED73" s="29">
        <f t="shared" si="29"/>
        <v>0</v>
      </c>
      <c r="EE73" s="14"/>
      <c r="EF73" s="14"/>
      <c r="EG73" s="330">
        <v>39.18</v>
      </c>
      <c r="EH73" s="331">
        <v>9.7949999999999999</v>
      </c>
      <c r="EI73" s="119">
        <v>154.63999999999999</v>
      </c>
      <c r="EJ73" s="119">
        <v>38.659999999999997</v>
      </c>
      <c r="EK73" s="327">
        <v>72.16</v>
      </c>
      <c r="EL73" s="353">
        <v>18.04</v>
      </c>
      <c r="EM73" s="358">
        <v>51.55</v>
      </c>
      <c r="EN73" s="358">
        <v>12.887499999999999</v>
      </c>
      <c r="EO73" s="358">
        <v>30.93</v>
      </c>
      <c r="EP73" s="358">
        <v>7.7324999999999999</v>
      </c>
      <c r="EQ73" s="29">
        <f t="shared" si="30"/>
        <v>348.46000000000004</v>
      </c>
      <c r="ER73" s="29">
        <f t="shared" si="101"/>
        <v>66.495000000000005</v>
      </c>
      <c r="ES73" s="33"/>
      <c r="ET73" s="33"/>
      <c r="EU73" s="23"/>
      <c r="EV73" s="23"/>
      <c r="EW73" s="14">
        <f t="shared" si="32"/>
        <v>0</v>
      </c>
      <c r="EX73" s="14">
        <f t="shared" si="33"/>
        <v>0</v>
      </c>
      <c r="EY73" s="29"/>
      <c r="EZ73" s="29"/>
      <c r="FA73" s="332">
        <v>24</v>
      </c>
      <c r="FB73" s="246"/>
      <c r="FC73" s="139">
        <v>0</v>
      </c>
      <c r="FD73" s="245"/>
      <c r="FE73" s="29"/>
      <c r="FF73" s="29"/>
      <c r="FG73" s="235"/>
      <c r="FH73" s="236"/>
      <c r="FI73" s="29"/>
      <c r="FJ73" s="29"/>
      <c r="FK73" s="29"/>
      <c r="FL73" s="29"/>
      <c r="FM73" s="245">
        <v>26.8</v>
      </c>
      <c r="FN73" s="245">
        <v>6</v>
      </c>
      <c r="FO73" s="14"/>
      <c r="FP73" s="29"/>
      <c r="FQ73" s="6">
        <f t="shared" si="34"/>
        <v>26.8</v>
      </c>
      <c r="FR73" s="29">
        <f t="shared" si="35"/>
        <v>6</v>
      </c>
      <c r="FS73" s="14"/>
      <c r="FT73" s="14"/>
      <c r="FU73" s="29"/>
      <c r="FV73" s="29"/>
      <c r="FW73" s="29"/>
      <c r="FX73" s="29"/>
      <c r="FY73" s="29"/>
      <c r="FZ73" s="29"/>
      <c r="GA73" s="29"/>
      <c r="GB73" s="29"/>
      <c r="GC73" s="29"/>
      <c r="GD73" s="29"/>
      <c r="GE73" s="29"/>
      <c r="GF73" s="29"/>
      <c r="GG73" s="29">
        <f t="shared" si="36"/>
        <v>0</v>
      </c>
      <c r="GH73" s="29">
        <f t="shared" si="37"/>
        <v>0</v>
      </c>
      <c r="GI73" s="22"/>
      <c r="GJ73" s="22"/>
      <c r="GK73" s="245"/>
      <c r="GL73" s="245"/>
      <c r="GM73" s="248"/>
      <c r="GN73" s="21"/>
      <c r="GO73" s="333"/>
      <c r="GP73" s="334"/>
      <c r="GQ73" s="5"/>
      <c r="GR73" s="5"/>
      <c r="GS73" s="21"/>
      <c r="GT73" s="21"/>
      <c r="GU73" s="118"/>
      <c r="GV73" s="118"/>
      <c r="GW73" s="118"/>
      <c r="GX73" s="118"/>
      <c r="GY73" s="118">
        <v>1.5</v>
      </c>
      <c r="GZ73" s="118">
        <v>0</v>
      </c>
      <c r="HA73" s="29">
        <f t="shared" si="38"/>
        <v>1.5</v>
      </c>
      <c r="HB73" s="29">
        <f t="shared" si="39"/>
        <v>0</v>
      </c>
      <c r="HC73" s="14"/>
      <c r="HD73" s="14"/>
      <c r="HE73" s="14"/>
      <c r="HF73" s="14"/>
      <c r="HG73" s="14"/>
      <c r="HH73" s="14"/>
      <c r="HI73" s="14">
        <f t="shared" si="92"/>
        <v>0</v>
      </c>
      <c r="HJ73" s="14">
        <f t="shared" si="93"/>
        <v>0</v>
      </c>
      <c r="HK73" s="102"/>
      <c r="HL73" s="102"/>
      <c r="HM73" s="102"/>
      <c r="HN73" s="355"/>
      <c r="HO73" s="102">
        <f t="shared" si="40"/>
        <v>0</v>
      </c>
      <c r="HP73" s="102">
        <f t="shared" si="41"/>
        <v>0</v>
      </c>
      <c r="HQ73" s="116">
        <v>400</v>
      </c>
      <c r="HR73" s="95"/>
      <c r="HS73" s="116">
        <v>400</v>
      </c>
      <c r="HT73" s="29"/>
      <c r="HU73" s="29">
        <f t="shared" si="42"/>
        <v>400</v>
      </c>
      <c r="HV73" s="29">
        <f t="shared" si="43"/>
        <v>0</v>
      </c>
      <c r="HW73" s="29"/>
      <c r="HX73" s="29"/>
      <c r="HY73" s="240"/>
      <c r="HZ73" s="333"/>
      <c r="IA73" s="20"/>
      <c r="IB73" s="7"/>
      <c r="IC73" s="336">
        <v>9.3000000000000007</v>
      </c>
      <c r="ID73" s="155">
        <v>2.3250000000000002</v>
      </c>
      <c r="IE73" s="4"/>
      <c r="IF73" s="4"/>
      <c r="IG73" s="29">
        <f t="shared" si="82"/>
        <v>9.3000000000000007</v>
      </c>
      <c r="IH73" s="29">
        <f t="shared" si="44"/>
        <v>2.3250000000000002</v>
      </c>
      <c r="II73" s="29"/>
      <c r="IJ73" s="29"/>
      <c r="IK73" s="29"/>
      <c r="IL73" s="29"/>
      <c r="IM73" s="14"/>
      <c r="IN73" s="24"/>
      <c r="IO73" s="102"/>
      <c r="IP73" s="102"/>
      <c r="IQ73" s="29"/>
      <c r="IR73" s="29"/>
      <c r="IS73" s="29"/>
      <c r="IT73" s="29"/>
      <c r="IU73" s="29">
        <f t="shared" si="94"/>
        <v>0</v>
      </c>
      <c r="IV73" s="29">
        <f t="shared" si="95"/>
        <v>0</v>
      </c>
      <c r="IW73" s="29"/>
      <c r="IX73" s="29"/>
      <c r="IY73" s="95">
        <v>10.31</v>
      </c>
      <c r="IZ73" s="95">
        <v>0</v>
      </c>
      <c r="JA73" s="95">
        <v>0</v>
      </c>
      <c r="JB73" s="95">
        <v>0</v>
      </c>
      <c r="JC73" s="30"/>
      <c r="JD73" s="30"/>
      <c r="JE73" s="29">
        <f t="shared" si="45"/>
        <v>10.31</v>
      </c>
      <c r="JF73" s="29">
        <f t="shared" si="46"/>
        <v>0</v>
      </c>
      <c r="JG73" s="370">
        <v>0</v>
      </c>
      <c r="JH73" s="371">
        <v>0</v>
      </c>
      <c r="JI73" s="370">
        <v>0</v>
      </c>
      <c r="JJ73" s="371">
        <v>0</v>
      </c>
      <c r="JK73" s="333">
        <v>51.55</v>
      </c>
      <c r="JL73" s="333">
        <v>11</v>
      </c>
      <c r="JM73" s="116">
        <v>0</v>
      </c>
      <c r="JN73" s="333">
        <v>0</v>
      </c>
      <c r="JO73" s="327"/>
      <c r="JP73" s="245"/>
      <c r="JQ73" s="29"/>
      <c r="JR73" s="29"/>
      <c r="JS73" s="29"/>
      <c r="JT73" s="29"/>
      <c r="JU73" s="29">
        <f t="shared" si="83"/>
        <v>51.55</v>
      </c>
      <c r="JV73" s="29">
        <f t="shared" si="84"/>
        <v>11</v>
      </c>
      <c r="JW73" s="29"/>
      <c r="JX73" s="29"/>
      <c r="JY73" s="30"/>
      <c r="JZ73" s="30"/>
      <c r="KA73" s="29">
        <f t="shared" si="47"/>
        <v>0</v>
      </c>
      <c r="KB73" s="29">
        <f t="shared" si="48"/>
        <v>0</v>
      </c>
      <c r="KC73" s="14"/>
      <c r="KD73" s="14"/>
      <c r="KE73" s="14"/>
      <c r="KF73" s="14"/>
      <c r="KG73" s="14">
        <f t="shared" si="96"/>
        <v>0</v>
      </c>
      <c r="KH73" s="14">
        <f t="shared" si="97"/>
        <v>0</v>
      </c>
      <c r="KI73" s="14"/>
      <c r="KJ73" s="14"/>
      <c r="KK73" s="14"/>
      <c r="KL73" s="14"/>
      <c r="KM73" s="14">
        <f t="shared" si="49"/>
        <v>0</v>
      </c>
      <c r="KN73" s="14">
        <f t="shared" si="49"/>
        <v>0</v>
      </c>
      <c r="KO73" s="11"/>
      <c r="KP73" s="14"/>
      <c r="KQ73" s="14"/>
      <c r="KR73" s="14"/>
      <c r="KS73" s="10"/>
      <c r="KT73" s="10"/>
      <c r="KU73" s="14"/>
      <c r="KV73" s="14"/>
      <c r="KW73" s="14">
        <f t="shared" si="50"/>
        <v>0</v>
      </c>
      <c r="KX73" s="14">
        <f t="shared" si="51"/>
        <v>0</v>
      </c>
      <c r="KY73" s="14"/>
      <c r="KZ73" s="14"/>
      <c r="LA73" s="14"/>
      <c r="LB73" s="14"/>
      <c r="LC73" s="14">
        <f t="shared" si="52"/>
        <v>0</v>
      </c>
      <c r="LD73" s="14">
        <f t="shared" si="53"/>
        <v>0</v>
      </c>
      <c r="LE73" s="14"/>
      <c r="LF73" s="14"/>
      <c r="LG73" s="14">
        <f t="shared" si="54"/>
        <v>0</v>
      </c>
      <c r="LH73" s="14">
        <f t="shared" si="55"/>
        <v>0</v>
      </c>
      <c r="LI73" s="337"/>
      <c r="LJ73" s="338"/>
      <c r="LK73" s="339"/>
      <c r="LL73" s="340"/>
      <c r="LM73" s="339"/>
      <c r="LN73" s="342"/>
      <c r="LO73" s="31"/>
      <c r="LP73" s="3"/>
      <c r="LQ73" s="3"/>
      <c r="LR73" s="3"/>
      <c r="LS73" s="14">
        <f t="shared" si="102"/>
        <v>0</v>
      </c>
      <c r="LT73" s="14">
        <f t="shared" si="57"/>
        <v>0</v>
      </c>
      <c r="LU73" s="12"/>
      <c r="LV73" s="14"/>
      <c r="LW73" s="14"/>
      <c r="LX73" s="14"/>
      <c r="LY73" s="14">
        <f t="shared" si="58"/>
        <v>0</v>
      </c>
      <c r="LZ73" s="14">
        <f t="shared" si="59"/>
        <v>0</v>
      </c>
      <c r="MA73" s="27"/>
      <c r="MB73" s="14"/>
      <c r="MC73" s="233">
        <v>22</v>
      </c>
      <c r="MD73" s="252"/>
      <c r="ME73" s="99"/>
      <c r="MF73" s="14"/>
      <c r="MG73" s="31"/>
      <c r="MH73" s="14"/>
      <c r="MI73" s="14">
        <f t="shared" si="60"/>
        <v>22</v>
      </c>
      <c r="MJ73" s="14">
        <f t="shared" si="61"/>
        <v>0</v>
      </c>
      <c r="MK73" s="350">
        <v>3.1440000000000001</v>
      </c>
      <c r="ML73" s="117">
        <v>0</v>
      </c>
      <c r="MM73" s="139">
        <v>2.0960000000000001</v>
      </c>
      <c r="MN73" s="343">
        <v>0</v>
      </c>
      <c r="MO73" s="14">
        <f t="shared" si="62"/>
        <v>5.24</v>
      </c>
      <c r="MP73" s="14">
        <f t="shared" si="63"/>
        <v>0</v>
      </c>
      <c r="MQ73" s="14"/>
      <c r="MR73" s="14"/>
      <c r="MS73" s="14">
        <f t="shared" si="64"/>
        <v>0</v>
      </c>
      <c r="MT73" s="14">
        <f t="shared" si="65"/>
        <v>0</v>
      </c>
      <c r="MU73" s="14"/>
      <c r="MV73" s="14"/>
      <c r="MW73" s="14">
        <f t="shared" si="66"/>
        <v>0</v>
      </c>
      <c r="MX73" s="14">
        <f t="shared" si="67"/>
        <v>0</v>
      </c>
      <c r="MY73" s="117">
        <v>6.65</v>
      </c>
      <c r="MZ73" s="344">
        <v>0.9</v>
      </c>
      <c r="NA73" s="14">
        <f t="shared" si="68"/>
        <v>6.65</v>
      </c>
      <c r="NB73" s="14">
        <f t="shared" si="69"/>
        <v>0.9</v>
      </c>
      <c r="NC73" s="33"/>
      <c r="ND73" s="33"/>
      <c r="NE73" s="33">
        <f t="shared" si="70"/>
        <v>0</v>
      </c>
      <c r="NF73" s="33">
        <f t="shared" si="71"/>
        <v>0</v>
      </c>
      <c r="NG73" s="33"/>
      <c r="NH73" s="33"/>
      <c r="NI73" s="33">
        <f t="shared" si="72"/>
        <v>0</v>
      </c>
      <c r="NJ73" s="33">
        <f t="shared" si="73"/>
        <v>0</v>
      </c>
      <c r="NK73" s="8"/>
      <c r="NL73" s="33"/>
      <c r="NM73" s="33">
        <f t="shared" si="74"/>
        <v>0</v>
      </c>
      <c r="NN73" s="33">
        <f t="shared" si="75"/>
        <v>0</v>
      </c>
      <c r="NO73" s="98">
        <v>3.43</v>
      </c>
      <c r="NP73" s="98"/>
      <c r="NQ73" s="98">
        <v>0</v>
      </c>
      <c r="NR73" s="98"/>
      <c r="NS73" s="98">
        <v>0</v>
      </c>
      <c r="NT73" s="98"/>
      <c r="NU73" s="14">
        <f t="shared" si="76"/>
        <v>3.43</v>
      </c>
      <c r="NV73" s="14">
        <f t="shared" si="77"/>
        <v>0</v>
      </c>
      <c r="NW73" s="98"/>
      <c r="NX73" s="98"/>
      <c r="NY73" s="98"/>
      <c r="NZ73" s="98"/>
      <c r="OA73" s="98"/>
      <c r="OB73" s="98"/>
      <c r="OC73" s="98"/>
      <c r="OD73" s="98"/>
      <c r="OE73" s="98">
        <f t="shared" si="78"/>
        <v>0</v>
      </c>
      <c r="OF73" s="98">
        <f t="shared" si="79"/>
        <v>0</v>
      </c>
      <c r="OG73" s="240">
        <v>1.47</v>
      </c>
      <c r="OH73" s="240"/>
      <c r="OI73" s="240">
        <v>0.5</v>
      </c>
      <c r="OJ73" s="240"/>
      <c r="OK73" s="240">
        <v>0.55000000000000004</v>
      </c>
      <c r="OL73" s="33"/>
      <c r="OM73" s="33">
        <f t="shared" si="80"/>
        <v>1.97</v>
      </c>
      <c r="ON73" s="33">
        <f t="shared" si="81"/>
        <v>0</v>
      </c>
      <c r="OO73" s="33"/>
      <c r="OP73" s="33"/>
      <c r="OQ73" s="33">
        <f t="shared" si="98"/>
        <v>0</v>
      </c>
      <c r="OR73" s="33">
        <f t="shared" si="99"/>
        <v>0</v>
      </c>
    </row>
    <row r="74" spans="1:408" ht="12.75" customHeight="1">
      <c r="A74" s="172"/>
      <c r="B74" s="154">
        <v>64</v>
      </c>
      <c r="C74" s="173"/>
      <c r="D74" s="173"/>
      <c r="E74" s="98"/>
      <c r="F74" s="98"/>
      <c r="G74" s="98"/>
      <c r="H74" s="98"/>
      <c r="I74" s="102">
        <f t="shared" si="85"/>
        <v>0</v>
      </c>
      <c r="J74" s="102">
        <f t="shared" si="86"/>
        <v>0</v>
      </c>
      <c r="K74" s="11"/>
      <c r="L74" s="11"/>
      <c r="M74" s="95">
        <v>20.62</v>
      </c>
      <c r="N74" s="95">
        <v>4.1240000000000006</v>
      </c>
      <c r="O74" s="99">
        <v>0</v>
      </c>
      <c r="P74" s="95">
        <v>0</v>
      </c>
      <c r="Q74" s="147"/>
      <c r="R74" s="102"/>
      <c r="S74" s="11"/>
      <c r="T74" s="11"/>
      <c r="U74" s="102"/>
      <c r="V74" s="102"/>
      <c r="W74" s="29">
        <f t="shared" si="14"/>
        <v>20.62</v>
      </c>
      <c r="X74" s="29">
        <f t="shared" si="15"/>
        <v>20.62</v>
      </c>
      <c r="Y74" s="102">
        <v>5</v>
      </c>
      <c r="Z74" s="102">
        <v>2.2200000000000002</v>
      </c>
      <c r="AA74" s="99"/>
      <c r="AB74" s="95"/>
      <c r="AC74" s="29">
        <f t="shared" si="16"/>
        <v>5</v>
      </c>
      <c r="AD74" s="29">
        <f t="shared" si="17"/>
        <v>2.2200000000000002</v>
      </c>
      <c r="AE74" s="95">
        <v>10</v>
      </c>
      <c r="AF74" s="95">
        <v>3</v>
      </c>
      <c r="AG74" s="95"/>
      <c r="AH74" s="95"/>
      <c r="AI74" s="147"/>
      <c r="AJ74" s="147"/>
      <c r="AK74" s="325">
        <v>90</v>
      </c>
      <c r="AL74" s="326">
        <v>27</v>
      </c>
      <c r="AM74" s="9"/>
      <c r="AN74" s="9"/>
      <c r="AO74" s="28"/>
      <c r="AP74" s="28"/>
      <c r="AQ74" s="28"/>
      <c r="AR74" s="28"/>
      <c r="AS74" s="28"/>
      <c r="AT74" s="28"/>
      <c r="AU74" s="14">
        <f t="shared" si="87"/>
        <v>100</v>
      </c>
      <c r="AV74" s="14">
        <f t="shared" si="88"/>
        <v>30</v>
      </c>
      <c r="AW74" s="29"/>
      <c r="AX74" s="29"/>
      <c r="AY74" s="1"/>
      <c r="AZ74" s="29"/>
      <c r="BA74" s="29"/>
      <c r="BB74" s="29"/>
      <c r="BC74" s="29">
        <f t="shared" si="89"/>
        <v>0</v>
      </c>
      <c r="BD74" s="29">
        <f t="shared" si="90"/>
        <v>0</v>
      </c>
      <c r="BE74" s="102">
        <v>44</v>
      </c>
      <c r="BF74" s="102">
        <v>6.2656000000000001</v>
      </c>
      <c r="BG74" s="249">
        <v>16</v>
      </c>
      <c r="BH74" s="250">
        <v>2.2784</v>
      </c>
      <c r="BI74" s="249"/>
      <c r="BJ74" s="250"/>
      <c r="BK74" s="245"/>
      <c r="BL74" s="102"/>
      <c r="BM74" s="102">
        <v>0</v>
      </c>
      <c r="BN74" s="102">
        <v>0</v>
      </c>
      <c r="BO74" s="29"/>
      <c r="BP74" s="29"/>
      <c r="BQ74" s="102">
        <v>0</v>
      </c>
      <c r="BR74" s="102">
        <v>0</v>
      </c>
      <c r="BS74" s="11">
        <f t="shared" si="19"/>
        <v>60</v>
      </c>
      <c r="BT74" s="29">
        <f t="shared" si="20"/>
        <v>8.5440000000000005</v>
      </c>
      <c r="BU74" s="29"/>
      <c r="BV74" s="29"/>
      <c r="BW74" s="14"/>
      <c r="BX74" s="14"/>
      <c r="BY74" s="14"/>
      <c r="BZ74" s="29"/>
      <c r="CA74" s="14"/>
      <c r="CB74" s="29"/>
      <c r="CC74" s="14">
        <f t="shared" si="91"/>
        <v>0</v>
      </c>
      <c r="CD74" s="14">
        <f t="shared" si="91"/>
        <v>0</v>
      </c>
      <c r="CE74" s="14"/>
      <c r="CF74" s="14"/>
      <c r="CG74" s="27"/>
      <c r="CH74" s="18"/>
      <c r="CI74" s="26"/>
      <c r="CJ74" s="18"/>
      <c r="CK74" s="17"/>
      <c r="CL74" s="17"/>
      <c r="CM74" s="327">
        <v>25.75</v>
      </c>
      <c r="CN74" s="245">
        <v>8</v>
      </c>
      <c r="CO74" s="29">
        <f t="shared" si="21"/>
        <v>25.75</v>
      </c>
      <c r="CP74" s="29">
        <f t="shared" si="22"/>
        <v>8</v>
      </c>
      <c r="CQ74" s="238">
        <v>247.40625</v>
      </c>
      <c r="CR74" s="238"/>
      <c r="CS74" s="238"/>
      <c r="CT74" s="239"/>
      <c r="CU74" s="366">
        <v>18.556701030927837</v>
      </c>
      <c r="CV74" s="240"/>
      <c r="CW74" s="328">
        <v>63.814432989690722</v>
      </c>
      <c r="CX74" s="239"/>
      <c r="CY74" s="16"/>
      <c r="CZ74" s="16"/>
      <c r="DA74" s="25">
        <f t="shared" si="100"/>
        <v>329.77738402061857</v>
      </c>
      <c r="DB74" s="14">
        <f t="shared" si="24"/>
        <v>0</v>
      </c>
      <c r="DC74" s="29"/>
      <c r="DD74" s="29"/>
      <c r="DE74" s="14"/>
      <c r="DF74" s="29"/>
      <c r="DG74" s="29"/>
      <c r="DH74" s="29"/>
      <c r="DI74" s="29">
        <f t="shared" si="25"/>
        <v>0</v>
      </c>
      <c r="DJ74" s="29">
        <f t="shared" si="26"/>
        <v>0</v>
      </c>
      <c r="DK74" s="329">
        <v>42.37</v>
      </c>
      <c r="DL74" s="329">
        <v>14.12</v>
      </c>
      <c r="DM74" s="11">
        <f t="shared" si="27"/>
        <v>42.37</v>
      </c>
      <c r="DN74" s="11">
        <f t="shared" si="28"/>
        <v>14.12</v>
      </c>
      <c r="DO74" s="329">
        <v>41.1</v>
      </c>
      <c r="DP74" s="329">
        <v>13.7</v>
      </c>
      <c r="DQ74" s="349"/>
      <c r="DR74" s="349"/>
      <c r="DS74" s="29"/>
      <c r="DT74" s="29"/>
      <c r="DU74" s="15"/>
      <c r="DV74" s="24"/>
      <c r="DW74" s="24"/>
      <c r="DX74" s="24"/>
      <c r="DY74" s="29"/>
      <c r="DZ74" s="29"/>
      <c r="EA74" s="14"/>
      <c r="EB74" s="29"/>
      <c r="EC74" s="29">
        <f t="shared" si="29"/>
        <v>0</v>
      </c>
      <c r="ED74" s="29">
        <f t="shared" si="29"/>
        <v>0</v>
      </c>
      <c r="EE74" s="14"/>
      <c r="EF74" s="14"/>
      <c r="EG74" s="330">
        <v>39.18</v>
      </c>
      <c r="EH74" s="331">
        <v>9.7949999999999999</v>
      </c>
      <c r="EI74" s="119">
        <v>154.63999999999999</v>
      </c>
      <c r="EJ74" s="119">
        <v>38.659999999999997</v>
      </c>
      <c r="EK74" s="327">
        <v>72.16</v>
      </c>
      <c r="EL74" s="353">
        <v>18.04</v>
      </c>
      <c r="EM74" s="358">
        <v>51.55</v>
      </c>
      <c r="EN74" s="358">
        <v>12.887499999999999</v>
      </c>
      <c r="EO74" s="358">
        <v>30.93</v>
      </c>
      <c r="EP74" s="358">
        <v>7.7324999999999999</v>
      </c>
      <c r="EQ74" s="29">
        <f t="shared" si="30"/>
        <v>348.46000000000004</v>
      </c>
      <c r="ER74" s="29">
        <f t="shared" si="101"/>
        <v>66.495000000000005</v>
      </c>
      <c r="ES74" s="33"/>
      <c r="ET74" s="33"/>
      <c r="EU74" s="23"/>
      <c r="EV74" s="23"/>
      <c r="EW74" s="14">
        <f t="shared" si="32"/>
        <v>0</v>
      </c>
      <c r="EX74" s="14">
        <f t="shared" si="33"/>
        <v>0</v>
      </c>
      <c r="EY74" s="29"/>
      <c r="EZ74" s="29"/>
      <c r="FA74" s="332">
        <v>24</v>
      </c>
      <c r="FB74" s="246"/>
      <c r="FC74" s="139">
        <v>0</v>
      </c>
      <c r="FD74" s="245"/>
      <c r="FE74" s="29"/>
      <c r="FF74" s="29"/>
      <c r="FG74" s="235"/>
      <c r="FH74" s="236"/>
      <c r="FI74" s="29"/>
      <c r="FJ74" s="29"/>
      <c r="FK74" s="29"/>
      <c r="FL74" s="29"/>
      <c r="FM74" s="245">
        <v>26.8</v>
      </c>
      <c r="FN74" s="245">
        <v>6</v>
      </c>
      <c r="FO74" s="14"/>
      <c r="FP74" s="29"/>
      <c r="FQ74" s="6">
        <f t="shared" si="34"/>
        <v>26.8</v>
      </c>
      <c r="FR74" s="29">
        <f t="shared" si="35"/>
        <v>6</v>
      </c>
      <c r="FS74" s="14"/>
      <c r="FT74" s="14"/>
      <c r="FU74" s="29"/>
      <c r="FV74" s="29"/>
      <c r="FW74" s="29"/>
      <c r="FX74" s="29"/>
      <c r="FY74" s="29"/>
      <c r="FZ74" s="29"/>
      <c r="GA74" s="29"/>
      <c r="GB74" s="29"/>
      <c r="GC74" s="29"/>
      <c r="GD74" s="29"/>
      <c r="GE74" s="29"/>
      <c r="GF74" s="29"/>
      <c r="GG74" s="29">
        <f t="shared" si="36"/>
        <v>0</v>
      </c>
      <c r="GH74" s="29">
        <f t="shared" si="37"/>
        <v>0</v>
      </c>
      <c r="GI74" s="22"/>
      <c r="GJ74" s="22"/>
      <c r="GK74" s="245"/>
      <c r="GL74" s="245"/>
      <c r="GM74" s="248"/>
      <c r="GN74" s="21"/>
      <c r="GO74" s="333"/>
      <c r="GP74" s="334"/>
      <c r="GQ74" s="5"/>
      <c r="GR74" s="5"/>
      <c r="GS74" s="21"/>
      <c r="GT74" s="21"/>
      <c r="GU74" s="118"/>
      <c r="GV74" s="118"/>
      <c r="GW74" s="118"/>
      <c r="GX74" s="118"/>
      <c r="GY74" s="118">
        <v>1.5</v>
      </c>
      <c r="GZ74" s="118">
        <v>0</v>
      </c>
      <c r="HA74" s="29">
        <f t="shared" si="38"/>
        <v>1.5</v>
      </c>
      <c r="HB74" s="29">
        <f t="shared" si="39"/>
        <v>0</v>
      </c>
      <c r="HC74" s="14"/>
      <c r="HD74" s="14"/>
      <c r="HE74" s="14"/>
      <c r="HF74" s="14"/>
      <c r="HG74" s="14"/>
      <c r="HH74" s="14"/>
      <c r="HI74" s="14">
        <f t="shared" si="92"/>
        <v>0</v>
      </c>
      <c r="HJ74" s="14">
        <f t="shared" si="93"/>
        <v>0</v>
      </c>
      <c r="HK74" s="102"/>
      <c r="HL74" s="102"/>
      <c r="HM74" s="102"/>
      <c r="HN74" s="355"/>
      <c r="HO74" s="102">
        <f t="shared" si="40"/>
        <v>0</v>
      </c>
      <c r="HP74" s="102">
        <f t="shared" si="41"/>
        <v>0</v>
      </c>
      <c r="HQ74" s="116">
        <v>400</v>
      </c>
      <c r="HR74" s="95"/>
      <c r="HS74" s="116">
        <v>400</v>
      </c>
      <c r="HT74" s="29"/>
      <c r="HU74" s="29">
        <f t="shared" si="42"/>
        <v>400</v>
      </c>
      <c r="HV74" s="29">
        <f t="shared" si="43"/>
        <v>0</v>
      </c>
      <c r="HW74" s="29"/>
      <c r="HX74" s="29"/>
      <c r="HY74" s="240"/>
      <c r="HZ74" s="333"/>
      <c r="IA74" s="20"/>
      <c r="IB74" s="7"/>
      <c r="IC74" s="336">
        <v>9.3000000000000007</v>
      </c>
      <c r="ID74" s="155">
        <v>2.3250000000000002</v>
      </c>
      <c r="IE74" s="4"/>
      <c r="IF74" s="4"/>
      <c r="IG74" s="29">
        <f t="shared" si="82"/>
        <v>9.3000000000000007</v>
      </c>
      <c r="IH74" s="29">
        <f t="shared" si="44"/>
        <v>2.3250000000000002</v>
      </c>
      <c r="II74" s="29"/>
      <c r="IJ74" s="29"/>
      <c r="IK74" s="29"/>
      <c r="IL74" s="29"/>
      <c r="IM74" s="14"/>
      <c r="IN74" s="24"/>
      <c r="IO74" s="102"/>
      <c r="IP74" s="102"/>
      <c r="IQ74" s="29"/>
      <c r="IR74" s="29"/>
      <c r="IS74" s="29"/>
      <c r="IT74" s="29"/>
      <c r="IU74" s="29">
        <f t="shared" si="94"/>
        <v>0</v>
      </c>
      <c r="IV74" s="29">
        <f t="shared" si="95"/>
        <v>0</v>
      </c>
      <c r="IW74" s="29"/>
      <c r="IX74" s="29"/>
      <c r="IY74" s="95">
        <v>10.31</v>
      </c>
      <c r="IZ74" s="95">
        <v>0</v>
      </c>
      <c r="JA74" s="95">
        <v>0</v>
      </c>
      <c r="JB74" s="95">
        <v>0</v>
      </c>
      <c r="JC74" s="30"/>
      <c r="JD74" s="30"/>
      <c r="JE74" s="29">
        <f t="shared" si="45"/>
        <v>10.31</v>
      </c>
      <c r="JF74" s="29">
        <f t="shared" si="46"/>
        <v>0</v>
      </c>
      <c r="JG74" s="370">
        <v>0</v>
      </c>
      <c r="JH74" s="371">
        <v>0</v>
      </c>
      <c r="JI74" s="370">
        <v>0</v>
      </c>
      <c r="JJ74" s="371">
        <v>0</v>
      </c>
      <c r="JK74" s="333">
        <v>51.55</v>
      </c>
      <c r="JL74" s="333">
        <v>11</v>
      </c>
      <c r="JM74" s="116">
        <v>0</v>
      </c>
      <c r="JN74" s="333">
        <v>0</v>
      </c>
      <c r="JO74" s="327"/>
      <c r="JP74" s="245"/>
      <c r="JQ74" s="29"/>
      <c r="JR74" s="29"/>
      <c r="JS74" s="29"/>
      <c r="JT74" s="29"/>
      <c r="JU74" s="29">
        <f t="shared" si="83"/>
        <v>51.55</v>
      </c>
      <c r="JV74" s="29">
        <f t="shared" si="84"/>
        <v>11</v>
      </c>
      <c r="JW74" s="29"/>
      <c r="JX74" s="29"/>
      <c r="JY74" s="30"/>
      <c r="JZ74" s="30"/>
      <c r="KA74" s="29">
        <f t="shared" si="47"/>
        <v>0</v>
      </c>
      <c r="KB74" s="29">
        <f t="shared" si="48"/>
        <v>0</v>
      </c>
      <c r="KC74" s="14"/>
      <c r="KD74" s="14"/>
      <c r="KE74" s="14"/>
      <c r="KF74" s="14"/>
      <c r="KG74" s="14">
        <f t="shared" si="96"/>
        <v>0</v>
      </c>
      <c r="KH74" s="14">
        <f t="shared" si="97"/>
        <v>0</v>
      </c>
      <c r="KI74" s="14"/>
      <c r="KJ74" s="14"/>
      <c r="KK74" s="14"/>
      <c r="KL74" s="14"/>
      <c r="KM74" s="14">
        <f t="shared" si="49"/>
        <v>0</v>
      </c>
      <c r="KN74" s="14">
        <f t="shared" si="49"/>
        <v>0</v>
      </c>
      <c r="KO74" s="11"/>
      <c r="KP74" s="14"/>
      <c r="KQ74" s="14"/>
      <c r="KR74" s="14"/>
      <c r="KS74" s="10"/>
      <c r="KT74" s="10"/>
      <c r="KU74" s="14"/>
      <c r="KV74" s="14"/>
      <c r="KW74" s="14">
        <f t="shared" si="50"/>
        <v>0</v>
      </c>
      <c r="KX74" s="14">
        <f t="shared" si="51"/>
        <v>0</v>
      </c>
      <c r="KY74" s="14"/>
      <c r="KZ74" s="14"/>
      <c r="LA74" s="14"/>
      <c r="LB74" s="14"/>
      <c r="LC74" s="14">
        <f t="shared" si="52"/>
        <v>0</v>
      </c>
      <c r="LD74" s="14">
        <f t="shared" si="53"/>
        <v>0</v>
      </c>
      <c r="LE74" s="14"/>
      <c r="LF74" s="14"/>
      <c r="LG74" s="14">
        <f t="shared" si="54"/>
        <v>0</v>
      </c>
      <c r="LH74" s="14">
        <f t="shared" si="55"/>
        <v>0</v>
      </c>
      <c r="LI74" s="337"/>
      <c r="LJ74" s="338"/>
      <c r="LK74" s="339"/>
      <c r="LL74" s="340"/>
      <c r="LM74" s="339"/>
      <c r="LN74" s="342"/>
      <c r="LO74" s="31"/>
      <c r="LP74" s="3"/>
      <c r="LQ74" s="3"/>
      <c r="LR74" s="3"/>
      <c r="LS74" s="14">
        <f t="shared" si="102"/>
        <v>0</v>
      </c>
      <c r="LT74" s="14">
        <f t="shared" si="57"/>
        <v>0</v>
      </c>
      <c r="LU74" s="12"/>
      <c r="LV74" s="14"/>
      <c r="LW74" s="14"/>
      <c r="LX74" s="14"/>
      <c r="LY74" s="14">
        <f t="shared" si="58"/>
        <v>0</v>
      </c>
      <c r="LZ74" s="14">
        <f t="shared" si="59"/>
        <v>0</v>
      </c>
      <c r="MA74" s="27"/>
      <c r="MB74" s="14"/>
      <c r="MC74" s="233">
        <v>22</v>
      </c>
      <c r="MD74" s="252"/>
      <c r="ME74" s="99"/>
      <c r="MF74" s="14"/>
      <c r="MG74" s="31"/>
      <c r="MH74" s="14"/>
      <c r="MI74" s="14">
        <f t="shared" si="60"/>
        <v>22</v>
      </c>
      <c r="MJ74" s="14">
        <f t="shared" si="61"/>
        <v>0</v>
      </c>
      <c r="MK74" s="350">
        <v>2.76</v>
      </c>
      <c r="ML74" s="117">
        <v>0</v>
      </c>
      <c r="MM74" s="139">
        <v>1.8399999999999999</v>
      </c>
      <c r="MN74" s="343">
        <v>0</v>
      </c>
      <c r="MO74" s="14">
        <f t="shared" si="62"/>
        <v>4.5999999999999996</v>
      </c>
      <c r="MP74" s="14">
        <f t="shared" si="63"/>
        <v>0</v>
      </c>
      <c r="MQ74" s="14"/>
      <c r="MR74" s="14"/>
      <c r="MS74" s="14">
        <f t="shared" si="64"/>
        <v>0</v>
      </c>
      <c r="MT74" s="14">
        <f t="shared" si="65"/>
        <v>0</v>
      </c>
      <c r="MU74" s="14"/>
      <c r="MV74" s="14"/>
      <c r="MW74" s="14">
        <f t="shared" si="66"/>
        <v>0</v>
      </c>
      <c r="MX74" s="14">
        <f t="shared" si="67"/>
        <v>0</v>
      </c>
      <c r="MY74" s="117">
        <v>6.65</v>
      </c>
      <c r="MZ74" s="344">
        <v>0.9</v>
      </c>
      <c r="NA74" s="14">
        <f t="shared" si="68"/>
        <v>6.65</v>
      </c>
      <c r="NB74" s="14">
        <f t="shared" si="69"/>
        <v>0.9</v>
      </c>
      <c r="NC74" s="33"/>
      <c r="ND74" s="33"/>
      <c r="NE74" s="33">
        <f t="shared" si="70"/>
        <v>0</v>
      </c>
      <c r="NF74" s="33">
        <f t="shared" si="71"/>
        <v>0</v>
      </c>
      <c r="NG74" s="33"/>
      <c r="NH74" s="33"/>
      <c r="NI74" s="33">
        <f t="shared" si="72"/>
        <v>0</v>
      </c>
      <c r="NJ74" s="33">
        <f t="shared" si="73"/>
        <v>0</v>
      </c>
      <c r="NK74" s="8"/>
      <c r="NL74" s="33"/>
      <c r="NM74" s="33">
        <f t="shared" si="74"/>
        <v>0</v>
      </c>
      <c r="NN74" s="33">
        <f t="shared" si="75"/>
        <v>0</v>
      </c>
      <c r="NO74" s="98">
        <v>3.14</v>
      </c>
      <c r="NP74" s="98"/>
      <c r="NQ74" s="98">
        <v>0</v>
      </c>
      <c r="NR74" s="98"/>
      <c r="NS74" s="98">
        <v>0</v>
      </c>
      <c r="NT74" s="98"/>
      <c r="NU74" s="14">
        <f t="shared" si="76"/>
        <v>3.14</v>
      </c>
      <c r="NV74" s="14">
        <f t="shared" si="77"/>
        <v>0</v>
      </c>
      <c r="NW74" s="98"/>
      <c r="NX74" s="98"/>
      <c r="NY74" s="98"/>
      <c r="NZ74" s="98"/>
      <c r="OA74" s="98"/>
      <c r="OB74" s="98"/>
      <c r="OC74" s="98"/>
      <c r="OD74" s="98"/>
      <c r="OE74" s="98">
        <f t="shared" si="78"/>
        <v>0</v>
      </c>
      <c r="OF74" s="98">
        <f t="shared" si="79"/>
        <v>0</v>
      </c>
      <c r="OG74" s="240">
        <v>1.71</v>
      </c>
      <c r="OH74" s="240"/>
      <c r="OI74" s="240">
        <v>0.59</v>
      </c>
      <c r="OJ74" s="240"/>
      <c r="OK74" s="240">
        <v>0.64</v>
      </c>
      <c r="OL74" s="33"/>
      <c r="OM74" s="33">
        <f t="shared" si="80"/>
        <v>2.2999999999999998</v>
      </c>
      <c r="ON74" s="33">
        <f t="shared" si="81"/>
        <v>0</v>
      </c>
      <c r="OO74" s="33"/>
      <c r="OP74" s="33"/>
      <c r="OQ74" s="33">
        <f t="shared" si="98"/>
        <v>0</v>
      </c>
      <c r="OR74" s="33">
        <f t="shared" si="99"/>
        <v>0</v>
      </c>
    </row>
    <row r="75" spans="1:408" ht="12.75" customHeight="1">
      <c r="A75" s="186" t="s">
        <v>152</v>
      </c>
      <c r="B75" s="154">
        <v>65</v>
      </c>
      <c r="C75" s="173"/>
      <c r="D75" s="173"/>
      <c r="E75" s="98"/>
      <c r="F75" s="98"/>
      <c r="G75" s="98"/>
      <c r="H75" s="98"/>
      <c r="I75" s="102">
        <f t="shared" ref="I75:I106" si="103">C75+E75+G75</f>
        <v>0</v>
      </c>
      <c r="J75" s="102">
        <f t="shared" ref="J75:J106" si="104">D75+F75+H75</f>
        <v>0</v>
      </c>
      <c r="K75" s="11"/>
      <c r="L75" s="11"/>
      <c r="M75" s="95">
        <v>20.62</v>
      </c>
      <c r="N75" s="95">
        <v>4.1240000000000006</v>
      </c>
      <c r="O75" s="99">
        <v>0</v>
      </c>
      <c r="P75" s="95">
        <v>0</v>
      </c>
      <c r="Q75" s="147"/>
      <c r="R75" s="102"/>
      <c r="S75" s="11"/>
      <c r="T75" s="11"/>
      <c r="U75" s="102"/>
      <c r="V75" s="102"/>
      <c r="W75" s="29">
        <f t="shared" si="14"/>
        <v>20.62</v>
      </c>
      <c r="X75" s="29">
        <f t="shared" si="15"/>
        <v>20.62</v>
      </c>
      <c r="Y75" s="102">
        <v>5</v>
      </c>
      <c r="Z75" s="102">
        <v>2.2200000000000002</v>
      </c>
      <c r="AA75" s="99"/>
      <c r="AB75" s="95"/>
      <c r="AC75" s="29">
        <f t="shared" si="16"/>
        <v>5</v>
      </c>
      <c r="AD75" s="29">
        <f t="shared" si="17"/>
        <v>2.2200000000000002</v>
      </c>
      <c r="AE75" s="95">
        <v>10</v>
      </c>
      <c r="AF75" s="95">
        <v>3</v>
      </c>
      <c r="AG75" s="95"/>
      <c r="AH75" s="95"/>
      <c r="AI75" s="147"/>
      <c r="AJ75" s="147"/>
      <c r="AK75" s="325">
        <v>90</v>
      </c>
      <c r="AL75" s="326">
        <v>27</v>
      </c>
      <c r="AM75" s="9"/>
      <c r="AN75" s="9"/>
      <c r="AO75" s="28"/>
      <c r="AP75" s="28"/>
      <c r="AQ75" s="28"/>
      <c r="AR75" s="28"/>
      <c r="AS75" s="28"/>
      <c r="AT75" s="28"/>
      <c r="AU75" s="14">
        <f t="shared" ref="AU75:AU106" si="105">AE75+AG75+AI75+AK75+AM75+AO75+AQ75+AS75</f>
        <v>100</v>
      </c>
      <c r="AV75" s="14">
        <f t="shared" ref="AV75:AV106" si="106">AF75+AH75+AJ75+AL75+AN75+AP75+AR75+AT75</f>
        <v>30</v>
      </c>
      <c r="AW75" s="29"/>
      <c r="AX75" s="29"/>
      <c r="AY75" s="1"/>
      <c r="AZ75" s="29"/>
      <c r="BA75" s="29"/>
      <c r="BB75" s="29"/>
      <c r="BC75" s="29">
        <f t="shared" ref="BC75:BC106" si="107">AW75+AY75+BA75</f>
        <v>0</v>
      </c>
      <c r="BD75" s="29">
        <f t="shared" ref="BD75:BD106" si="108">AX75+AZ75+BB75</f>
        <v>0</v>
      </c>
      <c r="BE75" s="102">
        <v>39</v>
      </c>
      <c r="BF75" s="102">
        <v>5.5536000000000003</v>
      </c>
      <c r="BG75" s="249">
        <v>16</v>
      </c>
      <c r="BH75" s="250">
        <v>2.2784</v>
      </c>
      <c r="BI75" s="249"/>
      <c r="BJ75" s="250"/>
      <c r="BK75" s="245"/>
      <c r="BL75" s="102"/>
      <c r="BM75" s="102">
        <v>5</v>
      </c>
      <c r="BN75" s="102">
        <v>0.71199999999999997</v>
      </c>
      <c r="BO75" s="29"/>
      <c r="BP75" s="29"/>
      <c r="BQ75" s="102">
        <v>0</v>
      </c>
      <c r="BR75" s="102">
        <v>0</v>
      </c>
      <c r="BS75" s="11">
        <f t="shared" si="19"/>
        <v>60</v>
      </c>
      <c r="BT75" s="29">
        <f t="shared" si="20"/>
        <v>8.5440000000000005</v>
      </c>
      <c r="BU75" s="29"/>
      <c r="BV75" s="29"/>
      <c r="BW75" s="14"/>
      <c r="BX75" s="14"/>
      <c r="BY75" s="14"/>
      <c r="BZ75" s="29"/>
      <c r="CA75" s="14"/>
      <c r="CB75" s="29"/>
      <c r="CC75" s="14">
        <f t="shared" ref="CC75:CD106" si="109">BW75+BY75+CA75</f>
        <v>0</v>
      </c>
      <c r="CD75" s="14">
        <f t="shared" si="109"/>
        <v>0</v>
      </c>
      <c r="CE75" s="14"/>
      <c r="CF75" s="14"/>
      <c r="CG75" s="27"/>
      <c r="CH75" s="18"/>
      <c r="CI75" s="26"/>
      <c r="CJ75" s="18"/>
      <c r="CK75" s="17"/>
      <c r="CL75" s="17"/>
      <c r="CM75" s="327">
        <v>25.75</v>
      </c>
      <c r="CN75" s="245">
        <v>8</v>
      </c>
      <c r="CO75" s="29">
        <f t="shared" si="21"/>
        <v>25.75</v>
      </c>
      <c r="CP75" s="29">
        <f t="shared" si="22"/>
        <v>8</v>
      </c>
      <c r="CQ75" s="238">
        <v>247.40625</v>
      </c>
      <c r="CR75" s="238"/>
      <c r="CS75" s="238"/>
      <c r="CT75" s="239"/>
      <c r="CU75" s="366">
        <v>18.556701030927837</v>
      </c>
      <c r="CV75" s="240"/>
      <c r="CW75" s="328">
        <v>63.814432989690722</v>
      </c>
      <c r="CX75" s="239"/>
      <c r="CY75" s="16"/>
      <c r="CZ75" s="16"/>
      <c r="DA75" s="25">
        <f t="shared" si="100"/>
        <v>329.77738402061857</v>
      </c>
      <c r="DB75" s="14">
        <f t="shared" si="24"/>
        <v>0</v>
      </c>
      <c r="DC75" s="29"/>
      <c r="DD75" s="29"/>
      <c r="DE75" s="14"/>
      <c r="DF75" s="29"/>
      <c r="DG75" s="29"/>
      <c r="DH75" s="29"/>
      <c r="DI75" s="29">
        <f t="shared" si="25"/>
        <v>0</v>
      </c>
      <c r="DJ75" s="29">
        <f t="shared" si="26"/>
        <v>0</v>
      </c>
      <c r="DK75" s="329">
        <v>42.37</v>
      </c>
      <c r="DL75" s="329">
        <v>14.12</v>
      </c>
      <c r="DM75" s="11">
        <f t="shared" si="27"/>
        <v>42.37</v>
      </c>
      <c r="DN75" s="11">
        <f t="shared" si="28"/>
        <v>14.12</v>
      </c>
      <c r="DO75" s="329">
        <v>41.1</v>
      </c>
      <c r="DP75" s="329">
        <v>13.7</v>
      </c>
      <c r="DQ75" s="349"/>
      <c r="DR75" s="349"/>
      <c r="DS75" s="29"/>
      <c r="DT75" s="29"/>
      <c r="DU75" s="15"/>
      <c r="DV75" s="24"/>
      <c r="DW75" s="24"/>
      <c r="DX75" s="24"/>
      <c r="DY75" s="29"/>
      <c r="DZ75" s="29"/>
      <c r="EA75" s="14"/>
      <c r="EB75" s="29"/>
      <c r="EC75" s="29">
        <f t="shared" si="29"/>
        <v>0</v>
      </c>
      <c r="ED75" s="29">
        <f t="shared" si="29"/>
        <v>0</v>
      </c>
      <c r="EE75" s="14"/>
      <c r="EF75" s="14"/>
      <c r="EG75" s="330">
        <v>39.18</v>
      </c>
      <c r="EH75" s="331">
        <v>9.7949999999999999</v>
      </c>
      <c r="EI75" s="119">
        <v>154.63999999999999</v>
      </c>
      <c r="EJ75" s="119">
        <v>38.659999999999997</v>
      </c>
      <c r="EK75" s="327">
        <v>72.16</v>
      </c>
      <c r="EL75" s="353">
        <v>18.04</v>
      </c>
      <c r="EM75" s="358">
        <v>51.55</v>
      </c>
      <c r="EN75" s="358">
        <v>12.887499999999999</v>
      </c>
      <c r="EO75" s="358">
        <v>30.93</v>
      </c>
      <c r="EP75" s="358">
        <v>7.7324999999999999</v>
      </c>
      <c r="EQ75" s="29">
        <f t="shared" si="30"/>
        <v>348.46000000000004</v>
      </c>
      <c r="ER75" s="29">
        <f t="shared" si="101"/>
        <v>66.495000000000005</v>
      </c>
      <c r="ES75" s="33"/>
      <c r="ET75" s="33"/>
      <c r="EU75" s="23"/>
      <c r="EV75" s="23"/>
      <c r="EW75" s="14">
        <f t="shared" si="32"/>
        <v>0</v>
      </c>
      <c r="EX75" s="14">
        <f t="shared" si="33"/>
        <v>0</v>
      </c>
      <c r="EY75" s="29"/>
      <c r="EZ75" s="29"/>
      <c r="FA75" s="332">
        <v>24</v>
      </c>
      <c r="FB75" s="246"/>
      <c r="FC75" s="139">
        <v>25</v>
      </c>
      <c r="FD75" s="245"/>
      <c r="FE75" s="29"/>
      <c r="FF75" s="29"/>
      <c r="FG75" s="235"/>
      <c r="FH75" s="236"/>
      <c r="FI75" s="29"/>
      <c r="FJ75" s="29"/>
      <c r="FK75" s="29"/>
      <c r="FL75" s="29"/>
      <c r="FM75" s="245">
        <v>26.8</v>
      </c>
      <c r="FN75" s="245">
        <v>6</v>
      </c>
      <c r="FO75" s="14"/>
      <c r="FP75" s="29"/>
      <c r="FQ75" s="6">
        <f t="shared" si="34"/>
        <v>26.8</v>
      </c>
      <c r="FR75" s="29">
        <f t="shared" si="35"/>
        <v>6</v>
      </c>
      <c r="FS75" s="14"/>
      <c r="FT75" s="14"/>
      <c r="FU75" s="29"/>
      <c r="FV75" s="29"/>
      <c r="FW75" s="29"/>
      <c r="FX75" s="29"/>
      <c r="FY75" s="29"/>
      <c r="FZ75" s="29"/>
      <c r="GA75" s="29"/>
      <c r="GB75" s="29"/>
      <c r="GC75" s="29"/>
      <c r="GD75" s="29"/>
      <c r="GE75" s="29"/>
      <c r="GF75" s="29"/>
      <c r="GG75" s="29">
        <f t="shared" si="36"/>
        <v>0</v>
      </c>
      <c r="GH75" s="29">
        <f t="shared" si="37"/>
        <v>0</v>
      </c>
      <c r="GI75" s="22"/>
      <c r="GJ75" s="22"/>
      <c r="GK75" s="245"/>
      <c r="GL75" s="245"/>
      <c r="GM75" s="248"/>
      <c r="GN75" s="21"/>
      <c r="GO75" s="333"/>
      <c r="GP75" s="334"/>
      <c r="GQ75" s="5"/>
      <c r="GR75" s="5"/>
      <c r="GS75" s="21"/>
      <c r="GT75" s="21"/>
      <c r="GU75" s="118"/>
      <c r="GV75" s="118"/>
      <c r="GW75" s="118"/>
      <c r="GX75" s="118"/>
      <c r="GY75" s="118">
        <v>1.5</v>
      </c>
      <c r="GZ75" s="118">
        <v>0</v>
      </c>
      <c r="HA75" s="29">
        <f t="shared" si="38"/>
        <v>1.5</v>
      </c>
      <c r="HB75" s="29">
        <f t="shared" si="39"/>
        <v>0</v>
      </c>
      <c r="HC75" s="14"/>
      <c r="HD75" s="14"/>
      <c r="HE75" s="14"/>
      <c r="HF75" s="14"/>
      <c r="HG75" s="14"/>
      <c r="HH75" s="14"/>
      <c r="HI75" s="14">
        <f t="shared" ref="HI75:HI106" si="110">HC75+HE75+HG75</f>
        <v>0</v>
      </c>
      <c r="HJ75" s="14">
        <f t="shared" ref="HJ75:HJ106" si="111">HD75+HF75+HH75</f>
        <v>0</v>
      </c>
      <c r="HK75" s="102"/>
      <c r="HL75" s="102"/>
      <c r="HM75" s="102"/>
      <c r="HN75" s="355"/>
      <c r="HO75" s="102">
        <f t="shared" si="40"/>
        <v>0</v>
      </c>
      <c r="HP75" s="102">
        <f t="shared" si="41"/>
        <v>0</v>
      </c>
      <c r="HQ75" s="116">
        <v>400</v>
      </c>
      <c r="HR75" s="95"/>
      <c r="HS75" s="116">
        <v>400</v>
      </c>
      <c r="HT75" s="29"/>
      <c r="HU75" s="29">
        <f t="shared" si="42"/>
        <v>400</v>
      </c>
      <c r="HV75" s="29">
        <f t="shared" si="43"/>
        <v>0</v>
      </c>
      <c r="HW75" s="29"/>
      <c r="HX75" s="29"/>
      <c r="HY75" s="240"/>
      <c r="HZ75" s="333"/>
      <c r="IA75" s="20"/>
      <c r="IB75" s="7"/>
      <c r="IC75" s="336">
        <v>9.3000000000000007</v>
      </c>
      <c r="ID75" s="155">
        <v>2.3250000000000002</v>
      </c>
      <c r="IE75" s="4"/>
      <c r="IF75" s="4"/>
      <c r="IG75" s="29">
        <f t="shared" si="82"/>
        <v>9.3000000000000007</v>
      </c>
      <c r="IH75" s="29">
        <f t="shared" si="44"/>
        <v>2.3250000000000002</v>
      </c>
      <c r="II75" s="29"/>
      <c r="IJ75" s="29"/>
      <c r="IK75" s="29"/>
      <c r="IL75" s="29"/>
      <c r="IM75" s="14"/>
      <c r="IN75" s="24"/>
      <c r="IO75" s="102"/>
      <c r="IP75" s="102"/>
      <c r="IQ75" s="29"/>
      <c r="IR75" s="29"/>
      <c r="IS75" s="29"/>
      <c r="IT75" s="29"/>
      <c r="IU75" s="29">
        <f t="shared" ref="IU75:IU106" si="112">II75+IK75+IM75+IO75+IQ75+IS75</f>
        <v>0</v>
      </c>
      <c r="IV75" s="29">
        <f t="shared" ref="IV75:IV106" si="113">IJ75+IL75+IN75+IP75+IT75+IT75</f>
        <v>0</v>
      </c>
      <c r="IW75" s="29"/>
      <c r="IX75" s="29"/>
      <c r="IY75" s="95">
        <v>10.31</v>
      </c>
      <c r="IZ75" s="95">
        <v>0</v>
      </c>
      <c r="JA75" s="95">
        <v>0</v>
      </c>
      <c r="JB75" s="95">
        <v>0</v>
      </c>
      <c r="JC75" s="30"/>
      <c r="JD75" s="30"/>
      <c r="JE75" s="29">
        <f t="shared" si="45"/>
        <v>10.31</v>
      </c>
      <c r="JF75" s="29">
        <f t="shared" si="46"/>
        <v>0</v>
      </c>
      <c r="JG75" s="370">
        <v>0</v>
      </c>
      <c r="JH75" s="371">
        <v>0</v>
      </c>
      <c r="JI75" s="370">
        <v>0</v>
      </c>
      <c r="JJ75" s="371">
        <v>0</v>
      </c>
      <c r="JK75" s="333">
        <v>51.55</v>
      </c>
      <c r="JL75" s="333">
        <v>11</v>
      </c>
      <c r="JM75" s="116">
        <v>0</v>
      </c>
      <c r="JN75" s="333">
        <v>0</v>
      </c>
      <c r="JO75" s="327"/>
      <c r="JP75" s="245"/>
      <c r="JQ75" s="29"/>
      <c r="JR75" s="29"/>
      <c r="JS75" s="29"/>
      <c r="JT75" s="29"/>
      <c r="JU75" s="29">
        <f t="shared" si="83"/>
        <v>51.55</v>
      </c>
      <c r="JV75" s="29">
        <f t="shared" si="84"/>
        <v>11</v>
      </c>
      <c r="JW75" s="29"/>
      <c r="JX75" s="29"/>
      <c r="JY75" s="30"/>
      <c r="JZ75" s="30"/>
      <c r="KA75" s="29">
        <f t="shared" si="47"/>
        <v>0</v>
      </c>
      <c r="KB75" s="29">
        <f t="shared" si="48"/>
        <v>0</v>
      </c>
      <c r="KC75" s="14"/>
      <c r="KD75" s="14"/>
      <c r="KE75" s="14"/>
      <c r="KF75" s="14"/>
      <c r="KG75" s="14">
        <f t="shared" ref="KG75:KG106" si="114">KC75+KE75</f>
        <v>0</v>
      </c>
      <c r="KH75" s="14">
        <f t="shared" ref="KH75:KH106" si="115">KD75+KF75</f>
        <v>0</v>
      </c>
      <c r="KI75" s="14"/>
      <c r="KJ75" s="14"/>
      <c r="KK75" s="14"/>
      <c r="KL75" s="14"/>
      <c r="KM75" s="14">
        <f t="shared" si="49"/>
        <v>0</v>
      </c>
      <c r="KN75" s="14">
        <f t="shared" si="49"/>
        <v>0</v>
      </c>
      <c r="KO75" s="11"/>
      <c r="KP75" s="14"/>
      <c r="KQ75" s="14"/>
      <c r="KR75" s="14"/>
      <c r="KS75" s="10"/>
      <c r="KT75" s="10"/>
      <c r="KU75" s="14"/>
      <c r="KV75" s="14"/>
      <c r="KW75" s="14">
        <f t="shared" si="50"/>
        <v>0</v>
      </c>
      <c r="KX75" s="14">
        <f t="shared" si="51"/>
        <v>0</v>
      </c>
      <c r="KY75" s="14"/>
      <c r="KZ75" s="14"/>
      <c r="LA75" s="14"/>
      <c r="LB75" s="14"/>
      <c r="LC75" s="14">
        <f t="shared" si="52"/>
        <v>0</v>
      </c>
      <c r="LD75" s="14">
        <f t="shared" si="53"/>
        <v>0</v>
      </c>
      <c r="LE75" s="14"/>
      <c r="LF75" s="14"/>
      <c r="LG75" s="14">
        <f t="shared" si="54"/>
        <v>0</v>
      </c>
      <c r="LH75" s="14">
        <f t="shared" si="55"/>
        <v>0</v>
      </c>
      <c r="LI75" s="337"/>
      <c r="LJ75" s="338"/>
      <c r="LK75" s="339"/>
      <c r="LL75" s="340"/>
      <c r="LM75" s="339"/>
      <c r="LN75" s="342"/>
      <c r="LO75" s="31"/>
      <c r="LP75" s="3"/>
      <c r="LQ75" s="3"/>
      <c r="LR75" s="3"/>
      <c r="LS75" s="14">
        <f t="shared" si="102"/>
        <v>0</v>
      </c>
      <c r="LT75" s="14">
        <f t="shared" si="57"/>
        <v>0</v>
      </c>
      <c r="LU75" s="12"/>
      <c r="LV75" s="14"/>
      <c r="LW75" s="14"/>
      <c r="LX75" s="14"/>
      <c r="LY75" s="14">
        <f t="shared" si="58"/>
        <v>0</v>
      </c>
      <c r="LZ75" s="14">
        <f t="shared" si="59"/>
        <v>0</v>
      </c>
      <c r="MA75" s="27"/>
      <c r="MB75" s="14"/>
      <c r="MC75" s="233">
        <v>22</v>
      </c>
      <c r="MD75" s="252"/>
      <c r="ME75" s="99"/>
      <c r="MF75" s="14"/>
      <c r="MG75" s="31"/>
      <c r="MH75" s="14"/>
      <c r="MI75" s="14">
        <f t="shared" si="60"/>
        <v>22</v>
      </c>
      <c r="MJ75" s="14">
        <f t="shared" si="61"/>
        <v>0</v>
      </c>
      <c r="MK75" s="350">
        <v>2.2679999999999998</v>
      </c>
      <c r="ML75" s="117">
        <v>0</v>
      </c>
      <c r="MM75" s="139">
        <v>1.512</v>
      </c>
      <c r="MN75" s="343">
        <v>0</v>
      </c>
      <c r="MO75" s="14">
        <f t="shared" si="62"/>
        <v>3.78</v>
      </c>
      <c r="MP75" s="14">
        <f t="shared" si="63"/>
        <v>0</v>
      </c>
      <c r="MQ75" s="14"/>
      <c r="MR75" s="14"/>
      <c r="MS75" s="14">
        <f t="shared" si="64"/>
        <v>0</v>
      </c>
      <c r="MT75" s="14">
        <f t="shared" si="65"/>
        <v>0</v>
      </c>
      <c r="MU75" s="14"/>
      <c r="MV75" s="14"/>
      <c r="MW75" s="14">
        <f t="shared" si="66"/>
        <v>0</v>
      </c>
      <c r="MX75" s="14">
        <f t="shared" si="67"/>
        <v>0</v>
      </c>
      <c r="MY75" s="117">
        <v>6.65</v>
      </c>
      <c r="MZ75" s="344">
        <v>0.9</v>
      </c>
      <c r="NA75" s="14">
        <f t="shared" si="68"/>
        <v>6.65</v>
      </c>
      <c r="NB75" s="14">
        <f t="shared" si="69"/>
        <v>0.9</v>
      </c>
      <c r="NC75" s="33"/>
      <c r="ND75" s="33"/>
      <c r="NE75" s="33">
        <f t="shared" si="70"/>
        <v>0</v>
      </c>
      <c r="NF75" s="33">
        <f t="shared" si="71"/>
        <v>0</v>
      </c>
      <c r="NG75" s="33"/>
      <c r="NH75" s="33"/>
      <c r="NI75" s="33">
        <f t="shared" si="72"/>
        <v>0</v>
      </c>
      <c r="NJ75" s="33">
        <f t="shared" si="73"/>
        <v>0</v>
      </c>
      <c r="NK75" s="8"/>
      <c r="NL75" s="33"/>
      <c r="NM75" s="33">
        <f t="shared" si="74"/>
        <v>0</v>
      </c>
      <c r="NN75" s="33">
        <f t="shared" si="75"/>
        <v>0</v>
      </c>
      <c r="NO75" s="98">
        <v>2.68</v>
      </c>
      <c r="NP75" s="98"/>
      <c r="NQ75" s="98">
        <v>0</v>
      </c>
      <c r="NR75" s="98"/>
      <c r="NS75" s="98">
        <v>0</v>
      </c>
      <c r="NT75" s="98"/>
      <c r="NU75" s="14">
        <f t="shared" si="76"/>
        <v>2.68</v>
      </c>
      <c r="NV75" s="14">
        <f t="shared" si="77"/>
        <v>0</v>
      </c>
      <c r="NW75" s="98"/>
      <c r="NX75" s="98"/>
      <c r="NY75" s="98"/>
      <c r="NZ75" s="98"/>
      <c r="OA75" s="98"/>
      <c r="OB75" s="98"/>
      <c r="OC75" s="98"/>
      <c r="OD75" s="98"/>
      <c r="OE75" s="98">
        <f t="shared" si="78"/>
        <v>0</v>
      </c>
      <c r="OF75" s="98">
        <f t="shared" si="79"/>
        <v>0</v>
      </c>
      <c r="OG75" s="240">
        <v>1.84</v>
      </c>
      <c r="OH75" s="240"/>
      <c r="OI75" s="240">
        <v>0.63</v>
      </c>
      <c r="OJ75" s="240"/>
      <c r="OK75" s="240">
        <v>0.69</v>
      </c>
      <c r="OL75" s="33"/>
      <c r="OM75" s="33">
        <f t="shared" si="80"/>
        <v>2.4700000000000002</v>
      </c>
      <c r="ON75" s="33">
        <f t="shared" si="81"/>
        <v>0</v>
      </c>
      <c r="OO75" s="33"/>
      <c r="OP75" s="33"/>
      <c r="OQ75" s="33">
        <f t="shared" ref="OQ75:OQ106" si="116">OO75</f>
        <v>0</v>
      </c>
      <c r="OR75" s="33">
        <f t="shared" ref="OR75:OR106" si="117">OP75</f>
        <v>0</v>
      </c>
    </row>
    <row r="76" spans="1:408" ht="12.75" customHeight="1">
      <c r="A76" s="172"/>
      <c r="B76" s="154">
        <v>66</v>
      </c>
      <c r="C76" s="173"/>
      <c r="D76" s="173"/>
      <c r="E76" s="98"/>
      <c r="F76" s="98"/>
      <c r="G76" s="98"/>
      <c r="H76" s="98"/>
      <c r="I76" s="102">
        <f t="shared" si="103"/>
        <v>0</v>
      </c>
      <c r="J76" s="102">
        <f t="shared" si="104"/>
        <v>0</v>
      </c>
      <c r="K76" s="11"/>
      <c r="L76" s="11"/>
      <c r="M76" s="95">
        <v>20.62</v>
      </c>
      <c r="N76" s="95">
        <v>4.1240000000000006</v>
      </c>
      <c r="O76" s="99">
        <v>0</v>
      </c>
      <c r="P76" s="95">
        <v>0</v>
      </c>
      <c r="Q76" s="147"/>
      <c r="R76" s="102"/>
      <c r="S76" s="11"/>
      <c r="T76" s="11"/>
      <c r="U76" s="102"/>
      <c r="V76" s="102"/>
      <c r="W76" s="29">
        <f t="shared" ref="W76:W106" si="118">K76+O76+Q76+S76+U76+M76</f>
        <v>20.62</v>
      </c>
      <c r="X76" s="29">
        <f t="shared" ref="X76:X106" si="119">K76+O76+Q76+S76+U76+M76</f>
        <v>20.62</v>
      </c>
      <c r="Y76" s="102">
        <v>5</v>
      </c>
      <c r="Z76" s="102">
        <v>2.2200000000000002</v>
      </c>
      <c r="AA76" s="99"/>
      <c r="AB76" s="95"/>
      <c r="AC76" s="29">
        <f t="shared" ref="AC76:AC106" si="120">Y76+AA76</f>
        <v>5</v>
      </c>
      <c r="AD76" s="29">
        <f t="shared" ref="AD76:AD106" si="121">Z76+AB76</f>
        <v>2.2200000000000002</v>
      </c>
      <c r="AE76" s="95">
        <v>10</v>
      </c>
      <c r="AF76" s="95">
        <v>3</v>
      </c>
      <c r="AG76" s="95"/>
      <c r="AH76" s="95"/>
      <c r="AI76" s="147"/>
      <c r="AJ76" s="147"/>
      <c r="AK76" s="325">
        <v>90</v>
      </c>
      <c r="AL76" s="326">
        <v>27</v>
      </c>
      <c r="AM76" s="9"/>
      <c r="AN76" s="9"/>
      <c r="AO76" s="28"/>
      <c r="AP76" s="28"/>
      <c r="AQ76" s="28"/>
      <c r="AR76" s="28"/>
      <c r="AS76" s="28"/>
      <c r="AT76" s="28"/>
      <c r="AU76" s="14">
        <f t="shared" si="105"/>
        <v>100</v>
      </c>
      <c r="AV76" s="14">
        <f t="shared" si="106"/>
        <v>30</v>
      </c>
      <c r="AW76" s="29"/>
      <c r="AX76" s="29"/>
      <c r="AY76" s="1"/>
      <c r="AZ76" s="29"/>
      <c r="BA76" s="29"/>
      <c r="BB76" s="29"/>
      <c r="BC76" s="29">
        <f t="shared" si="107"/>
        <v>0</v>
      </c>
      <c r="BD76" s="29">
        <f t="shared" si="108"/>
        <v>0</v>
      </c>
      <c r="BE76" s="102">
        <v>39</v>
      </c>
      <c r="BF76" s="102">
        <v>5.5536000000000003</v>
      </c>
      <c r="BG76" s="249">
        <v>16</v>
      </c>
      <c r="BH76" s="250">
        <v>2.2784</v>
      </c>
      <c r="BI76" s="249"/>
      <c r="BJ76" s="250"/>
      <c r="BK76" s="245"/>
      <c r="BL76" s="102"/>
      <c r="BM76" s="102">
        <v>5</v>
      </c>
      <c r="BN76" s="102">
        <v>0.71199999999999997</v>
      </c>
      <c r="BO76" s="29"/>
      <c r="BP76" s="29"/>
      <c r="BQ76" s="102">
        <v>0</v>
      </c>
      <c r="BR76" s="102">
        <v>0</v>
      </c>
      <c r="BS76" s="11">
        <f t="shared" ref="BS76:BS106" si="122">BE76+BG76+BI76+BK76+BM76+BO76+BQ76</f>
        <v>60</v>
      </c>
      <c r="BT76" s="29">
        <f t="shared" ref="BT76:BT106" si="123">BF76+BH76+BJ76+BL76+BN76+BP76+BR76</f>
        <v>8.5440000000000005</v>
      </c>
      <c r="BU76" s="29"/>
      <c r="BV76" s="29"/>
      <c r="BW76" s="14"/>
      <c r="BX76" s="14"/>
      <c r="BY76" s="14"/>
      <c r="BZ76" s="29"/>
      <c r="CA76" s="14"/>
      <c r="CB76" s="29"/>
      <c r="CC76" s="14">
        <f t="shared" si="109"/>
        <v>0</v>
      </c>
      <c r="CD76" s="14">
        <f t="shared" si="109"/>
        <v>0</v>
      </c>
      <c r="CE76" s="14"/>
      <c r="CF76" s="14"/>
      <c r="CG76" s="27"/>
      <c r="CH76" s="18"/>
      <c r="CI76" s="26"/>
      <c r="CJ76" s="18"/>
      <c r="CK76" s="17"/>
      <c r="CL76" s="17"/>
      <c r="CM76" s="327">
        <v>25.75</v>
      </c>
      <c r="CN76" s="245">
        <v>8</v>
      </c>
      <c r="CO76" s="29">
        <f t="shared" ref="CO76:CO106" si="124">CG76+CI76+CK76+CM76</f>
        <v>25.75</v>
      </c>
      <c r="CP76" s="29">
        <f t="shared" ref="CP76:CP106" si="125">CH76+CJ76+CL76+CN76</f>
        <v>8</v>
      </c>
      <c r="CQ76" s="238">
        <v>247.40625</v>
      </c>
      <c r="CR76" s="238"/>
      <c r="CS76" s="238"/>
      <c r="CT76" s="239"/>
      <c r="CU76" s="366">
        <v>18.556701030927837</v>
      </c>
      <c r="CV76" s="240"/>
      <c r="CW76" s="328">
        <v>63.814432989690722</v>
      </c>
      <c r="CX76" s="239"/>
      <c r="CY76" s="16"/>
      <c r="CZ76" s="16"/>
      <c r="DA76" s="25">
        <f t="shared" ref="DA76:DA106" si="126">CQ76+CS76+CU76+CW76+CY76</f>
        <v>329.77738402061857</v>
      </c>
      <c r="DB76" s="14">
        <f t="shared" ref="DB76:DB106" si="127">CR76+CT76+CV76+CX76+CZ76</f>
        <v>0</v>
      </c>
      <c r="DC76" s="29"/>
      <c r="DD76" s="29"/>
      <c r="DE76" s="14"/>
      <c r="DF76" s="29"/>
      <c r="DG76" s="29"/>
      <c r="DH76" s="29"/>
      <c r="DI76" s="29">
        <f t="shared" ref="DI76:DI106" si="128">DC76+DE76+DG76</f>
        <v>0</v>
      </c>
      <c r="DJ76" s="29">
        <f t="shared" ref="DJ76:DJ106" si="129">DD76+DF76+DH76</f>
        <v>0</v>
      </c>
      <c r="DK76" s="329">
        <v>42.37</v>
      </c>
      <c r="DL76" s="329">
        <v>14.12</v>
      </c>
      <c r="DM76" s="11">
        <f t="shared" ref="DM76:DM106" si="130">ROUND(IF((DO76/0.97)&lt;DK76,(DO76/0.97),DK76),2)</f>
        <v>42.37</v>
      </c>
      <c r="DN76" s="11">
        <f t="shared" ref="DN76:DN106" si="131">ROUND(IF((DP76/0.97)&lt;DL76,(DP76/0.97),DL76),2)</f>
        <v>14.12</v>
      </c>
      <c r="DO76" s="329">
        <v>41.1</v>
      </c>
      <c r="DP76" s="329">
        <v>13.7</v>
      </c>
      <c r="DQ76" s="349"/>
      <c r="DR76" s="349"/>
      <c r="DS76" s="29"/>
      <c r="DT76" s="29"/>
      <c r="DU76" s="15"/>
      <c r="DV76" s="24"/>
      <c r="DW76" s="24"/>
      <c r="DX76" s="24"/>
      <c r="DY76" s="29"/>
      <c r="DZ76" s="29"/>
      <c r="EA76" s="14"/>
      <c r="EB76" s="29"/>
      <c r="EC76" s="29">
        <f t="shared" ref="EC76:ED106" si="132">DS76+DU76+DW76+DY76+EA76</f>
        <v>0</v>
      </c>
      <c r="ED76" s="29">
        <f t="shared" si="132"/>
        <v>0</v>
      </c>
      <c r="EE76" s="14"/>
      <c r="EF76" s="14"/>
      <c r="EG76" s="330">
        <v>39.18</v>
      </c>
      <c r="EH76" s="331">
        <v>9.7949999999999999</v>
      </c>
      <c r="EI76" s="119">
        <v>154.63999999999999</v>
      </c>
      <c r="EJ76" s="119">
        <v>38.659999999999997</v>
      </c>
      <c r="EK76" s="327">
        <v>72.16</v>
      </c>
      <c r="EL76" s="353">
        <v>18.04</v>
      </c>
      <c r="EM76" s="358">
        <v>51.55</v>
      </c>
      <c r="EN76" s="358">
        <v>12.887499999999999</v>
      </c>
      <c r="EO76" s="358">
        <v>30.93</v>
      </c>
      <c r="EP76" s="358">
        <v>7.7324999999999999</v>
      </c>
      <c r="EQ76" s="29">
        <f t="shared" ref="EQ76:EQ106" si="133">EE76+EG76+EI76+EK76+EM76+EO76</f>
        <v>348.46000000000004</v>
      </c>
      <c r="ER76" s="29">
        <f t="shared" ref="ER76:ER106" si="134">EF76+EH76+EJ76+EL76</f>
        <v>66.495000000000005</v>
      </c>
      <c r="ES76" s="33"/>
      <c r="ET76" s="33"/>
      <c r="EU76" s="23"/>
      <c r="EV76" s="23"/>
      <c r="EW76" s="14">
        <f t="shared" ref="EW76:EW106" si="135">ES76+EU76</f>
        <v>0</v>
      </c>
      <c r="EX76" s="14">
        <f t="shared" ref="EX76:EX106" si="136">ET76+EV76</f>
        <v>0</v>
      </c>
      <c r="EY76" s="29"/>
      <c r="EZ76" s="29"/>
      <c r="FA76" s="332">
        <v>24</v>
      </c>
      <c r="FB76" s="246"/>
      <c r="FC76" s="139">
        <v>25</v>
      </c>
      <c r="FD76" s="245"/>
      <c r="FE76" s="29"/>
      <c r="FF76" s="29"/>
      <c r="FG76" s="235"/>
      <c r="FH76" s="236"/>
      <c r="FI76" s="29"/>
      <c r="FJ76" s="29"/>
      <c r="FK76" s="29"/>
      <c r="FL76" s="29"/>
      <c r="FM76" s="245">
        <v>26.8</v>
      </c>
      <c r="FN76" s="245">
        <v>6</v>
      </c>
      <c r="FO76" s="14"/>
      <c r="FP76" s="29"/>
      <c r="FQ76" s="6">
        <f t="shared" ref="FQ76:FQ106" si="137">FG76+FI76+FK76+FM76+FO76</f>
        <v>26.8</v>
      </c>
      <c r="FR76" s="29">
        <f t="shared" ref="FR76:FR106" si="138">FH76+FJ76+FL76+FN76+FP76</f>
        <v>6</v>
      </c>
      <c r="FS76" s="14"/>
      <c r="FT76" s="14"/>
      <c r="FU76" s="29"/>
      <c r="FV76" s="29"/>
      <c r="FW76" s="29"/>
      <c r="FX76" s="29"/>
      <c r="FY76" s="29"/>
      <c r="FZ76" s="29"/>
      <c r="GA76" s="29"/>
      <c r="GB76" s="29"/>
      <c r="GC76" s="29"/>
      <c r="GD76" s="29"/>
      <c r="GE76" s="29"/>
      <c r="GF76" s="29"/>
      <c r="GG76" s="29">
        <f t="shared" ref="GG76:GG106" si="139">FS76+FW76+FY76+FU76+GA76+GC76+GE76</f>
        <v>0</v>
      </c>
      <c r="GH76" s="29">
        <f t="shared" ref="GH76:GH106" si="140">FT76+FX76+FZ76+GB76+GD76+GF76</f>
        <v>0</v>
      </c>
      <c r="GI76" s="22"/>
      <c r="GJ76" s="22"/>
      <c r="GK76" s="245"/>
      <c r="GL76" s="245"/>
      <c r="GM76" s="248"/>
      <c r="GN76" s="21"/>
      <c r="GO76" s="333"/>
      <c r="GP76" s="334"/>
      <c r="GQ76" s="5"/>
      <c r="GR76" s="5"/>
      <c r="GS76" s="21"/>
      <c r="GT76" s="21"/>
      <c r="GU76" s="118"/>
      <c r="GV76" s="118"/>
      <c r="GW76" s="118"/>
      <c r="GX76" s="118"/>
      <c r="GY76" s="118">
        <v>1.5</v>
      </c>
      <c r="GZ76" s="118">
        <v>0</v>
      </c>
      <c r="HA76" s="29">
        <f t="shared" ref="HA76:HA106" si="141">GM76+GS76+GK76+GO76+GQ76+GU76+GW76+GY76</f>
        <v>1.5</v>
      </c>
      <c r="HB76" s="29">
        <f t="shared" ref="HB76:HB106" si="142">GJ76+GL76+GN76+GV76+GP76+GR76+GT76+GX76+GZ76</f>
        <v>0</v>
      </c>
      <c r="HC76" s="14"/>
      <c r="HD76" s="14"/>
      <c r="HE76" s="14"/>
      <c r="HF76" s="14"/>
      <c r="HG76" s="14"/>
      <c r="HH76" s="14"/>
      <c r="HI76" s="14">
        <f t="shared" si="110"/>
        <v>0</v>
      </c>
      <c r="HJ76" s="14">
        <f t="shared" si="111"/>
        <v>0</v>
      </c>
      <c r="HK76" s="102"/>
      <c r="HL76" s="102"/>
      <c r="HM76" s="102"/>
      <c r="HN76" s="355"/>
      <c r="HO76" s="102">
        <f t="shared" ref="HO76:HO106" si="143">HK76+HM76</f>
        <v>0</v>
      </c>
      <c r="HP76" s="102">
        <f t="shared" ref="HP76:HP106" si="144">HL76+HN76</f>
        <v>0</v>
      </c>
      <c r="HQ76" s="116">
        <v>400</v>
      </c>
      <c r="HR76" s="95"/>
      <c r="HS76" s="116">
        <v>400</v>
      </c>
      <c r="HT76" s="29"/>
      <c r="HU76" s="29">
        <f t="shared" ref="HU76:HU106" si="145">HQ76</f>
        <v>400</v>
      </c>
      <c r="HV76" s="29">
        <f t="shared" ref="HV76:HV106" si="146">HR76</f>
        <v>0</v>
      </c>
      <c r="HW76" s="29"/>
      <c r="HX76" s="29"/>
      <c r="HY76" s="240"/>
      <c r="HZ76" s="333"/>
      <c r="IA76" s="20"/>
      <c r="IB76" s="7"/>
      <c r="IC76" s="336">
        <v>9.3000000000000007</v>
      </c>
      <c r="ID76" s="155">
        <v>2.3250000000000002</v>
      </c>
      <c r="IE76" s="4"/>
      <c r="IF76" s="4"/>
      <c r="IG76" s="29">
        <f t="shared" si="82"/>
        <v>9.3000000000000007</v>
      </c>
      <c r="IH76" s="29">
        <f t="shared" ref="IH76:IH106" si="147">HX76+HZ76+IB76+ID76+IF76</f>
        <v>2.3250000000000002</v>
      </c>
      <c r="II76" s="29"/>
      <c r="IJ76" s="29"/>
      <c r="IK76" s="29"/>
      <c r="IL76" s="29"/>
      <c r="IM76" s="14"/>
      <c r="IN76" s="24"/>
      <c r="IO76" s="102"/>
      <c r="IP76" s="102"/>
      <c r="IQ76" s="29"/>
      <c r="IR76" s="29"/>
      <c r="IS76" s="29"/>
      <c r="IT76" s="29"/>
      <c r="IU76" s="29">
        <f t="shared" si="112"/>
        <v>0</v>
      </c>
      <c r="IV76" s="29">
        <f t="shared" si="113"/>
        <v>0</v>
      </c>
      <c r="IW76" s="29"/>
      <c r="IX76" s="29"/>
      <c r="IY76" s="95">
        <v>10.31</v>
      </c>
      <c r="IZ76" s="95">
        <v>0</v>
      </c>
      <c r="JA76" s="95">
        <v>0</v>
      </c>
      <c r="JB76" s="95">
        <v>0</v>
      </c>
      <c r="JC76" s="30"/>
      <c r="JD76" s="30"/>
      <c r="JE76" s="29">
        <f t="shared" ref="JE76:JE106" si="148">IY76+JA76+JC76</f>
        <v>10.31</v>
      </c>
      <c r="JF76" s="29">
        <f t="shared" ref="JF76:JF106" si="149">IZ76+JB76+JD76</f>
        <v>0</v>
      </c>
      <c r="JG76" s="370">
        <v>0</v>
      </c>
      <c r="JH76" s="371">
        <v>0</v>
      </c>
      <c r="JI76" s="370">
        <v>0</v>
      </c>
      <c r="JJ76" s="371">
        <v>0</v>
      </c>
      <c r="JK76" s="333">
        <v>51.55</v>
      </c>
      <c r="JL76" s="333">
        <v>11</v>
      </c>
      <c r="JM76" s="116">
        <v>0</v>
      </c>
      <c r="JN76" s="333">
        <v>0</v>
      </c>
      <c r="JO76" s="327"/>
      <c r="JP76" s="245"/>
      <c r="JQ76" s="29"/>
      <c r="JR76" s="29"/>
      <c r="JS76" s="29"/>
      <c r="JT76" s="29"/>
      <c r="JU76" s="29">
        <f t="shared" ref="JU76:JU106" si="150">JG76+JI76+JK76+JM76+JO76+JQ76+JS76</f>
        <v>51.55</v>
      </c>
      <c r="JV76" s="29">
        <f t="shared" ref="JV76:JV106" si="151">JH76+JJ76+JL76+JN76+JP76+JR76+JT76</f>
        <v>11</v>
      </c>
      <c r="JW76" s="29"/>
      <c r="JX76" s="29"/>
      <c r="JY76" s="30"/>
      <c r="JZ76" s="30"/>
      <c r="KA76" s="29">
        <f t="shared" ref="KA76:KA106" si="152">JW76+JY76</f>
        <v>0</v>
      </c>
      <c r="KB76" s="29">
        <f t="shared" ref="KB76:KB106" si="153">JX76+JZ76</f>
        <v>0</v>
      </c>
      <c r="KC76" s="14"/>
      <c r="KD76" s="14"/>
      <c r="KE76" s="14"/>
      <c r="KF76" s="14"/>
      <c r="KG76" s="14">
        <f t="shared" si="114"/>
        <v>0</v>
      </c>
      <c r="KH76" s="14">
        <f t="shared" si="115"/>
        <v>0</v>
      </c>
      <c r="KI76" s="14"/>
      <c r="KJ76" s="14"/>
      <c r="KK76" s="14"/>
      <c r="KL76" s="14"/>
      <c r="KM76" s="14">
        <f t="shared" ref="KM76:KN106" si="154">KI76+KK76</f>
        <v>0</v>
      </c>
      <c r="KN76" s="14">
        <f t="shared" si="154"/>
        <v>0</v>
      </c>
      <c r="KO76" s="11"/>
      <c r="KP76" s="14"/>
      <c r="KQ76" s="14"/>
      <c r="KR76" s="14"/>
      <c r="KS76" s="10"/>
      <c r="KT76" s="10"/>
      <c r="KU76" s="14"/>
      <c r="KV76" s="14"/>
      <c r="KW76" s="14">
        <f t="shared" ref="KW76:KW106" si="155">KU76</f>
        <v>0</v>
      </c>
      <c r="KX76" s="14">
        <f t="shared" ref="KX76:KX106" si="156">KV76</f>
        <v>0</v>
      </c>
      <c r="KY76" s="14"/>
      <c r="KZ76" s="14"/>
      <c r="LA76" s="14"/>
      <c r="LB76" s="14"/>
      <c r="LC76" s="14">
        <f t="shared" ref="LC76:LC106" si="157">KY76+LA76</f>
        <v>0</v>
      </c>
      <c r="LD76" s="14">
        <f t="shared" ref="LD76:LD106" si="158">LB76+KZ76</f>
        <v>0</v>
      </c>
      <c r="LE76" s="14"/>
      <c r="LF76" s="14"/>
      <c r="LG76" s="14">
        <f t="shared" ref="LG76:LG106" si="159">LE76</f>
        <v>0</v>
      </c>
      <c r="LH76" s="14">
        <f t="shared" ref="LH76:LH106" si="160">LF76</f>
        <v>0</v>
      </c>
      <c r="LI76" s="337"/>
      <c r="LJ76" s="338"/>
      <c r="LK76" s="339"/>
      <c r="LL76" s="340"/>
      <c r="LM76" s="339"/>
      <c r="LN76" s="342"/>
      <c r="LO76" s="31"/>
      <c r="LP76" s="3"/>
      <c r="LQ76" s="3"/>
      <c r="LR76" s="3"/>
      <c r="LS76" s="14">
        <f t="shared" ref="LS76:LS106" si="161">LM76+LK76+LI76+LO76</f>
        <v>0</v>
      </c>
      <c r="LT76" s="14">
        <f t="shared" ref="LT76:LT106" si="162">LN76+LL76+LJ76+LR76</f>
        <v>0</v>
      </c>
      <c r="LU76" s="12"/>
      <c r="LV76" s="14"/>
      <c r="LW76" s="14"/>
      <c r="LX76" s="14"/>
      <c r="LY76" s="14">
        <f t="shared" ref="LY76:LY106" si="163">LU76+LW76</f>
        <v>0</v>
      </c>
      <c r="LZ76" s="14">
        <f t="shared" ref="LZ76:LZ106" si="164">LW76+LX76</f>
        <v>0</v>
      </c>
      <c r="MA76" s="27"/>
      <c r="MB76" s="14"/>
      <c r="MC76" s="233">
        <v>22</v>
      </c>
      <c r="MD76" s="252"/>
      <c r="ME76" s="99"/>
      <c r="MF76" s="14"/>
      <c r="MG76" s="31"/>
      <c r="MH76" s="14"/>
      <c r="MI76" s="14">
        <f t="shared" ref="MI76:MI106" si="165">MA76+MC76+ME76+MG76</f>
        <v>22</v>
      </c>
      <c r="MJ76" s="14">
        <f t="shared" ref="MJ76:MJ106" si="166">MD76+MB76+MF76+MH76</f>
        <v>0</v>
      </c>
      <c r="MK76" s="350">
        <v>1.8839999999999999</v>
      </c>
      <c r="ML76" s="117">
        <v>0</v>
      </c>
      <c r="MM76" s="139">
        <v>1.2560000000000002</v>
      </c>
      <c r="MN76" s="343">
        <v>0</v>
      </c>
      <c r="MO76" s="14">
        <f t="shared" ref="MO76:MO106" si="167">MK76+MM76</f>
        <v>3.14</v>
      </c>
      <c r="MP76" s="14">
        <f t="shared" ref="MP76:MP106" si="168">ML76+MN76</f>
        <v>0</v>
      </c>
      <c r="MQ76" s="14"/>
      <c r="MR76" s="14"/>
      <c r="MS76" s="14">
        <f t="shared" ref="MS76:MS106" si="169">MQ76</f>
        <v>0</v>
      </c>
      <c r="MT76" s="14">
        <f t="shared" ref="MT76:MT106" si="170">MR76</f>
        <v>0</v>
      </c>
      <c r="MU76" s="14"/>
      <c r="MV76" s="14"/>
      <c r="MW76" s="14">
        <f t="shared" ref="MW76:MW106" si="171">MU76</f>
        <v>0</v>
      </c>
      <c r="MX76" s="14">
        <f t="shared" ref="MX76:MX106" si="172">MV76</f>
        <v>0</v>
      </c>
      <c r="MY76" s="117">
        <v>6.65</v>
      </c>
      <c r="MZ76" s="344">
        <v>0.9</v>
      </c>
      <c r="NA76" s="14">
        <f t="shared" ref="NA76:NA106" si="173">MY76</f>
        <v>6.65</v>
      </c>
      <c r="NB76" s="14">
        <f t="shared" ref="NB76:NB106" si="174">MZ76</f>
        <v>0.9</v>
      </c>
      <c r="NC76" s="33"/>
      <c r="ND76" s="33"/>
      <c r="NE76" s="33">
        <f t="shared" ref="NE76:NE106" si="175">NC76</f>
        <v>0</v>
      </c>
      <c r="NF76" s="33">
        <f t="shared" ref="NF76:NF106" si="176">ND76</f>
        <v>0</v>
      </c>
      <c r="NG76" s="33"/>
      <c r="NH76" s="33"/>
      <c r="NI76" s="33">
        <f t="shared" ref="NI76:NI106" si="177">NG76</f>
        <v>0</v>
      </c>
      <c r="NJ76" s="33">
        <f t="shared" ref="NJ76:NJ106" si="178">NH76</f>
        <v>0</v>
      </c>
      <c r="NK76" s="8"/>
      <c r="NL76" s="33"/>
      <c r="NM76" s="33">
        <f t="shared" ref="NM76:NM106" si="179">NK76</f>
        <v>0</v>
      </c>
      <c r="NN76" s="33">
        <f t="shared" ref="NN76:NN106" si="180">NL76</f>
        <v>0</v>
      </c>
      <c r="NO76" s="98">
        <v>1.99</v>
      </c>
      <c r="NP76" s="98"/>
      <c r="NQ76" s="98">
        <v>0</v>
      </c>
      <c r="NR76" s="98"/>
      <c r="NS76" s="98">
        <v>0</v>
      </c>
      <c r="NT76" s="98"/>
      <c r="NU76" s="14">
        <f t="shared" ref="NU76:NU106" si="181">NO76+NQ76+NS76</f>
        <v>1.99</v>
      </c>
      <c r="NV76" s="14">
        <f t="shared" ref="NV76:NV106" si="182">NP76+NR76+NT76</f>
        <v>0</v>
      </c>
      <c r="NW76" s="98"/>
      <c r="NX76" s="98"/>
      <c r="NY76" s="98"/>
      <c r="NZ76" s="98"/>
      <c r="OA76" s="98"/>
      <c r="OB76" s="98"/>
      <c r="OC76" s="98"/>
      <c r="OD76" s="98"/>
      <c r="OE76" s="98">
        <f t="shared" ref="OE76:OE106" si="183">NW76+NY76+OA76+OC76</f>
        <v>0</v>
      </c>
      <c r="OF76" s="98">
        <f t="shared" ref="OF76:OF106" si="184">NX76+NZ76+OB76+OD76</f>
        <v>0</v>
      </c>
      <c r="OG76" s="240">
        <v>1.98</v>
      </c>
      <c r="OH76" s="240"/>
      <c r="OI76" s="240">
        <v>0.68</v>
      </c>
      <c r="OJ76" s="240"/>
      <c r="OK76" s="240">
        <v>0.74</v>
      </c>
      <c r="OL76" s="33"/>
      <c r="OM76" s="33">
        <f t="shared" ref="OM76:OM106" si="185">OG76+OI76</f>
        <v>2.66</v>
      </c>
      <c r="ON76" s="33">
        <f t="shared" ref="ON76:ON106" si="186">OH76+OJ76</f>
        <v>0</v>
      </c>
      <c r="OO76" s="33"/>
      <c r="OP76" s="33"/>
      <c r="OQ76" s="33">
        <f t="shared" si="116"/>
        <v>0</v>
      </c>
      <c r="OR76" s="33">
        <f t="shared" si="117"/>
        <v>0</v>
      </c>
    </row>
    <row r="77" spans="1:408" ht="12.75" customHeight="1">
      <c r="A77" s="172"/>
      <c r="B77" s="154">
        <v>67</v>
      </c>
      <c r="C77" s="173"/>
      <c r="D77" s="173"/>
      <c r="E77" s="98"/>
      <c r="F77" s="98"/>
      <c r="G77" s="98"/>
      <c r="H77" s="98"/>
      <c r="I77" s="102">
        <f t="shared" si="103"/>
        <v>0</v>
      </c>
      <c r="J77" s="102">
        <f t="shared" si="104"/>
        <v>0</v>
      </c>
      <c r="K77" s="11"/>
      <c r="L77" s="11"/>
      <c r="M77" s="95">
        <v>20.62</v>
      </c>
      <c r="N77" s="95">
        <v>4.1240000000000006</v>
      </c>
      <c r="O77" s="99">
        <v>0</v>
      </c>
      <c r="P77" s="95">
        <v>0</v>
      </c>
      <c r="Q77" s="147"/>
      <c r="R77" s="102"/>
      <c r="S77" s="11"/>
      <c r="T77" s="11"/>
      <c r="U77" s="102"/>
      <c r="V77" s="102"/>
      <c r="W77" s="29">
        <f t="shared" si="118"/>
        <v>20.62</v>
      </c>
      <c r="X77" s="29">
        <f t="shared" si="119"/>
        <v>20.62</v>
      </c>
      <c r="Y77" s="102">
        <v>5</v>
      </c>
      <c r="Z77" s="102">
        <v>2.2200000000000002</v>
      </c>
      <c r="AA77" s="99"/>
      <c r="AB77" s="95"/>
      <c r="AC77" s="29">
        <f t="shared" si="120"/>
        <v>5</v>
      </c>
      <c r="AD77" s="29">
        <f t="shared" si="121"/>
        <v>2.2200000000000002</v>
      </c>
      <c r="AE77" s="95">
        <v>10</v>
      </c>
      <c r="AF77" s="95">
        <v>3</v>
      </c>
      <c r="AG77" s="95"/>
      <c r="AH77" s="95"/>
      <c r="AI77" s="147"/>
      <c r="AJ77" s="147"/>
      <c r="AK77" s="325">
        <v>90</v>
      </c>
      <c r="AL77" s="326">
        <v>27</v>
      </c>
      <c r="AM77" s="9"/>
      <c r="AN77" s="9"/>
      <c r="AO77" s="28"/>
      <c r="AP77" s="28"/>
      <c r="AQ77" s="28"/>
      <c r="AR77" s="28"/>
      <c r="AS77" s="28"/>
      <c r="AT77" s="28"/>
      <c r="AU77" s="14">
        <f t="shared" si="105"/>
        <v>100</v>
      </c>
      <c r="AV77" s="14">
        <f t="shared" si="106"/>
        <v>30</v>
      </c>
      <c r="AW77" s="29"/>
      <c r="AX77" s="29"/>
      <c r="AY77" s="1"/>
      <c r="AZ77" s="29"/>
      <c r="BA77" s="29"/>
      <c r="BB77" s="29"/>
      <c r="BC77" s="29">
        <f t="shared" si="107"/>
        <v>0</v>
      </c>
      <c r="BD77" s="29">
        <f t="shared" si="108"/>
        <v>0</v>
      </c>
      <c r="BE77" s="102">
        <v>39</v>
      </c>
      <c r="BF77" s="102">
        <v>5.5536000000000003</v>
      </c>
      <c r="BG77" s="249">
        <v>16</v>
      </c>
      <c r="BH77" s="250">
        <v>2.2784</v>
      </c>
      <c r="BI77" s="249"/>
      <c r="BJ77" s="250"/>
      <c r="BK77" s="245"/>
      <c r="BL77" s="102"/>
      <c r="BM77" s="102">
        <v>5</v>
      </c>
      <c r="BN77" s="102">
        <v>0.71199999999999997</v>
      </c>
      <c r="BO77" s="29"/>
      <c r="BP77" s="29"/>
      <c r="BQ77" s="102">
        <v>0</v>
      </c>
      <c r="BR77" s="102">
        <v>0</v>
      </c>
      <c r="BS77" s="11">
        <f t="shared" si="122"/>
        <v>60</v>
      </c>
      <c r="BT77" s="29">
        <f t="shared" si="123"/>
        <v>8.5440000000000005</v>
      </c>
      <c r="BU77" s="29"/>
      <c r="BV77" s="29"/>
      <c r="BW77" s="14"/>
      <c r="BX77" s="14"/>
      <c r="BY77" s="14"/>
      <c r="BZ77" s="29"/>
      <c r="CA77" s="14"/>
      <c r="CB77" s="29"/>
      <c r="CC77" s="14">
        <f t="shared" si="109"/>
        <v>0</v>
      </c>
      <c r="CD77" s="14">
        <f t="shared" si="109"/>
        <v>0</v>
      </c>
      <c r="CE77" s="14"/>
      <c r="CF77" s="14"/>
      <c r="CG77" s="27"/>
      <c r="CH77" s="18"/>
      <c r="CI77" s="26"/>
      <c r="CJ77" s="18"/>
      <c r="CK77" s="17"/>
      <c r="CL77" s="17"/>
      <c r="CM77" s="327">
        <v>25.75</v>
      </c>
      <c r="CN77" s="245">
        <v>8</v>
      </c>
      <c r="CO77" s="29">
        <f t="shared" si="124"/>
        <v>25.75</v>
      </c>
      <c r="CP77" s="29">
        <f t="shared" si="125"/>
        <v>8</v>
      </c>
      <c r="CQ77" s="238">
        <v>247.40625</v>
      </c>
      <c r="CR77" s="238"/>
      <c r="CS77" s="238"/>
      <c r="CT77" s="239"/>
      <c r="CU77" s="366">
        <v>18.556701030927837</v>
      </c>
      <c r="CV77" s="240"/>
      <c r="CW77" s="328">
        <v>63.814432989690722</v>
      </c>
      <c r="CX77" s="239"/>
      <c r="CY77" s="16"/>
      <c r="CZ77" s="16"/>
      <c r="DA77" s="25">
        <f t="shared" si="126"/>
        <v>329.77738402061857</v>
      </c>
      <c r="DB77" s="14">
        <f t="shared" si="127"/>
        <v>0</v>
      </c>
      <c r="DC77" s="29"/>
      <c r="DD77" s="29"/>
      <c r="DE77" s="14"/>
      <c r="DF77" s="29"/>
      <c r="DG77" s="29"/>
      <c r="DH77" s="29"/>
      <c r="DI77" s="29">
        <f t="shared" si="128"/>
        <v>0</v>
      </c>
      <c r="DJ77" s="29">
        <f t="shared" si="129"/>
        <v>0</v>
      </c>
      <c r="DK77" s="329">
        <v>42.37</v>
      </c>
      <c r="DL77" s="329">
        <v>14.12</v>
      </c>
      <c r="DM77" s="11">
        <f t="shared" si="130"/>
        <v>42.37</v>
      </c>
      <c r="DN77" s="11">
        <f t="shared" si="131"/>
        <v>14.12</v>
      </c>
      <c r="DO77" s="329">
        <v>41.1</v>
      </c>
      <c r="DP77" s="329">
        <v>13.7</v>
      </c>
      <c r="DQ77" s="349"/>
      <c r="DR77" s="349"/>
      <c r="DS77" s="29"/>
      <c r="DT77" s="29"/>
      <c r="DU77" s="15"/>
      <c r="DV77" s="24"/>
      <c r="DW77" s="24"/>
      <c r="DX77" s="24"/>
      <c r="DY77" s="29"/>
      <c r="DZ77" s="29"/>
      <c r="EA77" s="14"/>
      <c r="EB77" s="29"/>
      <c r="EC77" s="29">
        <f t="shared" si="132"/>
        <v>0</v>
      </c>
      <c r="ED77" s="29">
        <f t="shared" si="132"/>
        <v>0</v>
      </c>
      <c r="EE77" s="14"/>
      <c r="EF77" s="14"/>
      <c r="EG77" s="330">
        <v>39.18</v>
      </c>
      <c r="EH77" s="331">
        <v>9.7949999999999999</v>
      </c>
      <c r="EI77" s="119">
        <v>154.63999999999999</v>
      </c>
      <c r="EJ77" s="119">
        <v>38.659999999999997</v>
      </c>
      <c r="EK77" s="327">
        <v>72.16</v>
      </c>
      <c r="EL77" s="353">
        <v>18.04</v>
      </c>
      <c r="EM77" s="358">
        <v>51.55</v>
      </c>
      <c r="EN77" s="358">
        <v>12.887499999999999</v>
      </c>
      <c r="EO77" s="358">
        <v>30.93</v>
      </c>
      <c r="EP77" s="358">
        <v>7.7324999999999999</v>
      </c>
      <c r="EQ77" s="29">
        <f t="shared" si="133"/>
        <v>348.46000000000004</v>
      </c>
      <c r="ER77" s="29">
        <f t="shared" si="134"/>
        <v>66.495000000000005</v>
      </c>
      <c r="ES77" s="33"/>
      <c r="ET77" s="33"/>
      <c r="EU77" s="23"/>
      <c r="EV77" s="23"/>
      <c r="EW77" s="14">
        <f t="shared" si="135"/>
        <v>0</v>
      </c>
      <c r="EX77" s="14">
        <f t="shared" si="136"/>
        <v>0</v>
      </c>
      <c r="EY77" s="29"/>
      <c r="EZ77" s="29"/>
      <c r="FA77" s="332">
        <v>24</v>
      </c>
      <c r="FB77" s="246"/>
      <c r="FC77" s="139">
        <v>25</v>
      </c>
      <c r="FD77" s="245"/>
      <c r="FE77" s="29"/>
      <c r="FF77" s="29"/>
      <c r="FG77" s="235"/>
      <c r="FH77" s="236"/>
      <c r="FI77" s="29"/>
      <c r="FJ77" s="29"/>
      <c r="FK77" s="29"/>
      <c r="FL77" s="29"/>
      <c r="FM77" s="245">
        <v>26.8</v>
      </c>
      <c r="FN77" s="245">
        <v>6</v>
      </c>
      <c r="FO77" s="14"/>
      <c r="FP77" s="29"/>
      <c r="FQ77" s="6">
        <f t="shared" si="137"/>
        <v>26.8</v>
      </c>
      <c r="FR77" s="29">
        <f t="shared" si="138"/>
        <v>6</v>
      </c>
      <c r="FS77" s="14"/>
      <c r="FT77" s="14"/>
      <c r="FU77" s="29"/>
      <c r="FV77" s="29"/>
      <c r="FW77" s="29"/>
      <c r="FX77" s="29"/>
      <c r="FY77" s="29"/>
      <c r="FZ77" s="29"/>
      <c r="GA77" s="29"/>
      <c r="GB77" s="29"/>
      <c r="GC77" s="29"/>
      <c r="GD77" s="29"/>
      <c r="GE77" s="29"/>
      <c r="GF77" s="29"/>
      <c r="GG77" s="29">
        <f t="shared" si="139"/>
        <v>0</v>
      </c>
      <c r="GH77" s="29">
        <f t="shared" si="140"/>
        <v>0</v>
      </c>
      <c r="GI77" s="22"/>
      <c r="GJ77" s="22"/>
      <c r="GK77" s="245"/>
      <c r="GL77" s="245"/>
      <c r="GM77" s="248"/>
      <c r="GN77" s="21"/>
      <c r="GO77" s="333"/>
      <c r="GP77" s="334"/>
      <c r="GQ77" s="5"/>
      <c r="GR77" s="5"/>
      <c r="GS77" s="21"/>
      <c r="GT77" s="21"/>
      <c r="GU77" s="118"/>
      <c r="GV77" s="118"/>
      <c r="GW77" s="118"/>
      <c r="GX77" s="118"/>
      <c r="GY77" s="118">
        <v>1.5</v>
      </c>
      <c r="GZ77" s="118">
        <v>0</v>
      </c>
      <c r="HA77" s="29">
        <f t="shared" si="141"/>
        <v>1.5</v>
      </c>
      <c r="HB77" s="29">
        <f t="shared" si="142"/>
        <v>0</v>
      </c>
      <c r="HC77" s="14"/>
      <c r="HD77" s="14"/>
      <c r="HE77" s="14"/>
      <c r="HF77" s="14"/>
      <c r="HG77" s="14"/>
      <c r="HH77" s="14"/>
      <c r="HI77" s="14">
        <f t="shared" si="110"/>
        <v>0</v>
      </c>
      <c r="HJ77" s="14">
        <f t="shared" si="111"/>
        <v>0</v>
      </c>
      <c r="HK77" s="102"/>
      <c r="HL77" s="102"/>
      <c r="HM77" s="102"/>
      <c r="HN77" s="355"/>
      <c r="HO77" s="102">
        <f t="shared" si="143"/>
        <v>0</v>
      </c>
      <c r="HP77" s="102">
        <f t="shared" si="144"/>
        <v>0</v>
      </c>
      <c r="HQ77" s="116">
        <v>400</v>
      </c>
      <c r="HR77" s="95"/>
      <c r="HS77" s="116">
        <v>400</v>
      </c>
      <c r="HT77" s="29"/>
      <c r="HU77" s="29">
        <f t="shared" si="145"/>
        <v>400</v>
      </c>
      <c r="HV77" s="29">
        <f t="shared" si="146"/>
        <v>0</v>
      </c>
      <c r="HW77" s="29"/>
      <c r="HX77" s="29"/>
      <c r="HY77" s="240"/>
      <c r="HZ77" s="333"/>
      <c r="IA77" s="20"/>
      <c r="IB77" s="7"/>
      <c r="IC77" s="336">
        <v>9.3000000000000007</v>
      </c>
      <c r="ID77" s="155">
        <v>2.3250000000000002</v>
      </c>
      <c r="IE77" s="4"/>
      <c r="IF77" s="4"/>
      <c r="IG77" s="29">
        <f t="shared" ref="IG77:IG106" si="187">HW77+HY77+IA77+IC77+IE77</f>
        <v>9.3000000000000007</v>
      </c>
      <c r="IH77" s="29">
        <f t="shared" si="147"/>
        <v>2.3250000000000002</v>
      </c>
      <c r="II77" s="29"/>
      <c r="IJ77" s="29"/>
      <c r="IK77" s="29"/>
      <c r="IL77" s="29"/>
      <c r="IM77" s="14"/>
      <c r="IN77" s="24"/>
      <c r="IO77" s="102"/>
      <c r="IP77" s="102"/>
      <c r="IQ77" s="29"/>
      <c r="IR77" s="29"/>
      <c r="IS77" s="29"/>
      <c r="IT77" s="29"/>
      <c r="IU77" s="29">
        <f t="shared" si="112"/>
        <v>0</v>
      </c>
      <c r="IV77" s="29">
        <f t="shared" si="113"/>
        <v>0</v>
      </c>
      <c r="IW77" s="29"/>
      <c r="IX77" s="29"/>
      <c r="IY77" s="95">
        <v>10.31</v>
      </c>
      <c r="IZ77" s="95">
        <v>0</v>
      </c>
      <c r="JA77" s="95">
        <v>0</v>
      </c>
      <c r="JB77" s="95">
        <v>0</v>
      </c>
      <c r="JC77" s="30"/>
      <c r="JD77" s="30"/>
      <c r="JE77" s="29">
        <f t="shared" si="148"/>
        <v>10.31</v>
      </c>
      <c r="JF77" s="29">
        <f t="shared" si="149"/>
        <v>0</v>
      </c>
      <c r="JG77" s="370">
        <v>0</v>
      </c>
      <c r="JH77" s="371">
        <v>0</v>
      </c>
      <c r="JI77" s="370">
        <v>0</v>
      </c>
      <c r="JJ77" s="371">
        <v>0</v>
      </c>
      <c r="JK77" s="333">
        <v>51.55</v>
      </c>
      <c r="JL77" s="333">
        <v>11</v>
      </c>
      <c r="JM77" s="116">
        <v>0</v>
      </c>
      <c r="JN77" s="333">
        <v>0</v>
      </c>
      <c r="JO77" s="327"/>
      <c r="JP77" s="245"/>
      <c r="JQ77" s="29"/>
      <c r="JR77" s="29"/>
      <c r="JS77" s="29"/>
      <c r="JT77" s="29"/>
      <c r="JU77" s="29">
        <f t="shared" si="150"/>
        <v>51.55</v>
      </c>
      <c r="JV77" s="29">
        <f t="shared" si="151"/>
        <v>11</v>
      </c>
      <c r="JW77" s="29"/>
      <c r="JX77" s="29"/>
      <c r="JY77" s="30"/>
      <c r="JZ77" s="30"/>
      <c r="KA77" s="29">
        <f t="shared" si="152"/>
        <v>0</v>
      </c>
      <c r="KB77" s="29">
        <f t="shared" si="153"/>
        <v>0</v>
      </c>
      <c r="KC77" s="14"/>
      <c r="KD77" s="14"/>
      <c r="KE77" s="14"/>
      <c r="KF77" s="14"/>
      <c r="KG77" s="14">
        <f t="shared" si="114"/>
        <v>0</v>
      </c>
      <c r="KH77" s="14">
        <f t="shared" si="115"/>
        <v>0</v>
      </c>
      <c r="KI77" s="14"/>
      <c r="KJ77" s="14"/>
      <c r="KK77" s="14"/>
      <c r="KL77" s="14"/>
      <c r="KM77" s="14">
        <f t="shared" si="154"/>
        <v>0</v>
      </c>
      <c r="KN77" s="14">
        <f t="shared" si="154"/>
        <v>0</v>
      </c>
      <c r="KO77" s="11"/>
      <c r="KP77" s="14"/>
      <c r="KQ77" s="14"/>
      <c r="KR77" s="14"/>
      <c r="KS77" s="10"/>
      <c r="KT77" s="10"/>
      <c r="KU77" s="14"/>
      <c r="KV77" s="14"/>
      <c r="KW77" s="14">
        <f t="shared" si="155"/>
        <v>0</v>
      </c>
      <c r="KX77" s="14">
        <f t="shared" si="156"/>
        <v>0</v>
      </c>
      <c r="KY77" s="14"/>
      <c r="KZ77" s="14"/>
      <c r="LA77" s="14"/>
      <c r="LB77" s="14"/>
      <c r="LC77" s="14">
        <f t="shared" si="157"/>
        <v>0</v>
      </c>
      <c r="LD77" s="14">
        <f t="shared" si="158"/>
        <v>0</v>
      </c>
      <c r="LE77" s="14"/>
      <c r="LF77" s="14"/>
      <c r="LG77" s="14">
        <f t="shared" si="159"/>
        <v>0</v>
      </c>
      <c r="LH77" s="14">
        <f t="shared" si="160"/>
        <v>0</v>
      </c>
      <c r="LI77" s="337"/>
      <c r="LJ77" s="338"/>
      <c r="LK77" s="339"/>
      <c r="LL77" s="340"/>
      <c r="LM77" s="339"/>
      <c r="LN77" s="342"/>
      <c r="LO77" s="31"/>
      <c r="LP77" s="3"/>
      <c r="LQ77" s="3"/>
      <c r="LR77" s="3"/>
      <c r="LS77" s="14">
        <f t="shared" si="161"/>
        <v>0</v>
      </c>
      <c r="LT77" s="14">
        <f t="shared" si="162"/>
        <v>0</v>
      </c>
      <c r="LU77" s="12"/>
      <c r="LV77" s="14"/>
      <c r="LW77" s="14"/>
      <c r="LX77" s="14"/>
      <c r="LY77" s="14">
        <f t="shared" si="163"/>
        <v>0</v>
      </c>
      <c r="LZ77" s="14">
        <f t="shared" si="164"/>
        <v>0</v>
      </c>
      <c r="MA77" s="27"/>
      <c r="MB77" s="14"/>
      <c r="MC77" s="233">
        <v>22</v>
      </c>
      <c r="MD77" s="252"/>
      <c r="ME77" s="99"/>
      <c r="MF77" s="14"/>
      <c r="MG77" s="31"/>
      <c r="MH77" s="14"/>
      <c r="MI77" s="14">
        <f t="shared" si="165"/>
        <v>22</v>
      </c>
      <c r="MJ77" s="14">
        <f t="shared" si="166"/>
        <v>0</v>
      </c>
      <c r="MK77" s="350">
        <v>1.548</v>
      </c>
      <c r="ML77" s="117">
        <v>0</v>
      </c>
      <c r="MM77" s="139">
        <v>1.032</v>
      </c>
      <c r="MN77" s="343">
        <v>0</v>
      </c>
      <c r="MO77" s="14">
        <f t="shared" si="167"/>
        <v>2.58</v>
      </c>
      <c r="MP77" s="14">
        <f t="shared" si="168"/>
        <v>0</v>
      </c>
      <c r="MQ77" s="14"/>
      <c r="MR77" s="14"/>
      <c r="MS77" s="14">
        <f t="shared" si="169"/>
        <v>0</v>
      </c>
      <c r="MT77" s="14">
        <f t="shared" si="170"/>
        <v>0</v>
      </c>
      <c r="MU77" s="14"/>
      <c r="MV77" s="14"/>
      <c r="MW77" s="14">
        <f t="shared" si="171"/>
        <v>0</v>
      </c>
      <c r="MX77" s="14">
        <f t="shared" si="172"/>
        <v>0</v>
      </c>
      <c r="MY77" s="117">
        <v>6.65</v>
      </c>
      <c r="MZ77" s="344">
        <v>0.9</v>
      </c>
      <c r="NA77" s="14">
        <f t="shared" si="173"/>
        <v>6.65</v>
      </c>
      <c r="NB77" s="14">
        <f t="shared" si="174"/>
        <v>0.9</v>
      </c>
      <c r="NC77" s="33"/>
      <c r="ND77" s="33"/>
      <c r="NE77" s="33">
        <f t="shared" si="175"/>
        <v>0</v>
      </c>
      <c r="NF77" s="33">
        <f t="shared" si="176"/>
        <v>0</v>
      </c>
      <c r="NG77" s="33"/>
      <c r="NH77" s="33"/>
      <c r="NI77" s="33">
        <f t="shared" si="177"/>
        <v>0</v>
      </c>
      <c r="NJ77" s="33">
        <f t="shared" si="178"/>
        <v>0</v>
      </c>
      <c r="NK77" s="8"/>
      <c r="NL77" s="33"/>
      <c r="NM77" s="33">
        <f t="shared" si="179"/>
        <v>0</v>
      </c>
      <c r="NN77" s="33">
        <f t="shared" si="180"/>
        <v>0</v>
      </c>
      <c r="NO77" s="98">
        <v>1.8</v>
      </c>
      <c r="NP77" s="98"/>
      <c r="NQ77" s="98">
        <v>0</v>
      </c>
      <c r="NR77" s="98"/>
      <c r="NS77" s="98">
        <v>0</v>
      </c>
      <c r="NT77" s="98"/>
      <c r="NU77" s="14">
        <f t="shared" si="181"/>
        <v>1.8</v>
      </c>
      <c r="NV77" s="14">
        <f t="shared" si="182"/>
        <v>0</v>
      </c>
      <c r="NW77" s="98"/>
      <c r="NX77" s="98"/>
      <c r="NY77" s="98"/>
      <c r="NZ77" s="98"/>
      <c r="OA77" s="98"/>
      <c r="OB77" s="98"/>
      <c r="OC77" s="98"/>
      <c r="OD77" s="98"/>
      <c r="OE77" s="98">
        <f t="shared" si="183"/>
        <v>0</v>
      </c>
      <c r="OF77" s="98">
        <f t="shared" si="184"/>
        <v>0</v>
      </c>
      <c r="OG77" s="240">
        <v>1.66</v>
      </c>
      <c r="OH77" s="240"/>
      <c r="OI77" s="240">
        <v>0.56999999999999995</v>
      </c>
      <c r="OJ77" s="240"/>
      <c r="OK77" s="240">
        <v>0.62</v>
      </c>
      <c r="OL77" s="33"/>
      <c r="OM77" s="33">
        <f t="shared" si="185"/>
        <v>2.23</v>
      </c>
      <c r="ON77" s="33">
        <f t="shared" si="186"/>
        <v>0</v>
      </c>
      <c r="OO77" s="33"/>
      <c r="OP77" s="33"/>
      <c r="OQ77" s="33">
        <f t="shared" si="116"/>
        <v>0</v>
      </c>
      <c r="OR77" s="33">
        <f t="shared" si="117"/>
        <v>0</v>
      </c>
    </row>
    <row r="78" spans="1:408" ht="12.75" customHeight="1">
      <c r="A78" s="172"/>
      <c r="B78" s="154">
        <v>68</v>
      </c>
      <c r="C78" s="173"/>
      <c r="D78" s="173"/>
      <c r="E78" s="98"/>
      <c r="F78" s="98"/>
      <c r="G78" s="98"/>
      <c r="H78" s="98"/>
      <c r="I78" s="102">
        <f t="shared" si="103"/>
        <v>0</v>
      </c>
      <c r="J78" s="102">
        <f t="shared" si="104"/>
        <v>0</v>
      </c>
      <c r="K78" s="11"/>
      <c r="L78" s="11"/>
      <c r="M78" s="95">
        <v>20.62</v>
      </c>
      <c r="N78" s="95">
        <v>4.1240000000000006</v>
      </c>
      <c r="O78" s="99">
        <v>0</v>
      </c>
      <c r="P78" s="95">
        <v>0</v>
      </c>
      <c r="Q78" s="147"/>
      <c r="R78" s="102"/>
      <c r="S78" s="11"/>
      <c r="T78" s="11"/>
      <c r="U78" s="102"/>
      <c r="V78" s="102"/>
      <c r="W78" s="29">
        <f t="shared" si="118"/>
        <v>20.62</v>
      </c>
      <c r="X78" s="29">
        <f t="shared" si="119"/>
        <v>20.62</v>
      </c>
      <c r="Y78" s="102">
        <v>5</v>
      </c>
      <c r="Z78" s="102">
        <v>2.2200000000000002</v>
      </c>
      <c r="AA78" s="99"/>
      <c r="AB78" s="95"/>
      <c r="AC78" s="29">
        <f t="shared" si="120"/>
        <v>5</v>
      </c>
      <c r="AD78" s="29">
        <f t="shared" si="121"/>
        <v>2.2200000000000002</v>
      </c>
      <c r="AE78" s="95">
        <v>10</v>
      </c>
      <c r="AF78" s="95">
        <v>3</v>
      </c>
      <c r="AG78" s="95"/>
      <c r="AH78" s="95"/>
      <c r="AI78" s="147"/>
      <c r="AJ78" s="147"/>
      <c r="AK78" s="325">
        <v>90</v>
      </c>
      <c r="AL78" s="326">
        <v>27</v>
      </c>
      <c r="AM78" s="9"/>
      <c r="AN78" s="9"/>
      <c r="AO78" s="28"/>
      <c r="AP78" s="28"/>
      <c r="AQ78" s="28"/>
      <c r="AR78" s="28"/>
      <c r="AS78" s="28"/>
      <c r="AT78" s="28"/>
      <c r="AU78" s="14">
        <f t="shared" si="105"/>
        <v>100</v>
      </c>
      <c r="AV78" s="14">
        <f t="shared" si="106"/>
        <v>30</v>
      </c>
      <c r="AW78" s="29"/>
      <c r="AX78" s="29"/>
      <c r="AY78" s="1"/>
      <c r="AZ78" s="29"/>
      <c r="BA78" s="29"/>
      <c r="BB78" s="29"/>
      <c r="BC78" s="29">
        <f t="shared" si="107"/>
        <v>0</v>
      </c>
      <c r="BD78" s="29">
        <f t="shared" si="108"/>
        <v>0</v>
      </c>
      <c r="BE78" s="102">
        <v>39</v>
      </c>
      <c r="BF78" s="102">
        <v>5.5536000000000003</v>
      </c>
      <c r="BG78" s="249">
        <v>16</v>
      </c>
      <c r="BH78" s="250">
        <v>2.2784</v>
      </c>
      <c r="BI78" s="249"/>
      <c r="BJ78" s="250"/>
      <c r="BK78" s="245"/>
      <c r="BL78" s="102"/>
      <c r="BM78" s="102">
        <v>5</v>
      </c>
      <c r="BN78" s="102">
        <v>0.71199999999999997</v>
      </c>
      <c r="BO78" s="29"/>
      <c r="BP78" s="29"/>
      <c r="BQ78" s="102">
        <v>0</v>
      </c>
      <c r="BR78" s="102">
        <v>0</v>
      </c>
      <c r="BS78" s="11">
        <f t="shared" si="122"/>
        <v>60</v>
      </c>
      <c r="BT78" s="29">
        <f t="shared" si="123"/>
        <v>8.5440000000000005</v>
      </c>
      <c r="BU78" s="29"/>
      <c r="BV78" s="29"/>
      <c r="BW78" s="14"/>
      <c r="BX78" s="14"/>
      <c r="BY78" s="14"/>
      <c r="BZ78" s="29"/>
      <c r="CA78" s="14"/>
      <c r="CB78" s="29"/>
      <c r="CC78" s="14">
        <f t="shared" si="109"/>
        <v>0</v>
      </c>
      <c r="CD78" s="14">
        <f t="shared" si="109"/>
        <v>0</v>
      </c>
      <c r="CE78" s="14"/>
      <c r="CF78" s="14"/>
      <c r="CG78" s="27"/>
      <c r="CH78" s="18"/>
      <c r="CI78" s="26"/>
      <c r="CJ78" s="18"/>
      <c r="CK78" s="17"/>
      <c r="CL78" s="17"/>
      <c r="CM78" s="327">
        <v>25.75</v>
      </c>
      <c r="CN78" s="245">
        <v>8</v>
      </c>
      <c r="CO78" s="29">
        <f t="shared" si="124"/>
        <v>25.75</v>
      </c>
      <c r="CP78" s="29">
        <f t="shared" si="125"/>
        <v>8</v>
      </c>
      <c r="CQ78" s="238">
        <v>247.40625</v>
      </c>
      <c r="CR78" s="238"/>
      <c r="CS78" s="238"/>
      <c r="CT78" s="239"/>
      <c r="CU78" s="366">
        <v>18.556701030927837</v>
      </c>
      <c r="CV78" s="240"/>
      <c r="CW78" s="328">
        <v>63.814432989690722</v>
      </c>
      <c r="CX78" s="239"/>
      <c r="CY78" s="16"/>
      <c r="CZ78" s="16"/>
      <c r="DA78" s="25">
        <f t="shared" si="126"/>
        <v>329.77738402061857</v>
      </c>
      <c r="DB78" s="14">
        <f t="shared" si="127"/>
        <v>0</v>
      </c>
      <c r="DC78" s="29"/>
      <c r="DD78" s="29"/>
      <c r="DE78" s="14"/>
      <c r="DF78" s="29"/>
      <c r="DG78" s="29"/>
      <c r="DH78" s="29"/>
      <c r="DI78" s="29">
        <f t="shared" si="128"/>
        <v>0</v>
      </c>
      <c r="DJ78" s="29">
        <f t="shared" si="129"/>
        <v>0</v>
      </c>
      <c r="DK78" s="329">
        <v>42.37</v>
      </c>
      <c r="DL78" s="329">
        <v>14.12</v>
      </c>
      <c r="DM78" s="11">
        <f t="shared" si="130"/>
        <v>42.37</v>
      </c>
      <c r="DN78" s="11">
        <f t="shared" si="131"/>
        <v>14.12</v>
      </c>
      <c r="DO78" s="329">
        <v>41.1</v>
      </c>
      <c r="DP78" s="329">
        <v>13.7</v>
      </c>
      <c r="DQ78" s="349"/>
      <c r="DR78" s="349"/>
      <c r="DS78" s="29"/>
      <c r="DT78" s="29"/>
      <c r="DU78" s="15"/>
      <c r="DV78" s="24"/>
      <c r="DW78" s="24"/>
      <c r="DX78" s="24"/>
      <c r="DY78" s="29"/>
      <c r="DZ78" s="29"/>
      <c r="EA78" s="14"/>
      <c r="EB78" s="29"/>
      <c r="EC78" s="29">
        <f t="shared" si="132"/>
        <v>0</v>
      </c>
      <c r="ED78" s="29">
        <f t="shared" si="132"/>
        <v>0</v>
      </c>
      <c r="EE78" s="14"/>
      <c r="EF78" s="14"/>
      <c r="EG78" s="330">
        <v>39.18</v>
      </c>
      <c r="EH78" s="331">
        <v>9.7949999999999999</v>
      </c>
      <c r="EI78" s="119">
        <v>154.63999999999999</v>
      </c>
      <c r="EJ78" s="119">
        <v>38.659999999999997</v>
      </c>
      <c r="EK78" s="327">
        <v>72.16</v>
      </c>
      <c r="EL78" s="353">
        <v>18.04</v>
      </c>
      <c r="EM78" s="358">
        <v>51.55</v>
      </c>
      <c r="EN78" s="358">
        <v>12.887499999999999</v>
      </c>
      <c r="EO78" s="358">
        <v>30.93</v>
      </c>
      <c r="EP78" s="358">
        <v>7.7324999999999999</v>
      </c>
      <c r="EQ78" s="29">
        <f t="shared" si="133"/>
        <v>348.46000000000004</v>
      </c>
      <c r="ER78" s="29">
        <f t="shared" si="134"/>
        <v>66.495000000000005</v>
      </c>
      <c r="ES78" s="33"/>
      <c r="ET78" s="33"/>
      <c r="EU78" s="23"/>
      <c r="EV78" s="23"/>
      <c r="EW78" s="14">
        <f t="shared" si="135"/>
        <v>0</v>
      </c>
      <c r="EX78" s="14">
        <f t="shared" si="136"/>
        <v>0</v>
      </c>
      <c r="EY78" s="29"/>
      <c r="EZ78" s="29"/>
      <c r="FA78" s="332">
        <v>24</v>
      </c>
      <c r="FB78" s="246"/>
      <c r="FC78" s="139">
        <v>25</v>
      </c>
      <c r="FD78" s="245"/>
      <c r="FE78" s="29"/>
      <c r="FF78" s="29"/>
      <c r="FG78" s="235"/>
      <c r="FH78" s="236"/>
      <c r="FI78" s="29"/>
      <c r="FJ78" s="29"/>
      <c r="FK78" s="29"/>
      <c r="FL78" s="29"/>
      <c r="FM78" s="245">
        <v>26.8</v>
      </c>
      <c r="FN78" s="245">
        <v>6</v>
      </c>
      <c r="FO78" s="14"/>
      <c r="FP78" s="29"/>
      <c r="FQ78" s="6">
        <f t="shared" si="137"/>
        <v>26.8</v>
      </c>
      <c r="FR78" s="29">
        <f t="shared" si="138"/>
        <v>6</v>
      </c>
      <c r="FS78" s="14"/>
      <c r="FT78" s="14"/>
      <c r="FU78" s="29"/>
      <c r="FV78" s="29"/>
      <c r="FW78" s="29"/>
      <c r="FX78" s="29"/>
      <c r="FY78" s="29"/>
      <c r="FZ78" s="29"/>
      <c r="GA78" s="29"/>
      <c r="GB78" s="29"/>
      <c r="GC78" s="29"/>
      <c r="GD78" s="29"/>
      <c r="GE78" s="29"/>
      <c r="GF78" s="29"/>
      <c r="GG78" s="29">
        <f t="shared" si="139"/>
        <v>0</v>
      </c>
      <c r="GH78" s="29">
        <f t="shared" si="140"/>
        <v>0</v>
      </c>
      <c r="GI78" s="22"/>
      <c r="GJ78" s="22"/>
      <c r="GK78" s="245"/>
      <c r="GL78" s="245"/>
      <c r="GM78" s="248"/>
      <c r="GN78" s="21"/>
      <c r="GO78" s="333"/>
      <c r="GP78" s="334"/>
      <c r="GQ78" s="5"/>
      <c r="GR78" s="5"/>
      <c r="GS78" s="21"/>
      <c r="GT78" s="21"/>
      <c r="GU78" s="118"/>
      <c r="GV78" s="118"/>
      <c r="GW78" s="118"/>
      <c r="GX78" s="118"/>
      <c r="GY78" s="118">
        <v>1.5</v>
      </c>
      <c r="GZ78" s="118">
        <v>0</v>
      </c>
      <c r="HA78" s="29">
        <f t="shared" si="141"/>
        <v>1.5</v>
      </c>
      <c r="HB78" s="29">
        <f t="shared" si="142"/>
        <v>0</v>
      </c>
      <c r="HC78" s="14"/>
      <c r="HD78" s="14"/>
      <c r="HE78" s="14"/>
      <c r="HF78" s="14"/>
      <c r="HG78" s="14"/>
      <c r="HH78" s="14"/>
      <c r="HI78" s="14">
        <f t="shared" si="110"/>
        <v>0</v>
      </c>
      <c r="HJ78" s="14">
        <f t="shared" si="111"/>
        <v>0</v>
      </c>
      <c r="HK78" s="102"/>
      <c r="HL78" s="102"/>
      <c r="HM78" s="102"/>
      <c r="HN78" s="355"/>
      <c r="HO78" s="102">
        <f t="shared" si="143"/>
        <v>0</v>
      </c>
      <c r="HP78" s="102">
        <f t="shared" si="144"/>
        <v>0</v>
      </c>
      <c r="HQ78" s="116">
        <v>400</v>
      </c>
      <c r="HR78" s="95"/>
      <c r="HS78" s="116">
        <v>400</v>
      </c>
      <c r="HT78" s="29"/>
      <c r="HU78" s="29">
        <f t="shared" si="145"/>
        <v>400</v>
      </c>
      <c r="HV78" s="29">
        <f t="shared" si="146"/>
        <v>0</v>
      </c>
      <c r="HW78" s="29"/>
      <c r="HX78" s="29"/>
      <c r="HY78" s="240"/>
      <c r="HZ78" s="333"/>
      <c r="IA78" s="20"/>
      <c r="IB78" s="7"/>
      <c r="IC78" s="336">
        <v>9.3000000000000007</v>
      </c>
      <c r="ID78" s="155">
        <v>2.3250000000000002</v>
      </c>
      <c r="IE78" s="4"/>
      <c r="IF78" s="4"/>
      <c r="IG78" s="29">
        <f t="shared" si="187"/>
        <v>9.3000000000000007</v>
      </c>
      <c r="IH78" s="29">
        <f t="shared" si="147"/>
        <v>2.3250000000000002</v>
      </c>
      <c r="II78" s="29"/>
      <c r="IJ78" s="29"/>
      <c r="IK78" s="29"/>
      <c r="IL78" s="29"/>
      <c r="IM78" s="14"/>
      <c r="IN78" s="24"/>
      <c r="IO78" s="102"/>
      <c r="IP78" s="102"/>
      <c r="IQ78" s="29"/>
      <c r="IR78" s="29"/>
      <c r="IS78" s="29"/>
      <c r="IT78" s="29"/>
      <c r="IU78" s="29">
        <f t="shared" si="112"/>
        <v>0</v>
      </c>
      <c r="IV78" s="29">
        <f t="shared" si="113"/>
        <v>0</v>
      </c>
      <c r="IW78" s="29"/>
      <c r="IX78" s="29"/>
      <c r="IY78" s="95">
        <v>10.31</v>
      </c>
      <c r="IZ78" s="95">
        <v>0</v>
      </c>
      <c r="JA78" s="95">
        <v>0</v>
      </c>
      <c r="JB78" s="95">
        <v>0</v>
      </c>
      <c r="JC78" s="30"/>
      <c r="JD78" s="30"/>
      <c r="JE78" s="29">
        <f t="shared" si="148"/>
        <v>10.31</v>
      </c>
      <c r="JF78" s="29">
        <f t="shared" si="149"/>
        <v>0</v>
      </c>
      <c r="JG78" s="370">
        <v>0</v>
      </c>
      <c r="JH78" s="371">
        <v>0</v>
      </c>
      <c r="JI78" s="370">
        <v>0</v>
      </c>
      <c r="JJ78" s="371">
        <v>0</v>
      </c>
      <c r="JK78" s="333">
        <v>51.55</v>
      </c>
      <c r="JL78" s="333">
        <v>11</v>
      </c>
      <c r="JM78" s="116">
        <v>0</v>
      </c>
      <c r="JN78" s="333">
        <v>0</v>
      </c>
      <c r="JO78" s="327"/>
      <c r="JP78" s="245"/>
      <c r="JQ78" s="29"/>
      <c r="JR78" s="29"/>
      <c r="JS78" s="29"/>
      <c r="JT78" s="29"/>
      <c r="JU78" s="29">
        <f t="shared" si="150"/>
        <v>51.55</v>
      </c>
      <c r="JV78" s="29">
        <f t="shared" si="151"/>
        <v>11</v>
      </c>
      <c r="JW78" s="29"/>
      <c r="JX78" s="29"/>
      <c r="JY78" s="30"/>
      <c r="JZ78" s="30"/>
      <c r="KA78" s="29">
        <f t="shared" si="152"/>
        <v>0</v>
      </c>
      <c r="KB78" s="29">
        <f t="shared" si="153"/>
        <v>0</v>
      </c>
      <c r="KC78" s="14"/>
      <c r="KD78" s="14"/>
      <c r="KE78" s="14"/>
      <c r="KF78" s="14"/>
      <c r="KG78" s="14">
        <f t="shared" si="114"/>
        <v>0</v>
      </c>
      <c r="KH78" s="14">
        <f t="shared" si="115"/>
        <v>0</v>
      </c>
      <c r="KI78" s="14"/>
      <c r="KJ78" s="14"/>
      <c r="KK78" s="14"/>
      <c r="KL78" s="14"/>
      <c r="KM78" s="14">
        <f t="shared" si="154"/>
        <v>0</v>
      </c>
      <c r="KN78" s="14">
        <f t="shared" si="154"/>
        <v>0</v>
      </c>
      <c r="KO78" s="11"/>
      <c r="KP78" s="14"/>
      <c r="KQ78" s="14"/>
      <c r="KR78" s="14"/>
      <c r="KS78" s="10"/>
      <c r="KT78" s="10"/>
      <c r="KU78" s="14"/>
      <c r="KV78" s="14"/>
      <c r="KW78" s="14">
        <f t="shared" si="155"/>
        <v>0</v>
      </c>
      <c r="KX78" s="14">
        <f t="shared" si="156"/>
        <v>0</v>
      </c>
      <c r="KY78" s="14"/>
      <c r="KZ78" s="14"/>
      <c r="LA78" s="14"/>
      <c r="LB78" s="14"/>
      <c r="LC78" s="14">
        <f t="shared" si="157"/>
        <v>0</v>
      </c>
      <c r="LD78" s="14">
        <f t="shared" si="158"/>
        <v>0</v>
      </c>
      <c r="LE78" s="14"/>
      <c r="LF78" s="14"/>
      <c r="LG78" s="14">
        <f t="shared" si="159"/>
        <v>0</v>
      </c>
      <c r="LH78" s="14">
        <f t="shared" si="160"/>
        <v>0</v>
      </c>
      <c r="LI78" s="337"/>
      <c r="LJ78" s="338"/>
      <c r="LK78" s="339"/>
      <c r="LL78" s="340"/>
      <c r="LM78" s="339"/>
      <c r="LN78" s="342"/>
      <c r="LO78" s="31"/>
      <c r="LP78" s="3"/>
      <c r="LQ78" s="3"/>
      <c r="LR78" s="3"/>
      <c r="LS78" s="14">
        <f t="shared" si="161"/>
        <v>0</v>
      </c>
      <c r="LT78" s="14">
        <f t="shared" si="162"/>
        <v>0</v>
      </c>
      <c r="LU78" s="12"/>
      <c r="LV78" s="14"/>
      <c r="LW78" s="14"/>
      <c r="LX78" s="14"/>
      <c r="LY78" s="14">
        <f t="shared" si="163"/>
        <v>0</v>
      </c>
      <c r="LZ78" s="14">
        <f t="shared" si="164"/>
        <v>0</v>
      </c>
      <c r="MA78" s="27"/>
      <c r="MB78" s="14"/>
      <c r="MC78" s="233">
        <v>22</v>
      </c>
      <c r="MD78" s="252"/>
      <c r="ME78" s="99"/>
      <c r="MF78" s="14"/>
      <c r="MG78" s="31"/>
      <c r="MH78" s="14"/>
      <c r="MI78" s="14">
        <f t="shared" si="165"/>
        <v>22</v>
      </c>
      <c r="MJ78" s="14">
        <f t="shared" si="166"/>
        <v>0</v>
      </c>
      <c r="MK78" s="350">
        <v>1.2</v>
      </c>
      <c r="ML78" s="117">
        <v>0</v>
      </c>
      <c r="MM78" s="139">
        <v>0.8</v>
      </c>
      <c r="MN78" s="343">
        <v>0</v>
      </c>
      <c r="MO78" s="14">
        <f t="shared" si="167"/>
        <v>2</v>
      </c>
      <c r="MP78" s="14">
        <f t="shared" si="168"/>
        <v>0</v>
      </c>
      <c r="MQ78" s="14"/>
      <c r="MR78" s="14"/>
      <c r="MS78" s="14">
        <f t="shared" si="169"/>
        <v>0</v>
      </c>
      <c r="MT78" s="14">
        <f t="shared" si="170"/>
        <v>0</v>
      </c>
      <c r="MU78" s="14"/>
      <c r="MV78" s="14"/>
      <c r="MW78" s="14">
        <f t="shared" si="171"/>
        <v>0</v>
      </c>
      <c r="MX78" s="14">
        <f t="shared" si="172"/>
        <v>0</v>
      </c>
      <c r="MY78" s="117">
        <v>6.65</v>
      </c>
      <c r="MZ78" s="344">
        <v>0.9</v>
      </c>
      <c r="NA78" s="14">
        <f t="shared" si="173"/>
        <v>6.65</v>
      </c>
      <c r="NB78" s="14">
        <f t="shared" si="174"/>
        <v>0.9</v>
      </c>
      <c r="NC78" s="33"/>
      <c r="ND78" s="33"/>
      <c r="NE78" s="33">
        <f t="shared" si="175"/>
        <v>0</v>
      </c>
      <c r="NF78" s="33">
        <f t="shared" si="176"/>
        <v>0</v>
      </c>
      <c r="NG78" s="33"/>
      <c r="NH78" s="33"/>
      <c r="NI78" s="33">
        <f t="shared" si="177"/>
        <v>0</v>
      </c>
      <c r="NJ78" s="33">
        <f t="shared" si="178"/>
        <v>0</v>
      </c>
      <c r="NK78" s="8"/>
      <c r="NL78" s="33"/>
      <c r="NM78" s="33">
        <f t="shared" si="179"/>
        <v>0</v>
      </c>
      <c r="NN78" s="33">
        <f t="shared" si="180"/>
        <v>0</v>
      </c>
      <c r="NO78" s="98">
        <v>1.05</v>
      </c>
      <c r="NP78" s="98"/>
      <c r="NQ78" s="98">
        <v>0</v>
      </c>
      <c r="NR78" s="98"/>
      <c r="NS78" s="98">
        <v>0</v>
      </c>
      <c r="NT78" s="98"/>
      <c r="NU78" s="14">
        <f t="shared" si="181"/>
        <v>1.05</v>
      </c>
      <c r="NV78" s="14">
        <f t="shared" si="182"/>
        <v>0</v>
      </c>
      <c r="NW78" s="98"/>
      <c r="NX78" s="98"/>
      <c r="NY78" s="98"/>
      <c r="NZ78" s="98"/>
      <c r="OA78" s="98"/>
      <c r="OB78" s="98"/>
      <c r="OC78" s="98"/>
      <c r="OD78" s="98"/>
      <c r="OE78" s="98">
        <f t="shared" si="183"/>
        <v>0</v>
      </c>
      <c r="OF78" s="98">
        <f t="shared" si="184"/>
        <v>0</v>
      </c>
      <c r="OG78" s="240">
        <v>1.4</v>
      </c>
      <c r="OH78" s="240"/>
      <c r="OI78" s="240">
        <v>0.47</v>
      </c>
      <c r="OJ78" s="240"/>
      <c r="OK78" s="240">
        <v>0.52</v>
      </c>
      <c r="OL78" s="33"/>
      <c r="OM78" s="33">
        <f t="shared" si="185"/>
        <v>1.8699999999999999</v>
      </c>
      <c r="ON78" s="33">
        <f t="shared" si="186"/>
        <v>0</v>
      </c>
      <c r="OO78" s="33"/>
      <c r="OP78" s="33"/>
      <c r="OQ78" s="33">
        <f t="shared" si="116"/>
        <v>0</v>
      </c>
      <c r="OR78" s="33">
        <f t="shared" si="117"/>
        <v>0</v>
      </c>
    </row>
    <row r="79" spans="1:408" ht="12.75" customHeight="1">
      <c r="A79" s="186" t="s">
        <v>153</v>
      </c>
      <c r="B79" s="154">
        <v>69</v>
      </c>
      <c r="C79" s="173"/>
      <c r="D79" s="173"/>
      <c r="E79" s="98"/>
      <c r="F79" s="98"/>
      <c r="G79" s="98"/>
      <c r="H79" s="98"/>
      <c r="I79" s="102">
        <f t="shared" si="103"/>
        <v>0</v>
      </c>
      <c r="J79" s="102">
        <f t="shared" si="104"/>
        <v>0</v>
      </c>
      <c r="K79" s="11"/>
      <c r="L79" s="11"/>
      <c r="M79" s="95">
        <v>20.62</v>
      </c>
      <c r="N79" s="95">
        <v>4.1240000000000006</v>
      </c>
      <c r="O79" s="99">
        <v>0</v>
      </c>
      <c r="P79" s="95">
        <v>0</v>
      </c>
      <c r="Q79" s="147"/>
      <c r="R79" s="102"/>
      <c r="S79" s="11"/>
      <c r="T79" s="11"/>
      <c r="U79" s="102"/>
      <c r="V79" s="102"/>
      <c r="W79" s="29">
        <f t="shared" si="118"/>
        <v>20.62</v>
      </c>
      <c r="X79" s="29">
        <f t="shared" si="119"/>
        <v>20.62</v>
      </c>
      <c r="Y79" s="102">
        <v>5</v>
      </c>
      <c r="Z79" s="102">
        <v>2.2200000000000002</v>
      </c>
      <c r="AA79" s="99"/>
      <c r="AB79" s="95"/>
      <c r="AC79" s="29">
        <f t="shared" si="120"/>
        <v>5</v>
      </c>
      <c r="AD79" s="29">
        <f t="shared" si="121"/>
        <v>2.2200000000000002</v>
      </c>
      <c r="AE79" s="95">
        <v>10</v>
      </c>
      <c r="AF79" s="95">
        <v>3</v>
      </c>
      <c r="AG79" s="95"/>
      <c r="AH79" s="95"/>
      <c r="AI79" s="147"/>
      <c r="AJ79" s="147"/>
      <c r="AK79" s="325">
        <v>90</v>
      </c>
      <c r="AL79" s="326">
        <v>27</v>
      </c>
      <c r="AM79" s="9"/>
      <c r="AN79" s="9"/>
      <c r="AO79" s="28"/>
      <c r="AP79" s="28"/>
      <c r="AQ79" s="28"/>
      <c r="AR79" s="28"/>
      <c r="AS79" s="28"/>
      <c r="AT79" s="28"/>
      <c r="AU79" s="14">
        <f t="shared" si="105"/>
        <v>100</v>
      </c>
      <c r="AV79" s="14">
        <f t="shared" si="106"/>
        <v>30</v>
      </c>
      <c r="AW79" s="29"/>
      <c r="AX79" s="29"/>
      <c r="AY79" s="1"/>
      <c r="AZ79" s="29"/>
      <c r="BA79" s="29"/>
      <c r="BB79" s="29"/>
      <c r="BC79" s="29">
        <f t="shared" si="107"/>
        <v>0</v>
      </c>
      <c r="BD79" s="29">
        <f t="shared" si="108"/>
        <v>0</v>
      </c>
      <c r="BE79" s="102">
        <v>39</v>
      </c>
      <c r="BF79" s="102">
        <v>5.5536000000000003</v>
      </c>
      <c r="BG79" s="249">
        <v>16</v>
      </c>
      <c r="BH79" s="250">
        <v>2.2784</v>
      </c>
      <c r="BI79" s="249"/>
      <c r="BJ79" s="250"/>
      <c r="BK79" s="245"/>
      <c r="BL79" s="102"/>
      <c r="BM79" s="102">
        <v>5</v>
      </c>
      <c r="BN79" s="102">
        <v>0.71199999999999997</v>
      </c>
      <c r="BO79" s="29"/>
      <c r="BP79" s="29"/>
      <c r="BQ79" s="102">
        <v>0</v>
      </c>
      <c r="BR79" s="102">
        <v>0</v>
      </c>
      <c r="BS79" s="11">
        <f t="shared" si="122"/>
        <v>60</v>
      </c>
      <c r="BT79" s="29">
        <f t="shared" si="123"/>
        <v>8.5440000000000005</v>
      </c>
      <c r="BU79" s="29"/>
      <c r="BV79" s="29"/>
      <c r="BW79" s="14"/>
      <c r="BX79" s="14"/>
      <c r="BY79" s="14"/>
      <c r="BZ79" s="29"/>
      <c r="CA79" s="14"/>
      <c r="CB79" s="29"/>
      <c r="CC79" s="14">
        <f t="shared" si="109"/>
        <v>0</v>
      </c>
      <c r="CD79" s="14">
        <f t="shared" si="109"/>
        <v>0</v>
      </c>
      <c r="CE79" s="14"/>
      <c r="CF79" s="14"/>
      <c r="CG79" s="27"/>
      <c r="CH79" s="18"/>
      <c r="CI79" s="26"/>
      <c r="CJ79" s="18"/>
      <c r="CK79" s="17"/>
      <c r="CL79" s="17"/>
      <c r="CM79" s="327">
        <v>25.75</v>
      </c>
      <c r="CN79" s="245">
        <v>8</v>
      </c>
      <c r="CO79" s="29">
        <f t="shared" si="124"/>
        <v>25.75</v>
      </c>
      <c r="CP79" s="29">
        <f t="shared" si="125"/>
        <v>8</v>
      </c>
      <c r="CQ79" s="238">
        <v>247.40625</v>
      </c>
      <c r="CR79" s="238"/>
      <c r="CS79" s="238"/>
      <c r="CT79" s="239"/>
      <c r="CU79" s="366">
        <v>18.556701030927837</v>
      </c>
      <c r="CV79" s="240"/>
      <c r="CW79" s="328">
        <v>63.814432989690722</v>
      </c>
      <c r="CX79" s="239"/>
      <c r="CY79" s="16"/>
      <c r="CZ79" s="16"/>
      <c r="DA79" s="25">
        <f t="shared" si="126"/>
        <v>329.77738402061857</v>
      </c>
      <c r="DB79" s="14">
        <f t="shared" si="127"/>
        <v>0</v>
      </c>
      <c r="DC79" s="29"/>
      <c r="DD79" s="29"/>
      <c r="DE79" s="14"/>
      <c r="DF79" s="29"/>
      <c r="DG79" s="29"/>
      <c r="DH79" s="29"/>
      <c r="DI79" s="29">
        <f t="shared" si="128"/>
        <v>0</v>
      </c>
      <c r="DJ79" s="29">
        <f t="shared" si="129"/>
        <v>0</v>
      </c>
      <c r="DK79" s="329">
        <v>42.37</v>
      </c>
      <c r="DL79" s="329">
        <v>14.12</v>
      </c>
      <c r="DM79" s="11">
        <f t="shared" si="130"/>
        <v>42.37</v>
      </c>
      <c r="DN79" s="11">
        <f t="shared" si="131"/>
        <v>14.12</v>
      </c>
      <c r="DO79" s="329">
        <v>41.1</v>
      </c>
      <c r="DP79" s="329">
        <v>13.7</v>
      </c>
      <c r="DQ79" s="349"/>
      <c r="DR79" s="349"/>
      <c r="DS79" s="29"/>
      <c r="DT79" s="29"/>
      <c r="DU79" s="15"/>
      <c r="DV79" s="24"/>
      <c r="DW79" s="24"/>
      <c r="DX79" s="24"/>
      <c r="DY79" s="29"/>
      <c r="DZ79" s="29"/>
      <c r="EA79" s="14"/>
      <c r="EB79" s="29"/>
      <c r="EC79" s="29">
        <f t="shared" si="132"/>
        <v>0</v>
      </c>
      <c r="ED79" s="29">
        <f t="shared" si="132"/>
        <v>0</v>
      </c>
      <c r="EE79" s="14"/>
      <c r="EF79" s="14"/>
      <c r="EG79" s="330">
        <v>39.18</v>
      </c>
      <c r="EH79" s="331">
        <v>9.7949999999999999</v>
      </c>
      <c r="EI79" s="119">
        <v>154.63999999999999</v>
      </c>
      <c r="EJ79" s="119">
        <v>38.659999999999997</v>
      </c>
      <c r="EK79" s="327">
        <v>72.16</v>
      </c>
      <c r="EL79" s="353">
        <v>18.04</v>
      </c>
      <c r="EM79" s="358">
        <v>51.55</v>
      </c>
      <c r="EN79" s="358">
        <v>12.887499999999999</v>
      </c>
      <c r="EO79" s="358">
        <v>30.93</v>
      </c>
      <c r="EP79" s="358">
        <v>7.7324999999999999</v>
      </c>
      <c r="EQ79" s="29">
        <f t="shared" si="133"/>
        <v>348.46000000000004</v>
      </c>
      <c r="ER79" s="29">
        <f t="shared" si="134"/>
        <v>66.495000000000005</v>
      </c>
      <c r="ES79" s="33"/>
      <c r="ET79" s="33"/>
      <c r="EU79" s="23"/>
      <c r="EV79" s="23"/>
      <c r="EW79" s="14">
        <f t="shared" si="135"/>
        <v>0</v>
      </c>
      <c r="EX79" s="14">
        <f t="shared" si="136"/>
        <v>0</v>
      </c>
      <c r="EY79" s="29"/>
      <c r="EZ79" s="29"/>
      <c r="FA79" s="332">
        <v>24</v>
      </c>
      <c r="FB79" s="246"/>
      <c r="FC79" s="139">
        <v>25</v>
      </c>
      <c r="FD79" s="245"/>
      <c r="FE79" s="29"/>
      <c r="FF79" s="29"/>
      <c r="FG79" s="235"/>
      <c r="FH79" s="236"/>
      <c r="FI79" s="29"/>
      <c r="FJ79" s="29"/>
      <c r="FK79" s="29"/>
      <c r="FL79" s="29"/>
      <c r="FM79" s="245">
        <v>26.8</v>
      </c>
      <c r="FN79" s="245">
        <v>6</v>
      </c>
      <c r="FO79" s="14"/>
      <c r="FP79" s="29"/>
      <c r="FQ79" s="6">
        <f t="shared" si="137"/>
        <v>26.8</v>
      </c>
      <c r="FR79" s="29">
        <f t="shared" si="138"/>
        <v>6</v>
      </c>
      <c r="FS79" s="14"/>
      <c r="FT79" s="14"/>
      <c r="FU79" s="29"/>
      <c r="FV79" s="29"/>
      <c r="FW79" s="29"/>
      <c r="FX79" s="29"/>
      <c r="FY79" s="29"/>
      <c r="FZ79" s="29"/>
      <c r="GA79" s="29"/>
      <c r="GB79" s="29"/>
      <c r="GC79" s="29"/>
      <c r="GD79" s="29"/>
      <c r="GE79" s="29"/>
      <c r="GF79" s="29"/>
      <c r="GG79" s="29">
        <f t="shared" si="139"/>
        <v>0</v>
      </c>
      <c r="GH79" s="29">
        <f t="shared" si="140"/>
        <v>0</v>
      </c>
      <c r="GI79" s="22"/>
      <c r="GJ79" s="22"/>
      <c r="GK79" s="245"/>
      <c r="GL79" s="245"/>
      <c r="GM79" s="248"/>
      <c r="GN79" s="21"/>
      <c r="GO79" s="333"/>
      <c r="GP79" s="334"/>
      <c r="GQ79" s="5"/>
      <c r="GR79" s="5"/>
      <c r="GS79" s="21"/>
      <c r="GT79" s="21"/>
      <c r="GU79" s="118"/>
      <c r="GV79" s="118"/>
      <c r="GW79" s="118"/>
      <c r="GX79" s="118"/>
      <c r="GY79" s="118">
        <v>1.5</v>
      </c>
      <c r="GZ79" s="118">
        <v>0</v>
      </c>
      <c r="HA79" s="29">
        <f t="shared" si="141"/>
        <v>1.5</v>
      </c>
      <c r="HB79" s="29">
        <f t="shared" si="142"/>
        <v>0</v>
      </c>
      <c r="HC79" s="14"/>
      <c r="HD79" s="14"/>
      <c r="HE79" s="14"/>
      <c r="HF79" s="14"/>
      <c r="HG79" s="14"/>
      <c r="HH79" s="14"/>
      <c r="HI79" s="14">
        <f t="shared" si="110"/>
        <v>0</v>
      </c>
      <c r="HJ79" s="14">
        <f t="shared" si="111"/>
        <v>0</v>
      </c>
      <c r="HK79" s="102"/>
      <c r="HL79" s="102"/>
      <c r="HM79" s="102"/>
      <c r="HN79" s="355"/>
      <c r="HO79" s="102">
        <f t="shared" si="143"/>
        <v>0</v>
      </c>
      <c r="HP79" s="102">
        <f t="shared" si="144"/>
        <v>0</v>
      </c>
      <c r="HQ79" s="116">
        <v>400</v>
      </c>
      <c r="HR79" s="95"/>
      <c r="HS79" s="116">
        <v>400</v>
      </c>
      <c r="HT79" s="29"/>
      <c r="HU79" s="29">
        <f t="shared" si="145"/>
        <v>400</v>
      </c>
      <c r="HV79" s="29">
        <f t="shared" si="146"/>
        <v>0</v>
      </c>
      <c r="HW79" s="29"/>
      <c r="HX79" s="29"/>
      <c r="HY79" s="240"/>
      <c r="HZ79" s="333"/>
      <c r="IA79" s="20"/>
      <c r="IB79" s="7"/>
      <c r="IC79" s="336">
        <v>9.3000000000000007</v>
      </c>
      <c r="ID79" s="155">
        <v>2.3250000000000002</v>
      </c>
      <c r="IE79" s="4"/>
      <c r="IF79" s="4"/>
      <c r="IG79" s="29">
        <f t="shared" si="187"/>
        <v>9.3000000000000007</v>
      </c>
      <c r="IH79" s="29">
        <f t="shared" si="147"/>
        <v>2.3250000000000002</v>
      </c>
      <c r="II79" s="29"/>
      <c r="IJ79" s="29"/>
      <c r="IK79" s="29"/>
      <c r="IL79" s="29"/>
      <c r="IM79" s="14"/>
      <c r="IN79" s="24"/>
      <c r="IO79" s="102"/>
      <c r="IP79" s="102"/>
      <c r="IQ79" s="29"/>
      <c r="IR79" s="29"/>
      <c r="IS79" s="29"/>
      <c r="IT79" s="29"/>
      <c r="IU79" s="29">
        <f t="shared" si="112"/>
        <v>0</v>
      </c>
      <c r="IV79" s="29">
        <f t="shared" si="113"/>
        <v>0</v>
      </c>
      <c r="IW79" s="29"/>
      <c r="IX79" s="29"/>
      <c r="IY79" s="95">
        <v>10.31</v>
      </c>
      <c r="IZ79" s="95">
        <v>0</v>
      </c>
      <c r="JA79" s="95">
        <v>0</v>
      </c>
      <c r="JB79" s="95">
        <v>0</v>
      </c>
      <c r="JC79" s="30"/>
      <c r="JD79" s="30"/>
      <c r="JE79" s="29">
        <f t="shared" si="148"/>
        <v>10.31</v>
      </c>
      <c r="JF79" s="29">
        <f t="shared" si="149"/>
        <v>0</v>
      </c>
      <c r="JG79" s="368">
        <v>6.5372000000000003</v>
      </c>
      <c r="JH79" s="369">
        <v>1</v>
      </c>
      <c r="JI79" s="368">
        <v>6.5373000000000001</v>
      </c>
      <c r="JJ79" s="369">
        <v>1</v>
      </c>
      <c r="JK79" s="333">
        <v>51.55</v>
      </c>
      <c r="JL79" s="333">
        <v>11</v>
      </c>
      <c r="JM79" s="116">
        <v>0</v>
      </c>
      <c r="JN79" s="333">
        <v>0</v>
      </c>
      <c r="JO79" s="327"/>
      <c r="JP79" s="245"/>
      <c r="JQ79" s="29"/>
      <c r="JR79" s="29"/>
      <c r="JS79" s="29"/>
      <c r="JT79" s="29"/>
      <c r="JU79" s="29">
        <f t="shared" si="150"/>
        <v>64.624499999999998</v>
      </c>
      <c r="JV79" s="29">
        <f t="shared" si="151"/>
        <v>13</v>
      </c>
      <c r="JW79" s="29"/>
      <c r="JX79" s="29"/>
      <c r="JY79" s="30"/>
      <c r="JZ79" s="30"/>
      <c r="KA79" s="29">
        <f t="shared" si="152"/>
        <v>0</v>
      </c>
      <c r="KB79" s="29">
        <f t="shared" si="153"/>
        <v>0</v>
      </c>
      <c r="KC79" s="14"/>
      <c r="KD79" s="14"/>
      <c r="KE79" s="14"/>
      <c r="KF79" s="14"/>
      <c r="KG79" s="14">
        <f t="shared" si="114"/>
        <v>0</v>
      </c>
      <c r="KH79" s="14">
        <f t="shared" si="115"/>
        <v>0</v>
      </c>
      <c r="KI79" s="14"/>
      <c r="KJ79" s="14"/>
      <c r="KK79" s="14"/>
      <c r="KL79" s="14"/>
      <c r="KM79" s="14">
        <f t="shared" si="154"/>
        <v>0</v>
      </c>
      <c r="KN79" s="14">
        <f t="shared" si="154"/>
        <v>0</v>
      </c>
      <c r="KO79" s="11"/>
      <c r="KP79" s="14"/>
      <c r="KQ79" s="14"/>
      <c r="KR79" s="14"/>
      <c r="KS79" s="10"/>
      <c r="KT79" s="10"/>
      <c r="KU79" s="14"/>
      <c r="KV79" s="14"/>
      <c r="KW79" s="14">
        <f t="shared" si="155"/>
        <v>0</v>
      </c>
      <c r="KX79" s="14">
        <f t="shared" si="156"/>
        <v>0</v>
      </c>
      <c r="KY79" s="14"/>
      <c r="KZ79" s="14"/>
      <c r="LA79" s="14"/>
      <c r="LB79" s="14"/>
      <c r="LC79" s="14">
        <f t="shared" si="157"/>
        <v>0</v>
      </c>
      <c r="LD79" s="14">
        <f t="shared" si="158"/>
        <v>0</v>
      </c>
      <c r="LE79" s="14"/>
      <c r="LF79" s="14"/>
      <c r="LG79" s="14">
        <f t="shared" si="159"/>
        <v>0</v>
      </c>
      <c r="LH79" s="14">
        <f t="shared" si="160"/>
        <v>0</v>
      </c>
      <c r="LI79" s="337"/>
      <c r="LJ79" s="338"/>
      <c r="LK79" s="339"/>
      <c r="LL79" s="340"/>
      <c r="LM79" s="339"/>
      <c r="LN79" s="342"/>
      <c r="LO79" s="31"/>
      <c r="LP79" s="3"/>
      <c r="LQ79" s="3"/>
      <c r="LR79" s="3"/>
      <c r="LS79" s="14">
        <f t="shared" si="161"/>
        <v>0</v>
      </c>
      <c r="LT79" s="14">
        <f t="shared" si="162"/>
        <v>0</v>
      </c>
      <c r="LU79" s="12"/>
      <c r="LV79" s="14"/>
      <c r="LW79" s="14"/>
      <c r="LX79" s="14"/>
      <c r="LY79" s="14">
        <f t="shared" si="163"/>
        <v>0</v>
      </c>
      <c r="LZ79" s="14">
        <f t="shared" si="164"/>
        <v>0</v>
      </c>
      <c r="MA79" s="27"/>
      <c r="MB79" s="14"/>
      <c r="MC79" s="233">
        <v>22</v>
      </c>
      <c r="MD79" s="252"/>
      <c r="ME79" s="99"/>
      <c r="MF79" s="14"/>
      <c r="MG79" s="31"/>
      <c r="MH79" s="14"/>
      <c r="MI79" s="14">
        <f t="shared" si="165"/>
        <v>22</v>
      </c>
      <c r="MJ79" s="14">
        <f t="shared" si="166"/>
        <v>0</v>
      </c>
      <c r="MK79" s="350">
        <v>0.96</v>
      </c>
      <c r="ML79" s="117">
        <v>0</v>
      </c>
      <c r="MM79" s="139">
        <v>0.64000000000000012</v>
      </c>
      <c r="MN79" s="343">
        <v>0</v>
      </c>
      <c r="MO79" s="14">
        <f t="shared" si="167"/>
        <v>1.6</v>
      </c>
      <c r="MP79" s="14">
        <f t="shared" si="168"/>
        <v>0</v>
      </c>
      <c r="MQ79" s="14"/>
      <c r="MR79" s="14"/>
      <c r="MS79" s="14">
        <f t="shared" si="169"/>
        <v>0</v>
      </c>
      <c r="MT79" s="14">
        <f t="shared" si="170"/>
        <v>0</v>
      </c>
      <c r="MU79" s="14"/>
      <c r="MV79" s="14"/>
      <c r="MW79" s="14">
        <f t="shared" si="171"/>
        <v>0</v>
      </c>
      <c r="MX79" s="14">
        <f t="shared" si="172"/>
        <v>0</v>
      </c>
      <c r="MY79" s="117">
        <v>6.65</v>
      </c>
      <c r="MZ79" s="344">
        <v>0.9</v>
      </c>
      <c r="NA79" s="14">
        <f t="shared" si="173"/>
        <v>6.65</v>
      </c>
      <c r="NB79" s="14">
        <f t="shared" si="174"/>
        <v>0.9</v>
      </c>
      <c r="NC79" s="33"/>
      <c r="ND79" s="33"/>
      <c r="NE79" s="33">
        <f t="shared" si="175"/>
        <v>0</v>
      </c>
      <c r="NF79" s="33">
        <f t="shared" si="176"/>
        <v>0</v>
      </c>
      <c r="NG79" s="33"/>
      <c r="NH79" s="33"/>
      <c r="NI79" s="33">
        <f t="shared" si="177"/>
        <v>0</v>
      </c>
      <c r="NJ79" s="33">
        <f t="shared" si="178"/>
        <v>0</v>
      </c>
      <c r="NK79" s="8"/>
      <c r="NL79" s="33"/>
      <c r="NM79" s="33">
        <f t="shared" si="179"/>
        <v>0</v>
      </c>
      <c r="NN79" s="33">
        <f t="shared" si="180"/>
        <v>0</v>
      </c>
      <c r="NO79" s="98">
        <v>0.65</v>
      </c>
      <c r="NP79" s="98"/>
      <c r="NQ79" s="98">
        <v>0</v>
      </c>
      <c r="NR79" s="98"/>
      <c r="NS79" s="98">
        <v>0</v>
      </c>
      <c r="NT79" s="98"/>
      <c r="NU79" s="14">
        <f t="shared" si="181"/>
        <v>0.65</v>
      </c>
      <c r="NV79" s="14">
        <f t="shared" si="182"/>
        <v>0</v>
      </c>
      <c r="NW79" s="98"/>
      <c r="NX79" s="98"/>
      <c r="NY79" s="98"/>
      <c r="NZ79" s="98"/>
      <c r="OA79" s="98"/>
      <c r="OB79" s="98"/>
      <c r="OC79" s="98"/>
      <c r="OD79" s="98"/>
      <c r="OE79" s="98">
        <f t="shared" si="183"/>
        <v>0</v>
      </c>
      <c r="OF79" s="98">
        <f t="shared" si="184"/>
        <v>0</v>
      </c>
      <c r="OG79" s="240">
        <v>1.1599999999999999</v>
      </c>
      <c r="OH79" s="240"/>
      <c r="OI79" s="240">
        <v>0.4</v>
      </c>
      <c r="OJ79" s="240"/>
      <c r="OK79" s="240">
        <v>0.44</v>
      </c>
      <c r="OL79" s="33"/>
      <c r="OM79" s="33">
        <f t="shared" si="185"/>
        <v>1.56</v>
      </c>
      <c r="ON79" s="33">
        <f t="shared" si="186"/>
        <v>0</v>
      </c>
      <c r="OO79" s="33"/>
      <c r="OP79" s="33"/>
      <c r="OQ79" s="33">
        <f t="shared" si="116"/>
        <v>0</v>
      </c>
      <c r="OR79" s="33">
        <f t="shared" si="117"/>
        <v>0</v>
      </c>
    </row>
    <row r="80" spans="1:408" ht="12.75" customHeight="1">
      <c r="A80" s="172"/>
      <c r="B80" s="154">
        <v>70</v>
      </c>
      <c r="C80" s="173"/>
      <c r="D80" s="173"/>
      <c r="E80" s="98"/>
      <c r="F80" s="98"/>
      <c r="G80" s="98"/>
      <c r="H80" s="98"/>
      <c r="I80" s="102">
        <f t="shared" si="103"/>
        <v>0</v>
      </c>
      <c r="J80" s="102">
        <f t="shared" si="104"/>
        <v>0</v>
      </c>
      <c r="K80" s="11"/>
      <c r="L80" s="11"/>
      <c r="M80" s="95">
        <v>20.62</v>
      </c>
      <c r="N80" s="95">
        <v>4.1240000000000006</v>
      </c>
      <c r="O80" s="99">
        <v>0</v>
      </c>
      <c r="P80" s="95">
        <v>0</v>
      </c>
      <c r="Q80" s="147"/>
      <c r="R80" s="102"/>
      <c r="S80" s="11"/>
      <c r="T80" s="11"/>
      <c r="U80" s="102"/>
      <c r="V80" s="102"/>
      <c r="W80" s="29">
        <f t="shared" si="118"/>
        <v>20.62</v>
      </c>
      <c r="X80" s="29">
        <f t="shared" si="119"/>
        <v>20.62</v>
      </c>
      <c r="Y80" s="102">
        <v>5</v>
      </c>
      <c r="Z80" s="102">
        <v>2.2200000000000002</v>
      </c>
      <c r="AA80" s="99"/>
      <c r="AB80" s="95"/>
      <c r="AC80" s="29">
        <f t="shared" si="120"/>
        <v>5</v>
      </c>
      <c r="AD80" s="29">
        <f t="shared" si="121"/>
        <v>2.2200000000000002</v>
      </c>
      <c r="AE80" s="95">
        <v>10</v>
      </c>
      <c r="AF80" s="95">
        <v>3</v>
      </c>
      <c r="AG80" s="95"/>
      <c r="AH80" s="95"/>
      <c r="AI80" s="147"/>
      <c r="AJ80" s="147"/>
      <c r="AK80" s="325">
        <v>90</v>
      </c>
      <c r="AL80" s="326">
        <v>27</v>
      </c>
      <c r="AM80" s="9"/>
      <c r="AN80" s="9"/>
      <c r="AO80" s="28"/>
      <c r="AP80" s="28"/>
      <c r="AQ80" s="28"/>
      <c r="AR80" s="28"/>
      <c r="AS80" s="28"/>
      <c r="AT80" s="28"/>
      <c r="AU80" s="14">
        <f t="shared" si="105"/>
        <v>100</v>
      </c>
      <c r="AV80" s="14">
        <f t="shared" si="106"/>
        <v>30</v>
      </c>
      <c r="AW80" s="29"/>
      <c r="AX80" s="29"/>
      <c r="AY80" s="1"/>
      <c r="AZ80" s="29"/>
      <c r="BA80" s="29"/>
      <c r="BB80" s="29"/>
      <c r="BC80" s="29">
        <f t="shared" si="107"/>
        <v>0</v>
      </c>
      <c r="BD80" s="29">
        <f t="shared" si="108"/>
        <v>0</v>
      </c>
      <c r="BE80" s="102">
        <v>39</v>
      </c>
      <c r="BF80" s="102">
        <v>5.5536000000000003</v>
      </c>
      <c r="BG80" s="249">
        <v>16</v>
      </c>
      <c r="BH80" s="250">
        <v>2.2784</v>
      </c>
      <c r="BI80" s="249"/>
      <c r="BJ80" s="250"/>
      <c r="BK80" s="245"/>
      <c r="BL80" s="102"/>
      <c r="BM80" s="102">
        <v>5</v>
      </c>
      <c r="BN80" s="102">
        <v>0.71199999999999997</v>
      </c>
      <c r="BO80" s="29"/>
      <c r="BP80" s="29"/>
      <c r="BQ80" s="102">
        <v>0</v>
      </c>
      <c r="BR80" s="102">
        <v>0</v>
      </c>
      <c r="BS80" s="11">
        <f t="shared" si="122"/>
        <v>60</v>
      </c>
      <c r="BT80" s="29">
        <f t="shared" si="123"/>
        <v>8.5440000000000005</v>
      </c>
      <c r="BU80" s="29"/>
      <c r="BV80" s="29"/>
      <c r="BW80" s="14"/>
      <c r="BX80" s="14"/>
      <c r="BY80" s="14"/>
      <c r="BZ80" s="29"/>
      <c r="CA80" s="14"/>
      <c r="CB80" s="29"/>
      <c r="CC80" s="14">
        <f t="shared" si="109"/>
        <v>0</v>
      </c>
      <c r="CD80" s="14">
        <f t="shared" si="109"/>
        <v>0</v>
      </c>
      <c r="CE80" s="14"/>
      <c r="CF80" s="14"/>
      <c r="CG80" s="27"/>
      <c r="CH80" s="18"/>
      <c r="CI80" s="26"/>
      <c r="CJ80" s="18"/>
      <c r="CK80" s="17"/>
      <c r="CL80" s="17"/>
      <c r="CM80" s="327">
        <v>25.75</v>
      </c>
      <c r="CN80" s="245">
        <v>8</v>
      </c>
      <c r="CO80" s="29">
        <f t="shared" si="124"/>
        <v>25.75</v>
      </c>
      <c r="CP80" s="29">
        <f t="shared" si="125"/>
        <v>8</v>
      </c>
      <c r="CQ80" s="238">
        <v>247.40625</v>
      </c>
      <c r="CR80" s="238"/>
      <c r="CS80" s="238"/>
      <c r="CT80" s="239"/>
      <c r="CU80" s="366">
        <v>18.556701030927837</v>
      </c>
      <c r="CV80" s="240"/>
      <c r="CW80" s="328">
        <v>63.814432989690722</v>
      </c>
      <c r="CX80" s="239"/>
      <c r="CY80" s="16"/>
      <c r="CZ80" s="16"/>
      <c r="DA80" s="25">
        <f t="shared" si="126"/>
        <v>329.77738402061857</v>
      </c>
      <c r="DB80" s="14">
        <f t="shared" si="127"/>
        <v>0</v>
      </c>
      <c r="DC80" s="29"/>
      <c r="DD80" s="29"/>
      <c r="DE80" s="14"/>
      <c r="DF80" s="29"/>
      <c r="DG80" s="29"/>
      <c r="DH80" s="29"/>
      <c r="DI80" s="29">
        <f t="shared" si="128"/>
        <v>0</v>
      </c>
      <c r="DJ80" s="29">
        <f t="shared" si="129"/>
        <v>0</v>
      </c>
      <c r="DK80" s="329">
        <v>42.37</v>
      </c>
      <c r="DL80" s="329">
        <v>14.12</v>
      </c>
      <c r="DM80" s="11">
        <f t="shared" si="130"/>
        <v>42.37</v>
      </c>
      <c r="DN80" s="11">
        <f t="shared" si="131"/>
        <v>14.12</v>
      </c>
      <c r="DO80" s="329">
        <v>41.1</v>
      </c>
      <c r="DP80" s="329">
        <v>13.7</v>
      </c>
      <c r="DQ80" s="349"/>
      <c r="DR80" s="349"/>
      <c r="DS80" s="29"/>
      <c r="DT80" s="29"/>
      <c r="DU80" s="15"/>
      <c r="DV80" s="24"/>
      <c r="DW80" s="24"/>
      <c r="DX80" s="24"/>
      <c r="DY80" s="29"/>
      <c r="DZ80" s="29"/>
      <c r="EA80" s="14"/>
      <c r="EB80" s="29"/>
      <c r="EC80" s="29">
        <f t="shared" si="132"/>
        <v>0</v>
      </c>
      <c r="ED80" s="29">
        <f t="shared" si="132"/>
        <v>0</v>
      </c>
      <c r="EE80" s="14"/>
      <c r="EF80" s="14"/>
      <c r="EG80" s="330">
        <v>39.18</v>
      </c>
      <c r="EH80" s="331">
        <v>9.7949999999999999</v>
      </c>
      <c r="EI80" s="119">
        <v>154.63999999999999</v>
      </c>
      <c r="EJ80" s="119">
        <v>38.659999999999997</v>
      </c>
      <c r="EK80" s="327">
        <v>72.16</v>
      </c>
      <c r="EL80" s="353">
        <v>18.04</v>
      </c>
      <c r="EM80" s="358">
        <v>51.55</v>
      </c>
      <c r="EN80" s="358">
        <v>12.887499999999999</v>
      </c>
      <c r="EO80" s="358">
        <v>30.93</v>
      </c>
      <c r="EP80" s="358">
        <v>7.7324999999999999</v>
      </c>
      <c r="EQ80" s="29">
        <f t="shared" si="133"/>
        <v>348.46000000000004</v>
      </c>
      <c r="ER80" s="29">
        <f t="shared" si="134"/>
        <v>66.495000000000005</v>
      </c>
      <c r="ES80" s="33"/>
      <c r="ET80" s="33"/>
      <c r="EU80" s="23"/>
      <c r="EV80" s="23"/>
      <c r="EW80" s="14">
        <f t="shared" si="135"/>
        <v>0</v>
      </c>
      <c r="EX80" s="14">
        <f t="shared" si="136"/>
        <v>0</v>
      </c>
      <c r="EY80" s="29"/>
      <c r="EZ80" s="29"/>
      <c r="FA80" s="332">
        <v>24</v>
      </c>
      <c r="FB80" s="246"/>
      <c r="FC80" s="139">
        <v>25</v>
      </c>
      <c r="FD80" s="245"/>
      <c r="FE80" s="29"/>
      <c r="FF80" s="29"/>
      <c r="FG80" s="235"/>
      <c r="FH80" s="236"/>
      <c r="FI80" s="29"/>
      <c r="FJ80" s="29"/>
      <c r="FK80" s="29"/>
      <c r="FL80" s="29"/>
      <c r="FM80" s="245">
        <v>26.8</v>
      </c>
      <c r="FN80" s="245">
        <v>6</v>
      </c>
      <c r="FO80" s="14"/>
      <c r="FP80" s="29"/>
      <c r="FQ80" s="6">
        <f t="shared" si="137"/>
        <v>26.8</v>
      </c>
      <c r="FR80" s="29">
        <f t="shared" si="138"/>
        <v>6</v>
      </c>
      <c r="FS80" s="14"/>
      <c r="FT80" s="14"/>
      <c r="FU80" s="29"/>
      <c r="FV80" s="29"/>
      <c r="FW80" s="29"/>
      <c r="FX80" s="29"/>
      <c r="FY80" s="29"/>
      <c r="FZ80" s="29"/>
      <c r="GA80" s="29"/>
      <c r="GB80" s="29"/>
      <c r="GC80" s="29"/>
      <c r="GD80" s="29"/>
      <c r="GE80" s="29"/>
      <c r="GF80" s="29"/>
      <c r="GG80" s="29">
        <f t="shared" si="139"/>
        <v>0</v>
      </c>
      <c r="GH80" s="29">
        <f t="shared" si="140"/>
        <v>0</v>
      </c>
      <c r="GI80" s="22"/>
      <c r="GJ80" s="22"/>
      <c r="GK80" s="245"/>
      <c r="GL80" s="245"/>
      <c r="GM80" s="248"/>
      <c r="GN80" s="21"/>
      <c r="GO80" s="333"/>
      <c r="GP80" s="334"/>
      <c r="GQ80" s="5"/>
      <c r="GR80" s="5"/>
      <c r="GS80" s="21"/>
      <c r="GT80" s="21"/>
      <c r="GU80" s="118"/>
      <c r="GV80" s="118"/>
      <c r="GW80" s="118"/>
      <c r="GX80" s="118"/>
      <c r="GY80" s="118">
        <v>1.5</v>
      </c>
      <c r="GZ80" s="118">
        <v>0</v>
      </c>
      <c r="HA80" s="29">
        <f t="shared" si="141"/>
        <v>1.5</v>
      </c>
      <c r="HB80" s="29">
        <f t="shared" si="142"/>
        <v>0</v>
      </c>
      <c r="HC80" s="14"/>
      <c r="HD80" s="14"/>
      <c r="HE80" s="14"/>
      <c r="HF80" s="14"/>
      <c r="HG80" s="14"/>
      <c r="HH80" s="14"/>
      <c r="HI80" s="14">
        <f t="shared" si="110"/>
        <v>0</v>
      </c>
      <c r="HJ80" s="14">
        <f t="shared" si="111"/>
        <v>0</v>
      </c>
      <c r="HK80" s="102"/>
      <c r="HL80" s="102"/>
      <c r="HM80" s="102"/>
      <c r="HN80" s="355"/>
      <c r="HO80" s="102">
        <f t="shared" si="143"/>
        <v>0</v>
      </c>
      <c r="HP80" s="102">
        <f t="shared" si="144"/>
        <v>0</v>
      </c>
      <c r="HQ80" s="116">
        <v>400</v>
      </c>
      <c r="HR80" s="95"/>
      <c r="HS80" s="116">
        <v>400</v>
      </c>
      <c r="HT80" s="29"/>
      <c r="HU80" s="29">
        <f t="shared" si="145"/>
        <v>400</v>
      </c>
      <c r="HV80" s="29">
        <f t="shared" si="146"/>
        <v>0</v>
      </c>
      <c r="HW80" s="29"/>
      <c r="HX80" s="29"/>
      <c r="HY80" s="240"/>
      <c r="HZ80" s="333"/>
      <c r="IA80" s="20"/>
      <c r="IB80" s="7"/>
      <c r="IC80" s="336">
        <v>9.3000000000000007</v>
      </c>
      <c r="ID80" s="155">
        <v>2.3250000000000002</v>
      </c>
      <c r="IE80" s="4"/>
      <c r="IF80" s="4"/>
      <c r="IG80" s="29">
        <f t="shared" si="187"/>
        <v>9.3000000000000007</v>
      </c>
      <c r="IH80" s="29">
        <f t="shared" si="147"/>
        <v>2.3250000000000002</v>
      </c>
      <c r="II80" s="29"/>
      <c r="IJ80" s="29"/>
      <c r="IK80" s="29"/>
      <c r="IL80" s="29"/>
      <c r="IM80" s="14"/>
      <c r="IN80" s="24"/>
      <c r="IO80" s="102"/>
      <c r="IP80" s="102"/>
      <c r="IQ80" s="29"/>
      <c r="IR80" s="29"/>
      <c r="IS80" s="29"/>
      <c r="IT80" s="29"/>
      <c r="IU80" s="29">
        <f t="shared" si="112"/>
        <v>0</v>
      </c>
      <c r="IV80" s="29">
        <f t="shared" si="113"/>
        <v>0</v>
      </c>
      <c r="IW80" s="29"/>
      <c r="IX80" s="29"/>
      <c r="IY80" s="95">
        <v>10.31</v>
      </c>
      <c r="IZ80" s="95">
        <v>0</v>
      </c>
      <c r="JA80" s="95">
        <v>0</v>
      </c>
      <c r="JB80" s="95">
        <v>0</v>
      </c>
      <c r="JC80" s="30"/>
      <c r="JD80" s="30"/>
      <c r="JE80" s="29">
        <f t="shared" si="148"/>
        <v>10.31</v>
      </c>
      <c r="JF80" s="29">
        <f t="shared" si="149"/>
        <v>0</v>
      </c>
      <c r="JG80" s="368">
        <v>6.5372000000000003</v>
      </c>
      <c r="JH80" s="369">
        <v>1</v>
      </c>
      <c r="JI80" s="368">
        <v>6.5373000000000001</v>
      </c>
      <c r="JJ80" s="369">
        <v>1</v>
      </c>
      <c r="JK80" s="333">
        <v>51.55</v>
      </c>
      <c r="JL80" s="333">
        <v>11</v>
      </c>
      <c r="JM80" s="116">
        <v>0</v>
      </c>
      <c r="JN80" s="333">
        <v>0</v>
      </c>
      <c r="JO80" s="327"/>
      <c r="JP80" s="245"/>
      <c r="JQ80" s="29"/>
      <c r="JR80" s="29"/>
      <c r="JS80" s="29"/>
      <c r="JT80" s="29"/>
      <c r="JU80" s="29">
        <f t="shared" si="150"/>
        <v>64.624499999999998</v>
      </c>
      <c r="JV80" s="29">
        <f t="shared" si="151"/>
        <v>13</v>
      </c>
      <c r="JW80" s="29"/>
      <c r="JX80" s="29"/>
      <c r="JY80" s="30"/>
      <c r="JZ80" s="30"/>
      <c r="KA80" s="29">
        <f t="shared" si="152"/>
        <v>0</v>
      </c>
      <c r="KB80" s="29">
        <f t="shared" si="153"/>
        <v>0</v>
      </c>
      <c r="KC80" s="14"/>
      <c r="KD80" s="14"/>
      <c r="KE80" s="14"/>
      <c r="KF80" s="14"/>
      <c r="KG80" s="14">
        <f t="shared" si="114"/>
        <v>0</v>
      </c>
      <c r="KH80" s="14">
        <f t="shared" si="115"/>
        <v>0</v>
      </c>
      <c r="KI80" s="14"/>
      <c r="KJ80" s="14"/>
      <c r="KK80" s="14"/>
      <c r="KL80" s="14"/>
      <c r="KM80" s="14">
        <f t="shared" si="154"/>
        <v>0</v>
      </c>
      <c r="KN80" s="14">
        <f t="shared" si="154"/>
        <v>0</v>
      </c>
      <c r="KO80" s="11"/>
      <c r="KP80" s="14"/>
      <c r="KQ80" s="14"/>
      <c r="KR80" s="14"/>
      <c r="KS80" s="10"/>
      <c r="KT80" s="10"/>
      <c r="KU80" s="14"/>
      <c r="KV80" s="14"/>
      <c r="KW80" s="14">
        <f t="shared" si="155"/>
        <v>0</v>
      </c>
      <c r="KX80" s="14">
        <f t="shared" si="156"/>
        <v>0</v>
      </c>
      <c r="KY80" s="14"/>
      <c r="KZ80" s="14"/>
      <c r="LA80" s="14"/>
      <c r="LB80" s="14"/>
      <c r="LC80" s="14">
        <f t="shared" si="157"/>
        <v>0</v>
      </c>
      <c r="LD80" s="14">
        <f t="shared" si="158"/>
        <v>0</v>
      </c>
      <c r="LE80" s="14"/>
      <c r="LF80" s="14"/>
      <c r="LG80" s="14">
        <f t="shared" si="159"/>
        <v>0</v>
      </c>
      <c r="LH80" s="14">
        <f t="shared" si="160"/>
        <v>0</v>
      </c>
      <c r="LI80" s="337"/>
      <c r="LJ80" s="338"/>
      <c r="LK80" s="339"/>
      <c r="LL80" s="340"/>
      <c r="LM80" s="339"/>
      <c r="LN80" s="342"/>
      <c r="LO80" s="31"/>
      <c r="LP80" s="3"/>
      <c r="LQ80" s="3"/>
      <c r="LR80" s="3"/>
      <c r="LS80" s="14">
        <f t="shared" si="161"/>
        <v>0</v>
      </c>
      <c r="LT80" s="14">
        <f t="shared" si="162"/>
        <v>0</v>
      </c>
      <c r="LU80" s="12"/>
      <c r="LV80" s="14"/>
      <c r="LW80" s="14"/>
      <c r="LX80" s="14"/>
      <c r="LY80" s="14">
        <f t="shared" si="163"/>
        <v>0</v>
      </c>
      <c r="LZ80" s="14">
        <f t="shared" si="164"/>
        <v>0</v>
      </c>
      <c r="MA80" s="27"/>
      <c r="MB80" s="14"/>
      <c r="MC80" s="233">
        <v>22</v>
      </c>
      <c r="MD80" s="252"/>
      <c r="ME80" s="99"/>
      <c r="MF80" s="14"/>
      <c r="MG80" s="31"/>
      <c r="MH80" s="14"/>
      <c r="MI80" s="14">
        <f t="shared" si="165"/>
        <v>22</v>
      </c>
      <c r="MJ80" s="14">
        <f t="shared" si="166"/>
        <v>0</v>
      </c>
      <c r="MK80" s="350">
        <v>0.68399999999999994</v>
      </c>
      <c r="ML80" s="117">
        <v>0</v>
      </c>
      <c r="MM80" s="139">
        <v>0.45599999999999996</v>
      </c>
      <c r="MN80" s="343">
        <v>0</v>
      </c>
      <c r="MO80" s="14">
        <f t="shared" si="167"/>
        <v>1.1399999999999999</v>
      </c>
      <c r="MP80" s="14">
        <f t="shared" si="168"/>
        <v>0</v>
      </c>
      <c r="MQ80" s="14"/>
      <c r="MR80" s="14"/>
      <c r="MS80" s="14">
        <f t="shared" si="169"/>
        <v>0</v>
      </c>
      <c r="MT80" s="14">
        <f t="shared" si="170"/>
        <v>0</v>
      </c>
      <c r="MU80" s="14"/>
      <c r="MV80" s="14"/>
      <c r="MW80" s="14">
        <f t="shared" si="171"/>
        <v>0</v>
      </c>
      <c r="MX80" s="14">
        <f t="shared" si="172"/>
        <v>0</v>
      </c>
      <c r="MY80" s="117">
        <v>6.65</v>
      </c>
      <c r="MZ80" s="344">
        <v>0.9</v>
      </c>
      <c r="NA80" s="14">
        <f t="shared" si="173"/>
        <v>6.65</v>
      </c>
      <c r="NB80" s="14">
        <f t="shared" si="174"/>
        <v>0.9</v>
      </c>
      <c r="NC80" s="33"/>
      <c r="ND80" s="33"/>
      <c r="NE80" s="33">
        <f t="shared" si="175"/>
        <v>0</v>
      </c>
      <c r="NF80" s="33">
        <f t="shared" si="176"/>
        <v>0</v>
      </c>
      <c r="NG80" s="33"/>
      <c r="NH80" s="33"/>
      <c r="NI80" s="33">
        <f t="shared" si="177"/>
        <v>0</v>
      </c>
      <c r="NJ80" s="33">
        <f t="shared" si="178"/>
        <v>0</v>
      </c>
      <c r="NK80" s="8"/>
      <c r="NL80" s="33"/>
      <c r="NM80" s="33">
        <f t="shared" si="179"/>
        <v>0</v>
      </c>
      <c r="NN80" s="33">
        <f t="shared" si="180"/>
        <v>0</v>
      </c>
      <c r="NO80" s="98">
        <v>0.49</v>
      </c>
      <c r="NP80" s="98"/>
      <c r="NQ80" s="98">
        <v>0</v>
      </c>
      <c r="NR80" s="98"/>
      <c r="NS80" s="98">
        <v>0</v>
      </c>
      <c r="NT80" s="98"/>
      <c r="NU80" s="14">
        <f t="shared" si="181"/>
        <v>0.49</v>
      </c>
      <c r="NV80" s="14">
        <f t="shared" si="182"/>
        <v>0</v>
      </c>
      <c r="NW80" s="98"/>
      <c r="NX80" s="98"/>
      <c r="NY80" s="98"/>
      <c r="NZ80" s="98"/>
      <c r="OA80" s="98"/>
      <c r="OB80" s="98"/>
      <c r="OC80" s="98"/>
      <c r="OD80" s="98"/>
      <c r="OE80" s="98">
        <f t="shared" si="183"/>
        <v>0</v>
      </c>
      <c r="OF80" s="98">
        <f t="shared" si="184"/>
        <v>0</v>
      </c>
      <c r="OG80" s="240">
        <v>0.9</v>
      </c>
      <c r="OH80" s="240"/>
      <c r="OI80" s="240">
        <v>0.31</v>
      </c>
      <c r="OJ80" s="240"/>
      <c r="OK80" s="240">
        <v>0.33</v>
      </c>
      <c r="OL80" s="33"/>
      <c r="OM80" s="33">
        <f t="shared" si="185"/>
        <v>1.21</v>
      </c>
      <c r="ON80" s="33">
        <f t="shared" si="186"/>
        <v>0</v>
      </c>
      <c r="OO80" s="33"/>
      <c r="OP80" s="33"/>
      <c r="OQ80" s="33">
        <f t="shared" si="116"/>
        <v>0</v>
      </c>
      <c r="OR80" s="33">
        <f t="shared" si="117"/>
        <v>0</v>
      </c>
    </row>
    <row r="81" spans="1:408" ht="12.75" customHeight="1">
      <c r="A81" s="172"/>
      <c r="B81" s="154">
        <v>71</v>
      </c>
      <c r="C81" s="173"/>
      <c r="D81" s="173"/>
      <c r="E81" s="98"/>
      <c r="F81" s="98"/>
      <c r="G81" s="98"/>
      <c r="H81" s="98"/>
      <c r="I81" s="102">
        <f t="shared" si="103"/>
        <v>0</v>
      </c>
      <c r="J81" s="102">
        <f t="shared" si="104"/>
        <v>0</v>
      </c>
      <c r="K81" s="11"/>
      <c r="L81" s="11"/>
      <c r="M81" s="95">
        <v>20.62</v>
      </c>
      <c r="N81" s="95">
        <v>4.1240000000000006</v>
      </c>
      <c r="O81" s="99">
        <v>0</v>
      </c>
      <c r="P81" s="95">
        <v>0</v>
      </c>
      <c r="Q81" s="147"/>
      <c r="R81" s="102"/>
      <c r="S81" s="11"/>
      <c r="T81" s="11"/>
      <c r="U81" s="102"/>
      <c r="V81" s="102"/>
      <c r="W81" s="29">
        <f t="shared" si="118"/>
        <v>20.62</v>
      </c>
      <c r="X81" s="29">
        <f t="shared" si="119"/>
        <v>20.62</v>
      </c>
      <c r="Y81" s="102">
        <v>5</v>
      </c>
      <c r="Z81" s="102">
        <v>2.2200000000000002</v>
      </c>
      <c r="AA81" s="99"/>
      <c r="AB81" s="95"/>
      <c r="AC81" s="29">
        <f t="shared" si="120"/>
        <v>5</v>
      </c>
      <c r="AD81" s="29">
        <f t="shared" si="121"/>
        <v>2.2200000000000002</v>
      </c>
      <c r="AE81" s="95">
        <v>10</v>
      </c>
      <c r="AF81" s="95">
        <v>3</v>
      </c>
      <c r="AG81" s="95"/>
      <c r="AH81" s="95"/>
      <c r="AI81" s="147"/>
      <c r="AJ81" s="147"/>
      <c r="AK81" s="325">
        <v>90</v>
      </c>
      <c r="AL81" s="326">
        <v>27</v>
      </c>
      <c r="AM81" s="9"/>
      <c r="AN81" s="9"/>
      <c r="AO81" s="28"/>
      <c r="AP81" s="28"/>
      <c r="AQ81" s="28"/>
      <c r="AR81" s="28"/>
      <c r="AS81" s="28"/>
      <c r="AT81" s="28"/>
      <c r="AU81" s="14">
        <f t="shared" si="105"/>
        <v>100</v>
      </c>
      <c r="AV81" s="14">
        <f t="shared" si="106"/>
        <v>30</v>
      </c>
      <c r="AW81" s="29"/>
      <c r="AX81" s="29"/>
      <c r="AY81" s="1"/>
      <c r="AZ81" s="29"/>
      <c r="BA81" s="29"/>
      <c r="BB81" s="29"/>
      <c r="BC81" s="29">
        <f t="shared" si="107"/>
        <v>0</v>
      </c>
      <c r="BD81" s="29">
        <f t="shared" si="108"/>
        <v>0</v>
      </c>
      <c r="BE81" s="102">
        <v>39</v>
      </c>
      <c r="BF81" s="102">
        <v>5.5536000000000003</v>
      </c>
      <c r="BG81" s="249">
        <v>16</v>
      </c>
      <c r="BH81" s="250">
        <v>2.2784</v>
      </c>
      <c r="BI81" s="249"/>
      <c r="BJ81" s="250"/>
      <c r="BK81" s="245"/>
      <c r="BL81" s="102"/>
      <c r="BM81" s="102">
        <v>5</v>
      </c>
      <c r="BN81" s="102">
        <v>0.71199999999999997</v>
      </c>
      <c r="BO81" s="29"/>
      <c r="BP81" s="29"/>
      <c r="BQ81" s="102">
        <v>0</v>
      </c>
      <c r="BR81" s="102">
        <v>0</v>
      </c>
      <c r="BS81" s="11">
        <f t="shared" si="122"/>
        <v>60</v>
      </c>
      <c r="BT81" s="29">
        <f t="shared" si="123"/>
        <v>8.5440000000000005</v>
      </c>
      <c r="BU81" s="29"/>
      <c r="BV81" s="29"/>
      <c r="BW81" s="14"/>
      <c r="BX81" s="14"/>
      <c r="BY81" s="14"/>
      <c r="BZ81" s="29"/>
      <c r="CA81" s="14"/>
      <c r="CB81" s="29"/>
      <c r="CC81" s="14">
        <f t="shared" si="109"/>
        <v>0</v>
      </c>
      <c r="CD81" s="14">
        <f t="shared" si="109"/>
        <v>0</v>
      </c>
      <c r="CE81" s="14"/>
      <c r="CF81" s="14"/>
      <c r="CG81" s="27"/>
      <c r="CH81" s="18"/>
      <c r="CI81" s="26"/>
      <c r="CJ81" s="18"/>
      <c r="CK81" s="17"/>
      <c r="CL81" s="17"/>
      <c r="CM81" s="327">
        <v>25.75</v>
      </c>
      <c r="CN81" s="245">
        <v>8</v>
      </c>
      <c r="CO81" s="29">
        <f t="shared" si="124"/>
        <v>25.75</v>
      </c>
      <c r="CP81" s="29">
        <f t="shared" si="125"/>
        <v>8</v>
      </c>
      <c r="CQ81" s="238">
        <v>247.40625</v>
      </c>
      <c r="CR81" s="238"/>
      <c r="CS81" s="238"/>
      <c r="CT81" s="239"/>
      <c r="CU81" s="366">
        <v>18.556701030927837</v>
      </c>
      <c r="CV81" s="240"/>
      <c r="CW81" s="328">
        <v>63.814432989690722</v>
      </c>
      <c r="CX81" s="239"/>
      <c r="CY81" s="16"/>
      <c r="CZ81" s="16"/>
      <c r="DA81" s="25">
        <f t="shared" si="126"/>
        <v>329.77738402061857</v>
      </c>
      <c r="DB81" s="14">
        <f t="shared" si="127"/>
        <v>0</v>
      </c>
      <c r="DC81" s="29"/>
      <c r="DD81" s="29"/>
      <c r="DE81" s="14"/>
      <c r="DF81" s="29"/>
      <c r="DG81" s="29"/>
      <c r="DH81" s="29"/>
      <c r="DI81" s="29">
        <f t="shared" si="128"/>
        <v>0</v>
      </c>
      <c r="DJ81" s="29">
        <f t="shared" si="129"/>
        <v>0</v>
      </c>
      <c r="DK81" s="329">
        <v>42.37</v>
      </c>
      <c r="DL81" s="329">
        <v>14.12</v>
      </c>
      <c r="DM81" s="11">
        <f t="shared" si="130"/>
        <v>42.37</v>
      </c>
      <c r="DN81" s="11">
        <f t="shared" si="131"/>
        <v>14.12</v>
      </c>
      <c r="DO81" s="329">
        <v>41.1</v>
      </c>
      <c r="DP81" s="329">
        <v>13.7</v>
      </c>
      <c r="DQ81" s="349"/>
      <c r="DR81" s="349"/>
      <c r="DS81" s="29"/>
      <c r="DT81" s="29"/>
      <c r="DU81" s="15"/>
      <c r="DV81" s="24"/>
      <c r="DW81" s="24"/>
      <c r="DX81" s="24"/>
      <c r="DY81" s="29"/>
      <c r="DZ81" s="29"/>
      <c r="EA81" s="14"/>
      <c r="EB81" s="29"/>
      <c r="EC81" s="29">
        <f t="shared" si="132"/>
        <v>0</v>
      </c>
      <c r="ED81" s="29">
        <f t="shared" si="132"/>
        <v>0</v>
      </c>
      <c r="EE81" s="14"/>
      <c r="EF81" s="14"/>
      <c r="EG81" s="330">
        <v>39.18</v>
      </c>
      <c r="EH81" s="331">
        <v>9.7949999999999999</v>
      </c>
      <c r="EI81" s="119">
        <v>154.63999999999999</v>
      </c>
      <c r="EJ81" s="119">
        <v>38.659999999999997</v>
      </c>
      <c r="EK81" s="327">
        <v>72.16</v>
      </c>
      <c r="EL81" s="353">
        <v>18.04</v>
      </c>
      <c r="EM81" s="358">
        <v>51.55</v>
      </c>
      <c r="EN81" s="358">
        <v>12.887499999999999</v>
      </c>
      <c r="EO81" s="358">
        <v>30.93</v>
      </c>
      <c r="EP81" s="358">
        <v>7.7324999999999999</v>
      </c>
      <c r="EQ81" s="29">
        <f t="shared" si="133"/>
        <v>348.46000000000004</v>
      </c>
      <c r="ER81" s="29">
        <f t="shared" si="134"/>
        <v>66.495000000000005</v>
      </c>
      <c r="ES81" s="33"/>
      <c r="ET81" s="33"/>
      <c r="EU81" s="23"/>
      <c r="EV81" s="23"/>
      <c r="EW81" s="14">
        <f t="shared" si="135"/>
        <v>0</v>
      </c>
      <c r="EX81" s="14">
        <f t="shared" si="136"/>
        <v>0</v>
      </c>
      <c r="EY81" s="29"/>
      <c r="EZ81" s="29"/>
      <c r="FA81" s="332">
        <v>24</v>
      </c>
      <c r="FB81" s="246"/>
      <c r="FC81" s="139">
        <v>25</v>
      </c>
      <c r="FD81" s="245"/>
      <c r="FE81" s="29"/>
      <c r="FF81" s="29"/>
      <c r="FG81" s="235"/>
      <c r="FH81" s="236"/>
      <c r="FI81" s="29"/>
      <c r="FJ81" s="29"/>
      <c r="FK81" s="29"/>
      <c r="FL81" s="29"/>
      <c r="FM81" s="245">
        <v>26.8</v>
      </c>
      <c r="FN81" s="245">
        <v>6</v>
      </c>
      <c r="FO81" s="14"/>
      <c r="FP81" s="29"/>
      <c r="FQ81" s="6">
        <f t="shared" si="137"/>
        <v>26.8</v>
      </c>
      <c r="FR81" s="29">
        <f t="shared" si="138"/>
        <v>6</v>
      </c>
      <c r="FS81" s="14"/>
      <c r="FT81" s="14"/>
      <c r="FU81" s="29"/>
      <c r="FV81" s="29"/>
      <c r="FW81" s="29"/>
      <c r="FX81" s="29"/>
      <c r="FY81" s="29"/>
      <c r="FZ81" s="29"/>
      <c r="GA81" s="29"/>
      <c r="GB81" s="29"/>
      <c r="GC81" s="29"/>
      <c r="GD81" s="29"/>
      <c r="GE81" s="29"/>
      <c r="GF81" s="29"/>
      <c r="GG81" s="29">
        <f t="shared" si="139"/>
        <v>0</v>
      </c>
      <c r="GH81" s="29">
        <f t="shared" si="140"/>
        <v>0</v>
      </c>
      <c r="GI81" s="22"/>
      <c r="GJ81" s="22"/>
      <c r="GK81" s="245"/>
      <c r="GL81" s="245"/>
      <c r="GM81" s="248"/>
      <c r="GN81" s="21"/>
      <c r="GO81" s="333"/>
      <c r="GP81" s="334"/>
      <c r="GQ81" s="5"/>
      <c r="GR81" s="5"/>
      <c r="GS81" s="21"/>
      <c r="GT81" s="21"/>
      <c r="GU81" s="118"/>
      <c r="GV81" s="118"/>
      <c r="GW81" s="118"/>
      <c r="GX81" s="118"/>
      <c r="GY81" s="118">
        <v>1.5</v>
      </c>
      <c r="GZ81" s="118">
        <v>0</v>
      </c>
      <c r="HA81" s="29">
        <f t="shared" si="141"/>
        <v>1.5</v>
      </c>
      <c r="HB81" s="29">
        <f t="shared" si="142"/>
        <v>0</v>
      </c>
      <c r="HC81" s="14"/>
      <c r="HD81" s="14"/>
      <c r="HE81" s="14"/>
      <c r="HF81" s="14"/>
      <c r="HG81" s="14"/>
      <c r="HH81" s="14"/>
      <c r="HI81" s="14">
        <f t="shared" si="110"/>
        <v>0</v>
      </c>
      <c r="HJ81" s="14">
        <f t="shared" si="111"/>
        <v>0</v>
      </c>
      <c r="HK81" s="102"/>
      <c r="HL81" s="102"/>
      <c r="HM81" s="102"/>
      <c r="HN81" s="355"/>
      <c r="HO81" s="102">
        <f t="shared" si="143"/>
        <v>0</v>
      </c>
      <c r="HP81" s="102">
        <f t="shared" si="144"/>
        <v>0</v>
      </c>
      <c r="HQ81" s="116">
        <v>400</v>
      </c>
      <c r="HR81" s="95"/>
      <c r="HS81" s="116">
        <v>400</v>
      </c>
      <c r="HT81" s="29"/>
      <c r="HU81" s="29">
        <f t="shared" si="145"/>
        <v>400</v>
      </c>
      <c r="HV81" s="29">
        <f t="shared" si="146"/>
        <v>0</v>
      </c>
      <c r="HW81" s="29"/>
      <c r="HX81" s="29"/>
      <c r="HY81" s="240"/>
      <c r="HZ81" s="333"/>
      <c r="IA81" s="20"/>
      <c r="IB81" s="7"/>
      <c r="IC81" s="336">
        <v>9.3000000000000007</v>
      </c>
      <c r="ID81" s="155">
        <v>2.3250000000000002</v>
      </c>
      <c r="IE81" s="4"/>
      <c r="IF81" s="4"/>
      <c r="IG81" s="29">
        <f t="shared" si="187"/>
        <v>9.3000000000000007</v>
      </c>
      <c r="IH81" s="29">
        <f t="shared" si="147"/>
        <v>2.3250000000000002</v>
      </c>
      <c r="II81" s="29"/>
      <c r="IJ81" s="29"/>
      <c r="IK81" s="29"/>
      <c r="IL81" s="29"/>
      <c r="IM81" s="14"/>
      <c r="IN81" s="24"/>
      <c r="IO81" s="102"/>
      <c r="IP81" s="102"/>
      <c r="IQ81" s="29"/>
      <c r="IR81" s="29"/>
      <c r="IS81" s="29"/>
      <c r="IT81" s="29"/>
      <c r="IU81" s="29">
        <f t="shared" si="112"/>
        <v>0</v>
      </c>
      <c r="IV81" s="29">
        <f t="shared" si="113"/>
        <v>0</v>
      </c>
      <c r="IW81" s="29"/>
      <c r="IX81" s="29"/>
      <c r="IY81" s="95">
        <v>10.31</v>
      </c>
      <c r="IZ81" s="95">
        <v>0</v>
      </c>
      <c r="JA81" s="95">
        <v>0</v>
      </c>
      <c r="JB81" s="95">
        <v>0</v>
      </c>
      <c r="JC81" s="30"/>
      <c r="JD81" s="30"/>
      <c r="JE81" s="29">
        <f t="shared" si="148"/>
        <v>10.31</v>
      </c>
      <c r="JF81" s="29">
        <f t="shared" si="149"/>
        <v>0</v>
      </c>
      <c r="JG81" s="368">
        <v>6.5372000000000003</v>
      </c>
      <c r="JH81" s="369">
        <v>1</v>
      </c>
      <c r="JI81" s="368">
        <v>6.5373000000000001</v>
      </c>
      <c r="JJ81" s="369">
        <v>1</v>
      </c>
      <c r="JK81" s="333">
        <v>51.55</v>
      </c>
      <c r="JL81" s="333">
        <v>11</v>
      </c>
      <c r="JM81" s="116">
        <v>0</v>
      </c>
      <c r="JN81" s="333">
        <v>0</v>
      </c>
      <c r="JO81" s="327"/>
      <c r="JP81" s="245"/>
      <c r="JQ81" s="29"/>
      <c r="JR81" s="29"/>
      <c r="JS81" s="29"/>
      <c r="JT81" s="29"/>
      <c r="JU81" s="29">
        <f t="shared" si="150"/>
        <v>64.624499999999998</v>
      </c>
      <c r="JV81" s="29">
        <f t="shared" si="151"/>
        <v>13</v>
      </c>
      <c r="JW81" s="29"/>
      <c r="JX81" s="29"/>
      <c r="JY81" s="30"/>
      <c r="JZ81" s="30"/>
      <c r="KA81" s="29">
        <f t="shared" si="152"/>
        <v>0</v>
      </c>
      <c r="KB81" s="29">
        <f t="shared" si="153"/>
        <v>0</v>
      </c>
      <c r="KC81" s="14"/>
      <c r="KD81" s="14"/>
      <c r="KE81" s="14"/>
      <c r="KF81" s="14"/>
      <c r="KG81" s="14">
        <f t="shared" si="114"/>
        <v>0</v>
      </c>
      <c r="KH81" s="14">
        <f t="shared" si="115"/>
        <v>0</v>
      </c>
      <c r="KI81" s="14"/>
      <c r="KJ81" s="14"/>
      <c r="KK81" s="14"/>
      <c r="KL81" s="14"/>
      <c r="KM81" s="14">
        <f t="shared" si="154"/>
        <v>0</v>
      </c>
      <c r="KN81" s="14">
        <f t="shared" si="154"/>
        <v>0</v>
      </c>
      <c r="KO81" s="11"/>
      <c r="KP81" s="14"/>
      <c r="KQ81" s="14"/>
      <c r="KR81" s="14"/>
      <c r="KS81" s="10"/>
      <c r="KT81" s="10"/>
      <c r="KU81" s="14"/>
      <c r="KV81" s="14"/>
      <c r="KW81" s="14">
        <f t="shared" si="155"/>
        <v>0</v>
      </c>
      <c r="KX81" s="14">
        <f t="shared" si="156"/>
        <v>0</v>
      </c>
      <c r="KY81" s="14"/>
      <c r="KZ81" s="14"/>
      <c r="LA81" s="14"/>
      <c r="LB81" s="14"/>
      <c r="LC81" s="14">
        <f t="shared" si="157"/>
        <v>0</v>
      </c>
      <c r="LD81" s="14">
        <f t="shared" si="158"/>
        <v>0</v>
      </c>
      <c r="LE81" s="14"/>
      <c r="LF81" s="14"/>
      <c r="LG81" s="14">
        <f t="shared" si="159"/>
        <v>0</v>
      </c>
      <c r="LH81" s="14">
        <f t="shared" si="160"/>
        <v>0</v>
      </c>
      <c r="LI81" s="337"/>
      <c r="LJ81" s="338"/>
      <c r="LK81" s="339"/>
      <c r="LL81" s="340"/>
      <c r="LM81" s="339"/>
      <c r="LN81" s="342"/>
      <c r="LO81" s="31"/>
      <c r="LP81" s="3"/>
      <c r="LQ81" s="3"/>
      <c r="LR81" s="3"/>
      <c r="LS81" s="14">
        <f t="shared" si="161"/>
        <v>0</v>
      </c>
      <c r="LT81" s="14">
        <f t="shared" si="162"/>
        <v>0</v>
      </c>
      <c r="LU81" s="12"/>
      <c r="LV81" s="14"/>
      <c r="LW81" s="14"/>
      <c r="LX81" s="14"/>
      <c r="LY81" s="14">
        <f t="shared" si="163"/>
        <v>0</v>
      </c>
      <c r="LZ81" s="14">
        <f t="shared" si="164"/>
        <v>0</v>
      </c>
      <c r="MA81" s="27"/>
      <c r="MB81" s="14"/>
      <c r="MC81" s="233">
        <v>22</v>
      </c>
      <c r="MD81" s="252"/>
      <c r="ME81" s="99"/>
      <c r="MF81" s="14"/>
      <c r="MG81" s="31"/>
      <c r="MH81" s="14"/>
      <c r="MI81" s="14">
        <f t="shared" si="165"/>
        <v>22</v>
      </c>
      <c r="MJ81" s="14">
        <f t="shared" si="166"/>
        <v>0</v>
      </c>
      <c r="MK81" s="350">
        <v>0.6</v>
      </c>
      <c r="ML81" s="117">
        <v>0</v>
      </c>
      <c r="MM81" s="139">
        <v>0.4</v>
      </c>
      <c r="MN81" s="343">
        <v>0</v>
      </c>
      <c r="MO81" s="14">
        <f t="shared" si="167"/>
        <v>1</v>
      </c>
      <c r="MP81" s="14">
        <f t="shared" si="168"/>
        <v>0</v>
      </c>
      <c r="MQ81" s="14"/>
      <c r="MR81" s="14"/>
      <c r="MS81" s="14">
        <f t="shared" si="169"/>
        <v>0</v>
      </c>
      <c r="MT81" s="14">
        <f t="shared" si="170"/>
        <v>0</v>
      </c>
      <c r="MU81" s="14"/>
      <c r="MV81" s="14"/>
      <c r="MW81" s="14">
        <f t="shared" si="171"/>
        <v>0</v>
      </c>
      <c r="MX81" s="14">
        <f t="shared" si="172"/>
        <v>0</v>
      </c>
      <c r="MY81" s="117">
        <v>6.65</v>
      </c>
      <c r="MZ81" s="344">
        <v>0.9</v>
      </c>
      <c r="NA81" s="14">
        <f t="shared" si="173"/>
        <v>6.65</v>
      </c>
      <c r="NB81" s="14">
        <f t="shared" si="174"/>
        <v>0.9</v>
      </c>
      <c r="NC81" s="33"/>
      <c r="ND81" s="33"/>
      <c r="NE81" s="33">
        <f t="shared" si="175"/>
        <v>0</v>
      </c>
      <c r="NF81" s="33">
        <f t="shared" si="176"/>
        <v>0</v>
      </c>
      <c r="NG81" s="33"/>
      <c r="NH81" s="33"/>
      <c r="NI81" s="33">
        <f t="shared" si="177"/>
        <v>0</v>
      </c>
      <c r="NJ81" s="33">
        <f t="shared" si="178"/>
        <v>0</v>
      </c>
      <c r="NK81" s="8"/>
      <c r="NL81" s="33"/>
      <c r="NM81" s="33">
        <f t="shared" si="179"/>
        <v>0</v>
      </c>
      <c r="NN81" s="33">
        <f t="shared" si="180"/>
        <v>0</v>
      </c>
      <c r="NO81" s="98">
        <v>0.41</v>
      </c>
      <c r="NP81" s="98"/>
      <c r="NQ81" s="98">
        <v>0</v>
      </c>
      <c r="NR81" s="98"/>
      <c r="NS81" s="98">
        <v>0</v>
      </c>
      <c r="NT81" s="98"/>
      <c r="NU81" s="14">
        <f t="shared" si="181"/>
        <v>0.41</v>
      </c>
      <c r="NV81" s="14">
        <f t="shared" si="182"/>
        <v>0</v>
      </c>
      <c r="NW81" s="98"/>
      <c r="NX81" s="98"/>
      <c r="NY81" s="98"/>
      <c r="NZ81" s="98"/>
      <c r="OA81" s="98"/>
      <c r="OB81" s="98"/>
      <c r="OC81" s="98"/>
      <c r="OD81" s="98"/>
      <c r="OE81" s="98">
        <f t="shared" si="183"/>
        <v>0</v>
      </c>
      <c r="OF81" s="98">
        <f t="shared" si="184"/>
        <v>0</v>
      </c>
      <c r="OG81" s="240">
        <v>0.65</v>
      </c>
      <c r="OH81" s="240"/>
      <c r="OI81" s="240">
        <v>0.22</v>
      </c>
      <c r="OJ81" s="240"/>
      <c r="OK81" s="240">
        <v>0.24</v>
      </c>
      <c r="OL81" s="33"/>
      <c r="OM81" s="33">
        <f t="shared" si="185"/>
        <v>0.87</v>
      </c>
      <c r="ON81" s="33">
        <f t="shared" si="186"/>
        <v>0</v>
      </c>
      <c r="OO81" s="33"/>
      <c r="OP81" s="33"/>
      <c r="OQ81" s="33">
        <f t="shared" si="116"/>
        <v>0</v>
      </c>
      <c r="OR81" s="33">
        <f t="shared" si="117"/>
        <v>0</v>
      </c>
    </row>
    <row r="82" spans="1:408" ht="12.75" customHeight="1">
      <c r="A82" s="172"/>
      <c r="B82" s="154">
        <v>72</v>
      </c>
      <c r="C82" s="173"/>
      <c r="D82" s="173"/>
      <c r="E82" s="98"/>
      <c r="F82" s="98"/>
      <c r="G82" s="98"/>
      <c r="H82" s="98"/>
      <c r="I82" s="102">
        <f t="shared" si="103"/>
        <v>0</v>
      </c>
      <c r="J82" s="102">
        <f t="shared" si="104"/>
        <v>0</v>
      </c>
      <c r="K82" s="11"/>
      <c r="L82" s="11"/>
      <c r="M82" s="95">
        <v>20.62</v>
      </c>
      <c r="N82" s="95">
        <v>4.1240000000000006</v>
      </c>
      <c r="O82" s="99">
        <v>0</v>
      </c>
      <c r="P82" s="95">
        <v>0</v>
      </c>
      <c r="Q82" s="147"/>
      <c r="R82" s="102"/>
      <c r="S82" s="11"/>
      <c r="T82" s="11"/>
      <c r="U82" s="102"/>
      <c r="V82" s="102"/>
      <c r="W82" s="29">
        <f t="shared" si="118"/>
        <v>20.62</v>
      </c>
      <c r="X82" s="29">
        <f t="shared" si="119"/>
        <v>20.62</v>
      </c>
      <c r="Y82" s="102">
        <v>5</v>
      </c>
      <c r="Z82" s="102">
        <v>2.2200000000000002</v>
      </c>
      <c r="AA82" s="99"/>
      <c r="AB82" s="95"/>
      <c r="AC82" s="29">
        <f t="shared" si="120"/>
        <v>5</v>
      </c>
      <c r="AD82" s="29">
        <f t="shared" si="121"/>
        <v>2.2200000000000002</v>
      </c>
      <c r="AE82" s="95">
        <v>10</v>
      </c>
      <c r="AF82" s="95">
        <v>3</v>
      </c>
      <c r="AG82" s="95"/>
      <c r="AH82" s="95"/>
      <c r="AI82" s="147"/>
      <c r="AJ82" s="147"/>
      <c r="AK82" s="325">
        <v>90</v>
      </c>
      <c r="AL82" s="326">
        <v>27</v>
      </c>
      <c r="AM82" s="9"/>
      <c r="AN82" s="9"/>
      <c r="AO82" s="28"/>
      <c r="AP82" s="28"/>
      <c r="AQ82" s="28"/>
      <c r="AR82" s="28"/>
      <c r="AS82" s="28"/>
      <c r="AT82" s="28"/>
      <c r="AU82" s="14">
        <f t="shared" si="105"/>
        <v>100</v>
      </c>
      <c r="AV82" s="14">
        <f t="shared" si="106"/>
        <v>30</v>
      </c>
      <c r="AW82" s="29"/>
      <c r="AX82" s="29"/>
      <c r="AY82" s="1"/>
      <c r="AZ82" s="29"/>
      <c r="BA82" s="29"/>
      <c r="BB82" s="29"/>
      <c r="BC82" s="29">
        <f t="shared" si="107"/>
        <v>0</v>
      </c>
      <c r="BD82" s="29">
        <f t="shared" si="108"/>
        <v>0</v>
      </c>
      <c r="BE82" s="102">
        <v>39</v>
      </c>
      <c r="BF82" s="102">
        <v>5.5536000000000003</v>
      </c>
      <c r="BG82" s="249">
        <v>16</v>
      </c>
      <c r="BH82" s="250">
        <v>2.2784</v>
      </c>
      <c r="BI82" s="249"/>
      <c r="BJ82" s="250"/>
      <c r="BK82" s="245"/>
      <c r="BL82" s="102"/>
      <c r="BM82" s="102">
        <v>5</v>
      </c>
      <c r="BN82" s="102">
        <v>0.71199999999999997</v>
      </c>
      <c r="BO82" s="29"/>
      <c r="BP82" s="29"/>
      <c r="BQ82" s="102">
        <v>0</v>
      </c>
      <c r="BR82" s="102">
        <v>0</v>
      </c>
      <c r="BS82" s="11">
        <f t="shared" si="122"/>
        <v>60</v>
      </c>
      <c r="BT82" s="29">
        <f t="shared" si="123"/>
        <v>8.5440000000000005</v>
      </c>
      <c r="BU82" s="29"/>
      <c r="BV82" s="29"/>
      <c r="BW82" s="14"/>
      <c r="BX82" s="14"/>
      <c r="BY82" s="14"/>
      <c r="BZ82" s="29"/>
      <c r="CA82" s="14"/>
      <c r="CB82" s="29"/>
      <c r="CC82" s="14">
        <f t="shared" si="109"/>
        <v>0</v>
      </c>
      <c r="CD82" s="14">
        <f t="shared" si="109"/>
        <v>0</v>
      </c>
      <c r="CE82" s="14"/>
      <c r="CF82" s="14"/>
      <c r="CG82" s="27"/>
      <c r="CH82" s="18"/>
      <c r="CI82" s="26"/>
      <c r="CJ82" s="18"/>
      <c r="CK82" s="17"/>
      <c r="CL82" s="17"/>
      <c r="CM82" s="327">
        <v>25.75</v>
      </c>
      <c r="CN82" s="245">
        <v>8</v>
      </c>
      <c r="CO82" s="29">
        <f t="shared" si="124"/>
        <v>25.75</v>
      </c>
      <c r="CP82" s="29">
        <f t="shared" si="125"/>
        <v>8</v>
      </c>
      <c r="CQ82" s="238">
        <v>247.40625</v>
      </c>
      <c r="CR82" s="238"/>
      <c r="CS82" s="238"/>
      <c r="CT82" s="239"/>
      <c r="CU82" s="366">
        <v>18.556701030927837</v>
      </c>
      <c r="CV82" s="240"/>
      <c r="CW82" s="328">
        <v>63.814432989690722</v>
      </c>
      <c r="CX82" s="239"/>
      <c r="CY82" s="16"/>
      <c r="CZ82" s="16"/>
      <c r="DA82" s="25">
        <f t="shared" si="126"/>
        <v>329.77738402061857</v>
      </c>
      <c r="DB82" s="14">
        <f t="shared" si="127"/>
        <v>0</v>
      </c>
      <c r="DC82" s="29"/>
      <c r="DD82" s="29"/>
      <c r="DE82" s="14"/>
      <c r="DF82" s="29"/>
      <c r="DG82" s="29"/>
      <c r="DH82" s="29"/>
      <c r="DI82" s="29">
        <f t="shared" si="128"/>
        <v>0</v>
      </c>
      <c r="DJ82" s="29">
        <f t="shared" si="129"/>
        <v>0</v>
      </c>
      <c r="DK82" s="329">
        <v>42.37</v>
      </c>
      <c r="DL82" s="329">
        <v>14.12</v>
      </c>
      <c r="DM82" s="11">
        <f t="shared" si="130"/>
        <v>42.37</v>
      </c>
      <c r="DN82" s="11">
        <f t="shared" si="131"/>
        <v>14.12</v>
      </c>
      <c r="DO82" s="329">
        <v>41.1</v>
      </c>
      <c r="DP82" s="329">
        <v>13.7</v>
      </c>
      <c r="DQ82" s="349"/>
      <c r="DR82" s="349"/>
      <c r="DS82" s="29"/>
      <c r="DT82" s="29"/>
      <c r="DU82" s="15"/>
      <c r="DV82" s="24"/>
      <c r="DW82" s="24"/>
      <c r="DX82" s="24"/>
      <c r="DY82" s="29"/>
      <c r="DZ82" s="29"/>
      <c r="EA82" s="14"/>
      <c r="EB82" s="29"/>
      <c r="EC82" s="29">
        <f t="shared" si="132"/>
        <v>0</v>
      </c>
      <c r="ED82" s="29">
        <f t="shared" si="132"/>
        <v>0</v>
      </c>
      <c r="EE82" s="14"/>
      <c r="EF82" s="14"/>
      <c r="EG82" s="330">
        <v>39.18</v>
      </c>
      <c r="EH82" s="331">
        <v>9.7949999999999999</v>
      </c>
      <c r="EI82" s="119">
        <v>154.63999999999999</v>
      </c>
      <c r="EJ82" s="119">
        <v>38.659999999999997</v>
      </c>
      <c r="EK82" s="327">
        <v>72.16</v>
      </c>
      <c r="EL82" s="353">
        <v>18.04</v>
      </c>
      <c r="EM82" s="358">
        <v>51.55</v>
      </c>
      <c r="EN82" s="358">
        <v>12.887499999999999</v>
      </c>
      <c r="EO82" s="358">
        <v>30.93</v>
      </c>
      <c r="EP82" s="358">
        <v>7.7324999999999999</v>
      </c>
      <c r="EQ82" s="29">
        <f t="shared" si="133"/>
        <v>348.46000000000004</v>
      </c>
      <c r="ER82" s="29">
        <f t="shared" si="134"/>
        <v>66.495000000000005</v>
      </c>
      <c r="ES82" s="33"/>
      <c r="ET82" s="33"/>
      <c r="EU82" s="23"/>
      <c r="EV82" s="23"/>
      <c r="EW82" s="14">
        <f t="shared" si="135"/>
        <v>0</v>
      </c>
      <c r="EX82" s="14">
        <f t="shared" si="136"/>
        <v>0</v>
      </c>
      <c r="EY82" s="29"/>
      <c r="EZ82" s="29"/>
      <c r="FA82" s="332">
        <v>24</v>
      </c>
      <c r="FB82" s="246"/>
      <c r="FC82" s="139">
        <v>25</v>
      </c>
      <c r="FD82" s="245"/>
      <c r="FE82" s="29"/>
      <c r="FF82" s="29"/>
      <c r="FG82" s="235"/>
      <c r="FH82" s="236"/>
      <c r="FI82" s="29"/>
      <c r="FJ82" s="29"/>
      <c r="FK82" s="29"/>
      <c r="FL82" s="29"/>
      <c r="FM82" s="245">
        <v>26.8</v>
      </c>
      <c r="FN82" s="245">
        <v>6</v>
      </c>
      <c r="FO82" s="14"/>
      <c r="FP82" s="29"/>
      <c r="FQ82" s="6">
        <f t="shared" si="137"/>
        <v>26.8</v>
      </c>
      <c r="FR82" s="29">
        <f t="shared" si="138"/>
        <v>6</v>
      </c>
      <c r="FS82" s="14"/>
      <c r="FT82" s="14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>
        <f t="shared" si="139"/>
        <v>0</v>
      </c>
      <c r="GH82" s="29">
        <f t="shared" si="140"/>
        <v>0</v>
      </c>
      <c r="GI82" s="22"/>
      <c r="GJ82" s="22"/>
      <c r="GK82" s="245"/>
      <c r="GL82" s="245"/>
      <c r="GM82" s="248"/>
      <c r="GN82" s="21"/>
      <c r="GO82" s="333"/>
      <c r="GP82" s="334"/>
      <c r="GQ82" s="5"/>
      <c r="GR82" s="5"/>
      <c r="GS82" s="21"/>
      <c r="GT82" s="21"/>
      <c r="GU82" s="118"/>
      <c r="GV82" s="118"/>
      <c r="GW82" s="118"/>
      <c r="GX82" s="118"/>
      <c r="GY82" s="118">
        <v>1.5</v>
      </c>
      <c r="GZ82" s="118">
        <v>0</v>
      </c>
      <c r="HA82" s="29">
        <f t="shared" si="141"/>
        <v>1.5</v>
      </c>
      <c r="HB82" s="29">
        <f t="shared" si="142"/>
        <v>0</v>
      </c>
      <c r="HC82" s="14"/>
      <c r="HD82" s="14"/>
      <c r="HE82" s="14"/>
      <c r="HF82" s="14"/>
      <c r="HG82" s="14"/>
      <c r="HH82" s="14"/>
      <c r="HI82" s="14">
        <f t="shared" si="110"/>
        <v>0</v>
      </c>
      <c r="HJ82" s="14">
        <f t="shared" si="111"/>
        <v>0</v>
      </c>
      <c r="HK82" s="102"/>
      <c r="HL82" s="102"/>
      <c r="HM82" s="102"/>
      <c r="HN82" s="355"/>
      <c r="HO82" s="102">
        <f t="shared" si="143"/>
        <v>0</v>
      </c>
      <c r="HP82" s="102">
        <f t="shared" si="144"/>
        <v>0</v>
      </c>
      <c r="HQ82" s="116">
        <v>400</v>
      </c>
      <c r="HR82" s="95"/>
      <c r="HS82" s="116">
        <v>400</v>
      </c>
      <c r="HT82" s="29"/>
      <c r="HU82" s="29">
        <f t="shared" si="145"/>
        <v>400</v>
      </c>
      <c r="HV82" s="29">
        <f t="shared" si="146"/>
        <v>0</v>
      </c>
      <c r="HW82" s="29"/>
      <c r="HX82" s="29"/>
      <c r="HY82" s="240"/>
      <c r="HZ82" s="333"/>
      <c r="IA82" s="20"/>
      <c r="IB82" s="7"/>
      <c r="IC82" s="336">
        <v>9.3000000000000007</v>
      </c>
      <c r="ID82" s="155">
        <v>2.3250000000000002</v>
      </c>
      <c r="IE82" s="4"/>
      <c r="IF82" s="4"/>
      <c r="IG82" s="29">
        <f t="shared" si="187"/>
        <v>9.3000000000000007</v>
      </c>
      <c r="IH82" s="29">
        <f t="shared" si="147"/>
        <v>2.3250000000000002</v>
      </c>
      <c r="II82" s="29"/>
      <c r="IJ82" s="29"/>
      <c r="IK82" s="29"/>
      <c r="IL82" s="29"/>
      <c r="IM82" s="14"/>
      <c r="IN82" s="24"/>
      <c r="IO82" s="102"/>
      <c r="IP82" s="102"/>
      <c r="IQ82" s="29"/>
      <c r="IR82" s="29"/>
      <c r="IS82" s="29"/>
      <c r="IT82" s="29"/>
      <c r="IU82" s="29">
        <f t="shared" si="112"/>
        <v>0</v>
      </c>
      <c r="IV82" s="29">
        <f t="shared" si="113"/>
        <v>0</v>
      </c>
      <c r="IW82" s="29"/>
      <c r="IX82" s="29"/>
      <c r="IY82" s="95">
        <v>10.31</v>
      </c>
      <c r="IZ82" s="95">
        <v>0</v>
      </c>
      <c r="JA82" s="95">
        <v>0</v>
      </c>
      <c r="JB82" s="95">
        <v>0</v>
      </c>
      <c r="JC82" s="30"/>
      <c r="JD82" s="30"/>
      <c r="JE82" s="29">
        <f t="shared" si="148"/>
        <v>10.31</v>
      </c>
      <c r="JF82" s="29">
        <f t="shared" si="149"/>
        <v>0</v>
      </c>
      <c r="JG82" s="368">
        <v>6.5372000000000003</v>
      </c>
      <c r="JH82" s="369">
        <v>1</v>
      </c>
      <c r="JI82" s="368">
        <v>6.5373000000000001</v>
      </c>
      <c r="JJ82" s="369">
        <v>1</v>
      </c>
      <c r="JK82" s="333">
        <v>51.55</v>
      </c>
      <c r="JL82" s="333">
        <v>11</v>
      </c>
      <c r="JM82" s="116">
        <v>0</v>
      </c>
      <c r="JN82" s="333">
        <v>0</v>
      </c>
      <c r="JO82" s="327"/>
      <c r="JP82" s="245"/>
      <c r="JQ82" s="29"/>
      <c r="JR82" s="29"/>
      <c r="JS82" s="29"/>
      <c r="JT82" s="29"/>
      <c r="JU82" s="29">
        <f t="shared" si="150"/>
        <v>64.624499999999998</v>
      </c>
      <c r="JV82" s="29">
        <f t="shared" si="151"/>
        <v>13</v>
      </c>
      <c r="JW82" s="29"/>
      <c r="JX82" s="29"/>
      <c r="JY82" s="30"/>
      <c r="JZ82" s="30"/>
      <c r="KA82" s="29">
        <f t="shared" si="152"/>
        <v>0</v>
      </c>
      <c r="KB82" s="29">
        <f t="shared" si="153"/>
        <v>0</v>
      </c>
      <c r="KC82" s="14"/>
      <c r="KD82" s="14"/>
      <c r="KE82" s="14"/>
      <c r="KF82" s="14"/>
      <c r="KG82" s="14">
        <f t="shared" si="114"/>
        <v>0</v>
      </c>
      <c r="KH82" s="14">
        <f t="shared" si="115"/>
        <v>0</v>
      </c>
      <c r="KI82" s="14"/>
      <c r="KJ82" s="14"/>
      <c r="KK82" s="14"/>
      <c r="KL82" s="14"/>
      <c r="KM82" s="14">
        <f t="shared" si="154"/>
        <v>0</v>
      </c>
      <c r="KN82" s="14">
        <f t="shared" si="154"/>
        <v>0</v>
      </c>
      <c r="KO82" s="11"/>
      <c r="KP82" s="14"/>
      <c r="KQ82" s="14"/>
      <c r="KR82" s="14"/>
      <c r="KS82" s="10"/>
      <c r="KT82" s="10"/>
      <c r="KU82" s="14"/>
      <c r="KV82" s="14"/>
      <c r="KW82" s="14">
        <f t="shared" si="155"/>
        <v>0</v>
      </c>
      <c r="KX82" s="14">
        <f t="shared" si="156"/>
        <v>0</v>
      </c>
      <c r="KY82" s="14"/>
      <c r="KZ82" s="14"/>
      <c r="LA82" s="14"/>
      <c r="LB82" s="14"/>
      <c r="LC82" s="14">
        <f t="shared" si="157"/>
        <v>0</v>
      </c>
      <c r="LD82" s="14">
        <f t="shared" si="158"/>
        <v>0</v>
      </c>
      <c r="LE82" s="14"/>
      <c r="LF82" s="14"/>
      <c r="LG82" s="14">
        <f t="shared" si="159"/>
        <v>0</v>
      </c>
      <c r="LH82" s="14">
        <f t="shared" si="160"/>
        <v>0</v>
      </c>
      <c r="LI82" s="337"/>
      <c r="LJ82" s="338"/>
      <c r="LK82" s="339"/>
      <c r="LL82" s="340"/>
      <c r="LM82" s="339"/>
      <c r="LN82" s="342"/>
      <c r="LO82" s="31"/>
      <c r="LP82" s="3"/>
      <c r="LQ82" s="3"/>
      <c r="LR82" s="3"/>
      <c r="LS82" s="14">
        <f t="shared" si="161"/>
        <v>0</v>
      </c>
      <c r="LT82" s="14">
        <f t="shared" si="162"/>
        <v>0</v>
      </c>
      <c r="LU82" s="12"/>
      <c r="LV82" s="14"/>
      <c r="LW82" s="14"/>
      <c r="LX82" s="14"/>
      <c r="LY82" s="14">
        <f t="shared" si="163"/>
        <v>0</v>
      </c>
      <c r="LZ82" s="14">
        <f t="shared" si="164"/>
        <v>0</v>
      </c>
      <c r="MA82" s="27"/>
      <c r="MB82" s="14"/>
      <c r="MC82" s="233">
        <v>22</v>
      </c>
      <c r="MD82" s="252"/>
      <c r="ME82" s="99"/>
      <c r="MF82" s="14"/>
      <c r="MG82" s="31"/>
      <c r="MH82" s="14"/>
      <c r="MI82" s="14">
        <f t="shared" si="165"/>
        <v>22</v>
      </c>
      <c r="MJ82" s="14">
        <f t="shared" si="166"/>
        <v>0</v>
      </c>
      <c r="MK82" s="350">
        <v>0.42599999999999999</v>
      </c>
      <c r="ML82" s="117">
        <v>0</v>
      </c>
      <c r="MM82" s="139">
        <v>0.28399999999999997</v>
      </c>
      <c r="MN82" s="343">
        <v>0</v>
      </c>
      <c r="MO82" s="14">
        <f t="shared" si="167"/>
        <v>0.71</v>
      </c>
      <c r="MP82" s="14">
        <f t="shared" si="168"/>
        <v>0</v>
      </c>
      <c r="MQ82" s="14"/>
      <c r="MR82" s="14"/>
      <c r="MS82" s="14">
        <f t="shared" si="169"/>
        <v>0</v>
      </c>
      <c r="MT82" s="14">
        <f t="shared" si="170"/>
        <v>0</v>
      </c>
      <c r="MU82" s="14"/>
      <c r="MV82" s="14"/>
      <c r="MW82" s="14">
        <f t="shared" si="171"/>
        <v>0</v>
      </c>
      <c r="MX82" s="14">
        <f t="shared" si="172"/>
        <v>0</v>
      </c>
      <c r="MY82" s="117">
        <v>6.65</v>
      </c>
      <c r="MZ82" s="344">
        <v>0.9</v>
      </c>
      <c r="NA82" s="14">
        <f t="shared" si="173"/>
        <v>6.65</v>
      </c>
      <c r="NB82" s="14">
        <f t="shared" si="174"/>
        <v>0.9</v>
      </c>
      <c r="NC82" s="33"/>
      <c r="ND82" s="33"/>
      <c r="NE82" s="33">
        <f t="shared" si="175"/>
        <v>0</v>
      </c>
      <c r="NF82" s="33">
        <f t="shared" si="176"/>
        <v>0</v>
      </c>
      <c r="NG82" s="33"/>
      <c r="NH82" s="33"/>
      <c r="NI82" s="33">
        <f t="shared" si="177"/>
        <v>0</v>
      </c>
      <c r="NJ82" s="33">
        <f t="shared" si="178"/>
        <v>0</v>
      </c>
      <c r="NK82" s="8"/>
      <c r="NL82" s="33"/>
      <c r="NM82" s="33">
        <f t="shared" si="179"/>
        <v>0</v>
      </c>
      <c r="NN82" s="33">
        <f t="shared" si="180"/>
        <v>0</v>
      </c>
      <c r="NO82" s="98">
        <v>0.25</v>
      </c>
      <c r="NP82" s="98"/>
      <c r="NQ82" s="98">
        <v>0</v>
      </c>
      <c r="NR82" s="98"/>
      <c r="NS82" s="98">
        <v>0</v>
      </c>
      <c r="NT82" s="98"/>
      <c r="NU82" s="14">
        <f t="shared" si="181"/>
        <v>0.25</v>
      </c>
      <c r="NV82" s="14">
        <f t="shared" si="182"/>
        <v>0</v>
      </c>
      <c r="NW82" s="98"/>
      <c r="NX82" s="98"/>
      <c r="NY82" s="98"/>
      <c r="NZ82" s="98"/>
      <c r="OA82" s="98"/>
      <c r="OB82" s="98"/>
      <c r="OC82" s="98"/>
      <c r="OD82" s="98"/>
      <c r="OE82" s="98">
        <f t="shared" si="183"/>
        <v>0</v>
      </c>
      <c r="OF82" s="98">
        <f t="shared" si="184"/>
        <v>0</v>
      </c>
      <c r="OG82" s="240">
        <v>0.42</v>
      </c>
      <c r="OH82" s="240"/>
      <c r="OI82" s="240">
        <v>0.15</v>
      </c>
      <c r="OJ82" s="240"/>
      <c r="OK82" s="240">
        <v>0.16</v>
      </c>
      <c r="OL82" s="33"/>
      <c r="OM82" s="33">
        <f t="shared" si="185"/>
        <v>0.56999999999999995</v>
      </c>
      <c r="ON82" s="33">
        <f t="shared" si="186"/>
        <v>0</v>
      </c>
      <c r="OO82" s="33"/>
      <c r="OP82" s="33"/>
      <c r="OQ82" s="33">
        <f t="shared" si="116"/>
        <v>0</v>
      </c>
      <c r="OR82" s="33">
        <f t="shared" si="117"/>
        <v>0</v>
      </c>
    </row>
    <row r="83" spans="1:408" ht="12.75" customHeight="1">
      <c r="A83" s="186" t="s">
        <v>154</v>
      </c>
      <c r="B83" s="154">
        <v>73</v>
      </c>
      <c r="C83" s="173"/>
      <c r="D83" s="173"/>
      <c r="E83" s="98"/>
      <c r="F83" s="98"/>
      <c r="G83" s="98"/>
      <c r="H83" s="98"/>
      <c r="I83" s="102">
        <f t="shared" si="103"/>
        <v>0</v>
      </c>
      <c r="J83" s="102">
        <f t="shared" si="104"/>
        <v>0</v>
      </c>
      <c r="K83" s="11"/>
      <c r="L83" s="11"/>
      <c r="M83" s="95">
        <v>20.62</v>
      </c>
      <c r="N83" s="95">
        <v>4.1240000000000006</v>
      </c>
      <c r="O83" s="99">
        <v>20.62</v>
      </c>
      <c r="P83" s="95">
        <v>4.1240000000000006</v>
      </c>
      <c r="Q83" s="147"/>
      <c r="R83" s="102"/>
      <c r="S83" s="11"/>
      <c r="T83" s="11"/>
      <c r="U83" s="102"/>
      <c r="V83" s="102"/>
      <c r="W83" s="29">
        <f t="shared" si="118"/>
        <v>41.24</v>
      </c>
      <c r="X83" s="29">
        <f t="shared" si="119"/>
        <v>41.24</v>
      </c>
      <c r="Y83" s="102">
        <v>5</v>
      </c>
      <c r="Z83" s="102">
        <v>2.2200000000000002</v>
      </c>
      <c r="AA83" s="99"/>
      <c r="AB83" s="95"/>
      <c r="AC83" s="29">
        <f t="shared" si="120"/>
        <v>5</v>
      </c>
      <c r="AD83" s="29">
        <f t="shared" si="121"/>
        <v>2.2200000000000002</v>
      </c>
      <c r="AE83" s="95">
        <v>10</v>
      </c>
      <c r="AF83" s="95">
        <v>3</v>
      </c>
      <c r="AG83" s="95"/>
      <c r="AH83" s="95"/>
      <c r="AI83" s="147"/>
      <c r="AJ83" s="147"/>
      <c r="AK83" s="325">
        <v>90</v>
      </c>
      <c r="AL83" s="326">
        <v>27</v>
      </c>
      <c r="AM83" s="9"/>
      <c r="AN83" s="9"/>
      <c r="AO83" s="28"/>
      <c r="AP83" s="28"/>
      <c r="AQ83" s="28"/>
      <c r="AR83" s="28"/>
      <c r="AS83" s="28"/>
      <c r="AT83" s="28"/>
      <c r="AU83" s="14">
        <f t="shared" si="105"/>
        <v>100</v>
      </c>
      <c r="AV83" s="14">
        <f t="shared" si="106"/>
        <v>30</v>
      </c>
      <c r="AW83" s="29"/>
      <c r="AX83" s="29"/>
      <c r="AY83" s="1"/>
      <c r="AZ83" s="29"/>
      <c r="BA83" s="29"/>
      <c r="BB83" s="29"/>
      <c r="BC83" s="29">
        <f t="shared" si="107"/>
        <v>0</v>
      </c>
      <c r="BD83" s="29">
        <f t="shared" si="108"/>
        <v>0</v>
      </c>
      <c r="BE83" s="102">
        <v>17</v>
      </c>
      <c r="BF83" s="102">
        <v>2.4207999999999998</v>
      </c>
      <c r="BG83" s="249">
        <v>8</v>
      </c>
      <c r="BH83" s="250">
        <v>1.1392</v>
      </c>
      <c r="BI83" s="249"/>
      <c r="BJ83" s="250"/>
      <c r="BK83" s="245"/>
      <c r="BL83" s="102"/>
      <c r="BM83" s="102">
        <v>5</v>
      </c>
      <c r="BN83" s="102">
        <v>0.71199999999999997</v>
      </c>
      <c r="BO83" s="29"/>
      <c r="BP83" s="29"/>
      <c r="BQ83" s="102">
        <v>30</v>
      </c>
      <c r="BR83" s="102">
        <v>4.2720000000000002</v>
      </c>
      <c r="BS83" s="11">
        <f t="shared" si="122"/>
        <v>60</v>
      </c>
      <c r="BT83" s="29">
        <f t="shared" si="123"/>
        <v>8.5440000000000005</v>
      </c>
      <c r="BU83" s="29"/>
      <c r="BV83" s="29"/>
      <c r="BW83" s="14"/>
      <c r="BX83" s="14"/>
      <c r="BY83" s="14"/>
      <c r="BZ83" s="29"/>
      <c r="CA83" s="14"/>
      <c r="CB83" s="29"/>
      <c r="CC83" s="14">
        <f t="shared" si="109"/>
        <v>0</v>
      </c>
      <c r="CD83" s="14">
        <f t="shared" si="109"/>
        <v>0</v>
      </c>
      <c r="CE83" s="14"/>
      <c r="CF83" s="14"/>
      <c r="CG83" s="27"/>
      <c r="CH83" s="18"/>
      <c r="CI83" s="26"/>
      <c r="CJ83" s="18"/>
      <c r="CK83" s="17"/>
      <c r="CL83" s="17"/>
      <c r="CM83" s="327">
        <v>25.75</v>
      </c>
      <c r="CN83" s="245">
        <v>8</v>
      </c>
      <c r="CO83" s="29">
        <f t="shared" si="124"/>
        <v>25.75</v>
      </c>
      <c r="CP83" s="29">
        <f t="shared" si="125"/>
        <v>8</v>
      </c>
      <c r="CQ83" s="238">
        <v>247.40625</v>
      </c>
      <c r="CR83" s="238"/>
      <c r="CS83" s="238"/>
      <c r="CT83" s="239"/>
      <c r="CU83" s="366">
        <v>18.556701030927837</v>
      </c>
      <c r="CV83" s="240"/>
      <c r="CW83" s="328">
        <v>63.814432989690722</v>
      </c>
      <c r="CX83" s="239"/>
      <c r="CY83" s="16"/>
      <c r="CZ83" s="16"/>
      <c r="DA83" s="25">
        <f t="shared" si="126"/>
        <v>329.77738402061857</v>
      </c>
      <c r="DB83" s="14">
        <f t="shared" si="127"/>
        <v>0</v>
      </c>
      <c r="DC83" s="29"/>
      <c r="DD83" s="29"/>
      <c r="DE83" s="14"/>
      <c r="DF83" s="29"/>
      <c r="DG83" s="29"/>
      <c r="DH83" s="29"/>
      <c r="DI83" s="29">
        <f t="shared" si="128"/>
        <v>0</v>
      </c>
      <c r="DJ83" s="29">
        <f t="shared" si="129"/>
        <v>0</v>
      </c>
      <c r="DK83" s="329">
        <v>42.37</v>
      </c>
      <c r="DL83" s="329">
        <v>14.12</v>
      </c>
      <c r="DM83" s="11">
        <f t="shared" si="130"/>
        <v>42.37</v>
      </c>
      <c r="DN83" s="11">
        <f t="shared" si="131"/>
        <v>14.12</v>
      </c>
      <c r="DO83" s="329">
        <v>41.1</v>
      </c>
      <c r="DP83" s="329">
        <v>13.7</v>
      </c>
      <c r="DQ83" s="349"/>
      <c r="DR83" s="349"/>
      <c r="DS83" s="29"/>
      <c r="DT83" s="29"/>
      <c r="DU83" s="15"/>
      <c r="DV83" s="24"/>
      <c r="DW83" s="24"/>
      <c r="DX83" s="24"/>
      <c r="DY83" s="29"/>
      <c r="DZ83" s="29"/>
      <c r="EA83" s="14"/>
      <c r="EB83" s="29"/>
      <c r="EC83" s="29">
        <f t="shared" si="132"/>
        <v>0</v>
      </c>
      <c r="ED83" s="29">
        <f t="shared" si="132"/>
        <v>0</v>
      </c>
      <c r="EE83" s="14"/>
      <c r="EF83" s="14"/>
      <c r="EG83" s="330">
        <v>39.18</v>
      </c>
      <c r="EH83" s="331">
        <v>9.7949999999999999</v>
      </c>
      <c r="EI83" s="119">
        <v>154.63999999999999</v>
      </c>
      <c r="EJ83" s="119">
        <v>38.659999999999997</v>
      </c>
      <c r="EK83" s="327">
        <v>72.16</v>
      </c>
      <c r="EL83" s="353">
        <v>18.04</v>
      </c>
      <c r="EM83" s="358">
        <v>51.55</v>
      </c>
      <c r="EN83" s="358">
        <v>12.887499999999999</v>
      </c>
      <c r="EO83" s="358">
        <v>30.93</v>
      </c>
      <c r="EP83" s="358">
        <v>7.7324999999999999</v>
      </c>
      <c r="EQ83" s="29">
        <f t="shared" si="133"/>
        <v>348.46000000000004</v>
      </c>
      <c r="ER83" s="29">
        <f t="shared" si="134"/>
        <v>66.495000000000005</v>
      </c>
      <c r="ES83" s="33"/>
      <c r="ET83" s="33"/>
      <c r="EU83" s="23"/>
      <c r="EV83" s="23"/>
      <c r="EW83" s="14">
        <f t="shared" si="135"/>
        <v>0</v>
      </c>
      <c r="EX83" s="14">
        <f t="shared" si="136"/>
        <v>0</v>
      </c>
      <c r="EY83" s="29"/>
      <c r="EZ83" s="29"/>
      <c r="FA83" s="332">
        <v>26</v>
      </c>
      <c r="FB83" s="246"/>
      <c r="FC83" s="139">
        <v>27</v>
      </c>
      <c r="FD83" s="245"/>
      <c r="FE83" s="29"/>
      <c r="FF83" s="29"/>
      <c r="FG83" s="235"/>
      <c r="FH83" s="236"/>
      <c r="FI83" s="29"/>
      <c r="FJ83" s="29"/>
      <c r="FK83" s="29"/>
      <c r="FL83" s="29"/>
      <c r="FM83" s="245">
        <v>26.8</v>
      </c>
      <c r="FN83" s="245">
        <v>6</v>
      </c>
      <c r="FO83" s="14"/>
      <c r="FP83" s="29"/>
      <c r="FQ83" s="6">
        <f t="shared" si="137"/>
        <v>26.8</v>
      </c>
      <c r="FR83" s="29">
        <f t="shared" si="138"/>
        <v>6</v>
      </c>
      <c r="FS83" s="14"/>
      <c r="FT83" s="14"/>
      <c r="FU83" s="29"/>
      <c r="FV83" s="29"/>
      <c r="FW83" s="29"/>
      <c r="FX83" s="29"/>
      <c r="FY83" s="29"/>
      <c r="FZ83" s="29"/>
      <c r="GA83" s="29"/>
      <c r="GB83" s="29"/>
      <c r="GC83" s="29"/>
      <c r="GD83" s="29"/>
      <c r="GE83" s="29"/>
      <c r="GF83" s="29"/>
      <c r="GG83" s="29">
        <f t="shared" si="139"/>
        <v>0</v>
      </c>
      <c r="GH83" s="29">
        <f t="shared" si="140"/>
        <v>0</v>
      </c>
      <c r="GI83" s="22"/>
      <c r="GJ83" s="22"/>
      <c r="GK83" s="245"/>
      <c r="GL83" s="245"/>
      <c r="GM83" s="248"/>
      <c r="GN83" s="21"/>
      <c r="GO83" s="333"/>
      <c r="GP83" s="334"/>
      <c r="GQ83" s="5"/>
      <c r="GR83" s="5"/>
      <c r="GS83" s="21"/>
      <c r="GT83" s="21"/>
      <c r="GU83" s="118"/>
      <c r="GV83" s="118"/>
      <c r="GW83" s="118"/>
      <c r="GX83" s="118"/>
      <c r="GY83" s="118">
        <v>1.5</v>
      </c>
      <c r="GZ83" s="118">
        <v>0</v>
      </c>
      <c r="HA83" s="29">
        <f t="shared" si="141"/>
        <v>1.5</v>
      </c>
      <c r="HB83" s="29">
        <f t="shared" si="142"/>
        <v>0</v>
      </c>
      <c r="HC83" s="14"/>
      <c r="HD83" s="14"/>
      <c r="HE83" s="14"/>
      <c r="HF83" s="14"/>
      <c r="HG83" s="14"/>
      <c r="HH83" s="14"/>
      <c r="HI83" s="14">
        <f t="shared" si="110"/>
        <v>0</v>
      </c>
      <c r="HJ83" s="14">
        <f t="shared" si="111"/>
        <v>0</v>
      </c>
      <c r="HK83" s="102"/>
      <c r="HL83" s="102"/>
      <c r="HM83" s="102"/>
      <c r="HN83" s="355"/>
      <c r="HO83" s="102">
        <f t="shared" si="143"/>
        <v>0</v>
      </c>
      <c r="HP83" s="102">
        <f t="shared" si="144"/>
        <v>0</v>
      </c>
      <c r="HQ83" s="116">
        <v>400</v>
      </c>
      <c r="HR83" s="95"/>
      <c r="HS83" s="116">
        <v>400</v>
      </c>
      <c r="HT83" s="29"/>
      <c r="HU83" s="29">
        <f t="shared" si="145"/>
        <v>400</v>
      </c>
      <c r="HV83" s="29">
        <f t="shared" si="146"/>
        <v>0</v>
      </c>
      <c r="HW83" s="29"/>
      <c r="HX83" s="29"/>
      <c r="HY83" s="240"/>
      <c r="HZ83" s="333"/>
      <c r="IA83" s="20"/>
      <c r="IB83" s="7"/>
      <c r="IC83" s="336">
        <v>9.3000000000000007</v>
      </c>
      <c r="ID83" s="155">
        <v>2.3250000000000002</v>
      </c>
      <c r="IE83" s="4"/>
      <c r="IF83" s="4"/>
      <c r="IG83" s="29">
        <f t="shared" si="187"/>
        <v>9.3000000000000007</v>
      </c>
      <c r="IH83" s="29">
        <f t="shared" si="147"/>
        <v>2.3250000000000002</v>
      </c>
      <c r="II83" s="29"/>
      <c r="IJ83" s="29"/>
      <c r="IK83" s="29"/>
      <c r="IL83" s="29"/>
      <c r="IM83" s="14"/>
      <c r="IN83" s="24"/>
      <c r="IO83" s="102"/>
      <c r="IP83" s="102"/>
      <c r="IQ83" s="29"/>
      <c r="IR83" s="29"/>
      <c r="IS83" s="29"/>
      <c r="IT83" s="29"/>
      <c r="IU83" s="29">
        <f t="shared" si="112"/>
        <v>0</v>
      </c>
      <c r="IV83" s="29">
        <f t="shared" si="113"/>
        <v>0</v>
      </c>
      <c r="IW83" s="29"/>
      <c r="IX83" s="29"/>
      <c r="IY83" s="95">
        <v>10.31</v>
      </c>
      <c r="IZ83" s="95">
        <v>0</v>
      </c>
      <c r="JA83" s="95">
        <v>10.31</v>
      </c>
      <c r="JB83" s="95">
        <v>0</v>
      </c>
      <c r="JC83" s="30"/>
      <c r="JD83" s="30"/>
      <c r="JE83" s="29">
        <f t="shared" si="148"/>
        <v>20.62</v>
      </c>
      <c r="JF83" s="29">
        <f t="shared" si="149"/>
        <v>0</v>
      </c>
      <c r="JG83" s="368">
        <v>6.5372000000000003</v>
      </c>
      <c r="JH83" s="369">
        <v>1</v>
      </c>
      <c r="JI83" s="368">
        <v>6.5373000000000001</v>
      </c>
      <c r="JJ83" s="369">
        <v>1</v>
      </c>
      <c r="JK83" s="333">
        <v>51.55</v>
      </c>
      <c r="JL83" s="333">
        <v>11</v>
      </c>
      <c r="JM83" s="116">
        <v>0</v>
      </c>
      <c r="JN83" s="333">
        <v>0</v>
      </c>
      <c r="JO83" s="327"/>
      <c r="JP83" s="245"/>
      <c r="JQ83" s="29"/>
      <c r="JR83" s="29"/>
      <c r="JS83" s="29"/>
      <c r="JT83" s="29"/>
      <c r="JU83" s="29">
        <f t="shared" si="150"/>
        <v>64.624499999999998</v>
      </c>
      <c r="JV83" s="29">
        <f t="shared" si="151"/>
        <v>13</v>
      </c>
      <c r="JW83" s="29"/>
      <c r="JX83" s="29"/>
      <c r="JY83" s="30"/>
      <c r="JZ83" s="30"/>
      <c r="KA83" s="29">
        <f t="shared" si="152"/>
        <v>0</v>
      </c>
      <c r="KB83" s="29">
        <f t="shared" si="153"/>
        <v>0</v>
      </c>
      <c r="KC83" s="14"/>
      <c r="KD83" s="14"/>
      <c r="KE83" s="14"/>
      <c r="KF83" s="14"/>
      <c r="KG83" s="14">
        <f t="shared" si="114"/>
        <v>0</v>
      </c>
      <c r="KH83" s="14">
        <f t="shared" si="115"/>
        <v>0</v>
      </c>
      <c r="KI83" s="14"/>
      <c r="KJ83" s="14"/>
      <c r="KK83" s="14"/>
      <c r="KL83" s="14"/>
      <c r="KM83" s="14">
        <f t="shared" si="154"/>
        <v>0</v>
      </c>
      <c r="KN83" s="14">
        <f t="shared" si="154"/>
        <v>0</v>
      </c>
      <c r="KO83" s="11"/>
      <c r="KP83" s="14"/>
      <c r="KQ83" s="14"/>
      <c r="KR83" s="14"/>
      <c r="KS83" s="10"/>
      <c r="KT83" s="10"/>
      <c r="KU83" s="14"/>
      <c r="KV83" s="14"/>
      <c r="KW83" s="14">
        <f t="shared" si="155"/>
        <v>0</v>
      </c>
      <c r="KX83" s="14">
        <f t="shared" si="156"/>
        <v>0</v>
      </c>
      <c r="KY83" s="14"/>
      <c r="KZ83" s="14"/>
      <c r="LA83" s="14"/>
      <c r="LB83" s="14"/>
      <c r="LC83" s="14">
        <f t="shared" si="157"/>
        <v>0</v>
      </c>
      <c r="LD83" s="14">
        <f t="shared" si="158"/>
        <v>0</v>
      </c>
      <c r="LE83" s="14"/>
      <c r="LF83" s="14"/>
      <c r="LG83" s="14">
        <f t="shared" si="159"/>
        <v>0</v>
      </c>
      <c r="LH83" s="14">
        <f t="shared" si="160"/>
        <v>0</v>
      </c>
      <c r="LI83" s="337"/>
      <c r="LJ83" s="338"/>
      <c r="LK83" s="339"/>
      <c r="LL83" s="340"/>
      <c r="LM83" s="339"/>
      <c r="LN83" s="342"/>
      <c r="LO83" s="31"/>
      <c r="LP83" s="3"/>
      <c r="LQ83" s="3"/>
      <c r="LR83" s="3"/>
      <c r="LS83" s="14">
        <f t="shared" si="161"/>
        <v>0</v>
      </c>
      <c r="LT83" s="14">
        <f t="shared" si="162"/>
        <v>0</v>
      </c>
      <c r="LU83" s="12"/>
      <c r="LV83" s="14"/>
      <c r="LW83" s="14"/>
      <c r="LX83" s="14"/>
      <c r="LY83" s="14">
        <f t="shared" si="163"/>
        <v>0</v>
      </c>
      <c r="LZ83" s="14">
        <f t="shared" si="164"/>
        <v>0</v>
      </c>
      <c r="MA83" s="27"/>
      <c r="MB83" s="14"/>
      <c r="MC83" s="233">
        <v>25</v>
      </c>
      <c r="MD83" s="252"/>
      <c r="ME83" s="99"/>
      <c r="MF83" s="14"/>
      <c r="MG83" s="31"/>
      <c r="MH83" s="14"/>
      <c r="MI83" s="14">
        <f t="shared" si="165"/>
        <v>25</v>
      </c>
      <c r="MJ83" s="14">
        <f t="shared" si="166"/>
        <v>0</v>
      </c>
      <c r="MK83" s="350">
        <v>0.24</v>
      </c>
      <c r="ML83" s="117">
        <v>0</v>
      </c>
      <c r="MM83" s="139">
        <v>0.16000000000000003</v>
      </c>
      <c r="MN83" s="343">
        <v>0</v>
      </c>
      <c r="MO83" s="14">
        <f t="shared" si="167"/>
        <v>0.4</v>
      </c>
      <c r="MP83" s="14">
        <f t="shared" si="168"/>
        <v>0</v>
      </c>
      <c r="MQ83" s="14"/>
      <c r="MR83" s="14"/>
      <c r="MS83" s="14">
        <f t="shared" si="169"/>
        <v>0</v>
      </c>
      <c r="MT83" s="14">
        <f t="shared" si="170"/>
        <v>0</v>
      </c>
      <c r="MU83" s="14"/>
      <c r="MV83" s="14"/>
      <c r="MW83" s="14">
        <f t="shared" si="171"/>
        <v>0</v>
      </c>
      <c r="MX83" s="14">
        <f t="shared" si="172"/>
        <v>0</v>
      </c>
      <c r="MY83" s="117">
        <v>6.65</v>
      </c>
      <c r="MZ83" s="344">
        <v>0.9</v>
      </c>
      <c r="NA83" s="14">
        <f t="shared" si="173"/>
        <v>6.65</v>
      </c>
      <c r="NB83" s="14">
        <f t="shared" si="174"/>
        <v>0.9</v>
      </c>
      <c r="NC83" s="33"/>
      <c r="ND83" s="33"/>
      <c r="NE83" s="33">
        <f t="shared" si="175"/>
        <v>0</v>
      </c>
      <c r="NF83" s="33">
        <f t="shared" si="176"/>
        <v>0</v>
      </c>
      <c r="NG83" s="33"/>
      <c r="NH83" s="33"/>
      <c r="NI83" s="33">
        <f t="shared" si="177"/>
        <v>0</v>
      </c>
      <c r="NJ83" s="33">
        <f t="shared" si="178"/>
        <v>0</v>
      </c>
      <c r="NK83" s="8"/>
      <c r="NL83" s="33"/>
      <c r="NM83" s="33">
        <f t="shared" si="179"/>
        <v>0</v>
      </c>
      <c r="NN83" s="33">
        <f t="shared" si="180"/>
        <v>0</v>
      </c>
      <c r="NO83" s="98">
        <v>0.26</v>
      </c>
      <c r="NP83" s="98"/>
      <c r="NQ83" s="98">
        <v>0</v>
      </c>
      <c r="NR83" s="98"/>
      <c r="NS83" s="98">
        <v>0</v>
      </c>
      <c r="NT83" s="98"/>
      <c r="NU83" s="14">
        <f t="shared" si="181"/>
        <v>0.26</v>
      </c>
      <c r="NV83" s="14">
        <f t="shared" si="182"/>
        <v>0</v>
      </c>
      <c r="NW83" s="98"/>
      <c r="NX83" s="98"/>
      <c r="NY83" s="98"/>
      <c r="NZ83" s="98"/>
      <c r="OA83" s="98"/>
      <c r="OB83" s="98"/>
      <c r="OC83" s="98"/>
      <c r="OD83" s="98"/>
      <c r="OE83" s="98">
        <f t="shared" si="183"/>
        <v>0</v>
      </c>
      <c r="OF83" s="98">
        <f t="shared" si="184"/>
        <v>0</v>
      </c>
      <c r="OG83" s="240">
        <v>0.21</v>
      </c>
      <c r="OH83" s="240"/>
      <c r="OI83" s="240">
        <v>7.0000000000000007E-2</v>
      </c>
      <c r="OJ83" s="240"/>
      <c r="OK83" s="240">
        <v>0.08</v>
      </c>
      <c r="OL83" s="33"/>
      <c r="OM83" s="33">
        <f t="shared" si="185"/>
        <v>0.28000000000000003</v>
      </c>
      <c r="ON83" s="33">
        <f t="shared" si="186"/>
        <v>0</v>
      </c>
      <c r="OO83" s="33"/>
      <c r="OP83" s="33"/>
      <c r="OQ83" s="33">
        <f t="shared" si="116"/>
        <v>0</v>
      </c>
      <c r="OR83" s="33">
        <f t="shared" si="117"/>
        <v>0</v>
      </c>
    </row>
    <row r="84" spans="1:408" ht="12.75" customHeight="1">
      <c r="A84" s="172"/>
      <c r="B84" s="154">
        <v>74</v>
      </c>
      <c r="C84" s="173"/>
      <c r="D84" s="173"/>
      <c r="E84" s="98"/>
      <c r="F84" s="98"/>
      <c r="G84" s="98"/>
      <c r="H84" s="98"/>
      <c r="I84" s="102">
        <f t="shared" si="103"/>
        <v>0</v>
      </c>
      <c r="J84" s="102">
        <f t="shared" si="104"/>
        <v>0</v>
      </c>
      <c r="K84" s="11"/>
      <c r="L84" s="11"/>
      <c r="M84" s="95">
        <v>20.62</v>
      </c>
      <c r="N84" s="95">
        <v>4.1240000000000006</v>
      </c>
      <c r="O84" s="99">
        <v>20.62</v>
      </c>
      <c r="P84" s="95">
        <v>4.1240000000000006</v>
      </c>
      <c r="Q84" s="147"/>
      <c r="R84" s="102"/>
      <c r="S84" s="11"/>
      <c r="T84" s="11"/>
      <c r="U84" s="102"/>
      <c r="V84" s="102"/>
      <c r="W84" s="29">
        <f t="shared" si="118"/>
        <v>41.24</v>
      </c>
      <c r="X84" s="29">
        <f t="shared" si="119"/>
        <v>41.24</v>
      </c>
      <c r="Y84" s="102">
        <v>5</v>
      </c>
      <c r="Z84" s="102">
        <v>2.2200000000000002</v>
      </c>
      <c r="AA84" s="99"/>
      <c r="AB84" s="95"/>
      <c r="AC84" s="29">
        <f t="shared" si="120"/>
        <v>5</v>
      </c>
      <c r="AD84" s="29">
        <f t="shared" si="121"/>
        <v>2.2200000000000002</v>
      </c>
      <c r="AE84" s="95">
        <v>10</v>
      </c>
      <c r="AF84" s="95">
        <v>3</v>
      </c>
      <c r="AG84" s="95"/>
      <c r="AH84" s="95"/>
      <c r="AI84" s="147"/>
      <c r="AJ84" s="147"/>
      <c r="AK84" s="325">
        <v>90</v>
      </c>
      <c r="AL84" s="326">
        <v>27</v>
      </c>
      <c r="AM84" s="9"/>
      <c r="AN84" s="9"/>
      <c r="AO84" s="28"/>
      <c r="AP84" s="28"/>
      <c r="AQ84" s="28"/>
      <c r="AR84" s="28"/>
      <c r="AS84" s="28"/>
      <c r="AT84" s="28"/>
      <c r="AU84" s="14">
        <f t="shared" si="105"/>
        <v>100</v>
      </c>
      <c r="AV84" s="14">
        <f t="shared" si="106"/>
        <v>30</v>
      </c>
      <c r="AW84" s="29"/>
      <c r="AX84" s="29"/>
      <c r="AY84" s="1"/>
      <c r="AZ84" s="29"/>
      <c r="BA84" s="29"/>
      <c r="BB84" s="29"/>
      <c r="BC84" s="29">
        <f t="shared" si="107"/>
        <v>0</v>
      </c>
      <c r="BD84" s="29">
        <f t="shared" si="108"/>
        <v>0</v>
      </c>
      <c r="BE84" s="102">
        <v>17</v>
      </c>
      <c r="BF84" s="102">
        <v>2.4207999999999998</v>
      </c>
      <c r="BG84" s="249">
        <v>8</v>
      </c>
      <c r="BH84" s="250">
        <v>1.1392</v>
      </c>
      <c r="BI84" s="249"/>
      <c r="BJ84" s="250"/>
      <c r="BK84" s="245"/>
      <c r="BL84" s="102"/>
      <c r="BM84" s="102">
        <v>5</v>
      </c>
      <c r="BN84" s="102">
        <v>0.71199999999999997</v>
      </c>
      <c r="BO84" s="29"/>
      <c r="BP84" s="29"/>
      <c r="BQ84" s="102">
        <v>30</v>
      </c>
      <c r="BR84" s="102">
        <v>4.2720000000000002</v>
      </c>
      <c r="BS84" s="11">
        <f t="shared" si="122"/>
        <v>60</v>
      </c>
      <c r="BT84" s="29">
        <f t="shared" si="123"/>
        <v>8.5440000000000005</v>
      </c>
      <c r="BU84" s="29"/>
      <c r="BV84" s="29"/>
      <c r="BW84" s="14"/>
      <c r="BX84" s="14"/>
      <c r="BY84" s="14"/>
      <c r="BZ84" s="29"/>
      <c r="CA84" s="14"/>
      <c r="CB84" s="29"/>
      <c r="CC84" s="14">
        <f t="shared" si="109"/>
        <v>0</v>
      </c>
      <c r="CD84" s="14">
        <f t="shared" si="109"/>
        <v>0</v>
      </c>
      <c r="CE84" s="14"/>
      <c r="CF84" s="14"/>
      <c r="CG84" s="27"/>
      <c r="CH84" s="18"/>
      <c r="CI84" s="26"/>
      <c r="CJ84" s="18"/>
      <c r="CK84" s="17"/>
      <c r="CL84" s="17"/>
      <c r="CM84" s="327">
        <v>25.75</v>
      </c>
      <c r="CN84" s="245">
        <v>8</v>
      </c>
      <c r="CO84" s="29">
        <f t="shared" si="124"/>
        <v>25.75</v>
      </c>
      <c r="CP84" s="29">
        <f t="shared" si="125"/>
        <v>8</v>
      </c>
      <c r="CQ84" s="238">
        <v>247.40625</v>
      </c>
      <c r="CR84" s="238"/>
      <c r="CS84" s="238"/>
      <c r="CT84" s="239"/>
      <c r="CU84" s="366">
        <v>18.556701030927837</v>
      </c>
      <c r="CV84" s="240"/>
      <c r="CW84" s="328">
        <v>63.814432989690722</v>
      </c>
      <c r="CX84" s="239"/>
      <c r="CY84" s="16"/>
      <c r="CZ84" s="16"/>
      <c r="DA84" s="25">
        <f t="shared" si="126"/>
        <v>329.77738402061857</v>
      </c>
      <c r="DB84" s="14">
        <f t="shared" si="127"/>
        <v>0</v>
      </c>
      <c r="DC84" s="29"/>
      <c r="DD84" s="29"/>
      <c r="DE84" s="14"/>
      <c r="DF84" s="29"/>
      <c r="DG84" s="29"/>
      <c r="DH84" s="29"/>
      <c r="DI84" s="29">
        <f t="shared" si="128"/>
        <v>0</v>
      </c>
      <c r="DJ84" s="29">
        <f t="shared" si="129"/>
        <v>0</v>
      </c>
      <c r="DK84" s="329">
        <v>42.37</v>
      </c>
      <c r="DL84" s="329">
        <v>14.12</v>
      </c>
      <c r="DM84" s="11">
        <f t="shared" si="130"/>
        <v>42.37</v>
      </c>
      <c r="DN84" s="11">
        <f t="shared" si="131"/>
        <v>14.12</v>
      </c>
      <c r="DO84" s="329">
        <v>41.1</v>
      </c>
      <c r="DP84" s="329">
        <v>13.7</v>
      </c>
      <c r="DQ84" s="349"/>
      <c r="DR84" s="349"/>
      <c r="DS84" s="29"/>
      <c r="DT84" s="29"/>
      <c r="DU84" s="15"/>
      <c r="DV84" s="24"/>
      <c r="DW84" s="24"/>
      <c r="DX84" s="24"/>
      <c r="DY84" s="29"/>
      <c r="DZ84" s="29"/>
      <c r="EA84" s="14"/>
      <c r="EB84" s="29"/>
      <c r="EC84" s="29">
        <f t="shared" si="132"/>
        <v>0</v>
      </c>
      <c r="ED84" s="29">
        <f t="shared" si="132"/>
        <v>0</v>
      </c>
      <c r="EE84" s="14"/>
      <c r="EF84" s="14"/>
      <c r="EG84" s="330">
        <v>39.18</v>
      </c>
      <c r="EH84" s="331">
        <v>9.7949999999999999</v>
      </c>
      <c r="EI84" s="119">
        <v>154.63999999999999</v>
      </c>
      <c r="EJ84" s="119">
        <v>38.659999999999997</v>
      </c>
      <c r="EK84" s="327">
        <v>72.16</v>
      </c>
      <c r="EL84" s="353">
        <v>18.04</v>
      </c>
      <c r="EM84" s="358">
        <v>51.55</v>
      </c>
      <c r="EN84" s="358">
        <v>12.887499999999999</v>
      </c>
      <c r="EO84" s="358">
        <v>30.93</v>
      </c>
      <c r="EP84" s="358">
        <v>7.7324999999999999</v>
      </c>
      <c r="EQ84" s="29">
        <f t="shared" si="133"/>
        <v>348.46000000000004</v>
      </c>
      <c r="ER84" s="29">
        <f t="shared" si="134"/>
        <v>66.495000000000005</v>
      </c>
      <c r="ES84" s="33"/>
      <c r="ET84" s="33"/>
      <c r="EU84" s="23"/>
      <c r="EV84" s="23"/>
      <c r="EW84" s="14">
        <f t="shared" si="135"/>
        <v>0</v>
      </c>
      <c r="EX84" s="14">
        <f t="shared" si="136"/>
        <v>0</v>
      </c>
      <c r="EY84" s="29"/>
      <c r="EZ84" s="29"/>
      <c r="FA84" s="332">
        <v>26</v>
      </c>
      <c r="FB84" s="246"/>
      <c r="FC84" s="139">
        <v>27</v>
      </c>
      <c r="FD84" s="245"/>
      <c r="FE84" s="29"/>
      <c r="FF84" s="29"/>
      <c r="FG84" s="235"/>
      <c r="FH84" s="236"/>
      <c r="FI84" s="29"/>
      <c r="FJ84" s="29"/>
      <c r="FK84" s="29"/>
      <c r="FL84" s="29"/>
      <c r="FM84" s="245">
        <v>26.8</v>
      </c>
      <c r="FN84" s="245">
        <v>6</v>
      </c>
      <c r="FO84" s="14"/>
      <c r="FP84" s="29"/>
      <c r="FQ84" s="6">
        <f t="shared" si="137"/>
        <v>26.8</v>
      </c>
      <c r="FR84" s="29">
        <f t="shared" si="138"/>
        <v>6</v>
      </c>
      <c r="FS84" s="14"/>
      <c r="FT84" s="14"/>
      <c r="FU84" s="29"/>
      <c r="FV84" s="29"/>
      <c r="FW84" s="29"/>
      <c r="FX84" s="29"/>
      <c r="FY84" s="29"/>
      <c r="FZ84" s="29"/>
      <c r="GA84" s="29"/>
      <c r="GB84" s="29"/>
      <c r="GC84" s="29"/>
      <c r="GD84" s="29"/>
      <c r="GE84" s="29"/>
      <c r="GF84" s="29"/>
      <c r="GG84" s="29">
        <f t="shared" si="139"/>
        <v>0</v>
      </c>
      <c r="GH84" s="29">
        <f t="shared" si="140"/>
        <v>0</v>
      </c>
      <c r="GI84" s="22"/>
      <c r="GJ84" s="22"/>
      <c r="GK84" s="245"/>
      <c r="GL84" s="245"/>
      <c r="GM84" s="248"/>
      <c r="GN84" s="21"/>
      <c r="GO84" s="333"/>
      <c r="GP84" s="334"/>
      <c r="GQ84" s="5"/>
      <c r="GR84" s="5"/>
      <c r="GS84" s="21"/>
      <c r="GT84" s="21"/>
      <c r="GU84" s="118"/>
      <c r="GV84" s="118"/>
      <c r="GW84" s="118"/>
      <c r="GX84" s="118"/>
      <c r="GY84" s="118">
        <v>1.5</v>
      </c>
      <c r="GZ84" s="118">
        <v>0</v>
      </c>
      <c r="HA84" s="29">
        <f t="shared" si="141"/>
        <v>1.5</v>
      </c>
      <c r="HB84" s="29">
        <f t="shared" si="142"/>
        <v>0</v>
      </c>
      <c r="HC84" s="14"/>
      <c r="HD84" s="14"/>
      <c r="HE84" s="14"/>
      <c r="HF84" s="14"/>
      <c r="HG84" s="14"/>
      <c r="HH84" s="14"/>
      <c r="HI84" s="14">
        <f t="shared" si="110"/>
        <v>0</v>
      </c>
      <c r="HJ84" s="14">
        <f t="shared" si="111"/>
        <v>0</v>
      </c>
      <c r="HK84" s="102"/>
      <c r="HL84" s="102"/>
      <c r="HM84" s="102"/>
      <c r="HN84" s="355"/>
      <c r="HO84" s="102">
        <f t="shared" si="143"/>
        <v>0</v>
      </c>
      <c r="HP84" s="102">
        <f t="shared" si="144"/>
        <v>0</v>
      </c>
      <c r="HQ84" s="116">
        <v>400</v>
      </c>
      <c r="HR84" s="95"/>
      <c r="HS84" s="116">
        <v>400</v>
      </c>
      <c r="HT84" s="29"/>
      <c r="HU84" s="29">
        <f t="shared" si="145"/>
        <v>400</v>
      </c>
      <c r="HV84" s="29">
        <f t="shared" si="146"/>
        <v>0</v>
      </c>
      <c r="HW84" s="29"/>
      <c r="HX84" s="29"/>
      <c r="HY84" s="240"/>
      <c r="HZ84" s="333"/>
      <c r="IA84" s="20"/>
      <c r="IB84" s="7"/>
      <c r="IC84" s="336">
        <v>9.3000000000000007</v>
      </c>
      <c r="ID84" s="155">
        <v>2.3250000000000002</v>
      </c>
      <c r="IE84" s="4"/>
      <c r="IF84" s="4"/>
      <c r="IG84" s="29">
        <f t="shared" si="187"/>
        <v>9.3000000000000007</v>
      </c>
      <c r="IH84" s="29">
        <f t="shared" si="147"/>
        <v>2.3250000000000002</v>
      </c>
      <c r="II84" s="29"/>
      <c r="IJ84" s="29"/>
      <c r="IK84" s="29"/>
      <c r="IL84" s="29"/>
      <c r="IM84" s="14"/>
      <c r="IN84" s="24"/>
      <c r="IO84" s="102"/>
      <c r="IP84" s="102"/>
      <c r="IQ84" s="29"/>
      <c r="IR84" s="29"/>
      <c r="IS84" s="29"/>
      <c r="IT84" s="29"/>
      <c r="IU84" s="29">
        <f t="shared" si="112"/>
        <v>0</v>
      </c>
      <c r="IV84" s="29">
        <f t="shared" si="113"/>
        <v>0</v>
      </c>
      <c r="IW84" s="29"/>
      <c r="IX84" s="29"/>
      <c r="IY84" s="95">
        <v>10.31</v>
      </c>
      <c r="IZ84" s="95">
        <v>0</v>
      </c>
      <c r="JA84" s="95">
        <v>10.31</v>
      </c>
      <c r="JB84" s="95">
        <v>0</v>
      </c>
      <c r="JC84" s="30"/>
      <c r="JD84" s="30"/>
      <c r="JE84" s="29">
        <f t="shared" si="148"/>
        <v>20.62</v>
      </c>
      <c r="JF84" s="29">
        <f t="shared" si="149"/>
        <v>0</v>
      </c>
      <c r="JG84" s="368">
        <v>6.5372000000000003</v>
      </c>
      <c r="JH84" s="369">
        <v>1</v>
      </c>
      <c r="JI84" s="368">
        <v>6.5373000000000001</v>
      </c>
      <c r="JJ84" s="369">
        <v>1</v>
      </c>
      <c r="JK84" s="333">
        <v>51.55</v>
      </c>
      <c r="JL84" s="333">
        <v>11</v>
      </c>
      <c r="JM84" s="116">
        <v>0</v>
      </c>
      <c r="JN84" s="333">
        <v>0</v>
      </c>
      <c r="JO84" s="327"/>
      <c r="JP84" s="245"/>
      <c r="JQ84" s="29"/>
      <c r="JR84" s="29"/>
      <c r="JS84" s="29"/>
      <c r="JT84" s="29"/>
      <c r="JU84" s="29">
        <f t="shared" si="150"/>
        <v>64.624499999999998</v>
      </c>
      <c r="JV84" s="29">
        <f t="shared" si="151"/>
        <v>13</v>
      </c>
      <c r="JW84" s="29"/>
      <c r="JX84" s="29"/>
      <c r="JY84" s="30"/>
      <c r="JZ84" s="30"/>
      <c r="KA84" s="29">
        <f t="shared" si="152"/>
        <v>0</v>
      </c>
      <c r="KB84" s="29">
        <f t="shared" si="153"/>
        <v>0</v>
      </c>
      <c r="KC84" s="14"/>
      <c r="KD84" s="14"/>
      <c r="KE84" s="14"/>
      <c r="KF84" s="14"/>
      <c r="KG84" s="14">
        <f t="shared" si="114"/>
        <v>0</v>
      </c>
      <c r="KH84" s="14">
        <f t="shared" si="115"/>
        <v>0</v>
      </c>
      <c r="KI84" s="14"/>
      <c r="KJ84" s="14"/>
      <c r="KK84" s="14"/>
      <c r="KL84" s="14"/>
      <c r="KM84" s="14">
        <f t="shared" si="154"/>
        <v>0</v>
      </c>
      <c r="KN84" s="14">
        <f t="shared" si="154"/>
        <v>0</v>
      </c>
      <c r="KO84" s="11"/>
      <c r="KP84" s="14"/>
      <c r="KQ84" s="14"/>
      <c r="KR84" s="14"/>
      <c r="KS84" s="10"/>
      <c r="KT84" s="10"/>
      <c r="KU84" s="14"/>
      <c r="KV84" s="14"/>
      <c r="KW84" s="14">
        <f t="shared" si="155"/>
        <v>0</v>
      </c>
      <c r="KX84" s="14">
        <f t="shared" si="156"/>
        <v>0</v>
      </c>
      <c r="KY84" s="14"/>
      <c r="KZ84" s="14"/>
      <c r="LA84" s="14"/>
      <c r="LB84" s="14"/>
      <c r="LC84" s="14">
        <f t="shared" si="157"/>
        <v>0</v>
      </c>
      <c r="LD84" s="14">
        <f t="shared" si="158"/>
        <v>0</v>
      </c>
      <c r="LE84" s="14"/>
      <c r="LF84" s="14"/>
      <c r="LG84" s="14">
        <f t="shared" si="159"/>
        <v>0</v>
      </c>
      <c r="LH84" s="14">
        <f t="shared" si="160"/>
        <v>0</v>
      </c>
      <c r="LI84" s="337"/>
      <c r="LJ84" s="338"/>
      <c r="LK84" s="339"/>
      <c r="LL84" s="340"/>
      <c r="LM84" s="339"/>
      <c r="LN84" s="342"/>
      <c r="LO84" s="31"/>
      <c r="LP84" s="3"/>
      <c r="LQ84" s="3"/>
      <c r="LR84" s="3"/>
      <c r="LS84" s="14">
        <f t="shared" si="161"/>
        <v>0</v>
      </c>
      <c r="LT84" s="14">
        <f t="shared" si="162"/>
        <v>0</v>
      </c>
      <c r="LU84" s="12"/>
      <c r="LV84" s="14"/>
      <c r="LW84" s="14"/>
      <c r="LX84" s="14"/>
      <c r="LY84" s="14">
        <f t="shared" si="163"/>
        <v>0</v>
      </c>
      <c r="LZ84" s="14">
        <f t="shared" si="164"/>
        <v>0</v>
      </c>
      <c r="MA84" s="27"/>
      <c r="MB84" s="14"/>
      <c r="MC84" s="233">
        <v>25</v>
      </c>
      <c r="MD84" s="252"/>
      <c r="ME84" s="99"/>
      <c r="MF84" s="14"/>
      <c r="MG84" s="31"/>
      <c r="MH84" s="14"/>
      <c r="MI84" s="14">
        <f t="shared" si="165"/>
        <v>25</v>
      </c>
      <c r="MJ84" s="14">
        <f t="shared" si="166"/>
        <v>0</v>
      </c>
      <c r="MK84" s="350">
        <v>0.13800000000000001</v>
      </c>
      <c r="ML84" s="117">
        <v>0</v>
      </c>
      <c r="MM84" s="139">
        <v>9.2000000000000012E-2</v>
      </c>
      <c r="MN84" s="343">
        <v>0</v>
      </c>
      <c r="MO84" s="14">
        <f t="shared" si="167"/>
        <v>0.23000000000000004</v>
      </c>
      <c r="MP84" s="14">
        <f t="shared" si="168"/>
        <v>0</v>
      </c>
      <c r="MQ84" s="14"/>
      <c r="MR84" s="14"/>
      <c r="MS84" s="14">
        <f t="shared" si="169"/>
        <v>0</v>
      </c>
      <c r="MT84" s="14">
        <f t="shared" si="170"/>
        <v>0</v>
      </c>
      <c r="MU84" s="14"/>
      <c r="MV84" s="14"/>
      <c r="MW84" s="14">
        <f t="shared" si="171"/>
        <v>0</v>
      </c>
      <c r="MX84" s="14">
        <f t="shared" si="172"/>
        <v>0</v>
      </c>
      <c r="MY84" s="117">
        <v>6.65</v>
      </c>
      <c r="MZ84" s="344">
        <v>0.9</v>
      </c>
      <c r="NA84" s="14">
        <f t="shared" si="173"/>
        <v>6.65</v>
      </c>
      <c r="NB84" s="14">
        <f t="shared" si="174"/>
        <v>0.9</v>
      </c>
      <c r="NC84" s="33"/>
      <c r="ND84" s="33"/>
      <c r="NE84" s="33">
        <f t="shared" si="175"/>
        <v>0</v>
      </c>
      <c r="NF84" s="33">
        <f t="shared" si="176"/>
        <v>0</v>
      </c>
      <c r="NG84" s="33"/>
      <c r="NH84" s="33"/>
      <c r="NI84" s="33">
        <f t="shared" si="177"/>
        <v>0</v>
      </c>
      <c r="NJ84" s="33">
        <f t="shared" si="178"/>
        <v>0</v>
      </c>
      <c r="NK84" s="8"/>
      <c r="NL84" s="33"/>
      <c r="NM84" s="33">
        <f t="shared" si="179"/>
        <v>0</v>
      </c>
      <c r="NN84" s="33">
        <f t="shared" si="180"/>
        <v>0</v>
      </c>
      <c r="NO84" s="98">
        <v>0.01</v>
      </c>
      <c r="NP84" s="98"/>
      <c r="NQ84" s="98">
        <v>0</v>
      </c>
      <c r="NR84" s="98"/>
      <c r="NS84" s="98">
        <v>0</v>
      </c>
      <c r="NT84" s="98"/>
      <c r="NU84" s="14">
        <f t="shared" si="181"/>
        <v>0.01</v>
      </c>
      <c r="NV84" s="14">
        <f t="shared" si="182"/>
        <v>0</v>
      </c>
      <c r="NW84" s="98"/>
      <c r="NX84" s="98"/>
      <c r="NY84" s="98"/>
      <c r="NZ84" s="98"/>
      <c r="OA84" s="98"/>
      <c r="OB84" s="98"/>
      <c r="OC84" s="98"/>
      <c r="OD84" s="98"/>
      <c r="OE84" s="98">
        <f t="shared" si="183"/>
        <v>0</v>
      </c>
      <c r="OF84" s="98">
        <f t="shared" si="184"/>
        <v>0</v>
      </c>
      <c r="OG84" s="240">
        <v>0.02</v>
      </c>
      <c r="OH84" s="240"/>
      <c r="OI84" s="240">
        <v>0.01</v>
      </c>
      <c r="OJ84" s="240"/>
      <c r="OK84" s="240">
        <v>0.01</v>
      </c>
      <c r="OL84" s="33"/>
      <c r="OM84" s="33">
        <f t="shared" si="185"/>
        <v>0.03</v>
      </c>
      <c r="ON84" s="33">
        <f t="shared" si="186"/>
        <v>0</v>
      </c>
      <c r="OO84" s="33"/>
      <c r="OP84" s="33"/>
      <c r="OQ84" s="33">
        <f t="shared" si="116"/>
        <v>0</v>
      </c>
      <c r="OR84" s="33">
        <f t="shared" si="117"/>
        <v>0</v>
      </c>
    </row>
    <row r="85" spans="1:408" ht="12.75" customHeight="1">
      <c r="A85" s="172"/>
      <c r="B85" s="154">
        <v>75</v>
      </c>
      <c r="C85" s="173"/>
      <c r="D85" s="173"/>
      <c r="E85" s="98"/>
      <c r="F85" s="98"/>
      <c r="G85" s="98"/>
      <c r="H85" s="98"/>
      <c r="I85" s="102">
        <f t="shared" si="103"/>
        <v>0</v>
      </c>
      <c r="J85" s="102">
        <f t="shared" si="104"/>
        <v>0</v>
      </c>
      <c r="K85" s="11"/>
      <c r="L85" s="11"/>
      <c r="M85" s="95">
        <v>20.62</v>
      </c>
      <c r="N85" s="95">
        <v>4.1240000000000006</v>
      </c>
      <c r="O85" s="99">
        <v>20.62</v>
      </c>
      <c r="P85" s="95">
        <v>4.1240000000000006</v>
      </c>
      <c r="Q85" s="147"/>
      <c r="R85" s="102"/>
      <c r="S85" s="11"/>
      <c r="T85" s="11"/>
      <c r="U85" s="102"/>
      <c r="V85" s="102"/>
      <c r="W85" s="29">
        <f t="shared" si="118"/>
        <v>41.24</v>
      </c>
      <c r="X85" s="29">
        <f t="shared" si="119"/>
        <v>41.24</v>
      </c>
      <c r="Y85" s="102">
        <v>5</v>
      </c>
      <c r="Z85" s="102">
        <v>2.2200000000000002</v>
      </c>
      <c r="AA85" s="99"/>
      <c r="AB85" s="95"/>
      <c r="AC85" s="29">
        <f t="shared" si="120"/>
        <v>5</v>
      </c>
      <c r="AD85" s="29">
        <f t="shared" si="121"/>
        <v>2.2200000000000002</v>
      </c>
      <c r="AE85" s="95">
        <v>0</v>
      </c>
      <c r="AF85" s="95">
        <v>0</v>
      </c>
      <c r="AG85" s="95"/>
      <c r="AH85" s="95"/>
      <c r="AI85" s="147"/>
      <c r="AJ85" s="147"/>
      <c r="AK85" s="325">
        <v>80</v>
      </c>
      <c r="AL85" s="326">
        <v>24</v>
      </c>
      <c r="AM85" s="9"/>
      <c r="AN85" s="9"/>
      <c r="AO85" s="28"/>
      <c r="AP85" s="28"/>
      <c r="AQ85" s="28"/>
      <c r="AR85" s="28"/>
      <c r="AS85" s="28"/>
      <c r="AT85" s="28"/>
      <c r="AU85" s="14">
        <f t="shared" si="105"/>
        <v>80</v>
      </c>
      <c r="AV85" s="14">
        <f t="shared" si="106"/>
        <v>24</v>
      </c>
      <c r="AW85" s="29"/>
      <c r="AX85" s="29"/>
      <c r="AY85" s="1"/>
      <c r="AZ85" s="29"/>
      <c r="BA85" s="29"/>
      <c r="BB85" s="29"/>
      <c r="BC85" s="29">
        <f t="shared" si="107"/>
        <v>0</v>
      </c>
      <c r="BD85" s="29">
        <f t="shared" si="108"/>
        <v>0</v>
      </c>
      <c r="BE85" s="102">
        <v>17</v>
      </c>
      <c r="BF85" s="102">
        <v>2.4207999999999998</v>
      </c>
      <c r="BG85" s="249">
        <v>8</v>
      </c>
      <c r="BH85" s="250">
        <v>1.1392</v>
      </c>
      <c r="BI85" s="249"/>
      <c r="BJ85" s="250"/>
      <c r="BK85" s="245"/>
      <c r="BL85" s="102"/>
      <c r="BM85" s="102">
        <v>5</v>
      </c>
      <c r="BN85" s="102">
        <v>0.71199999999999997</v>
      </c>
      <c r="BO85" s="29"/>
      <c r="BP85" s="29"/>
      <c r="BQ85" s="102">
        <v>30</v>
      </c>
      <c r="BR85" s="102">
        <v>4.2720000000000002</v>
      </c>
      <c r="BS85" s="11">
        <f t="shared" si="122"/>
        <v>60</v>
      </c>
      <c r="BT85" s="29">
        <f t="shared" si="123"/>
        <v>8.5440000000000005</v>
      </c>
      <c r="BU85" s="29"/>
      <c r="BV85" s="29"/>
      <c r="BW85" s="14"/>
      <c r="BX85" s="14"/>
      <c r="BY85" s="14"/>
      <c r="BZ85" s="29"/>
      <c r="CA85" s="14"/>
      <c r="CB85" s="29"/>
      <c r="CC85" s="14">
        <f t="shared" si="109"/>
        <v>0</v>
      </c>
      <c r="CD85" s="14">
        <f t="shared" si="109"/>
        <v>0</v>
      </c>
      <c r="CE85" s="14"/>
      <c r="CF85" s="14"/>
      <c r="CG85" s="27"/>
      <c r="CH85" s="18"/>
      <c r="CI85" s="26"/>
      <c r="CJ85" s="18"/>
      <c r="CK85" s="17"/>
      <c r="CL85" s="17"/>
      <c r="CM85" s="327">
        <v>25.75</v>
      </c>
      <c r="CN85" s="245">
        <v>8</v>
      </c>
      <c r="CO85" s="29">
        <f t="shared" si="124"/>
        <v>25.75</v>
      </c>
      <c r="CP85" s="29">
        <f t="shared" si="125"/>
        <v>8</v>
      </c>
      <c r="CQ85" s="238">
        <v>247.40625</v>
      </c>
      <c r="CR85" s="238"/>
      <c r="CS85" s="238"/>
      <c r="CT85" s="239"/>
      <c r="CU85" s="366">
        <v>18.556701030927837</v>
      </c>
      <c r="CV85" s="240"/>
      <c r="CW85" s="328">
        <v>63.814432989690722</v>
      </c>
      <c r="CX85" s="239"/>
      <c r="CY85" s="16"/>
      <c r="CZ85" s="16"/>
      <c r="DA85" s="25">
        <f t="shared" si="126"/>
        <v>329.77738402061857</v>
      </c>
      <c r="DB85" s="14">
        <f t="shared" si="127"/>
        <v>0</v>
      </c>
      <c r="DC85" s="29"/>
      <c r="DD85" s="29"/>
      <c r="DE85" s="14"/>
      <c r="DF85" s="29"/>
      <c r="DG85" s="29"/>
      <c r="DH85" s="29"/>
      <c r="DI85" s="29">
        <f t="shared" si="128"/>
        <v>0</v>
      </c>
      <c r="DJ85" s="29">
        <f t="shared" si="129"/>
        <v>0</v>
      </c>
      <c r="DK85" s="329">
        <v>42.37</v>
      </c>
      <c r="DL85" s="329">
        <v>14.12</v>
      </c>
      <c r="DM85" s="11">
        <f t="shared" si="130"/>
        <v>42.37</v>
      </c>
      <c r="DN85" s="11">
        <f t="shared" si="131"/>
        <v>14.12</v>
      </c>
      <c r="DO85" s="329">
        <v>41.1</v>
      </c>
      <c r="DP85" s="329">
        <v>13.7</v>
      </c>
      <c r="DQ85" s="349"/>
      <c r="DR85" s="349"/>
      <c r="DS85" s="29"/>
      <c r="DT85" s="29"/>
      <c r="DU85" s="15"/>
      <c r="DV85" s="24"/>
      <c r="DW85" s="24"/>
      <c r="DX85" s="24"/>
      <c r="DY85" s="29"/>
      <c r="DZ85" s="29"/>
      <c r="EA85" s="14"/>
      <c r="EB85" s="29"/>
      <c r="EC85" s="29">
        <f t="shared" si="132"/>
        <v>0</v>
      </c>
      <c r="ED85" s="29">
        <f t="shared" si="132"/>
        <v>0</v>
      </c>
      <c r="EE85" s="14"/>
      <c r="EF85" s="14"/>
      <c r="EG85" s="330">
        <v>39.18</v>
      </c>
      <c r="EH85" s="331">
        <v>9.7949999999999999</v>
      </c>
      <c r="EI85" s="119">
        <v>154.63999999999999</v>
      </c>
      <c r="EJ85" s="119">
        <v>38.659999999999997</v>
      </c>
      <c r="EK85" s="327">
        <v>72.16</v>
      </c>
      <c r="EL85" s="353">
        <v>18.04</v>
      </c>
      <c r="EM85" s="358">
        <v>51.55</v>
      </c>
      <c r="EN85" s="358">
        <v>12.887499999999999</v>
      </c>
      <c r="EO85" s="358">
        <v>30.93</v>
      </c>
      <c r="EP85" s="358">
        <v>7.7324999999999999</v>
      </c>
      <c r="EQ85" s="29">
        <f t="shared" si="133"/>
        <v>348.46000000000004</v>
      </c>
      <c r="ER85" s="29">
        <f t="shared" si="134"/>
        <v>66.495000000000005</v>
      </c>
      <c r="ES85" s="33"/>
      <c r="ET85" s="33"/>
      <c r="EU85" s="23"/>
      <c r="EV85" s="23"/>
      <c r="EW85" s="14">
        <f t="shared" si="135"/>
        <v>0</v>
      </c>
      <c r="EX85" s="14">
        <f t="shared" si="136"/>
        <v>0</v>
      </c>
      <c r="EY85" s="29"/>
      <c r="EZ85" s="29"/>
      <c r="FA85" s="332">
        <v>26</v>
      </c>
      <c r="FB85" s="246"/>
      <c r="FC85" s="139">
        <v>27</v>
      </c>
      <c r="FD85" s="245"/>
      <c r="FE85" s="29"/>
      <c r="FF85" s="29"/>
      <c r="FG85" s="235"/>
      <c r="FH85" s="236"/>
      <c r="FI85" s="29"/>
      <c r="FJ85" s="29"/>
      <c r="FK85" s="29"/>
      <c r="FL85" s="29"/>
      <c r="FM85" s="245">
        <v>26.8</v>
      </c>
      <c r="FN85" s="245">
        <v>6</v>
      </c>
      <c r="FO85" s="14"/>
      <c r="FP85" s="29"/>
      <c r="FQ85" s="6">
        <f t="shared" si="137"/>
        <v>26.8</v>
      </c>
      <c r="FR85" s="29">
        <f t="shared" si="138"/>
        <v>6</v>
      </c>
      <c r="FS85" s="14"/>
      <c r="FT85" s="14"/>
      <c r="FU85" s="29"/>
      <c r="FV85" s="29"/>
      <c r="FW85" s="29"/>
      <c r="FX85" s="29"/>
      <c r="FY85" s="29"/>
      <c r="FZ85" s="29"/>
      <c r="GA85" s="29"/>
      <c r="GB85" s="29"/>
      <c r="GC85" s="29"/>
      <c r="GD85" s="29"/>
      <c r="GE85" s="29"/>
      <c r="GF85" s="29"/>
      <c r="GG85" s="29">
        <f t="shared" si="139"/>
        <v>0</v>
      </c>
      <c r="GH85" s="29">
        <f t="shared" si="140"/>
        <v>0</v>
      </c>
      <c r="GI85" s="22"/>
      <c r="GJ85" s="22"/>
      <c r="GK85" s="245"/>
      <c r="GL85" s="245"/>
      <c r="GM85" s="248"/>
      <c r="GN85" s="21"/>
      <c r="GO85" s="333"/>
      <c r="GP85" s="334"/>
      <c r="GQ85" s="5"/>
      <c r="GR85" s="5"/>
      <c r="GS85" s="21"/>
      <c r="GT85" s="21"/>
      <c r="GU85" s="118"/>
      <c r="GV85" s="118"/>
      <c r="GW85" s="118"/>
      <c r="GX85" s="118"/>
      <c r="GY85" s="118">
        <v>1.5</v>
      </c>
      <c r="GZ85" s="118">
        <v>0</v>
      </c>
      <c r="HA85" s="29">
        <f t="shared" si="141"/>
        <v>1.5</v>
      </c>
      <c r="HB85" s="29">
        <f t="shared" si="142"/>
        <v>0</v>
      </c>
      <c r="HC85" s="14"/>
      <c r="HD85" s="14"/>
      <c r="HE85" s="14"/>
      <c r="HF85" s="14"/>
      <c r="HG85" s="14"/>
      <c r="HH85" s="14"/>
      <c r="HI85" s="14">
        <f t="shared" si="110"/>
        <v>0</v>
      </c>
      <c r="HJ85" s="14">
        <f t="shared" si="111"/>
        <v>0</v>
      </c>
      <c r="HK85" s="102"/>
      <c r="HL85" s="102"/>
      <c r="HM85" s="102"/>
      <c r="HN85" s="355"/>
      <c r="HO85" s="102">
        <f t="shared" si="143"/>
        <v>0</v>
      </c>
      <c r="HP85" s="102">
        <f t="shared" si="144"/>
        <v>0</v>
      </c>
      <c r="HQ85" s="116">
        <v>400</v>
      </c>
      <c r="HR85" s="95"/>
      <c r="HS85" s="116">
        <v>400</v>
      </c>
      <c r="HT85" s="29"/>
      <c r="HU85" s="29">
        <f t="shared" si="145"/>
        <v>400</v>
      </c>
      <c r="HV85" s="29">
        <f t="shared" si="146"/>
        <v>0</v>
      </c>
      <c r="HW85" s="29"/>
      <c r="HX85" s="29"/>
      <c r="HY85" s="240"/>
      <c r="HZ85" s="333"/>
      <c r="IA85" s="20"/>
      <c r="IB85" s="7"/>
      <c r="IC85" s="336">
        <v>9.3000000000000007</v>
      </c>
      <c r="ID85" s="155">
        <v>2.3250000000000002</v>
      </c>
      <c r="IE85" s="4"/>
      <c r="IF85" s="4"/>
      <c r="IG85" s="29">
        <f t="shared" si="187"/>
        <v>9.3000000000000007</v>
      </c>
      <c r="IH85" s="29">
        <f t="shared" si="147"/>
        <v>2.3250000000000002</v>
      </c>
      <c r="II85" s="29"/>
      <c r="IJ85" s="29"/>
      <c r="IK85" s="29"/>
      <c r="IL85" s="29"/>
      <c r="IM85" s="14"/>
      <c r="IN85" s="24"/>
      <c r="IO85" s="102"/>
      <c r="IP85" s="102"/>
      <c r="IQ85" s="29"/>
      <c r="IR85" s="29"/>
      <c r="IS85" s="29"/>
      <c r="IT85" s="29"/>
      <c r="IU85" s="29">
        <f t="shared" si="112"/>
        <v>0</v>
      </c>
      <c r="IV85" s="29">
        <f t="shared" si="113"/>
        <v>0</v>
      </c>
      <c r="IW85" s="29"/>
      <c r="IX85" s="29"/>
      <c r="IY85" s="95">
        <v>10.31</v>
      </c>
      <c r="IZ85" s="95">
        <v>0</v>
      </c>
      <c r="JA85" s="95">
        <v>10.31</v>
      </c>
      <c r="JB85" s="95">
        <v>0</v>
      </c>
      <c r="JC85" s="30"/>
      <c r="JD85" s="30"/>
      <c r="JE85" s="29">
        <f t="shared" si="148"/>
        <v>20.62</v>
      </c>
      <c r="JF85" s="29">
        <f t="shared" si="149"/>
        <v>0</v>
      </c>
      <c r="JG85" s="368">
        <v>6.5372000000000003</v>
      </c>
      <c r="JH85" s="369">
        <v>1</v>
      </c>
      <c r="JI85" s="368">
        <v>6.5373000000000001</v>
      </c>
      <c r="JJ85" s="369">
        <v>1</v>
      </c>
      <c r="JK85" s="333">
        <v>51.55</v>
      </c>
      <c r="JL85" s="333">
        <v>11</v>
      </c>
      <c r="JM85" s="116">
        <v>0</v>
      </c>
      <c r="JN85" s="333">
        <v>0</v>
      </c>
      <c r="JO85" s="327"/>
      <c r="JP85" s="245"/>
      <c r="JQ85" s="29"/>
      <c r="JR85" s="29"/>
      <c r="JS85" s="29"/>
      <c r="JT85" s="29"/>
      <c r="JU85" s="29">
        <f t="shared" si="150"/>
        <v>64.624499999999998</v>
      </c>
      <c r="JV85" s="29">
        <f t="shared" si="151"/>
        <v>13</v>
      </c>
      <c r="JW85" s="29"/>
      <c r="JX85" s="29"/>
      <c r="JY85" s="30"/>
      <c r="JZ85" s="30"/>
      <c r="KA85" s="29">
        <f t="shared" si="152"/>
        <v>0</v>
      </c>
      <c r="KB85" s="29">
        <f t="shared" si="153"/>
        <v>0</v>
      </c>
      <c r="KC85" s="14"/>
      <c r="KD85" s="14"/>
      <c r="KE85" s="14"/>
      <c r="KF85" s="14"/>
      <c r="KG85" s="14">
        <f t="shared" si="114"/>
        <v>0</v>
      </c>
      <c r="KH85" s="14">
        <f t="shared" si="115"/>
        <v>0</v>
      </c>
      <c r="KI85" s="14"/>
      <c r="KJ85" s="14"/>
      <c r="KK85" s="14"/>
      <c r="KL85" s="14"/>
      <c r="KM85" s="14">
        <f t="shared" si="154"/>
        <v>0</v>
      </c>
      <c r="KN85" s="14">
        <f t="shared" si="154"/>
        <v>0</v>
      </c>
      <c r="KO85" s="11"/>
      <c r="KP85" s="14"/>
      <c r="KQ85" s="14"/>
      <c r="KR85" s="14"/>
      <c r="KS85" s="10"/>
      <c r="KT85" s="10"/>
      <c r="KU85" s="14"/>
      <c r="KV85" s="14"/>
      <c r="KW85" s="14">
        <f t="shared" si="155"/>
        <v>0</v>
      </c>
      <c r="KX85" s="14">
        <f t="shared" si="156"/>
        <v>0</v>
      </c>
      <c r="KY85" s="14"/>
      <c r="KZ85" s="14"/>
      <c r="LA85" s="14"/>
      <c r="LB85" s="14"/>
      <c r="LC85" s="14">
        <f t="shared" si="157"/>
        <v>0</v>
      </c>
      <c r="LD85" s="14">
        <f t="shared" si="158"/>
        <v>0</v>
      </c>
      <c r="LE85" s="14"/>
      <c r="LF85" s="14"/>
      <c r="LG85" s="14">
        <f t="shared" si="159"/>
        <v>0</v>
      </c>
      <c r="LH85" s="14">
        <f t="shared" si="160"/>
        <v>0</v>
      </c>
      <c r="LI85" s="337"/>
      <c r="LJ85" s="338"/>
      <c r="LK85" s="339"/>
      <c r="LL85" s="340"/>
      <c r="LM85" s="339"/>
      <c r="LN85" s="342"/>
      <c r="LO85" s="31"/>
      <c r="LP85" s="3"/>
      <c r="LQ85" s="3"/>
      <c r="LR85" s="3"/>
      <c r="LS85" s="14">
        <f t="shared" si="161"/>
        <v>0</v>
      </c>
      <c r="LT85" s="14">
        <f t="shared" si="162"/>
        <v>0</v>
      </c>
      <c r="LU85" s="12"/>
      <c r="LV85" s="14"/>
      <c r="LW85" s="14"/>
      <c r="LX85" s="14"/>
      <c r="LY85" s="14">
        <f t="shared" si="163"/>
        <v>0</v>
      </c>
      <c r="LZ85" s="14">
        <f t="shared" si="164"/>
        <v>0</v>
      </c>
      <c r="MA85" s="27"/>
      <c r="MB85" s="14"/>
      <c r="MC85" s="233">
        <v>25</v>
      </c>
      <c r="MD85" s="252"/>
      <c r="ME85" s="99"/>
      <c r="MF85" s="14"/>
      <c r="MG85" s="31"/>
      <c r="MH85" s="14"/>
      <c r="MI85" s="14">
        <f t="shared" si="165"/>
        <v>25</v>
      </c>
      <c r="MJ85" s="14">
        <f t="shared" si="166"/>
        <v>0</v>
      </c>
      <c r="MK85" s="350">
        <v>1.7999999999999999E-2</v>
      </c>
      <c r="ML85" s="117">
        <v>0</v>
      </c>
      <c r="MM85" s="139">
        <v>1.2E-2</v>
      </c>
      <c r="MN85" s="343">
        <v>0</v>
      </c>
      <c r="MO85" s="14">
        <f t="shared" si="167"/>
        <v>0.03</v>
      </c>
      <c r="MP85" s="14">
        <f t="shared" si="168"/>
        <v>0</v>
      </c>
      <c r="MQ85" s="14"/>
      <c r="MR85" s="14"/>
      <c r="MS85" s="14">
        <f t="shared" si="169"/>
        <v>0</v>
      </c>
      <c r="MT85" s="14">
        <f t="shared" si="170"/>
        <v>0</v>
      </c>
      <c r="MU85" s="14"/>
      <c r="MV85" s="14"/>
      <c r="MW85" s="14">
        <f t="shared" si="171"/>
        <v>0</v>
      </c>
      <c r="MX85" s="14">
        <f t="shared" si="172"/>
        <v>0</v>
      </c>
      <c r="MY85" s="117">
        <v>6.65</v>
      </c>
      <c r="MZ85" s="344">
        <v>0.9</v>
      </c>
      <c r="NA85" s="14">
        <f t="shared" si="173"/>
        <v>6.65</v>
      </c>
      <c r="NB85" s="14">
        <f t="shared" si="174"/>
        <v>0.9</v>
      </c>
      <c r="NC85" s="33"/>
      <c r="ND85" s="33"/>
      <c r="NE85" s="33">
        <f t="shared" si="175"/>
        <v>0</v>
      </c>
      <c r="NF85" s="33">
        <f t="shared" si="176"/>
        <v>0</v>
      </c>
      <c r="NG85" s="33"/>
      <c r="NH85" s="33"/>
      <c r="NI85" s="33">
        <f t="shared" si="177"/>
        <v>0</v>
      </c>
      <c r="NJ85" s="33">
        <f t="shared" si="178"/>
        <v>0</v>
      </c>
      <c r="NK85" s="8"/>
      <c r="NL85" s="33"/>
      <c r="NM85" s="33">
        <f t="shared" si="179"/>
        <v>0</v>
      </c>
      <c r="NN85" s="33">
        <f t="shared" si="180"/>
        <v>0</v>
      </c>
      <c r="NO85" s="98">
        <v>0</v>
      </c>
      <c r="NP85" s="98"/>
      <c r="NQ85" s="98">
        <v>0</v>
      </c>
      <c r="NR85" s="98"/>
      <c r="NS85" s="98">
        <v>0</v>
      </c>
      <c r="NT85" s="98"/>
      <c r="NU85" s="14">
        <f t="shared" si="181"/>
        <v>0</v>
      </c>
      <c r="NV85" s="14">
        <f t="shared" si="182"/>
        <v>0</v>
      </c>
      <c r="NW85" s="98"/>
      <c r="NX85" s="98"/>
      <c r="NY85" s="98"/>
      <c r="NZ85" s="98"/>
      <c r="OA85" s="98"/>
      <c r="OB85" s="98"/>
      <c r="OC85" s="98"/>
      <c r="OD85" s="98"/>
      <c r="OE85" s="98">
        <f t="shared" si="183"/>
        <v>0</v>
      </c>
      <c r="OF85" s="98">
        <f t="shared" si="184"/>
        <v>0</v>
      </c>
      <c r="OG85" s="240">
        <v>0</v>
      </c>
      <c r="OH85" s="240"/>
      <c r="OI85" s="240">
        <v>0</v>
      </c>
      <c r="OJ85" s="240"/>
      <c r="OK85" s="240">
        <v>0</v>
      </c>
      <c r="OL85" s="33"/>
      <c r="OM85" s="33">
        <f t="shared" si="185"/>
        <v>0</v>
      </c>
      <c r="ON85" s="33">
        <f t="shared" si="186"/>
        <v>0</v>
      </c>
      <c r="OO85" s="33"/>
      <c r="OP85" s="33"/>
      <c r="OQ85" s="33">
        <f t="shared" si="116"/>
        <v>0</v>
      </c>
      <c r="OR85" s="33">
        <f t="shared" si="117"/>
        <v>0</v>
      </c>
    </row>
    <row r="86" spans="1:408" ht="12.75" customHeight="1">
      <c r="A86" s="172"/>
      <c r="B86" s="154">
        <v>76</v>
      </c>
      <c r="C86" s="173"/>
      <c r="D86" s="173"/>
      <c r="E86" s="98"/>
      <c r="F86" s="98"/>
      <c r="G86" s="98"/>
      <c r="H86" s="98"/>
      <c r="I86" s="102">
        <f t="shared" si="103"/>
        <v>0</v>
      </c>
      <c r="J86" s="102">
        <f t="shared" si="104"/>
        <v>0</v>
      </c>
      <c r="K86" s="11"/>
      <c r="L86" s="11"/>
      <c r="M86" s="95">
        <v>20.62</v>
      </c>
      <c r="N86" s="95">
        <v>4.1240000000000006</v>
      </c>
      <c r="O86" s="99">
        <v>20.62</v>
      </c>
      <c r="P86" s="95">
        <v>4.1240000000000006</v>
      </c>
      <c r="Q86" s="147"/>
      <c r="R86" s="102"/>
      <c r="S86" s="11"/>
      <c r="T86" s="11"/>
      <c r="U86" s="102"/>
      <c r="V86" s="102"/>
      <c r="W86" s="29">
        <f t="shared" si="118"/>
        <v>41.24</v>
      </c>
      <c r="X86" s="29">
        <f t="shared" si="119"/>
        <v>41.24</v>
      </c>
      <c r="Y86" s="102">
        <v>5</v>
      </c>
      <c r="Z86" s="102">
        <v>2.2200000000000002</v>
      </c>
      <c r="AA86" s="99"/>
      <c r="AB86" s="95"/>
      <c r="AC86" s="29">
        <f t="shared" si="120"/>
        <v>5</v>
      </c>
      <c r="AD86" s="29">
        <f t="shared" si="121"/>
        <v>2.2200000000000002</v>
      </c>
      <c r="AE86" s="95">
        <v>0</v>
      </c>
      <c r="AF86" s="95">
        <v>0</v>
      </c>
      <c r="AG86" s="95"/>
      <c r="AH86" s="95"/>
      <c r="AI86" s="147"/>
      <c r="AJ86" s="147"/>
      <c r="AK86" s="325">
        <v>80</v>
      </c>
      <c r="AL86" s="326">
        <v>24</v>
      </c>
      <c r="AM86" s="9"/>
      <c r="AN86" s="9"/>
      <c r="AO86" s="28"/>
      <c r="AP86" s="28"/>
      <c r="AQ86" s="28"/>
      <c r="AR86" s="28"/>
      <c r="AS86" s="28"/>
      <c r="AT86" s="28"/>
      <c r="AU86" s="14">
        <f t="shared" si="105"/>
        <v>80</v>
      </c>
      <c r="AV86" s="14">
        <f t="shared" si="106"/>
        <v>24</v>
      </c>
      <c r="AW86" s="29"/>
      <c r="AX86" s="29"/>
      <c r="AY86" s="1"/>
      <c r="AZ86" s="29"/>
      <c r="BA86" s="29"/>
      <c r="BB86" s="29"/>
      <c r="BC86" s="29">
        <f t="shared" si="107"/>
        <v>0</v>
      </c>
      <c r="BD86" s="29">
        <f t="shared" si="108"/>
        <v>0</v>
      </c>
      <c r="BE86" s="102">
        <v>17</v>
      </c>
      <c r="BF86" s="102">
        <v>2.4207999999999998</v>
      </c>
      <c r="BG86" s="249">
        <v>8</v>
      </c>
      <c r="BH86" s="250">
        <v>1.1392</v>
      </c>
      <c r="BI86" s="249"/>
      <c r="BJ86" s="250"/>
      <c r="BK86" s="245"/>
      <c r="BL86" s="102"/>
      <c r="BM86" s="102">
        <v>5</v>
      </c>
      <c r="BN86" s="102">
        <v>0.71199999999999997</v>
      </c>
      <c r="BO86" s="29"/>
      <c r="BP86" s="29"/>
      <c r="BQ86" s="102">
        <v>30</v>
      </c>
      <c r="BR86" s="102">
        <v>4.2720000000000002</v>
      </c>
      <c r="BS86" s="11">
        <f t="shared" si="122"/>
        <v>60</v>
      </c>
      <c r="BT86" s="29">
        <f t="shared" si="123"/>
        <v>8.5440000000000005</v>
      </c>
      <c r="BU86" s="29"/>
      <c r="BV86" s="29"/>
      <c r="BW86" s="14"/>
      <c r="BX86" s="14"/>
      <c r="BY86" s="14"/>
      <c r="BZ86" s="29"/>
      <c r="CA86" s="14"/>
      <c r="CB86" s="29"/>
      <c r="CC86" s="14">
        <f t="shared" si="109"/>
        <v>0</v>
      </c>
      <c r="CD86" s="14">
        <f t="shared" si="109"/>
        <v>0</v>
      </c>
      <c r="CE86" s="14"/>
      <c r="CF86" s="14"/>
      <c r="CG86" s="27"/>
      <c r="CH86" s="18"/>
      <c r="CI86" s="26"/>
      <c r="CJ86" s="18"/>
      <c r="CK86" s="17"/>
      <c r="CL86" s="17"/>
      <c r="CM86" s="327">
        <v>25.75</v>
      </c>
      <c r="CN86" s="245">
        <v>8</v>
      </c>
      <c r="CO86" s="29">
        <f t="shared" si="124"/>
        <v>25.75</v>
      </c>
      <c r="CP86" s="29">
        <f t="shared" si="125"/>
        <v>8</v>
      </c>
      <c r="CQ86" s="238">
        <v>247.40625</v>
      </c>
      <c r="CR86" s="238"/>
      <c r="CS86" s="238"/>
      <c r="CT86" s="239"/>
      <c r="CU86" s="366">
        <v>18.556701030927837</v>
      </c>
      <c r="CV86" s="240"/>
      <c r="CW86" s="328">
        <v>63.814432989690722</v>
      </c>
      <c r="CX86" s="239"/>
      <c r="CY86" s="16"/>
      <c r="CZ86" s="16"/>
      <c r="DA86" s="25">
        <f t="shared" si="126"/>
        <v>329.77738402061857</v>
      </c>
      <c r="DB86" s="14">
        <f t="shared" si="127"/>
        <v>0</v>
      </c>
      <c r="DC86" s="29"/>
      <c r="DD86" s="29"/>
      <c r="DE86" s="14"/>
      <c r="DF86" s="29"/>
      <c r="DG86" s="29"/>
      <c r="DH86" s="29"/>
      <c r="DI86" s="29">
        <f t="shared" si="128"/>
        <v>0</v>
      </c>
      <c r="DJ86" s="29">
        <f t="shared" si="129"/>
        <v>0</v>
      </c>
      <c r="DK86" s="329">
        <v>42.37</v>
      </c>
      <c r="DL86" s="329">
        <v>14.12</v>
      </c>
      <c r="DM86" s="11">
        <f t="shared" si="130"/>
        <v>42.37</v>
      </c>
      <c r="DN86" s="11">
        <f t="shared" si="131"/>
        <v>14.12</v>
      </c>
      <c r="DO86" s="329">
        <v>41.1</v>
      </c>
      <c r="DP86" s="329">
        <v>13.7</v>
      </c>
      <c r="DQ86" s="349"/>
      <c r="DR86" s="349"/>
      <c r="DS86" s="29"/>
      <c r="DT86" s="29"/>
      <c r="DU86" s="15"/>
      <c r="DV86" s="24"/>
      <c r="DW86" s="24"/>
      <c r="DX86" s="24"/>
      <c r="DY86" s="29"/>
      <c r="DZ86" s="29"/>
      <c r="EA86" s="14"/>
      <c r="EB86" s="29"/>
      <c r="EC86" s="29">
        <f t="shared" si="132"/>
        <v>0</v>
      </c>
      <c r="ED86" s="29">
        <f t="shared" si="132"/>
        <v>0</v>
      </c>
      <c r="EE86" s="14"/>
      <c r="EF86" s="14"/>
      <c r="EG86" s="330">
        <v>39.18</v>
      </c>
      <c r="EH86" s="331">
        <v>9.7949999999999999</v>
      </c>
      <c r="EI86" s="119">
        <v>154.63999999999999</v>
      </c>
      <c r="EJ86" s="119">
        <v>38.659999999999997</v>
      </c>
      <c r="EK86" s="327">
        <v>72.16</v>
      </c>
      <c r="EL86" s="353">
        <v>18.04</v>
      </c>
      <c r="EM86" s="358">
        <v>51.55</v>
      </c>
      <c r="EN86" s="358">
        <v>12.887499999999999</v>
      </c>
      <c r="EO86" s="358">
        <v>30.93</v>
      </c>
      <c r="EP86" s="358">
        <v>7.7324999999999999</v>
      </c>
      <c r="EQ86" s="29">
        <f t="shared" si="133"/>
        <v>348.46000000000004</v>
      </c>
      <c r="ER86" s="29">
        <f t="shared" si="134"/>
        <v>66.495000000000005</v>
      </c>
      <c r="ES86" s="33"/>
      <c r="ET86" s="33"/>
      <c r="EU86" s="23"/>
      <c r="EV86" s="23"/>
      <c r="EW86" s="14">
        <f t="shared" si="135"/>
        <v>0</v>
      </c>
      <c r="EX86" s="14">
        <f t="shared" si="136"/>
        <v>0</v>
      </c>
      <c r="EY86" s="29"/>
      <c r="EZ86" s="29"/>
      <c r="FA86" s="332">
        <v>26</v>
      </c>
      <c r="FB86" s="246"/>
      <c r="FC86" s="139">
        <v>27</v>
      </c>
      <c r="FD86" s="245"/>
      <c r="FE86" s="29"/>
      <c r="FF86" s="29"/>
      <c r="FG86" s="235"/>
      <c r="FH86" s="236"/>
      <c r="FI86" s="29"/>
      <c r="FJ86" s="29"/>
      <c r="FK86" s="29"/>
      <c r="FL86" s="29"/>
      <c r="FM86" s="245">
        <v>26.8</v>
      </c>
      <c r="FN86" s="245">
        <v>6</v>
      </c>
      <c r="FO86" s="14"/>
      <c r="FP86" s="29"/>
      <c r="FQ86" s="6">
        <f t="shared" si="137"/>
        <v>26.8</v>
      </c>
      <c r="FR86" s="29">
        <f t="shared" si="138"/>
        <v>6</v>
      </c>
      <c r="FS86" s="14"/>
      <c r="FT86" s="14"/>
      <c r="FU86" s="29"/>
      <c r="FV86" s="29"/>
      <c r="FW86" s="29"/>
      <c r="FX86" s="29"/>
      <c r="FY86" s="29"/>
      <c r="FZ86" s="29"/>
      <c r="GA86" s="29"/>
      <c r="GB86" s="29"/>
      <c r="GC86" s="29"/>
      <c r="GD86" s="29"/>
      <c r="GE86" s="29"/>
      <c r="GF86" s="29"/>
      <c r="GG86" s="29">
        <f t="shared" si="139"/>
        <v>0</v>
      </c>
      <c r="GH86" s="29">
        <f t="shared" si="140"/>
        <v>0</v>
      </c>
      <c r="GI86" s="22"/>
      <c r="GJ86" s="22"/>
      <c r="GK86" s="245"/>
      <c r="GL86" s="245"/>
      <c r="GM86" s="248"/>
      <c r="GN86" s="21"/>
      <c r="GO86" s="333"/>
      <c r="GP86" s="334"/>
      <c r="GQ86" s="5"/>
      <c r="GR86" s="5"/>
      <c r="GS86" s="21"/>
      <c r="GT86" s="21"/>
      <c r="GU86" s="118"/>
      <c r="GV86" s="118"/>
      <c r="GW86" s="118"/>
      <c r="GX86" s="118"/>
      <c r="GY86" s="118">
        <v>1.5</v>
      </c>
      <c r="GZ86" s="118">
        <v>0</v>
      </c>
      <c r="HA86" s="29">
        <f t="shared" si="141"/>
        <v>1.5</v>
      </c>
      <c r="HB86" s="29">
        <f t="shared" si="142"/>
        <v>0</v>
      </c>
      <c r="HC86" s="14"/>
      <c r="HD86" s="14"/>
      <c r="HE86" s="14"/>
      <c r="HF86" s="14"/>
      <c r="HG86" s="14"/>
      <c r="HH86" s="14"/>
      <c r="HI86" s="14">
        <f t="shared" si="110"/>
        <v>0</v>
      </c>
      <c r="HJ86" s="14">
        <f t="shared" si="111"/>
        <v>0</v>
      </c>
      <c r="HK86" s="102"/>
      <c r="HL86" s="102"/>
      <c r="HM86" s="102"/>
      <c r="HN86" s="355"/>
      <c r="HO86" s="102">
        <f t="shared" si="143"/>
        <v>0</v>
      </c>
      <c r="HP86" s="102">
        <f t="shared" si="144"/>
        <v>0</v>
      </c>
      <c r="HQ86" s="116">
        <v>400</v>
      </c>
      <c r="HR86" s="95"/>
      <c r="HS86" s="116">
        <v>400</v>
      </c>
      <c r="HT86" s="29"/>
      <c r="HU86" s="29">
        <f t="shared" si="145"/>
        <v>400</v>
      </c>
      <c r="HV86" s="29">
        <f t="shared" si="146"/>
        <v>0</v>
      </c>
      <c r="HW86" s="29"/>
      <c r="HX86" s="29"/>
      <c r="HY86" s="240"/>
      <c r="HZ86" s="333"/>
      <c r="IA86" s="20"/>
      <c r="IB86" s="7"/>
      <c r="IC86" s="336">
        <v>9.3000000000000007</v>
      </c>
      <c r="ID86" s="155">
        <v>2.3250000000000002</v>
      </c>
      <c r="IE86" s="4"/>
      <c r="IF86" s="4"/>
      <c r="IG86" s="29">
        <f t="shared" si="187"/>
        <v>9.3000000000000007</v>
      </c>
      <c r="IH86" s="29">
        <f t="shared" si="147"/>
        <v>2.3250000000000002</v>
      </c>
      <c r="II86" s="29"/>
      <c r="IJ86" s="29"/>
      <c r="IK86" s="29"/>
      <c r="IL86" s="29"/>
      <c r="IM86" s="14"/>
      <c r="IN86" s="24"/>
      <c r="IO86" s="102"/>
      <c r="IP86" s="102"/>
      <c r="IQ86" s="29"/>
      <c r="IR86" s="29"/>
      <c r="IS86" s="29"/>
      <c r="IT86" s="29"/>
      <c r="IU86" s="29">
        <f t="shared" si="112"/>
        <v>0</v>
      </c>
      <c r="IV86" s="29">
        <f t="shared" si="113"/>
        <v>0</v>
      </c>
      <c r="IW86" s="29"/>
      <c r="IX86" s="29"/>
      <c r="IY86" s="95">
        <v>10.31</v>
      </c>
      <c r="IZ86" s="95">
        <v>0</v>
      </c>
      <c r="JA86" s="95">
        <v>10.31</v>
      </c>
      <c r="JB86" s="95">
        <v>0</v>
      </c>
      <c r="JC86" s="30"/>
      <c r="JD86" s="30"/>
      <c r="JE86" s="29">
        <f t="shared" si="148"/>
        <v>20.62</v>
      </c>
      <c r="JF86" s="29">
        <f t="shared" si="149"/>
        <v>0</v>
      </c>
      <c r="JG86" s="368">
        <v>6.5372000000000003</v>
      </c>
      <c r="JH86" s="369">
        <v>1</v>
      </c>
      <c r="JI86" s="368">
        <v>6.5373000000000001</v>
      </c>
      <c r="JJ86" s="369">
        <v>1</v>
      </c>
      <c r="JK86" s="333">
        <v>51.55</v>
      </c>
      <c r="JL86" s="333">
        <v>11</v>
      </c>
      <c r="JM86" s="116">
        <v>0</v>
      </c>
      <c r="JN86" s="333">
        <v>0</v>
      </c>
      <c r="JO86" s="327"/>
      <c r="JP86" s="245"/>
      <c r="JQ86" s="29"/>
      <c r="JR86" s="29"/>
      <c r="JS86" s="29"/>
      <c r="JT86" s="29"/>
      <c r="JU86" s="29">
        <f t="shared" si="150"/>
        <v>64.624499999999998</v>
      </c>
      <c r="JV86" s="29">
        <f t="shared" si="151"/>
        <v>13</v>
      </c>
      <c r="JW86" s="29"/>
      <c r="JX86" s="29"/>
      <c r="JY86" s="30"/>
      <c r="JZ86" s="30"/>
      <c r="KA86" s="29">
        <f t="shared" si="152"/>
        <v>0</v>
      </c>
      <c r="KB86" s="29">
        <f t="shared" si="153"/>
        <v>0</v>
      </c>
      <c r="KC86" s="14"/>
      <c r="KD86" s="14"/>
      <c r="KE86" s="14"/>
      <c r="KF86" s="14"/>
      <c r="KG86" s="14">
        <f t="shared" si="114"/>
        <v>0</v>
      </c>
      <c r="KH86" s="14">
        <f t="shared" si="115"/>
        <v>0</v>
      </c>
      <c r="KI86" s="14"/>
      <c r="KJ86" s="14"/>
      <c r="KK86" s="14"/>
      <c r="KL86" s="14"/>
      <c r="KM86" s="14">
        <f t="shared" si="154"/>
        <v>0</v>
      </c>
      <c r="KN86" s="14">
        <f t="shared" si="154"/>
        <v>0</v>
      </c>
      <c r="KO86" s="11"/>
      <c r="KP86" s="14"/>
      <c r="KQ86" s="14"/>
      <c r="KR86" s="14"/>
      <c r="KS86" s="10"/>
      <c r="KT86" s="10"/>
      <c r="KU86" s="14"/>
      <c r="KV86" s="14"/>
      <c r="KW86" s="14">
        <f t="shared" si="155"/>
        <v>0</v>
      </c>
      <c r="KX86" s="14">
        <f t="shared" si="156"/>
        <v>0</v>
      </c>
      <c r="KY86" s="14"/>
      <c r="KZ86" s="14"/>
      <c r="LA86" s="14"/>
      <c r="LB86" s="14"/>
      <c r="LC86" s="14">
        <f t="shared" si="157"/>
        <v>0</v>
      </c>
      <c r="LD86" s="14">
        <f t="shared" si="158"/>
        <v>0</v>
      </c>
      <c r="LE86" s="14"/>
      <c r="LF86" s="14"/>
      <c r="LG86" s="14">
        <f t="shared" si="159"/>
        <v>0</v>
      </c>
      <c r="LH86" s="14">
        <f t="shared" si="160"/>
        <v>0</v>
      </c>
      <c r="LI86" s="337"/>
      <c r="LJ86" s="338"/>
      <c r="LK86" s="339"/>
      <c r="LL86" s="340"/>
      <c r="LM86" s="339"/>
      <c r="LN86" s="342"/>
      <c r="LO86" s="31"/>
      <c r="LP86" s="3"/>
      <c r="LQ86" s="3"/>
      <c r="LR86" s="3"/>
      <c r="LS86" s="14">
        <f t="shared" si="161"/>
        <v>0</v>
      </c>
      <c r="LT86" s="14">
        <f t="shared" si="162"/>
        <v>0</v>
      </c>
      <c r="LU86" s="12"/>
      <c r="LV86" s="14"/>
      <c r="LW86" s="14"/>
      <c r="LX86" s="14"/>
      <c r="LY86" s="14">
        <f t="shared" si="163"/>
        <v>0</v>
      </c>
      <c r="LZ86" s="14">
        <f t="shared" si="164"/>
        <v>0</v>
      </c>
      <c r="MA86" s="27"/>
      <c r="MB86" s="14"/>
      <c r="MC86" s="233">
        <v>25</v>
      </c>
      <c r="MD86" s="252"/>
      <c r="ME86" s="99"/>
      <c r="MF86" s="14"/>
      <c r="MG86" s="31"/>
      <c r="MH86" s="14"/>
      <c r="MI86" s="14">
        <f t="shared" si="165"/>
        <v>25</v>
      </c>
      <c r="MJ86" s="14">
        <f t="shared" si="166"/>
        <v>0</v>
      </c>
      <c r="MK86" s="350">
        <v>0</v>
      </c>
      <c r="ML86" s="117">
        <v>0</v>
      </c>
      <c r="MM86" s="139">
        <v>0</v>
      </c>
      <c r="MN86" s="343">
        <v>0</v>
      </c>
      <c r="MO86" s="14">
        <f t="shared" si="167"/>
        <v>0</v>
      </c>
      <c r="MP86" s="14">
        <f t="shared" si="168"/>
        <v>0</v>
      </c>
      <c r="MQ86" s="14"/>
      <c r="MR86" s="14"/>
      <c r="MS86" s="14">
        <f t="shared" si="169"/>
        <v>0</v>
      </c>
      <c r="MT86" s="14">
        <f t="shared" si="170"/>
        <v>0</v>
      </c>
      <c r="MU86" s="14"/>
      <c r="MV86" s="14"/>
      <c r="MW86" s="14">
        <f t="shared" si="171"/>
        <v>0</v>
      </c>
      <c r="MX86" s="14">
        <f t="shared" si="172"/>
        <v>0</v>
      </c>
      <c r="MY86" s="117">
        <v>6.65</v>
      </c>
      <c r="MZ86" s="344">
        <v>0.9</v>
      </c>
      <c r="NA86" s="14">
        <f t="shared" si="173"/>
        <v>6.65</v>
      </c>
      <c r="NB86" s="14">
        <f t="shared" si="174"/>
        <v>0.9</v>
      </c>
      <c r="NC86" s="33"/>
      <c r="ND86" s="33"/>
      <c r="NE86" s="33">
        <f t="shared" si="175"/>
        <v>0</v>
      </c>
      <c r="NF86" s="33">
        <f t="shared" si="176"/>
        <v>0</v>
      </c>
      <c r="NG86" s="33"/>
      <c r="NH86" s="33"/>
      <c r="NI86" s="33">
        <f t="shared" si="177"/>
        <v>0</v>
      </c>
      <c r="NJ86" s="33">
        <f t="shared" si="178"/>
        <v>0</v>
      </c>
      <c r="NK86" s="8"/>
      <c r="NL86" s="33"/>
      <c r="NM86" s="33">
        <f t="shared" si="179"/>
        <v>0</v>
      </c>
      <c r="NN86" s="33">
        <f t="shared" si="180"/>
        <v>0</v>
      </c>
      <c r="NO86" s="98">
        <v>0</v>
      </c>
      <c r="NP86" s="98"/>
      <c r="NQ86" s="98">
        <v>0</v>
      </c>
      <c r="NR86" s="98"/>
      <c r="NS86" s="98">
        <v>0</v>
      </c>
      <c r="NT86" s="98"/>
      <c r="NU86" s="14">
        <f t="shared" si="181"/>
        <v>0</v>
      </c>
      <c r="NV86" s="14">
        <f t="shared" si="182"/>
        <v>0</v>
      </c>
      <c r="NW86" s="98"/>
      <c r="NX86" s="98"/>
      <c r="NY86" s="98"/>
      <c r="NZ86" s="98"/>
      <c r="OA86" s="98"/>
      <c r="OB86" s="98"/>
      <c r="OC86" s="98"/>
      <c r="OD86" s="98"/>
      <c r="OE86" s="98">
        <f t="shared" si="183"/>
        <v>0</v>
      </c>
      <c r="OF86" s="98">
        <f t="shared" si="184"/>
        <v>0</v>
      </c>
      <c r="OG86" s="240">
        <v>0</v>
      </c>
      <c r="OH86" s="240"/>
      <c r="OI86" s="240">
        <v>0</v>
      </c>
      <c r="OJ86" s="240"/>
      <c r="OK86" s="240">
        <v>0</v>
      </c>
      <c r="OL86" s="33"/>
      <c r="OM86" s="33">
        <f t="shared" si="185"/>
        <v>0</v>
      </c>
      <c r="ON86" s="33">
        <f t="shared" si="186"/>
        <v>0</v>
      </c>
      <c r="OO86" s="33"/>
      <c r="OP86" s="33"/>
      <c r="OQ86" s="33">
        <f t="shared" si="116"/>
        <v>0</v>
      </c>
      <c r="OR86" s="33">
        <f t="shared" si="117"/>
        <v>0</v>
      </c>
    </row>
    <row r="87" spans="1:408" ht="12.75" customHeight="1">
      <c r="A87" s="186" t="s">
        <v>155</v>
      </c>
      <c r="B87" s="154">
        <v>77</v>
      </c>
      <c r="C87" s="173"/>
      <c r="D87" s="173"/>
      <c r="E87" s="98"/>
      <c r="F87" s="98"/>
      <c r="G87" s="98"/>
      <c r="H87" s="98"/>
      <c r="I87" s="102">
        <f t="shared" si="103"/>
        <v>0</v>
      </c>
      <c r="J87" s="102">
        <f t="shared" si="104"/>
        <v>0</v>
      </c>
      <c r="K87" s="11"/>
      <c r="L87" s="11"/>
      <c r="M87" s="95">
        <v>20.62</v>
      </c>
      <c r="N87" s="95">
        <v>4.1240000000000006</v>
      </c>
      <c r="O87" s="99">
        <v>20.62</v>
      </c>
      <c r="P87" s="95">
        <v>4.1240000000000006</v>
      </c>
      <c r="Q87" s="147"/>
      <c r="R87" s="102"/>
      <c r="S87" s="11"/>
      <c r="T87" s="11"/>
      <c r="U87" s="102"/>
      <c r="V87" s="102"/>
      <c r="W87" s="29">
        <f t="shared" si="118"/>
        <v>41.24</v>
      </c>
      <c r="X87" s="29">
        <f t="shared" si="119"/>
        <v>41.24</v>
      </c>
      <c r="Y87" s="102">
        <v>5</v>
      </c>
      <c r="Z87" s="102">
        <v>2.2200000000000002</v>
      </c>
      <c r="AA87" s="99"/>
      <c r="AB87" s="95"/>
      <c r="AC87" s="29">
        <f t="shared" si="120"/>
        <v>5</v>
      </c>
      <c r="AD87" s="29">
        <f t="shared" si="121"/>
        <v>2.2200000000000002</v>
      </c>
      <c r="AE87" s="95">
        <v>0</v>
      </c>
      <c r="AF87" s="95">
        <v>0</v>
      </c>
      <c r="AG87" s="95"/>
      <c r="AH87" s="95"/>
      <c r="AI87" s="147"/>
      <c r="AJ87" s="147"/>
      <c r="AK87" s="325">
        <v>80</v>
      </c>
      <c r="AL87" s="326">
        <v>24</v>
      </c>
      <c r="AM87" s="9"/>
      <c r="AN87" s="9"/>
      <c r="AO87" s="28"/>
      <c r="AP87" s="28"/>
      <c r="AQ87" s="28"/>
      <c r="AR87" s="28"/>
      <c r="AS87" s="28"/>
      <c r="AT87" s="28"/>
      <c r="AU87" s="14">
        <f t="shared" si="105"/>
        <v>80</v>
      </c>
      <c r="AV87" s="14">
        <f t="shared" si="106"/>
        <v>24</v>
      </c>
      <c r="AW87" s="29"/>
      <c r="AX87" s="29"/>
      <c r="AY87" s="1"/>
      <c r="AZ87" s="29"/>
      <c r="BA87" s="29"/>
      <c r="BB87" s="29"/>
      <c r="BC87" s="29">
        <f t="shared" si="107"/>
        <v>0</v>
      </c>
      <c r="BD87" s="29">
        <f t="shared" si="108"/>
        <v>0</v>
      </c>
      <c r="BE87" s="102">
        <v>17</v>
      </c>
      <c r="BF87" s="102">
        <v>2.4207999999999998</v>
      </c>
      <c r="BG87" s="249">
        <v>8</v>
      </c>
      <c r="BH87" s="250">
        <v>1.1392</v>
      </c>
      <c r="BI87" s="249"/>
      <c r="BJ87" s="250"/>
      <c r="BK87" s="245"/>
      <c r="BL87" s="102"/>
      <c r="BM87" s="102">
        <v>5</v>
      </c>
      <c r="BN87" s="102">
        <v>0.71199999999999997</v>
      </c>
      <c r="BO87" s="29"/>
      <c r="BP87" s="29"/>
      <c r="BQ87" s="102">
        <v>30</v>
      </c>
      <c r="BR87" s="102">
        <v>4.2720000000000002</v>
      </c>
      <c r="BS87" s="11">
        <f t="shared" si="122"/>
        <v>60</v>
      </c>
      <c r="BT87" s="29">
        <f t="shared" si="123"/>
        <v>8.5440000000000005</v>
      </c>
      <c r="BU87" s="29"/>
      <c r="BV87" s="29"/>
      <c r="BW87" s="14"/>
      <c r="BX87" s="14"/>
      <c r="BY87" s="14"/>
      <c r="BZ87" s="29"/>
      <c r="CA87" s="14"/>
      <c r="CB87" s="29"/>
      <c r="CC87" s="14">
        <f t="shared" si="109"/>
        <v>0</v>
      </c>
      <c r="CD87" s="14">
        <f t="shared" si="109"/>
        <v>0</v>
      </c>
      <c r="CE87" s="14"/>
      <c r="CF87" s="14"/>
      <c r="CG87" s="27"/>
      <c r="CH87" s="18"/>
      <c r="CI87" s="26"/>
      <c r="CJ87" s="18"/>
      <c r="CK87" s="17"/>
      <c r="CL87" s="17"/>
      <c r="CM87" s="327">
        <v>25.75</v>
      </c>
      <c r="CN87" s="245">
        <v>8</v>
      </c>
      <c r="CO87" s="29">
        <f t="shared" si="124"/>
        <v>25.75</v>
      </c>
      <c r="CP87" s="29">
        <f t="shared" si="125"/>
        <v>8</v>
      </c>
      <c r="CQ87" s="238">
        <v>247.40625</v>
      </c>
      <c r="CR87" s="238"/>
      <c r="CS87" s="238"/>
      <c r="CT87" s="239"/>
      <c r="CU87" s="366">
        <v>18.556701030927837</v>
      </c>
      <c r="CV87" s="240"/>
      <c r="CW87" s="328">
        <v>63.814432989690722</v>
      </c>
      <c r="CX87" s="239"/>
      <c r="CY87" s="16"/>
      <c r="CZ87" s="16"/>
      <c r="DA87" s="25">
        <f t="shared" si="126"/>
        <v>329.77738402061857</v>
      </c>
      <c r="DB87" s="14">
        <f t="shared" si="127"/>
        <v>0</v>
      </c>
      <c r="DC87" s="29"/>
      <c r="DD87" s="29"/>
      <c r="DE87" s="14"/>
      <c r="DF87" s="29"/>
      <c r="DG87" s="29"/>
      <c r="DH87" s="29"/>
      <c r="DI87" s="29">
        <f t="shared" si="128"/>
        <v>0</v>
      </c>
      <c r="DJ87" s="29">
        <f t="shared" si="129"/>
        <v>0</v>
      </c>
      <c r="DK87" s="329">
        <v>42.37</v>
      </c>
      <c r="DL87" s="329">
        <v>14.12</v>
      </c>
      <c r="DM87" s="11">
        <f t="shared" si="130"/>
        <v>42.37</v>
      </c>
      <c r="DN87" s="11">
        <f t="shared" si="131"/>
        <v>14.12</v>
      </c>
      <c r="DO87" s="329">
        <v>41.1</v>
      </c>
      <c r="DP87" s="329">
        <v>13.7</v>
      </c>
      <c r="DQ87" s="349"/>
      <c r="DR87" s="349"/>
      <c r="DS87" s="29"/>
      <c r="DT87" s="29"/>
      <c r="DU87" s="15"/>
      <c r="DV87" s="24"/>
      <c r="DW87" s="24"/>
      <c r="DX87" s="24"/>
      <c r="DY87" s="29"/>
      <c r="DZ87" s="29"/>
      <c r="EA87" s="14"/>
      <c r="EB87" s="29"/>
      <c r="EC87" s="29">
        <f t="shared" si="132"/>
        <v>0</v>
      </c>
      <c r="ED87" s="29">
        <f t="shared" si="132"/>
        <v>0</v>
      </c>
      <c r="EE87" s="14"/>
      <c r="EF87" s="14"/>
      <c r="EG87" s="330">
        <v>39.18</v>
      </c>
      <c r="EH87" s="331">
        <v>9.7949999999999999</v>
      </c>
      <c r="EI87" s="119">
        <v>154.63999999999999</v>
      </c>
      <c r="EJ87" s="119">
        <v>38.659999999999997</v>
      </c>
      <c r="EK87" s="327">
        <v>72.16</v>
      </c>
      <c r="EL87" s="353">
        <v>18.04</v>
      </c>
      <c r="EM87" s="358">
        <v>51.55</v>
      </c>
      <c r="EN87" s="358">
        <v>12.887499999999999</v>
      </c>
      <c r="EO87" s="358">
        <v>30.93</v>
      </c>
      <c r="EP87" s="358">
        <v>7.7324999999999999</v>
      </c>
      <c r="EQ87" s="29">
        <f t="shared" si="133"/>
        <v>348.46000000000004</v>
      </c>
      <c r="ER87" s="29">
        <f t="shared" si="134"/>
        <v>66.495000000000005</v>
      </c>
      <c r="ES87" s="33"/>
      <c r="ET87" s="33"/>
      <c r="EU87" s="23"/>
      <c r="EV87" s="23"/>
      <c r="EW87" s="14">
        <f t="shared" si="135"/>
        <v>0</v>
      </c>
      <c r="EX87" s="14">
        <f t="shared" si="136"/>
        <v>0</v>
      </c>
      <c r="EY87" s="29"/>
      <c r="EZ87" s="29"/>
      <c r="FA87" s="332">
        <v>26</v>
      </c>
      <c r="FB87" s="246"/>
      <c r="FC87" s="139">
        <v>27</v>
      </c>
      <c r="FD87" s="245"/>
      <c r="FE87" s="29"/>
      <c r="FF87" s="29"/>
      <c r="FG87" s="235"/>
      <c r="FH87" s="236"/>
      <c r="FI87" s="29"/>
      <c r="FJ87" s="29"/>
      <c r="FK87" s="29"/>
      <c r="FL87" s="29"/>
      <c r="FM87" s="245">
        <v>26.8</v>
      </c>
      <c r="FN87" s="245">
        <v>6</v>
      </c>
      <c r="FO87" s="14"/>
      <c r="FP87" s="29"/>
      <c r="FQ87" s="6">
        <f t="shared" si="137"/>
        <v>26.8</v>
      </c>
      <c r="FR87" s="29">
        <f t="shared" si="138"/>
        <v>6</v>
      </c>
      <c r="FS87" s="14"/>
      <c r="FT87" s="14"/>
      <c r="FU87" s="29"/>
      <c r="FV87" s="29"/>
      <c r="FW87" s="29"/>
      <c r="FX87" s="29"/>
      <c r="FY87" s="29"/>
      <c r="FZ87" s="29"/>
      <c r="GA87" s="29"/>
      <c r="GB87" s="29"/>
      <c r="GC87" s="29"/>
      <c r="GD87" s="29"/>
      <c r="GE87" s="29"/>
      <c r="GF87" s="29"/>
      <c r="GG87" s="29">
        <f t="shared" si="139"/>
        <v>0</v>
      </c>
      <c r="GH87" s="29">
        <f t="shared" si="140"/>
        <v>0</v>
      </c>
      <c r="GI87" s="22"/>
      <c r="GJ87" s="22"/>
      <c r="GK87" s="245"/>
      <c r="GL87" s="245"/>
      <c r="GM87" s="248"/>
      <c r="GN87" s="21"/>
      <c r="GO87" s="333"/>
      <c r="GP87" s="334"/>
      <c r="GQ87" s="5"/>
      <c r="GR87" s="5"/>
      <c r="GS87" s="21"/>
      <c r="GT87" s="21"/>
      <c r="GU87" s="118"/>
      <c r="GV87" s="118"/>
      <c r="GW87" s="118"/>
      <c r="GX87" s="118"/>
      <c r="GY87" s="118">
        <v>1.5</v>
      </c>
      <c r="GZ87" s="118">
        <v>0</v>
      </c>
      <c r="HA87" s="29">
        <f t="shared" si="141"/>
        <v>1.5</v>
      </c>
      <c r="HB87" s="29">
        <f t="shared" si="142"/>
        <v>0</v>
      </c>
      <c r="HC87" s="14"/>
      <c r="HD87" s="14"/>
      <c r="HE87" s="14"/>
      <c r="HF87" s="14"/>
      <c r="HG87" s="14"/>
      <c r="HH87" s="14"/>
      <c r="HI87" s="14">
        <f t="shared" si="110"/>
        <v>0</v>
      </c>
      <c r="HJ87" s="14">
        <f t="shared" si="111"/>
        <v>0</v>
      </c>
      <c r="HK87" s="102"/>
      <c r="HL87" s="102"/>
      <c r="HM87" s="102"/>
      <c r="HN87" s="355"/>
      <c r="HO87" s="102">
        <f t="shared" si="143"/>
        <v>0</v>
      </c>
      <c r="HP87" s="102">
        <f t="shared" si="144"/>
        <v>0</v>
      </c>
      <c r="HQ87" s="116">
        <v>400</v>
      </c>
      <c r="HR87" s="95"/>
      <c r="HS87" s="116">
        <v>400</v>
      </c>
      <c r="HT87" s="29"/>
      <c r="HU87" s="29">
        <f t="shared" si="145"/>
        <v>400</v>
      </c>
      <c r="HV87" s="29">
        <f t="shared" si="146"/>
        <v>0</v>
      </c>
      <c r="HW87" s="29"/>
      <c r="HX87" s="29"/>
      <c r="HY87" s="240"/>
      <c r="HZ87" s="333"/>
      <c r="IA87" s="20"/>
      <c r="IB87" s="7"/>
      <c r="IC87" s="336">
        <v>9.3000000000000007</v>
      </c>
      <c r="ID87" s="155">
        <v>2.3250000000000002</v>
      </c>
      <c r="IE87" s="4"/>
      <c r="IF87" s="4"/>
      <c r="IG87" s="29">
        <f t="shared" si="187"/>
        <v>9.3000000000000007</v>
      </c>
      <c r="IH87" s="29">
        <f t="shared" si="147"/>
        <v>2.3250000000000002</v>
      </c>
      <c r="II87" s="29"/>
      <c r="IJ87" s="29"/>
      <c r="IK87" s="29"/>
      <c r="IL87" s="29"/>
      <c r="IM87" s="14"/>
      <c r="IN87" s="24"/>
      <c r="IO87" s="102"/>
      <c r="IP87" s="102"/>
      <c r="IQ87" s="29"/>
      <c r="IR87" s="29"/>
      <c r="IS87" s="29"/>
      <c r="IT87" s="29"/>
      <c r="IU87" s="29">
        <f t="shared" si="112"/>
        <v>0</v>
      </c>
      <c r="IV87" s="29">
        <f t="shared" si="113"/>
        <v>0</v>
      </c>
      <c r="IW87" s="29"/>
      <c r="IX87" s="29"/>
      <c r="IY87" s="95">
        <v>10.31</v>
      </c>
      <c r="IZ87" s="95">
        <v>0</v>
      </c>
      <c r="JA87" s="95">
        <v>10.31</v>
      </c>
      <c r="JB87" s="95">
        <v>0</v>
      </c>
      <c r="JC87" s="30"/>
      <c r="JD87" s="30"/>
      <c r="JE87" s="29">
        <f t="shared" si="148"/>
        <v>20.62</v>
      </c>
      <c r="JF87" s="29">
        <f t="shared" si="149"/>
        <v>0</v>
      </c>
      <c r="JG87" s="368">
        <v>6.5372000000000003</v>
      </c>
      <c r="JH87" s="369">
        <v>1</v>
      </c>
      <c r="JI87" s="368">
        <v>6.5373000000000001</v>
      </c>
      <c r="JJ87" s="369">
        <v>1</v>
      </c>
      <c r="JK87" s="333">
        <v>51.55</v>
      </c>
      <c r="JL87" s="333">
        <v>11</v>
      </c>
      <c r="JM87" s="116">
        <v>44.33</v>
      </c>
      <c r="JN87" s="333">
        <v>9</v>
      </c>
      <c r="JO87" s="327"/>
      <c r="JP87" s="245"/>
      <c r="JQ87" s="29"/>
      <c r="JR87" s="29"/>
      <c r="JS87" s="29"/>
      <c r="JT87" s="29"/>
      <c r="JU87" s="29">
        <f t="shared" si="150"/>
        <v>108.9545</v>
      </c>
      <c r="JV87" s="29">
        <f t="shared" si="151"/>
        <v>22</v>
      </c>
      <c r="JW87" s="29"/>
      <c r="JX87" s="29"/>
      <c r="JY87" s="30"/>
      <c r="JZ87" s="30"/>
      <c r="KA87" s="29">
        <f t="shared" si="152"/>
        <v>0</v>
      </c>
      <c r="KB87" s="29">
        <f t="shared" si="153"/>
        <v>0</v>
      </c>
      <c r="KC87" s="14"/>
      <c r="KD87" s="14"/>
      <c r="KE87" s="14"/>
      <c r="KF87" s="14"/>
      <c r="KG87" s="14">
        <f t="shared" si="114"/>
        <v>0</v>
      </c>
      <c r="KH87" s="14">
        <f t="shared" si="115"/>
        <v>0</v>
      </c>
      <c r="KI87" s="14"/>
      <c r="KJ87" s="14"/>
      <c r="KK87" s="14"/>
      <c r="KL87" s="14"/>
      <c r="KM87" s="14">
        <f t="shared" si="154"/>
        <v>0</v>
      </c>
      <c r="KN87" s="14">
        <f t="shared" si="154"/>
        <v>0</v>
      </c>
      <c r="KO87" s="11"/>
      <c r="KP87" s="14"/>
      <c r="KQ87" s="14"/>
      <c r="KR87" s="14"/>
      <c r="KS87" s="10"/>
      <c r="KT87" s="10"/>
      <c r="KU87" s="14"/>
      <c r="KV87" s="14"/>
      <c r="KW87" s="14">
        <f t="shared" si="155"/>
        <v>0</v>
      </c>
      <c r="KX87" s="14">
        <f t="shared" si="156"/>
        <v>0</v>
      </c>
      <c r="KY87" s="14"/>
      <c r="KZ87" s="14"/>
      <c r="LA87" s="14"/>
      <c r="LB87" s="14"/>
      <c r="LC87" s="14">
        <f t="shared" si="157"/>
        <v>0</v>
      </c>
      <c r="LD87" s="14">
        <f t="shared" si="158"/>
        <v>0</v>
      </c>
      <c r="LE87" s="14"/>
      <c r="LF87" s="14"/>
      <c r="LG87" s="14">
        <f t="shared" si="159"/>
        <v>0</v>
      </c>
      <c r="LH87" s="14">
        <f t="shared" si="160"/>
        <v>0</v>
      </c>
      <c r="LI87" s="337"/>
      <c r="LJ87" s="338"/>
      <c r="LK87" s="339"/>
      <c r="LL87" s="340"/>
      <c r="LM87" s="339"/>
      <c r="LN87" s="342"/>
      <c r="LO87" s="31"/>
      <c r="LP87" s="3"/>
      <c r="LQ87" s="3"/>
      <c r="LR87" s="3"/>
      <c r="LS87" s="14">
        <f t="shared" si="161"/>
        <v>0</v>
      </c>
      <c r="LT87" s="14">
        <f t="shared" si="162"/>
        <v>0</v>
      </c>
      <c r="LU87" s="12"/>
      <c r="LV87" s="14"/>
      <c r="LW87" s="14"/>
      <c r="LX87" s="14"/>
      <c r="LY87" s="14">
        <f t="shared" si="163"/>
        <v>0</v>
      </c>
      <c r="LZ87" s="14">
        <f t="shared" si="164"/>
        <v>0</v>
      </c>
      <c r="MA87" s="27"/>
      <c r="MB87" s="14"/>
      <c r="MC87" s="233">
        <v>25</v>
      </c>
      <c r="MD87" s="252"/>
      <c r="ME87" s="99"/>
      <c r="MF87" s="14"/>
      <c r="MG87" s="31"/>
      <c r="MH87" s="14"/>
      <c r="MI87" s="14">
        <f t="shared" si="165"/>
        <v>25</v>
      </c>
      <c r="MJ87" s="14">
        <f t="shared" si="166"/>
        <v>0</v>
      </c>
      <c r="MK87" s="350">
        <v>0</v>
      </c>
      <c r="ML87" s="117">
        <v>0</v>
      </c>
      <c r="MM87" s="139">
        <v>0</v>
      </c>
      <c r="MN87" s="343">
        <v>0</v>
      </c>
      <c r="MO87" s="14">
        <f t="shared" si="167"/>
        <v>0</v>
      </c>
      <c r="MP87" s="14">
        <f t="shared" si="168"/>
        <v>0</v>
      </c>
      <c r="MQ87" s="14"/>
      <c r="MR87" s="14"/>
      <c r="MS87" s="14">
        <f t="shared" si="169"/>
        <v>0</v>
      </c>
      <c r="MT87" s="14">
        <f t="shared" si="170"/>
        <v>0</v>
      </c>
      <c r="MU87" s="14"/>
      <c r="MV87" s="14"/>
      <c r="MW87" s="14">
        <f t="shared" si="171"/>
        <v>0</v>
      </c>
      <c r="MX87" s="14">
        <f t="shared" si="172"/>
        <v>0</v>
      </c>
      <c r="MY87" s="117">
        <v>6.65</v>
      </c>
      <c r="MZ87" s="344">
        <v>0.9</v>
      </c>
      <c r="NA87" s="14">
        <f t="shared" si="173"/>
        <v>6.65</v>
      </c>
      <c r="NB87" s="14">
        <f t="shared" si="174"/>
        <v>0.9</v>
      </c>
      <c r="NC87" s="33"/>
      <c r="ND87" s="33"/>
      <c r="NE87" s="33">
        <f t="shared" si="175"/>
        <v>0</v>
      </c>
      <c r="NF87" s="33">
        <f t="shared" si="176"/>
        <v>0</v>
      </c>
      <c r="NG87" s="33"/>
      <c r="NH87" s="33"/>
      <c r="NI87" s="33">
        <f t="shared" si="177"/>
        <v>0</v>
      </c>
      <c r="NJ87" s="33">
        <f t="shared" si="178"/>
        <v>0</v>
      </c>
      <c r="NK87" s="8"/>
      <c r="NL87" s="33"/>
      <c r="NM87" s="33">
        <f t="shared" si="179"/>
        <v>0</v>
      </c>
      <c r="NN87" s="33">
        <f t="shared" si="180"/>
        <v>0</v>
      </c>
      <c r="NO87" s="98">
        <v>0</v>
      </c>
      <c r="NP87" s="98"/>
      <c r="NQ87" s="98">
        <v>0</v>
      </c>
      <c r="NR87" s="98"/>
      <c r="NS87" s="98">
        <v>0</v>
      </c>
      <c r="NT87" s="98"/>
      <c r="NU87" s="14">
        <f t="shared" si="181"/>
        <v>0</v>
      </c>
      <c r="NV87" s="14">
        <f t="shared" si="182"/>
        <v>0</v>
      </c>
      <c r="NW87" s="98"/>
      <c r="NX87" s="98"/>
      <c r="NY87" s="98"/>
      <c r="NZ87" s="98"/>
      <c r="OA87" s="98"/>
      <c r="OB87" s="98"/>
      <c r="OC87" s="98"/>
      <c r="OD87" s="98"/>
      <c r="OE87" s="98">
        <f t="shared" si="183"/>
        <v>0</v>
      </c>
      <c r="OF87" s="98">
        <f t="shared" si="184"/>
        <v>0</v>
      </c>
      <c r="OG87" s="240">
        <v>0</v>
      </c>
      <c r="OH87" s="240"/>
      <c r="OI87" s="240">
        <v>0</v>
      </c>
      <c r="OJ87" s="240"/>
      <c r="OK87" s="240">
        <v>0</v>
      </c>
      <c r="OL87" s="33"/>
      <c r="OM87" s="33">
        <f t="shared" si="185"/>
        <v>0</v>
      </c>
      <c r="ON87" s="33">
        <f t="shared" si="186"/>
        <v>0</v>
      </c>
      <c r="OO87" s="33"/>
      <c r="OP87" s="33"/>
      <c r="OQ87" s="33">
        <f t="shared" si="116"/>
        <v>0</v>
      </c>
      <c r="OR87" s="33">
        <f t="shared" si="117"/>
        <v>0</v>
      </c>
    </row>
    <row r="88" spans="1:408" ht="12.75" customHeight="1">
      <c r="A88" s="172"/>
      <c r="B88" s="154">
        <v>78</v>
      </c>
      <c r="C88" s="173"/>
      <c r="D88" s="173"/>
      <c r="E88" s="98"/>
      <c r="F88" s="98"/>
      <c r="G88" s="98"/>
      <c r="H88" s="98"/>
      <c r="I88" s="102">
        <f t="shared" si="103"/>
        <v>0</v>
      </c>
      <c r="J88" s="102">
        <f t="shared" si="104"/>
        <v>0</v>
      </c>
      <c r="K88" s="11"/>
      <c r="L88" s="11"/>
      <c r="M88" s="95">
        <v>20.62</v>
      </c>
      <c r="N88" s="95">
        <v>4.1240000000000006</v>
      </c>
      <c r="O88" s="99">
        <v>20.62</v>
      </c>
      <c r="P88" s="95">
        <v>4.1240000000000006</v>
      </c>
      <c r="Q88" s="147"/>
      <c r="R88" s="102"/>
      <c r="S88" s="11"/>
      <c r="T88" s="11"/>
      <c r="U88" s="102"/>
      <c r="V88" s="102"/>
      <c r="W88" s="29">
        <f t="shared" si="118"/>
        <v>41.24</v>
      </c>
      <c r="X88" s="29">
        <f t="shared" si="119"/>
        <v>41.24</v>
      </c>
      <c r="Y88" s="102">
        <v>5</v>
      </c>
      <c r="Z88" s="102">
        <v>2.2200000000000002</v>
      </c>
      <c r="AA88" s="99"/>
      <c r="AB88" s="95"/>
      <c r="AC88" s="29">
        <f t="shared" si="120"/>
        <v>5</v>
      </c>
      <c r="AD88" s="29">
        <f t="shared" si="121"/>
        <v>2.2200000000000002</v>
      </c>
      <c r="AE88" s="95">
        <v>0</v>
      </c>
      <c r="AF88" s="95">
        <v>0</v>
      </c>
      <c r="AG88" s="95"/>
      <c r="AH88" s="95"/>
      <c r="AI88" s="147"/>
      <c r="AJ88" s="147"/>
      <c r="AK88" s="325">
        <v>80</v>
      </c>
      <c r="AL88" s="326">
        <v>24</v>
      </c>
      <c r="AM88" s="9"/>
      <c r="AN88" s="9"/>
      <c r="AO88" s="28"/>
      <c r="AP88" s="28"/>
      <c r="AQ88" s="28"/>
      <c r="AR88" s="28"/>
      <c r="AS88" s="28"/>
      <c r="AT88" s="28"/>
      <c r="AU88" s="14">
        <f t="shared" si="105"/>
        <v>80</v>
      </c>
      <c r="AV88" s="14">
        <f t="shared" si="106"/>
        <v>24</v>
      </c>
      <c r="AW88" s="29"/>
      <c r="AX88" s="29"/>
      <c r="AY88" s="1"/>
      <c r="AZ88" s="29"/>
      <c r="BA88" s="29"/>
      <c r="BB88" s="29"/>
      <c r="BC88" s="29">
        <f t="shared" si="107"/>
        <v>0</v>
      </c>
      <c r="BD88" s="29">
        <f t="shared" si="108"/>
        <v>0</v>
      </c>
      <c r="BE88" s="102">
        <v>17</v>
      </c>
      <c r="BF88" s="102">
        <v>2.4207999999999998</v>
      </c>
      <c r="BG88" s="249">
        <v>8</v>
      </c>
      <c r="BH88" s="250">
        <v>1.1392</v>
      </c>
      <c r="BI88" s="249"/>
      <c r="BJ88" s="250"/>
      <c r="BK88" s="245"/>
      <c r="BL88" s="102"/>
      <c r="BM88" s="102">
        <v>5</v>
      </c>
      <c r="BN88" s="102">
        <v>0.71199999999999997</v>
      </c>
      <c r="BO88" s="29"/>
      <c r="BP88" s="29"/>
      <c r="BQ88" s="102">
        <v>30</v>
      </c>
      <c r="BR88" s="102">
        <v>4.2720000000000002</v>
      </c>
      <c r="BS88" s="11">
        <f t="shared" si="122"/>
        <v>60</v>
      </c>
      <c r="BT88" s="29">
        <f t="shared" si="123"/>
        <v>8.5440000000000005</v>
      </c>
      <c r="BU88" s="29"/>
      <c r="BV88" s="29"/>
      <c r="BW88" s="14"/>
      <c r="BX88" s="14"/>
      <c r="BY88" s="14"/>
      <c r="BZ88" s="29"/>
      <c r="CA88" s="14"/>
      <c r="CB88" s="29"/>
      <c r="CC88" s="14">
        <f t="shared" si="109"/>
        <v>0</v>
      </c>
      <c r="CD88" s="14">
        <f t="shared" si="109"/>
        <v>0</v>
      </c>
      <c r="CE88" s="14"/>
      <c r="CF88" s="14"/>
      <c r="CG88" s="27"/>
      <c r="CH88" s="18"/>
      <c r="CI88" s="26"/>
      <c r="CJ88" s="18"/>
      <c r="CK88" s="17"/>
      <c r="CL88" s="17"/>
      <c r="CM88" s="327">
        <v>25.75</v>
      </c>
      <c r="CN88" s="245">
        <v>8</v>
      </c>
      <c r="CO88" s="29">
        <f t="shared" si="124"/>
        <v>25.75</v>
      </c>
      <c r="CP88" s="29">
        <f t="shared" si="125"/>
        <v>8</v>
      </c>
      <c r="CQ88" s="238">
        <v>247.40625</v>
      </c>
      <c r="CR88" s="238"/>
      <c r="CS88" s="238"/>
      <c r="CT88" s="239"/>
      <c r="CU88" s="366">
        <v>18.556701030927837</v>
      </c>
      <c r="CV88" s="240"/>
      <c r="CW88" s="328">
        <v>63.814432989690722</v>
      </c>
      <c r="CX88" s="239"/>
      <c r="CY88" s="16"/>
      <c r="CZ88" s="16"/>
      <c r="DA88" s="25">
        <f t="shared" si="126"/>
        <v>329.77738402061857</v>
      </c>
      <c r="DB88" s="14">
        <f t="shared" si="127"/>
        <v>0</v>
      </c>
      <c r="DC88" s="29"/>
      <c r="DD88" s="29"/>
      <c r="DE88" s="14"/>
      <c r="DF88" s="29"/>
      <c r="DG88" s="29"/>
      <c r="DH88" s="29"/>
      <c r="DI88" s="29">
        <f t="shared" si="128"/>
        <v>0</v>
      </c>
      <c r="DJ88" s="29">
        <f t="shared" si="129"/>
        <v>0</v>
      </c>
      <c r="DK88" s="329">
        <v>42.37</v>
      </c>
      <c r="DL88" s="329">
        <v>14.12</v>
      </c>
      <c r="DM88" s="11">
        <f t="shared" si="130"/>
        <v>42.37</v>
      </c>
      <c r="DN88" s="11">
        <f t="shared" si="131"/>
        <v>14.12</v>
      </c>
      <c r="DO88" s="329">
        <v>41.1</v>
      </c>
      <c r="DP88" s="329">
        <v>13.7</v>
      </c>
      <c r="DQ88" s="349"/>
      <c r="DR88" s="349"/>
      <c r="DS88" s="29"/>
      <c r="DT88" s="29"/>
      <c r="DU88" s="15"/>
      <c r="DV88" s="24"/>
      <c r="DW88" s="24"/>
      <c r="DX88" s="24"/>
      <c r="DY88" s="29"/>
      <c r="DZ88" s="29"/>
      <c r="EA88" s="14"/>
      <c r="EB88" s="29"/>
      <c r="EC88" s="29">
        <f t="shared" si="132"/>
        <v>0</v>
      </c>
      <c r="ED88" s="29">
        <f t="shared" si="132"/>
        <v>0</v>
      </c>
      <c r="EE88" s="14"/>
      <c r="EF88" s="14"/>
      <c r="EG88" s="330">
        <v>39.18</v>
      </c>
      <c r="EH88" s="331">
        <v>9.7949999999999999</v>
      </c>
      <c r="EI88" s="119">
        <v>154.63999999999999</v>
      </c>
      <c r="EJ88" s="119">
        <v>38.659999999999997</v>
      </c>
      <c r="EK88" s="327">
        <v>72.16</v>
      </c>
      <c r="EL88" s="353">
        <v>18.04</v>
      </c>
      <c r="EM88" s="358">
        <v>51.55</v>
      </c>
      <c r="EN88" s="358">
        <v>12.887499999999999</v>
      </c>
      <c r="EO88" s="358">
        <v>30.93</v>
      </c>
      <c r="EP88" s="358">
        <v>7.7324999999999999</v>
      </c>
      <c r="EQ88" s="29">
        <f t="shared" si="133"/>
        <v>348.46000000000004</v>
      </c>
      <c r="ER88" s="29">
        <f t="shared" si="134"/>
        <v>66.495000000000005</v>
      </c>
      <c r="ES88" s="33"/>
      <c r="ET88" s="33"/>
      <c r="EU88" s="23"/>
      <c r="EV88" s="23"/>
      <c r="EW88" s="14">
        <f t="shared" si="135"/>
        <v>0</v>
      </c>
      <c r="EX88" s="14">
        <f t="shared" si="136"/>
        <v>0</v>
      </c>
      <c r="EY88" s="29"/>
      <c r="EZ88" s="29"/>
      <c r="FA88" s="332">
        <v>26</v>
      </c>
      <c r="FB88" s="246"/>
      <c r="FC88" s="139">
        <v>27</v>
      </c>
      <c r="FD88" s="245"/>
      <c r="FE88" s="29"/>
      <c r="FF88" s="29"/>
      <c r="FG88" s="235"/>
      <c r="FH88" s="236"/>
      <c r="FI88" s="29"/>
      <c r="FJ88" s="29"/>
      <c r="FK88" s="29"/>
      <c r="FL88" s="29"/>
      <c r="FM88" s="245">
        <v>26.8</v>
      </c>
      <c r="FN88" s="245">
        <v>6</v>
      </c>
      <c r="FO88" s="14"/>
      <c r="FP88" s="29"/>
      <c r="FQ88" s="6">
        <f t="shared" si="137"/>
        <v>26.8</v>
      </c>
      <c r="FR88" s="29">
        <f t="shared" si="138"/>
        <v>6</v>
      </c>
      <c r="FS88" s="14"/>
      <c r="FT88" s="14"/>
      <c r="FU88" s="29"/>
      <c r="FV88" s="29"/>
      <c r="FW88" s="29"/>
      <c r="FX88" s="29"/>
      <c r="FY88" s="29"/>
      <c r="FZ88" s="29"/>
      <c r="GA88" s="29"/>
      <c r="GB88" s="29"/>
      <c r="GC88" s="29"/>
      <c r="GD88" s="29"/>
      <c r="GE88" s="29"/>
      <c r="GF88" s="29"/>
      <c r="GG88" s="29">
        <f t="shared" si="139"/>
        <v>0</v>
      </c>
      <c r="GH88" s="29">
        <f t="shared" si="140"/>
        <v>0</v>
      </c>
      <c r="GI88" s="22"/>
      <c r="GJ88" s="22"/>
      <c r="GK88" s="245"/>
      <c r="GL88" s="245"/>
      <c r="GM88" s="248"/>
      <c r="GN88" s="21"/>
      <c r="GO88" s="333"/>
      <c r="GP88" s="334"/>
      <c r="GQ88" s="5"/>
      <c r="GR88" s="5"/>
      <c r="GS88" s="21"/>
      <c r="GT88" s="21"/>
      <c r="GU88" s="118"/>
      <c r="GV88" s="118"/>
      <c r="GW88" s="118"/>
      <c r="GX88" s="118"/>
      <c r="GY88" s="118">
        <v>1.5</v>
      </c>
      <c r="GZ88" s="118">
        <v>0</v>
      </c>
      <c r="HA88" s="29">
        <f t="shared" si="141"/>
        <v>1.5</v>
      </c>
      <c r="HB88" s="29">
        <f t="shared" si="142"/>
        <v>0</v>
      </c>
      <c r="HC88" s="14"/>
      <c r="HD88" s="14"/>
      <c r="HE88" s="14"/>
      <c r="HF88" s="14"/>
      <c r="HG88" s="14"/>
      <c r="HH88" s="14"/>
      <c r="HI88" s="14">
        <f t="shared" si="110"/>
        <v>0</v>
      </c>
      <c r="HJ88" s="14">
        <f t="shared" si="111"/>
        <v>0</v>
      </c>
      <c r="HK88" s="102"/>
      <c r="HL88" s="102"/>
      <c r="HM88" s="102"/>
      <c r="HN88" s="355"/>
      <c r="HO88" s="102">
        <f t="shared" si="143"/>
        <v>0</v>
      </c>
      <c r="HP88" s="102">
        <f t="shared" si="144"/>
        <v>0</v>
      </c>
      <c r="HQ88" s="116">
        <v>400</v>
      </c>
      <c r="HR88" s="95"/>
      <c r="HS88" s="116">
        <v>400</v>
      </c>
      <c r="HT88" s="29"/>
      <c r="HU88" s="29">
        <f t="shared" si="145"/>
        <v>400</v>
      </c>
      <c r="HV88" s="29">
        <f t="shared" si="146"/>
        <v>0</v>
      </c>
      <c r="HW88" s="29"/>
      <c r="HX88" s="29"/>
      <c r="HY88" s="240"/>
      <c r="HZ88" s="333"/>
      <c r="IA88" s="20"/>
      <c r="IB88" s="7"/>
      <c r="IC88" s="336">
        <v>9.3000000000000007</v>
      </c>
      <c r="ID88" s="155">
        <v>2.3250000000000002</v>
      </c>
      <c r="IE88" s="4"/>
      <c r="IF88" s="4"/>
      <c r="IG88" s="29">
        <f t="shared" si="187"/>
        <v>9.3000000000000007</v>
      </c>
      <c r="IH88" s="29">
        <f t="shared" si="147"/>
        <v>2.3250000000000002</v>
      </c>
      <c r="II88" s="29"/>
      <c r="IJ88" s="29"/>
      <c r="IK88" s="29"/>
      <c r="IL88" s="29"/>
      <c r="IM88" s="14"/>
      <c r="IN88" s="24"/>
      <c r="IO88" s="102"/>
      <c r="IP88" s="102"/>
      <c r="IQ88" s="29"/>
      <c r="IR88" s="29"/>
      <c r="IS88" s="29"/>
      <c r="IT88" s="29"/>
      <c r="IU88" s="29">
        <f t="shared" si="112"/>
        <v>0</v>
      </c>
      <c r="IV88" s="29">
        <f t="shared" si="113"/>
        <v>0</v>
      </c>
      <c r="IW88" s="29"/>
      <c r="IX88" s="29"/>
      <c r="IY88" s="95">
        <v>10.31</v>
      </c>
      <c r="IZ88" s="95">
        <v>0</v>
      </c>
      <c r="JA88" s="95">
        <v>10.31</v>
      </c>
      <c r="JB88" s="95">
        <v>0</v>
      </c>
      <c r="JC88" s="30"/>
      <c r="JD88" s="30"/>
      <c r="JE88" s="29">
        <f t="shared" si="148"/>
        <v>20.62</v>
      </c>
      <c r="JF88" s="29">
        <f t="shared" si="149"/>
        <v>0</v>
      </c>
      <c r="JG88" s="368">
        <v>6.5372000000000003</v>
      </c>
      <c r="JH88" s="369">
        <v>1</v>
      </c>
      <c r="JI88" s="368">
        <v>6.5373000000000001</v>
      </c>
      <c r="JJ88" s="369">
        <v>1</v>
      </c>
      <c r="JK88" s="333">
        <v>51.55</v>
      </c>
      <c r="JL88" s="333">
        <v>11</v>
      </c>
      <c r="JM88" s="116">
        <v>44.33</v>
      </c>
      <c r="JN88" s="333">
        <v>9</v>
      </c>
      <c r="JO88" s="327"/>
      <c r="JP88" s="245"/>
      <c r="JQ88" s="29"/>
      <c r="JR88" s="29"/>
      <c r="JS88" s="29"/>
      <c r="JT88" s="29"/>
      <c r="JU88" s="29">
        <f t="shared" si="150"/>
        <v>108.9545</v>
      </c>
      <c r="JV88" s="29">
        <f t="shared" si="151"/>
        <v>22</v>
      </c>
      <c r="JW88" s="29"/>
      <c r="JX88" s="29"/>
      <c r="JY88" s="30"/>
      <c r="JZ88" s="30"/>
      <c r="KA88" s="29">
        <f t="shared" si="152"/>
        <v>0</v>
      </c>
      <c r="KB88" s="29">
        <f t="shared" si="153"/>
        <v>0</v>
      </c>
      <c r="KC88" s="14"/>
      <c r="KD88" s="14"/>
      <c r="KE88" s="14"/>
      <c r="KF88" s="14"/>
      <c r="KG88" s="14">
        <f t="shared" si="114"/>
        <v>0</v>
      </c>
      <c r="KH88" s="14">
        <f t="shared" si="115"/>
        <v>0</v>
      </c>
      <c r="KI88" s="14"/>
      <c r="KJ88" s="14"/>
      <c r="KK88" s="14"/>
      <c r="KL88" s="14"/>
      <c r="KM88" s="14">
        <f t="shared" si="154"/>
        <v>0</v>
      </c>
      <c r="KN88" s="14">
        <f t="shared" si="154"/>
        <v>0</v>
      </c>
      <c r="KO88" s="11"/>
      <c r="KP88" s="14"/>
      <c r="KQ88" s="14"/>
      <c r="KR88" s="14"/>
      <c r="KS88" s="10"/>
      <c r="KT88" s="10"/>
      <c r="KU88" s="14"/>
      <c r="KV88" s="14"/>
      <c r="KW88" s="14">
        <f t="shared" si="155"/>
        <v>0</v>
      </c>
      <c r="KX88" s="14">
        <f t="shared" si="156"/>
        <v>0</v>
      </c>
      <c r="KY88" s="14"/>
      <c r="KZ88" s="14"/>
      <c r="LA88" s="14"/>
      <c r="LB88" s="14"/>
      <c r="LC88" s="14">
        <f t="shared" si="157"/>
        <v>0</v>
      </c>
      <c r="LD88" s="14">
        <f t="shared" si="158"/>
        <v>0</v>
      </c>
      <c r="LE88" s="14"/>
      <c r="LF88" s="14"/>
      <c r="LG88" s="14">
        <f t="shared" si="159"/>
        <v>0</v>
      </c>
      <c r="LH88" s="14">
        <f t="shared" si="160"/>
        <v>0</v>
      </c>
      <c r="LI88" s="337"/>
      <c r="LJ88" s="338"/>
      <c r="LK88" s="339"/>
      <c r="LL88" s="340"/>
      <c r="LM88" s="339"/>
      <c r="LN88" s="342"/>
      <c r="LO88" s="31"/>
      <c r="LP88" s="3"/>
      <c r="LQ88" s="3"/>
      <c r="LR88" s="3"/>
      <c r="LS88" s="14">
        <f t="shared" si="161"/>
        <v>0</v>
      </c>
      <c r="LT88" s="14">
        <f t="shared" si="162"/>
        <v>0</v>
      </c>
      <c r="LU88" s="12"/>
      <c r="LV88" s="14"/>
      <c r="LW88" s="14"/>
      <c r="LX88" s="14"/>
      <c r="LY88" s="14">
        <f t="shared" si="163"/>
        <v>0</v>
      </c>
      <c r="LZ88" s="14">
        <f t="shared" si="164"/>
        <v>0</v>
      </c>
      <c r="MA88" s="27"/>
      <c r="MB88" s="14"/>
      <c r="MC88" s="233">
        <v>25</v>
      </c>
      <c r="MD88" s="252"/>
      <c r="ME88" s="99"/>
      <c r="MF88" s="14"/>
      <c r="MG88" s="31"/>
      <c r="MH88" s="14"/>
      <c r="MI88" s="14">
        <f t="shared" si="165"/>
        <v>25</v>
      </c>
      <c r="MJ88" s="14">
        <f t="shared" si="166"/>
        <v>0</v>
      </c>
      <c r="MK88" s="350">
        <v>0</v>
      </c>
      <c r="ML88" s="117">
        <v>0</v>
      </c>
      <c r="MM88" s="139">
        <v>0</v>
      </c>
      <c r="MN88" s="343">
        <v>0</v>
      </c>
      <c r="MO88" s="14">
        <f t="shared" si="167"/>
        <v>0</v>
      </c>
      <c r="MP88" s="14">
        <f t="shared" si="168"/>
        <v>0</v>
      </c>
      <c r="MQ88" s="14"/>
      <c r="MR88" s="14"/>
      <c r="MS88" s="14">
        <f t="shared" si="169"/>
        <v>0</v>
      </c>
      <c r="MT88" s="14">
        <f t="shared" si="170"/>
        <v>0</v>
      </c>
      <c r="MU88" s="14"/>
      <c r="MV88" s="14"/>
      <c r="MW88" s="14">
        <f t="shared" si="171"/>
        <v>0</v>
      </c>
      <c r="MX88" s="14">
        <f t="shared" si="172"/>
        <v>0</v>
      </c>
      <c r="MY88" s="117">
        <v>6.65</v>
      </c>
      <c r="MZ88" s="344">
        <v>0.9</v>
      </c>
      <c r="NA88" s="14">
        <f t="shared" si="173"/>
        <v>6.65</v>
      </c>
      <c r="NB88" s="14">
        <f t="shared" si="174"/>
        <v>0.9</v>
      </c>
      <c r="NC88" s="33"/>
      <c r="ND88" s="33"/>
      <c r="NE88" s="33">
        <f t="shared" si="175"/>
        <v>0</v>
      </c>
      <c r="NF88" s="33">
        <f t="shared" si="176"/>
        <v>0</v>
      </c>
      <c r="NG88" s="33"/>
      <c r="NH88" s="33"/>
      <c r="NI88" s="33">
        <f t="shared" si="177"/>
        <v>0</v>
      </c>
      <c r="NJ88" s="33">
        <f t="shared" si="178"/>
        <v>0</v>
      </c>
      <c r="NK88" s="8"/>
      <c r="NL88" s="33"/>
      <c r="NM88" s="33">
        <f t="shared" si="179"/>
        <v>0</v>
      </c>
      <c r="NN88" s="33">
        <f t="shared" si="180"/>
        <v>0</v>
      </c>
      <c r="NO88" s="98">
        <v>0</v>
      </c>
      <c r="NP88" s="98"/>
      <c r="NQ88" s="98">
        <v>0</v>
      </c>
      <c r="NR88" s="98"/>
      <c r="NS88" s="98">
        <v>0</v>
      </c>
      <c r="NT88" s="98"/>
      <c r="NU88" s="14">
        <f t="shared" si="181"/>
        <v>0</v>
      </c>
      <c r="NV88" s="14">
        <f t="shared" si="182"/>
        <v>0</v>
      </c>
      <c r="NW88" s="98"/>
      <c r="NX88" s="98"/>
      <c r="NY88" s="98"/>
      <c r="NZ88" s="98"/>
      <c r="OA88" s="98"/>
      <c r="OB88" s="98"/>
      <c r="OC88" s="98"/>
      <c r="OD88" s="98"/>
      <c r="OE88" s="98">
        <f t="shared" si="183"/>
        <v>0</v>
      </c>
      <c r="OF88" s="98">
        <f t="shared" si="184"/>
        <v>0</v>
      </c>
      <c r="OG88" s="240">
        <v>0</v>
      </c>
      <c r="OH88" s="240"/>
      <c r="OI88" s="240">
        <v>0</v>
      </c>
      <c r="OJ88" s="240"/>
      <c r="OK88" s="240">
        <v>0</v>
      </c>
      <c r="OL88" s="33"/>
      <c r="OM88" s="33">
        <f t="shared" si="185"/>
        <v>0</v>
      </c>
      <c r="ON88" s="33">
        <f t="shared" si="186"/>
        <v>0</v>
      </c>
      <c r="OO88" s="33"/>
      <c r="OP88" s="33"/>
      <c r="OQ88" s="33">
        <f t="shared" si="116"/>
        <v>0</v>
      </c>
      <c r="OR88" s="33">
        <f t="shared" si="117"/>
        <v>0</v>
      </c>
    </row>
    <row r="89" spans="1:408" ht="12.75" customHeight="1">
      <c r="A89" s="172"/>
      <c r="B89" s="154">
        <v>79</v>
      </c>
      <c r="C89" s="173"/>
      <c r="D89" s="173"/>
      <c r="E89" s="98"/>
      <c r="F89" s="98"/>
      <c r="G89" s="98"/>
      <c r="H89" s="98"/>
      <c r="I89" s="102">
        <f t="shared" si="103"/>
        <v>0</v>
      </c>
      <c r="J89" s="102">
        <f t="shared" si="104"/>
        <v>0</v>
      </c>
      <c r="K89" s="11"/>
      <c r="L89" s="11"/>
      <c r="M89" s="95">
        <v>20.62</v>
      </c>
      <c r="N89" s="95">
        <v>4.1240000000000006</v>
      </c>
      <c r="O89" s="99">
        <v>20.62</v>
      </c>
      <c r="P89" s="95">
        <v>4.1240000000000006</v>
      </c>
      <c r="Q89" s="147"/>
      <c r="R89" s="102"/>
      <c r="S89" s="11"/>
      <c r="T89" s="11"/>
      <c r="U89" s="102"/>
      <c r="V89" s="102"/>
      <c r="W89" s="29">
        <f t="shared" si="118"/>
        <v>41.24</v>
      </c>
      <c r="X89" s="29">
        <f t="shared" si="119"/>
        <v>41.24</v>
      </c>
      <c r="Y89" s="102">
        <v>5</v>
      </c>
      <c r="Z89" s="102">
        <v>2.2200000000000002</v>
      </c>
      <c r="AA89" s="99"/>
      <c r="AB89" s="95"/>
      <c r="AC89" s="29">
        <f t="shared" si="120"/>
        <v>5</v>
      </c>
      <c r="AD89" s="29">
        <f t="shared" si="121"/>
        <v>2.2200000000000002</v>
      </c>
      <c r="AE89" s="95">
        <v>0</v>
      </c>
      <c r="AF89" s="95">
        <v>0</v>
      </c>
      <c r="AG89" s="95"/>
      <c r="AH89" s="95"/>
      <c r="AI89" s="147"/>
      <c r="AJ89" s="147"/>
      <c r="AK89" s="325">
        <v>80</v>
      </c>
      <c r="AL89" s="326">
        <v>24</v>
      </c>
      <c r="AM89" s="9"/>
      <c r="AN89" s="9"/>
      <c r="AO89" s="28"/>
      <c r="AP89" s="28"/>
      <c r="AQ89" s="28"/>
      <c r="AR89" s="28"/>
      <c r="AS89" s="28"/>
      <c r="AT89" s="28"/>
      <c r="AU89" s="14">
        <f t="shared" si="105"/>
        <v>80</v>
      </c>
      <c r="AV89" s="14">
        <f t="shared" si="106"/>
        <v>24</v>
      </c>
      <c r="AW89" s="29"/>
      <c r="AX89" s="29"/>
      <c r="AY89" s="1"/>
      <c r="AZ89" s="29"/>
      <c r="BA89" s="29"/>
      <c r="BB89" s="29"/>
      <c r="BC89" s="29">
        <f t="shared" si="107"/>
        <v>0</v>
      </c>
      <c r="BD89" s="29">
        <f t="shared" si="108"/>
        <v>0</v>
      </c>
      <c r="BE89" s="102">
        <v>17</v>
      </c>
      <c r="BF89" s="102">
        <v>2.4207999999999998</v>
      </c>
      <c r="BG89" s="249">
        <v>8</v>
      </c>
      <c r="BH89" s="250">
        <v>1.1392</v>
      </c>
      <c r="BI89" s="249"/>
      <c r="BJ89" s="250"/>
      <c r="BK89" s="245"/>
      <c r="BL89" s="102"/>
      <c r="BM89" s="102">
        <v>5</v>
      </c>
      <c r="BN89" s="102">
        <v>0.71199999999999997</v>
      </c>
      <c r="BO89" s="29"/>
      <c r="BP89" s="29"/>
      <c r="BQ89" s="102">
        <v>30</v>
      </c>
      <c r="BR89" s="102">
        <v>4.2720000000000002</v>
      </c>
      <c r="BS89" s="11">
        <f t="shared" si="122"/>
        <v>60</v>
      </c>
      <c r="BT89" s="29">
        <f t="shared" si="123"/>
        <v>8.5440000000000005</v>
      </c>
      <c r="BU89" s="29"/>
      <c r="BV89" s="29"/>
      <c r="BW89" s="14"/>
      <c r="BX89" s="14"/>
      <c r="BY89" s="14"/>
      <c r="BZ89" s="29"/>
      <c r="CA89" s="14"/>
      <c r="CB89" s="29"/>
      <c r="CC89" s="14">
        <f t="shared" si="109"/>
        <v>0</v>
      </c>
      <c r="CD89" s="14">
        <f t="shared" si="109"/>
        <v>0</v>
      </c>
      <c r="CE89" s="14"/>
      <c r="CF89" s="14"/>
      <c r="CG89" s="27"/>
      <c r="CH89" s="18"/>
      <c r="CI89" s="26"/>
      <c r="CJ89" s="18"/>
      <c r="CK89" s="17"/>
      <c r="CL89" s="17"/>
      <c r="CM89" s="327">
        <v>25.75</v>
      </c>
      <c r="CN89" s="245">
        <v>8</v>
      </c>
      <c r="CO89" s="29">
        <f t="shared" si="124"/>
        <v>25.75</v>
      </c>
      <c r="CP89" s="29">
        <f t="shared" si="125"/>
        <v>8</v>
      </c>
      <c r="CQ89" s="238">
        <v>247.40625</v>
      </c>
      <c r="CR89" s="238"/>
      <c r="CS89" s="238"/>
      <c r="CT89" s="239"/>
      <c r="CU89" s="366">
        <v>18.556701030927837</v>
      </c>
      <c r="CV89" s="240"/>
      <c r="CW89" s="328">
        <v>63.814432989690722</v>
      </c>
      <c r="CX89" s="239"/>
      <c r="CY89" s="16"/>
      <c r="CZ89" s="16"/>
      <c r="DA89" s="25">
        <f t="shared" si="126"/>
        <v>329.77738402061857</v>
      </c>
      <c r="DB89" s="14">
        <f t="shared" si="127"/>
        <v>0</v>
      </c>
      <c r="DC89" s="29"/>
      <c r="DD89" s="29"/>
      <c r="DE89" s="14"/>
      <c r="DF89" s="29"/>
      <c r="DG89" s="29"/>
      <c r="DH89" s="29"/>
      <c r="DI89" s="29">
        <f t="shared" si="128"/>
        <v>0</v>
      </c>
      <c r="DJ89" s="29">
        <f t="shared" si="129"/>
        <v>0</v>
      </c>
      <c r="DK89" s="329">
        <v>42.37</v>
      </c>
      <c r="DL89" s="329">
        <v>14.12</v>
      </c>
      <c r="DM89" s="11">
        <f t="shared" si="130"/>
        <v>42.37</v>
      </c>
      <c r="DN89" s="11">
        <f t="shared" si="131"/>
        <v>14.12</v>
      </c>
      <c r="DO89" s="329">
        <v>41.1</v>
      </c>
      <c r="DP89" s="329">
        <v>13.7</v>
      </c>
      <c r="DQ89" s="349"/>
      <c r="DR89" s="349"/>
      <c r="DS89" s="29"/>
      <c r="DT89" s="29"/>
      <c r="DU89" s="15"/>
      <c r="DV89" s="24"/>
      <c r="DW89" s="24"/>
      <c r="DX89" s="24"/>
      <c r="DY89" s="29"/>
      <c r="DZ89" s="29"/>
      <c r="EA89" s="14"/>
      <c r="EB89" s="29"/>
      <c r="EC89" s="29">
        <f t="shared" si="132"/>
        <v>0</v>
      </c>
      <c r="ED89" s="29">
        <f t="shared" si="132"/>
        <v>0</v>
      </c>
      <c r="EE89" s="14"/>
      <c r="EF89" s="14"/>
      <c r="EG89" s="330">
        <v>39.18</v>
      </c>
      <c r="EH89" s="331">
        <v>9.7949999999999999</v>
      </c>
      <c r="EI89" s="119">
        <v>154.63999999999999</v>
      </c>
      <c r="EJ89" s="119">
        <v>38.659999999999997</v>
      </c>
      <c r="EK89" s="327">
        <v>72.16</v>
      </c>
      <c r="EL89" s="353">
        <v>18.04</v>
      </c>
      <c r="EM89" s="358">
        <v>51.55</v>
      </c>
      <c r="EN89" s="358">
        <v>12.887499999999999</v>
      </c>
      <c r="EO89" s="358">
        <v>30.93</v>
      </c>
      <c r="EP89" s="358">
        <v>7.7324999999999999</v>
      </c>
      <c r="EQ89" s="29">
        <f t="shared" si="133"/>
        <v>348.46000000000004</v>
      </c>
      <c r="ER89" s="29">
        <f t="shared" si="134"/>
        <v>66.495000000000005</v>
      </c>
      <c r="ES89" s="33"/>
      <c r="ET89" s="33"/>
      <c r="EU89" s="23"/>
      <c r="EV89" s="23"/>
      <c r="EW89" s="14">
        <f t="shared" si="135"/>
        <v>0</v>
      </c>
      <c r="EX89" s="14">
        <f t="shared" si="136"/>
        <v>0</v>
      </c>
      <c r="EY89" s="29"/>
      <c r="EZ89" s="29"/>
      <c r="FA89" s="332">
        <v>26</v>
      </c>
      <c r="FB89" s="246"/>
      <c r="FC89" s="139">
        <v>0</v>
      </c>
      <c r="FD89" s="245"/>
      <c r="FE89" s="29"/>
      <c r="FF89" s="29"/>
      <c r="FG89" s="235"/>
      <c r="FH89" s="236"/>
      <c r="FI89" s="29"/>
      <c r="FJ89" s="29"/>
      <c r="FK89" s="29"/>
      <c r="FL89" s="29"/>
      <c r="FM89" s="245">
        <v>26.8</v>
      </c>
      <c r="FN89" s="245">
        <v>6</v>
      </c>
      <c r="FO89" s="14"/>
      <c r="FP89" s="29"/>
      <c r="FQ89" s="6">
        <f t="shared" si="137"/>
        <v>26.8</v>
      </c>
      <c r="FR89" s="29">
        <f t="shared" si="138"/>
        <v>6</v>
      </c>
      <c r="FS89" s="14"/>
      <c r="FT89" s="14"/>
      <c r="FU89" s="29"/>
      <c r="FV89" s="29"/>
      <c r="FW89" s="29"/>
      <c r="FX89" s="29"/>
      <c r="FY89" s="29"/>
      <c r="FZ89" s="29"/>
      <c r="GA89" s="29"/>
      <c r="GB89" s="29"/>
      <c r="GC89" s="29"/>
      <c r="GD89" s="29"/>
      <c r="GE89" s="29"/>
      <c r="GF89" s="29"/>
      <c r="GG89" s="29">
        <f t="shared" si="139"/>
        <v>0</v>
      </c>
      <c r="GH89" s="29">
        <f t="shared" si="140"/>
        <v>0</v>
      </c>
      <c r="GI89" s="22"/>
      <c r="GJ89" s="22"/>
      <c r="GK89" s="245"/>
      <c r="GL89" s="245"/>
      <c r="GM89" s="248"/>
      <c r="GN89" s="21"/>
      <c r="GO89" s="333"/>
      <c r="GP89" s="334"/>
      <c r="GQ89" s="5"/>
      <c r="GR89" s="5"/>
      <c r="GS89" s="21"/>
      <c r="GT89" s="21"/>
      <c r="GU89" s="118"/>
      <c r="GV89" s="118"/>
      <c r="GW89" s="118"/>
      <c r="GX89" s="118"/>
      <c r="GY89" s="118">
        <v>1.5</v>
      </c>
      <c r="GZ89" s="118">
        <v>0</v>
      </c>
      <c r="HA89" s="29">
        <f t="shared" si="141"/>
        <v>1.5</v>
      </c>
      <c r="HB89" s="29">
        <f t="shared" si="142"/>
        <v>0</v>
      </c>
      <c r="HC89" s="14"/>
      <c r="HD89" s="14"/>
      <c r="HE89" s="14"/>
      <c r="HF89" s="14"/>
      <c r="HG89" s="14"/>
      <c r="HH89" s="14"/>
      <c r="HI89" s="14">
        <f t="shared" si="110"/>
        <v>0</v>
      </c>
      <c r="HJ89" s="14">
        <f t="shared" si="111"/>
        <v>0</v>
      </c>
      <c r="HK89" s="102"/>
      <c r="HL89" s="102"/>
      <c r="HM89" s="102"/>
      <c r="HN89" s="355"/>
      <c r="HO89" s="102">
        <f t="shared" si="143"/>
        <v>0</v>
      </c>
      <c r="HP89" s="102">
        <f t="shared" si="144"/>
        <v>0</v>
      </c>
      <c r="HQ89" s="116">
        <v>400</v>
      </c>
      <c r="HR89" s="95"/>
      <c r="HS89" s="116">
        <v>400</v>
      </c>
      <c r="HT89" s="29"/>
      <c r="HU89" s="29">
        <f t="shared" si="145"/>
        <v>400</v>
      </c>
      <c r="HV89" s="29">
        <f t="shared" si="146"/>
        <v>0</v>
      </c>
      <c r="HW89" s="29"/>
      <c r="HX89" s="29"/>
      <c r="HY89" s="240"/>
      <c r="HZ89" s="333"/>
      <c r="IA89" s="20"/>
      <c r="IB89" s="7"/>
      <c r="IC89" s="336">
        <v>9.3000000000000007</v>
      </c>
      <c r="ID89" s="155">
        <v>2.3250000000000002</v>
      </c>
      <c r="IE89" s="4"/>
      <c r="IF89" s="4"/>
      <c r="IG89" s="29">
        <f t="shared" si="187"/>
        <v>9.3000000000000007</v>
      </c>
      <c r="IH89" s="29">
        <f t="shared" si="147"/>
        <v>2.3250000000000002</v>
      </c>
      <c r="II89" s="29"/>
      <c r="IJ89" s="29"/>
      <c r="IK89" s="29"/>
      <c r="IL89" s="29"/>
      <c r="IM89" s="14"/>
      <c r="IN89" s="24"/>
      <c r="IO89" s="102"/>
      <c r="IP89" s="102"/>
      <c r="IQ89" s="29"/>
      <c r="IR89" s="29"/>
      <c r="IS89" s="29"/>
      <c r="IT89" s="29"/>
      <c r="IU89" s="29">
        <f t="shared" si="112"/>
        <v>0</v>
      </c>
      <c r="IV89" s="29">
        <f t="shared" si="113"/>
        <v>0</v>
      </c>
      <c r="IW89" s="29"/>
      <c r="IX89" s="29"/>
      <c r="IY89" s="95">
        <v>10.31</v>
      </c>
      <c r="IZ89" s="95">
        <v>0</v>
      </c>
      <c r="JA89" s="95">
        <v>10.31</v>
      </c>
      <c r="JB89" s="95">
        <v>0</v>
      </c>
      <c r="JC89" s="30"/>
      <c r="JD89" s="30"/>
      <c r="JE89" s="29">
        <f t="shared" si="148"/>
        <v>20.62</v>
      </c>
      <c r="JF89" s="29">
        <f t="shared" si="149"/>
        <v>0</v>
      </c>
      <c r="JG89" s="368">
        <v>6.5372000000000003</v>
      </c>
      <c r="JH89" s="369">
        <v>1</v>
      </c>
      <c r="JI89" s="368">
        <v>6.5373000000000001</v>
      </c>
      <c r="JJ89" s="369">
        <v>1</v>
      </c>
      <c r="JK89" s="333">
        <v>51.55</v>
      </c>
      <c r="JL89" s="333">
        <v>11</v>
      </c>
      <c r="JM89" s="116">
        <v>44.33</v>
      </c>
      <c r="JN89" s="333">
        <v>9</v>
      </c>
      <c r="JO89" s="327"/>
      <c r="JP89" s="245"/>
      <c r="JQ89" s="29"/>
      <c r="JR89" s="29"/>
      <c r="JS89" s="29"/>
      <c r="JT89" s="29"/>
      <c r="JU89" s="29">
        <f t="shared" si="150"/>
        <v>108.9545</v>
      </c>
      <c r="JV89" s="29">
        <f t="shared" si="151"/>
        <v>22</v>
      </c>
      <c r="JW89" s="29"/>
      <c r="JX89" s="29"/>
      <c r="JY89" s="30"/>
      <c r="JZ89" s="30"/>
      <c r="KA89" s="29">
        <f t="shared" si="152"/>
        <v>0</v>
      </c>
      <c r="KB89" s="29">
        <f t="shared" si="153"/>
        <v>0</v>
      </c>
      <c r="KC89" s="14"/>
      <c r="KD89" s="14"/>
      <c r="KE89" s="14"/>
      <c r="KF89" s="14"/>
      <c r="KG89" s="14">
        <f t="shared" si="114"/>
        <v>0</v>
      </c>
      <c r="KH89" s="14">
        <f t="shared" si="115"/>
        <v>0</v>
      </c>
      <c r="KI89" s="14"/>
      <c r="KJ89" s="14"/>
      <c r="KK89" s="14"/>
      <c r="KL89" s="14"/>
      <c r="KM89" s="14">
        <f t="shared" si="154"/>
        <v>0</v>
      </c>
      <c r="KN89" s="14">
        <f t="shared" si="154"/>
        <v>0</v>
      </c>
      <c r="KO89" s="11"/>
      <c r="KP89" s="14"/>
      <c r="KQ89" s="14"/>
      <c r="KR89" s="14"/>
      <c r="KS89" s="10"/>
      <c r="KT89" s="10"/>
      <c r="KU89" s="14"/>
      <c r="KV89" s="14"/>
      <c r="KW89" s="14">
        <f t="shared" si="155"/>
        <v>0</v>
      </c>
      <c r="KX89" s="14">
        <f t="shared" si="156"/>
        <v>0</v>
      </c>
      <c r="KY89" s="14"/>
      <c r="KZ89" s="14"/>
      <c r="LA89" s="14"/>
      <c r="LB89" s="14"/>
      <c r="LC89" s="14">
        <f t="shared" si="157"/>
        <v>0</v>
      </c>
      <c r="LD89" s="14">
        <f t="shared" si="158"/>
        <v>0</v>
      </c>
      <c r="LE89" s="14"/>
      <c r="LF89" s="14"/>
      <c r="LG89" s="14">
        <f t="shared" si="159"/>
        <v>0</v>
      </c>
      <c r="LH89" s="14">
        <f t="shared" si="160"/>
        <v>0</v>
      </c>
      <c r="LI89" s="337"/>
      <c r="LJ89" s="338"/>
      <c r="LK89" s="339"/>
      <c r="LL89" s="340"/>
      <c r="LM89" s="339"/>
      <c r="LN89" s="342"/>
      <c r="LO89" s="31"/>
      <c r="LP89" s="3"/>
      <c r="LQ89" s="3"/>
      <c r="LR89" s="3"/>
      <c r="LS89" s="14">
        <f t="shared" si="161"/>
        <v>0</v>
      </c>
      <c r="LT89" s="14">
        <f t="shared" si="162"/>
        <v>0</v>
      </c>
      <c r="LU89" s="12"/>
      <c r="LV89" s="14"/>
      <c r="LW89" s="14"/>
      <c r="LX89" s="14"/>
      <c r="LY89" s="14">
        <f t="shared" si="163"/>
        <v>0</v>
      </c>
      <c r="LZ89" s="14">
        <f t="shared" si="164"/>
        <v>0</v>
      </c>
      <c r="MA89" s="27"/>
      <c r="MB89" s="14"/>
      <c r="MC89" s="233">
        <v>25</v>
      </c>
      <c r="MD89" s="252"/>
      <c r="ME89" s="99"/>
      <c r="MF89" s="14"/>
      <c r="MG89" s="31"/>
      <c r="MH89" s="14"/>
      <c r="MI89" s="14">
        <f t="shared" si="165"/>
        <v>25</v>
      </c>
      <c r="MJ89" s="14">
        <f t="shared" si="166"/>
        <v>0</v>
      </c>
      <c r="MK89" s="350">
        <v>0</v>
      </c>
      <c r="ML89" s="117">
        <v>0</v>
      </c>
      <c r="MM89" s="139">
        <v>0</v>
      </c>
      <c r="MN89" s="343">
        <v>0</v>
      </c>
      <c r="MO89" s="14">
        <f t="shared" si="167"/>
        <v>0</v>
      </c>
      <c r="MP89" s="14">
        <f t="shared" si="168"/>
        <v>0</v>
      </c>
      <c r="MQ89" s="14"/>
      <c r="MR89" s="14"/>
      <c r="MS89" s="14">
        <f t="shared" si="169"/>
        <v>0</v>
      </c>
      <c r="MT89" s="14">
        <f t="shared" si="170"/>
        <v>0</v>
      </c>
      <c r="MU89" s="14"/>
      <c r="MV89" s="14"/>
      <c r="MW89" s="14">
        <f t="shared" si="171"/>
        <v>0</v>
      </c>
      <c r="MX89" s="14">
        <f t="shared" si="172"/>
        <v>0</v>
      </c>
      <c r="MY89" s="117">
        <v>6.65</v>
      </c>
      <c r="MZ89" s="344">
        <v>0.9</v>
      </c>
      <c r="NA89" s="14">
        <f t="shared" si="173"/>
        <v>6.65</v>
      </c>
      <c r="NB89" s="14">
        <f t="shared" si="174"/>
        <v>0.9</v>
      </c>
      <c r="NC89" s="33"/>
      <c r="ND89" s="33"/>
      <c r="NE89" s="33">
        <f t="shared" si="175"/>
        <v>0</v>
      </c>
      <c r="NF89" s="33">
        <f t="shared" si="176"/>
        <v>0</v>
      </c>
      <c r="NG89" s="33"/>
      <c r="NH89" s="33"/>
      <c r="NI89" s="33">
        <f t="shared" si="177"/>
        <v>0</v>
      </c>
      <c r="NJ89" s="33">
        <f t="shared" si="178"/>
        <v>0</v>
      </c>
      <c r="NK89" s="8"/>
      <c r="NL89" s="33"/>
      <c r="NM89" s="33">
        <f t="shared" si="179"/>
        <v>0</v>
      </c>
      <c r="NN89" s="33">
        <f t="shared" si="180"/>
        <v>0</v>
      </c>
      <c r="NO89" s="98">
        <v>0</v>
      </c>
      <c r="NP89" s="98"/>
      <c r="NQ89" s="98">
        <v>0</v>
      </c>
      <c r="NR89" s="98"/>
      <c r="NS89" s="98">
        <v>0</v>
      </c>
      <c r="NT89" s="98"/>
      <c r="NU89" s="14">
        <f t="shared" si="181"/>
        <v>0</v>
      </c>
      <c r="NV89" s="14">
        <f t="shared" si="182"/>
        <v>0</v>
      </c>
      <c r="NW89" s="98"/>
      <c r="NX89" s="98"/>
      <c r="NY89" s="98"/>
      <c r="NZ89" s="98"/>
      <c r="OA89" s="98"/>
      <c r="OB89" s="98"/>
      <c r="OC89" s="98"/>
      <c r="OD89" s="98"/>
      <c r="OE89" s="98">
        <f t="shared" si="183"/>
        <v>0</v>
      </c>
      <c r="OF89" s="98">
        <f t="shared" si="184"/>
        <v>0</v>
      </c>
      <c r="OG89" s="240">
        <v>0</v>
      </c>
      <c r="OH89" s="240"/>
      <c r="OI89" s="240">
        <v>0</v>
      </c>
      <c r="OJ89" s="240"/>
      <c r="OK89" s="240">
        <v>0</v>
      </c>
      <c r="OL89" s="33"/>
      <c r="OM89" s="33">
        <f t="shared" si="185"/>
        <v>0</v>
      </c>
      <c r="ON89" s="33">
        <f t="shared" si="186"/>
        <v>0</v>
      </c>
      <c r="OO89" s="33"/>
      <c r="OP89" s="33"/>
      <c r="OQ89" s="33">
        <f t="shared" si="116"/>
        <v>0</v>
      </c>
      <c r="OR89" s="33">
        <f t="shared" si="117"/>
        <v>0</v>
      </c>
    </row>
    <row r="90" spans="1:408" ht="12.75" customHeight="1">
      <c r="A90" s="172"/>
      <c r="B90" s="154">
        <v>80</v>
      </c>
      <c r="C90" s="173"/>
      <c r="D90" s="173"/>
      <c r="E90" s="98"/>
      <c r="F90" s="98"/>
      <c r="G90" s="98"/>
      <c r="H90" s="98"/>
      <c r="I90" s="102">
        <f t="shared" si="103"/>
        <v>0</v>
      </c>
      <c r="J90" s="102">
        <f t="shared" si="104"/>
        <v>0</v>
      </c>
      <c r="K90" s="11"/>
      <c r="L90" s="11"/>
      <c r="M90" s="95">
        <v>20.62</v>
      </c>
      <c r="N90" s="95">
        <v>4.1240000000000006</v>
      </c>
      <c r="O90" s="99">
        <v>20.62</v>
      </c>
      <c r="P90" s="95">
        <v>4.1240000000000006</v>
      </c>
      <c r="Q90" s="147"/>
      <c r="R90" s="102"/>
      <c r="S90" s="11"/>
      <c r="T90" s="11"/>
      <c r="U90" s="102"/>
      <c r="V90" s="102"/>
      <c r="W90" s="29">
        <f t="shared" si="118"/>
        <v>41.24</v>
      </c>
      <c r="X90" s="29">
        <f t="shared" si="119"/>
        <v>41.24</v>
      </c>
      <c r="Y90" s="102">
        <v>5</v>
      </c>
      <c r="Z90" s="102">
        <v>2.2200000000000002</v>
      </c>
      <c r="AA90" s="99"/>
      <c r="AB90" s="95"/>
      <c r="AC90" s="29">
        <f t="shared" si="120"/>
        <v>5</v>
      </c>
      <c r="AD90" s="29">
        <f t="shared" si="121"/>
        <v>2.2200000000000002</v>
      </c>
      <c r="AE90" s="95">
        <v>0</v>
      </c>
      <c r="AF90" s="95">
        <v>0</v>
      </c>
      <c r="AG90" s="95"/>
      <c r="AH90" s="95"/>
      <c r="AI90" s="147"/>
      <c r="AJ90" s="147"/>
      <c r="AK90" s="325">
        <v>80</v>
      </c>
      <c r="AL90" s="326">
        <v>24</v>
      </c>
      <c r="AM90" s="9"/>
      <c r="AN90" s="9"/>
      <c r="AO90" s="28"/>
      <c r="AP90" s="28"/>
      <c r="AQ90" s="28"/>
      <c r="AR90" s="28"/>
      <c r="AS90" s="28"/>
      <c r="AT90" s="28"/>
      <c r="AU90" s="14">
        <f t="shared" si="105"/>
        <v>80</v>
      </c>
      <c r="AV90" s="14">
        <f t="shared" si="106"/>
        <v>24</v>
      </c>
      <c r="AW90" s="29"/>
      <c r="AX90" s="29"/>
      <c r="AY90" s="1"/>
      <c r="AZ90" s="29"/>
      <c r="BA90" s="29"/>
      <c r="BB90" s="29"/>
      <c r="BC90" s="29">
        <f t="shared" si="107"/>
        <v>0</v>
      </c>
      <c r="BD90" s="29">
        <f t="shared" si="108"/>
        <v>0</v>
      </c>
      <c r="BE90" s="102">
        <v>17</v>
      </c>
      <c r="BF90" s="102">
        <v>2.4207999999999998</v>
      </c>
      <c r="BG90" s="249">
        <v>8</v>
      </c>
      <c r="BH90" s="250">
        <v>1.1392</v>
      </c>
      <c r="BI90" s="249"/>
      <c r="BJ90" s="250"/>
      <c r="BK90" s="245"/>
      <c r="BL90" s="102"/>
      <c r="BM90" s="102">
        <v>5</v>
      </c>
      <c r="BN90" s="102">
        <v>0.71199999999999997</v>
      </c>
      <c r="BO90" s="29"/>
      <c r="BP90" s="29"/>
      <c r="BQ90" s="102">
        <v>30</v>
      </c>
      <c r="BR90" s="102">
        <v>4.2720000000000002</v>
      </c>
      <c r="BS90" s="11">
        <f t="shared" si="122"/>
        <v>60</v>
      </c>
      <c r="BT90" s="29">
        <f t="shared" si="123"/>
        <v>8.5440000000000005</v>
      </c>
      <c r="BU90" s="29"/>
      <c r="BV90" s="29"/>
      <c r="BW90" s="14"/>
      <c r="BX90" s="14"/>
      <c r="BY90" s="14"/>
      <c r="BZ90" s="29"/>
      <c r="CA90" s="14"/>
      <c r="CB90" s="29"/>
      <c r="CC90" s="14">
        <f t="shared" si="109"/>
        <v>0</v>
      </c>
      <c r="CD90" s="14">
        <f t="shared" si="109"/>
        <v>0</v>
      </c>
      <c r="CE90" s="14"/>
      <c r="CF90" s="14"/>
      <c r="CG90" s="27"/>
      <c r="CH90" s="18"/>
      <c r="CI90" s="26"/>
      <c r="CJ90" s="18"/>
      <c r="CK90" s="17"/>
      <c r="CL90" s="17"/>
      <c r="CM90" s="327">
        <v>25.75</v>
      </c>
      <c r="CN90" s="245">
        <v>8</v>
      </c>
      <c r="CO90" s="29">
        <f t="shared" si="124"/>
        <v>25.75</v>
      </c>
      <c r="CP90" s="29">
        <f t="shared" si="125"/>
        <v>8</v>
      </c>
      <c r="CQ90" s="238">
        <v>247.40625</v>
      </c>
      <c r="CR90" s="238"/>
      <c r="CS90" s="238"/>
      <c r="CT90" s="239"/>
      <c r="CU90" s="366">
        <v>18.556701030927837</v>
      </c>
      <c r="CV90" s="240"/>
      <c r="CW90" s="328">
        <v>63.814432989690722</v>
      </c>
      <c r="CX90" s="239"/>
      <c r="CY90" s="16"/>
      <c r="CZ90" s="16"/>
      <c r="DA90" s="25">
        <f t="shared" si="126"/>
        <v>329.77738402061857</v>
      </c>
      <c r="DB90" s="14">
        <f t="shared" si="127"/>
        <v>0</v>
      </c>
      <c r="DC90" s="29"/>
      <c r="DD90" s="29"/>
      <c r="DE90" s="14"/>
      <c r="DF90" s="29"/>
      <c r="DG90" s="29"/>
      <c r="DH90" s="29"/>
      <c r="DI90" s="29">
        <f t="shared" si="128"/>
        <v>0</v>
      </c>
      <c r="DJ90" s="29">
        <f t="shared" si="129"/>
        <v>0</v>
      </c>
      <c r="DK90" s="329">
        <v>42.37</v>
      </c>
      <c r="DL90" s="329">
        <v>14.12</v>
      </c>
      <c r="DM90" s="11">
        <f t="shared" si="130"/>
        <v>42.37</v>
      </c>
      <c r="DN90" s="11">
        <f t="shared" si="131"/>
        <v>14.12</v>
      </c>
      <c r="DO90" s="329">
        <v>41.1</v>
      </c>
      <c r="DP90" s="329">
        <v>13.7</v>
      </c>
      <c r="DQ90" s="349"/>
      <c r="DR90" s="349"/>
      <c r="DS90" s="29"/>
      <c r="DT90" s="29"/>
      <c r="DU90" s="15"/>
      <c r="DV90" s="24"/>
      <c r="DW90" s="24"/>
      <c r="DX90" s="24"/>
      <c r="DY90" s="29"/>
      <c r="DZ90" s="29"/>
      <c r="EA90" s="14"/>
      <c r="EB90" s="29"/>
      <c r="EC90" s="29">
        <f t="shared" si="132"/>
        <v>0</v>
      </c>
      <c r="ED90" s="29">
        <f t="shared" si="132"/>
        <v>0</v>
      </c>
      <c r="EE90" s="14"/>
      <c r="EF90" s="14"/>
      <c r="EG90" s="330">
        <v>39.18</v>
      </c>
      <c r="EH90" s="331">
        <v>9.7949999999999999</v>
      </c>
      <c r="EI90" s="119">
        <v>154.63999999999999</v>
      </c>
      <c r="EJ90" s="119">
        <v>38.659999999999997</v>
      </c>
      <c r="EK90" s="327">
        <v>72.16</v>
      </c>
      <c r="EL90" s="353">
        <v>18.04</v>
      </c>
      <c r="EM90" s="358">
        <v>51.55</v>
      </c>
      <c r="EN90" s="358">
        <v>12.887499999999999</v>
      </c>
      <c r="EO90" s="358">
        <v>30.93</v>
      </c>
      <c r="EP90" s="358">
        <v>7.7324999999999999</v>
      </c>
      <c r="EQ90" s="29">
        <f t="shared" si="133"/>
        <v>348.46000000000004</v>
      </c>
      <c r="ER90" s="29">
        <f t="shared" si="134"/>
        <v>66.495000000000005</v>
      </c>
      <c r="ES90" s="33"/>
      <c r="ET90" s="33"/>
      <c r="EU90" s="23"/>
      <c r="EV90" s="23"/>
      <c r="EW90" s="14">
        <f t="shared" si="135"/>
        <v>0</v>
      </c>
      <c r="EX90" s="14">
        <f t="shared" si="136"/>
        <v>0</v>
      </c>
      <c r="EY90" s="29"/>
      <c r="EZ90" s="29"/>
      <c r="FA90" s="332">
        <v>26</v>
      </c>
      <c r="FB90" s="246"/>
      <c r="FC90" s="139">
        <v>0</v>
      </c>
      <c r="FD90" s="245"/>
      <c r="FE90" s="29"/>
      <c r="FF90" s="29"/>
      <c r="FG90" s="235"/>
      <c r="FH90" s="236"/>
      <c r="FI90" s="29"/>
      <c r="FJ90" s="29"/>
      <c r="FK90" s="29"/>
      <c r="FL90" s="29"/>
      <c r="FM90" s="245">
        <v>26.8</v>
      </c>
      <c r="FN90" s="245">
        <v>6</v>
      </c>
      <c r="FO90" s="14"/>
      <c r="FP90" s="29"/>
      <c r="FQ90" s="6">
        <f t="shared" si="137"/>
        <v>26.8</v>
      </c>
      <c r="FR90" s="29">
        <f t="shared" si="138"/>
        <v>6</v>
      </c>
      <c r="FS90" s="14"/>
      <c r="FT90" s="14"/>
      <c r="FU90" s="29"/>
      <c r="FV90" s="29"/>
      <c r="FW90" s="29"/>
      <c r="FX90" s="29"/>
      <c r="FY90" s="29"/>
      <c r="FZ90" s="29"/>
      <c r="GA90" s="29"/>
      <c r="GB90" s="29"/>
      <c r="GC90" s="29"/>
      <c r="GD90" s="29"/>
      <c r="GE90" s="29"/>
      <c r="GF90" s="29"/>
      <c r="GG90" s="29">
        <f t="shared" si="139"/>
        <v>0</v>
      </c>
      <c r="GH90" s="29">
        <f t="shared" si="140"/>
        <v>0</v>
      </c>
      <c r="GI90" s="22"/>
      <c r="GJ90" s="22"/>
      <c r="GK90" s="245"/>
      <c r="GL90" s="245"/>
      <c r="GM90" s="248"/>
      <c r="GN90" s="21"/>
      <c r="GO90" s="333"/>
      <c r="GP90" s="334"/>
      <c r="GQ90" s="5"/>
      <c r="GR90" s="5"/>
      <c r="GS90" s="21"/>
      <c r="GT90" s="21"/>
      <c r="GU90" s="118"/>
      <c r="GV90" s="118"/>
      <c r="GW90" s="118"/>
      <c r="GX90" s="118"/>
      <c r="GY90" s="118">
        <v>1.5</v>
      </c>
      <c r="GZ90" s="118">
        <v>0</v>
      </c>
      <c r="HA90" s="29">
        <f t="shared" si="141"/>
        <v>1.5</v>
      </c>
      <c r="HB90" s="29">
        <f t="shared" si="142"/>
        <v>0</v>
      </c>
      <c r="HC90" s="14"/>
      <c r="HD90" s="14"/>
      <c r="HE90" s="14"/>
      <c r="HF90" s="14"/>
      <c r="HG90" s="14"/>
      <c r="HH90" s="14"/>
      <c r="HI90" s="14">
        <f t="shared" si="110"/>
        <v>0</v>
      </c>
      <c r="HJ90" s="14">
        <f t="shared" si="111"/>
        <v>0</v>
      </c>
      <c r="HK90" s="102"/>
      <c r="HL90" s="102"/>
      <c r="HM90" s="102"/>
      <c r="HN90" s="355"/>
      <c r="HO90" s="102">
        <f t="shared" si="143"/>
        <v>0</v>
      </c>
      <c r="HP90" s="102">
        <f t="shared" si="144"/>
        <v>0</v>
      </c>
      <c r="HQ90" s="116">
        <v>400</v>
      </c>
      <c r="HR90" s="95"/>
      <c r="HS90" s="116">
        <v>400</v>
      </c>
      <c r="HT90" s="29"/>
      <c r="HU90" s="29">
        <f t="shared" si="145"/>
        <v>400</v>
      </c>
      <c r="HV90" s="29">
        <f t="shared" si="146"/>
        <v>0</v>
      </c>
      <c r="HW90" s="29"/>
      <c r="HX90" s="29"/>
      <c r="HY90" s="240"/>
      <c r="HZ90" s="333"/>
      <c r="IA90" s="20"/>
      <c r="IB90" s="7"/>
      <c r="IC90" s="336">
        <v>9.3000000000000007</v>
      </c>
      <c r="ID90" s="155">
        <v>2.3250000000000002</v>
      </c>
      <c r="IE90" s="4"/>
      <c r="IF90" s="4"/>
      <c r="IG90" s="29">
        <f t="shared" si="187"/>
        <v>9.3000000000000007</v>
      </c>
      <c r="IH90" s="29">
        <f t="shared" si="147"/>
        <v>2.3250000000000002</v>
      </c>
      <c r="II90" s="29"/>
      <c r="IJ90" s="29"/>
      <c r="IK90" s="29"/>
      <c r="IL90" s="29"/>
      <c r="IM90" s="14"/>
      <c r="IN90" s="24"/>
      <c r="IO90" s="102"/>
      <c r="IP90" s="102"/>
      <c r="IQ90" s="29"/>
      <c r="IR90" s="29"/>
      <c r="IS90" s="29"/>
      <c r="IT90" s="29"/>
      <c r="IU90" s="29">
        <f t="shared" si="112"/>
        <v>0</v>
      </c>
      <c r="IV90" s="29">
        <f t="shared" si="113"/>
        <v>0</v>
      </c>
      <c r="IW90" s="29"/>
      <c r="IX90" s="29"/>
      <c r="IY90" s="95">
        <v>10.31</v>
      </c>
      <c r="IZ90" s="95">
        <v>0</v>
      </c>
      <c r="JA90" s="95">
        <v>10.31</v>
      </c>
      <c r="JB90" s="95">
        <v>0</v>
      </c>
      <c r="JC90" s="30"/>
      <c r="JD90" s="30"/>
      <c r="JE90" s="29">
        <f t="shared" si="148"/>
        <v>20.62</v>
      </c>
      <c r="JF90" s="29">
        <f t="shared" si="149"/>
        <v>0</v>
      </c>
      <c r="JG90" s="368">
        <v>6.5372000000000003</v>
      </c>
      <c r="JH90" s="369">
        <v>1</v>
      </c>
      <c r="JI90" s="368">
        <v>6.5373000000000001</v>
      </c>
      <c r="JJ90" s="369">
        <v>1</v>
      </c>
      <c r="JK90" s="333">
        <v>51.55</v>
      </c>
      <c r="JL90" s="333">
        <v>11</v>
      </c>
      <c r="JM90" s="116">
        <v>44.33</v>
      </c>
      <c r="JN90" s="333">
        <v>9</v>
      </c>
      <c r="JO90" s="327"/>
      <c r="JP90" s="245"/>
      <c r="JQ90" s="29"/>
      <c r="JR90" s="29"/>
      <c r="JS90" s="29"/>
      <c r="JT90" s="29"/>
      <c r="JU90" s="29">
        <f t="shared" si="150"/>
        <v>108.9545</v>
      </c>
      <c r="JV90" s="29">
        <f t="shared" si="151"/>
        <v>22</v>
      </c>
      <c r="JW90" s="29"/>
      <c r="JX90" s="29"/>
      <c r="JY90" s="30"/>
      <c r="JZ90" s="30"/>
      <c r="KA90" s="29">
        <f t="shared" si="152"/>
        <v>0</v>
      </c>
      <c r="KB90" s="29">
        <f t="shared" si="153"/>
        <v>0</v>
      </c>
      <c r="KC90" s="14"/>
      <c r="KD90" s="14"/>
      <c r="KE90" s="14"/>
      <c r="KF90" s="14"/>
      <c r="KG90" s="14">
        <f t="shared" si="114"/>
        <v>0</v>
      </c>
      <c r="KH90" s="14">
        <f t="shared" si="115"/>
        <v>0</v>
      </c>
      <c r="KI90" s="14"/>
      <c r="KJ90" s="14"/>
      <c r="KK90" s="14"/>
      <c r="KL90" s="14"/>
      <c r="KM90" s="14">
        <f t="shared" si="154"/>
        <v>0</v>
      </c>
      <c r="KN90" s="14">
        <f t="shared" si="154"/>
        <v>0</v>
      </c>
      <c r="KO90" s="11"/>
      <c r="KP90" s="14"/>
      <c r="KQ90" s="14"/>
      <c r="KR90" s="14"/>
      <c r="KS90" s="10"/>
      <c r="KT90" s="10"/>
      <c r="KU90" s="14"/>
      <c r="KV90" s="14"/>
      <c r="KW90" s="14">
        <f t="shared" si="155"/>
        <v>0</v>
      </c>
      <c r="KX90" s="14">
        <f t="shared" si="156"/>
        <v>0</v>
      </c>
      <c r="KY90" s="14"/>
      <c r="KZ90" s="14"/>
      <c r="LA90" s="14"/>
      <c r="LB90" s="14"/>
      <c r="LC90" s="14">
        <f t="shared" si="157"/>
        <v>0</v>
      </c>
      <c r="LD90" s="14">
        <f t="shared" si="158"/>
        <v>0</v>
      </c>
      <c r="LE90" s="14"/>
      <c r="LF90" s="14"/>
      <c r="LG90" s="14">
        <f t="shared" si="159"/>
        <v>0</v>
      </c>
      <c r="LH90" s="14">
        <f t="shared" si="160"/>
        <v>0</v>
      </c>
      <c r="LI90" s="337"/>
      <c r="LJ90" s="338"/>
      <c r="LK90" s="339"/>
      <c r="LL90" s="340"/>
      <c r="LM90" s="339"/>
      <c r="LN90" s="342"/>
      <c r="LO90" s="31"/>
      <c r="LP90" s="3"/>
      <c r="LQ90" s="3"/>
      <c r="LR90" s="3"/>
      <c r="LS90" s="14">
        <f t="shared" si="161"/>
        <v>0</v>
      </c>
      <c r="LT90" s="14">
        <f t="shared" si="162"/>
        <v>0</v>
      </c>
      <c r="LU90" s="12"/>
      <c r="LV90" s="14"/>
      <c r="LW90" s="14"/>
      <c r="LX90" s="14"/>
      <c r="LY90" s="14">
        <f t="shared" si="163"/>
        <v>0</v>
      </c>
      <c r="LZ90" s="14">
        <f t="shared" si="164"/>
        <v>0</v>
      </c>
      <c r="MA90" s="27"/>
      <c r="MB90" s="14"/>
      <c r="MC90" s="233">
        <v>25</v>
      </c>
      <c r="MD90" s="252"/>
      <c r="ME90" s="99"/>
      <c r="MF90" s="14"/>
      <c r="MG90" s="31"/>
      <c r="MH90" s="14"/>
      <c r="MI90" s="14">
        <f t="shared" si="165"/>
        <v>25</v>
      </c>
      <c r="MJ90" s="14">
        <f t="shared" si="166"/>
        <v>0</v>
      </c>
      <c r="MK90" s="350">
        <v>0</v>
      </c>
      <c r="ML90" s="117">
        <v>0</v>
      </c>
      <c r="MM90" s="139">
        <v>0</v>
      </c>
      <c r="MN90" s="343">
        <v>0</v>
      </c>
      <c r="MO90" s="14">
        <f t="shared" si="167"/>
        <v>0</v>
      </c>
      <c r="MP90" s="14">
        <f t="shared" si="168"/>
        <v>0</v>
      </c>
      <c r="MQ90" s="14"/>
      <c r="MR90" s="14"/>
      <c r="MS90" s="14">
        <f t="shared" si="169"/>
        <v>0</v>
      </c>
      <c r="MT90" s="14">
        <f t="shared" si="170"/>
        <v>0</v>
      </c>
      <c r="MU90" s="14"/>
      <c r="MV90" s="14"/>
      <c r="MW90" s="14">
        <f t="shared" si="171"/>
        <v>0</v>
      </c>
      <c r="MX90" s="14">
        <f t="shared" si="172"/>
        <v>0</v>
      </c>
      <c r="MY90" s="117">
        <v>6.65</v>
      </c>
      <c r="MZ90" s="344">
        <v>0.9</v>
      </c>
      <c r="NA90" s="14">
        <f t="shared" si="173"/>
        <v>6.65</v>
      </c>
      <c r="NB90" s="14">
        <f t="shared" si="174"/>
        <v>0.9</v>
      </c>
      <c r="NC90" s="33"/>
      <c r="ND90" s="33"/>
      <c r="NE90" s="33">
        <f t="shared" si="175"/>
        <v>0</v>
      </c>
      <c r="NF90" s="33">
        <f t="shared" si="176"/>
        <v>0</v>
      </c>
      <c r="NG90" s="33"/>
      <c r="NH90" s="33"/>
      <c r="NI90" s="33">
        <f t="shared" si="177"/>
        <v>0</v>
      </c>
      <c r="NJ90" s="33">
        <f t="shared" si="178"/>
        <v>0</v>
      </c>
      <c r="NK90" s="8"/>
      <c r="NL90" s="33"/>
      <c r="NM90" s="33">
        <f t="shared" si="179"/>
        <v>0</v>
      </c>
      <c r="NN90" s="33">
        <f t="shared" si="180"/>
        <v>0</v>
      </c>
      <c r="NO90" s="98">
        <v>0</v>
      </c>
      <c r="NP90" s="98"/>
      <c r="NQ90" s="98">
        <v>0</v>
      </c>
      <c r="NR90" s="98"/>
      <c r="NS90" s="98">
        <v>0</v>
      </c>
      <c r="NT90" s="98"/>
      <c r="NU90" s="14">
        <f t="shared" si="181"/>
        <v>0</v>
      </c>
      <c r="NV90" s="14">
        <f t="shared" si="182"/>
        <v>0</v>
      </c>
      <c r="NW90" s="98"/>
      <c r="NX90" s="98"/>
      <c r="NY90" s="98"/>
      <c r="NZ90" s="98"/>
      <c r="OA90" s="98"/>
      <c r="OB90" s="98"/>
      <c r="OC90" s="98"/>
      <c r="OD90" s="98"/>
      <c r="OE90" s="98">
        <f t="shared" si="183"/>
        <v>0</v>
      </c>
      <c r="OF90" s="98">
        <f t="shared" si="184"/>
        <v>0</v>
      </c>
      <c r="OG90" s="240">
        <v>0</v>
      </c>
      <c r="OH90" s="240"/>
      <c r="OI90" s="240">
        <v>0</v>
      </c>
      <c r="OJ90" s="240"/>
      <c r="OK90" s="240">
        <v>0</v>
      </c>
      <c r="OL90" s="33"/>
      <c r="OM90" s="33">
        <f t="shared" si="185"/>
        <v>0</v>
      </c>
      <c r="ON90" s="33">
        <f t="shared" si="186"/>
        <v>0</v>
      </c>
      <c r="OO90" s="33"/>
      <c r="OP90" s="33"/>
      <c r="OQ90" s="33">
        <f t="shared" si="116"/>
        <v>0</v>
      </c>
      <c r="OR90" s="33">
        <f t="shared" si="117"/>
        <v>0</v>
      </c>
    </row>
    <row r="91" spans="1:408" ht="12.75" customHeight="1">
      <c r="A91" s="186" t="s">
        <v>156</v>
      </c>
      <c r="B91" s="154">
        <v>81</v>
      </c>
      <c r="C91" s="173"/>
      <c r="D91" s="173"/>
      <c r="E91" s="98"/>
      <c r="F91" s="98"/>
      <c r="G91" s="98"/>
      <c r="H91" s="98"/>
      <c r="I91" s="102">
        <f t="shared" si="103"/>
        <v>0</v>
      </c>
      <c r="J91" s="102">
        <f t="shared" si="104"/>
        <v>0</v>
      </c>
      <c r="K91" s="11"/>
      <c r="L91" s="11"/>
      <c r="M91" s="95">
        <v>20.62</v>
      </c>
      <c r="N91" s="95">
        <v>4.1240000000000006</v>
      </c>
      <c r="O91" s="99">
        <v>20.62</v>
      </c>
      <c r="P91" s="95">
        <v>4.1240000000000006</v>
      </c>
      <c r="Q91" s="147"/>
      <c r="R91" s="102"/>
      <c r="S91" s="11"/>
      <c r="T91" s="11"/>
      <c r="U91" s="102"/>
      <c r="V91" s="102"/>
      <c r="W91" s="29">
        <f t="shared" si="118"/>
        <v>41.24</v>
      </c>
      <c r="X91" s="29">
        <f t="shared" si="119"/>
        <v>41.24</v>
      </c>
      <c r="Y91" s="102">
        <v>5</v>
      </c>
      <c r="Z91" s="102">
        <v>2.2200000000000002</v>
      </c>
      <c r="AA91" s="99"/>
      <c r="AB91" s="95"/>
      <c r="AC91" s="29">
        <f t="shared" si="120"/>
        <v>5</v>
      </c>
      <c r="AD91" s="29">
        <f t="shared" si="121"/>
        <v>2.2200000000000002</v>
      </c>
      <c r="AE91" s="95">
        <v>0</v>
      </c>
      <c r="AF91" s="95">
        <v>0</v>
      </c>
      <c r="AG91" s="95"/>
      <c r="AH91" s="95"/>
      <c r="AI91" s="147"/>
      <c r="AJ91" s="147"/>
      <c r="AK91" s="325">
        <v>80</v>
      </c>
      <c r="AL91" s="326">
        <v>24</v>
      </c>
      <c r="AM91" s="9"/>
      <c r="AN91" s="9"/>
      <c r="AO91" s="28"/>
      <c r="AP91" s="28"/>
      <c r="AQ91" s="28"/>
      <c r="AR91" s="28"/>
      <c r="AS91" s="28"/>
      <c r="AT91" s="28"/>
      <c r="AU91" s="14">
        <f t="shared" si="105"/>
        <v>80</v>
      </c>
      <c r="AV91" s="14">
        <f t="shared" si="106"/>
        <v>24</v>
      </c>
      <c r="AW91" s="29"/>
      <c r="AX91" s="29"/>
      <c r="AY91" s="1"/>
      <c r="AZ91" s="29"/>
      <c r="BA91" s="29"/>
      <c r="BB91" s="29"/>
      <c r="BC91" s="29">
        <f t="shared" si="107"/>
        <v>0</v>
      </c>
      <c r="BD91" s="29">
        <f t="shared" si="108"/>
        <v>0</v>
      </c>
      <c r="BE91" s="102">
        <v>17</v>
      </c>
      <c r="BF91" s="102">
        <v>2.4207999999999998</v>
      </c>
      <c r="BG91" s="249">
        <v>8</v>
      </c>
      <c r="BH91" s="250">
        <v>1.1392</v>
      </c>
      <c r="BI91" s="249"/>
      <c r="BJ91" s="250"/>
      <c r="BK91" s="245"/>
      <c r="BL91" s="102"/>
      <c r="BM91" s="102">
        <v>5</v>
      </c>
      <c r="BN91" s="102">
        <v>0.71199999999999997</v>
      </c>
      <c r="BO91" s="29"/>
      <c r="BP91" s="29"/>
      <c r="BQ91" s="102">
        <v>30</v>
      </c>
      <c r="BR91" s="102">
        <v>4.2720000000000002</v>
      </c>
      <c r="BS91" s="11">
        <f t="shared" si="122"/>
        <v>60</v>
      </c>
      <c r="BT91" s="29">
        <f t="shared" si="123"/>
        <v>8.5440000000000005</v>
      </c>
      <c r="BU91" s="29"/>
      <c r="BV91" s="29"/>
      <c r="BW91" s="14"/>
      <c r="BX91" s="14"/>
      <c r="BY91" s="14"/>
      <c r="BZ91" s="29"/>
      <c r="CA91" s="14"/>
      <c r="CB91" s="29"/>
      <c r="CC91" s="14">
        <f t="shared" si="109"/>
        <v>0</v>
      </c>
      <c r="CD91" s="14">
        <f t="shared" si="109"/>
        <v>0</v>
      </c>
      <c r="CE91" s="14"/>
      <c r="CF91" s="14"/>
      <c r="CG91" s="27"/>
      <c r="CH91" s="18"/>
      <c r="CI91" s="26"/>
      <c r="CJ91" s="18"/>
      <c r="CK91" s="17"/>
      <c r="CL91" s="17"/>
      <c r="CM91" s="327">
        <v>25.75</v>
      </c>
      <c r="CN91" s="245">
        <v>8</v>
      </c>
      <c r="CO91" s="29">
        <f t="shared" si="124"/>
        <v>25.75</v>
      </c>
      <c r="CP91" s="29">
        <f t="shared" si="125"/>
        <v>8</v>
      </c>
      <c r="CQ91" s="238">
        <v>247.40625</v>
      </c>
      <c r="CR91" s="238"/>
      <c r="CS91" s="238"/>
      <c r="CT91" s="239"/>
      <c r="CU91" s="366">
        <v>18.556701030927837</v>
      </c>
      <c r="CV91" s="240"/>
      <c r="CW91" s="328">
        <v>63.814432989690722</v>
      </c>
      <c r="CX91" s="239"/>
      <c r="CY91" s="16"/>
      <c r="CZ91" s="16"/>
      <c r="DA91" s="25">
        <f t="shared" si="126"/>
        <v>329.77738402061857</v>
      </c>
      <c r="DB91" s="14">
        <f t="shared" si="127"/>
        <v>0</v>
      </c>
      <c r="DC91" s="29"/>
      <c r="DD91" s="29"/>
      <c r="DE91" s="14"/>
      <c r="DF91" s="29"/>
      <c r="DG91" s="29"/>
      <c r="DH91" s="29"/>
      <c r="DI91" s="29">
        <f t="shared" si="128"/>
        <v>0</v>
      </c>
      <c r="DJ91" s="29">
        <f t="shared" si="129"/>
        <v>0</v>
      </c>
      <c r="DK91" s="329">
        <v>42.37</v>
      </c>
      <c r="DL91" s="329">
        <v>14.12</v>
      </c>
      <c r="DM91" s="11">
        <f t="shared" si="130"/>
        <v>42.37</v>
      </c>
      <c r="DN91" s="11">
        <f t="shared" si="131"/>
        <v>14.12</v>
      </c>
      <c r="DO91" s="329">
        <v>41.1</v>
      </c>
      <c r="DP91" s="329">
        <v>13.7</v>
      </c>
      <c r="DQ91" s="349"/>
      <c r="DR91" s="349"/>
      <c r="DS91" s="29"/>
      <c r="DT91" s="29"/>
      <c r="DU91" s="15"/>
      <c r="DV91" s="24"/>
      <c r="DW91" s="24"/>
      <c r="DX91" s="24"/>
      <c r="DY91" s="29"/>
      <c r="DZ91" s="29"/>
      <c r="EA91" s="14"/>
      <c r="EB91" s="29"/>
      <c r="EC91" s="29">
        <f t="shared" si="132"/>
        <v>0</v>
      </c>
      <c r="ED91" s="29">
        <f t="shared" si="132"/>
        <v>0</v>
      </c>
      <c r="EE91" s="14"/>
      <c r="EF91" s="14"/>
      <c r="EG91" s="330">
        <v>39.18</v>
      </c>
      <c r="EH91" s="331">
        <v>9.7949999999999999</v>
      </c>
      <c r="EI91" s="119">
        <v>154.63999999999999</v>
      </c>
      <c r="EJ91" s="119">
        <v>38.659999999999997</v>
      </c>
      <c r="EK91" s="327">
        <v>72.16</v>
      </c>
      <c r="EL91" s="353">
        <v>18.04</v>
      </c>
      <c r="EM91" s="358">
        <v>51.55</v>
      </c>
      <c r="EN91" s="358">
        <v>12.887499999999999</v>
      </c>
      <c r="EO91" s="358">
        <v>30.93</v>
      </c>
      <c r="EP91" s="358">
        <v>7.7324999999999999</v>
      </c>
      <c r="EQ91" s="29">
        <f t="shared" si="133"/>
        <v>348.46000000000004</v>
      </c>
      <c r="ER91" s="29">
        <f t="shared" si="134"/>
        <v>66.495000000000005</v>
      </c>
      <c r="ES91" s="33"/>
      <c r="ET91" s="33"/>
      <c r="EU91" s="23"/>
      <c r="EV91" s="23"/>
      <c r="EW91" s="14">
        <f t="shared" si="135"/>
        <v>0</v>
      </c>
      <c r="EX91" s="14">
        <f t="shared" si="136"/>
        <v>0</v>
      </c>
      <c r="EY91" s="29"/>
      <c r="EZ91" s="29"/>
      <c r="FA91" s="332">
        <v>26</v>
      </c>
      <c r="FB91" s="246"/>
      <c r="FC91" s="139">
        <v>0</v>
      </c>
      <c r="FD91" s="245"/>
      <c r="FE91" s="29"/>
      <c r="FF91" s="29"/>
      <c r="FG91" s="235"/>
      <c r="FH91" s="236"/>
      <c r="FI91" s="29"/>
      <c r="FJ91" s="29"/>
      <c r="FK91" s="29"/>
      <c r="FL91" s="29"/>
      <c r="FM91" s="245">
        <v>26.8</v>
      </c>
      <c r="FN91" s="245">
        <v>6</v>
      </c>
      <c r="FO91" s="14"/>
      <c r="FP91" s="29"/>
      <c r="FQ91" s="6">
        <f t="shared" si="137"/>
        <v>26.8</v>
      </c>
      <c r="FR91" s="29">
        <f t="shared" si="138"/>
        <v>6</v>
      </c>
      <c r="FS91" s="14"/>
      <c r="FT91" s="14"/>
      <c r="FU91" s="29"/>
      <c r="FV91" s="29"/>
      <c r="FW91" s="29"/>
      <c r="FX91" s="29"/>
      <c r="FY91" s="29"/>
      <c r="FZ91" s="29"/>
      <c r="GA91" s="29"/>
      <c r="GB91" s="29"/>
      <c r="GC91" s="29"/>
      <c r="GD91" s="29"/>
      <c r="GE91" s="29"/>
      <c r="GF91" s="29"/>
      <c r="GG91" s="29">
        <f t="shared" si="139"/>
        <v>0</v>
      </c>
      <c r="GH91" s="29">
        <f t="shared" si="140"/>
        <v>0</v>
      </c>
      <c r="GI91" s="22"/>
      <c r="GJ91" s="22"/>
      <c r="GK91" s="245"/>
      <c r="GL91" s="245"/>
      <c r="GM91" s="248"/>
      <c r="GN91" s="21"/>
      <c r="GO91" s="333"/>
      <c r="GP91" s="334"/>
      <c r="GQ91" s="5"/>
      <c r="GR91" s="5"/>
      <c r="GS91" s="21"/>
      <c r="GT91" s="21"/>
      <c r="GU91" s="118"/>
      <c r="GV91" s="118"/>
      <c r="GW91" s="118"/>
      <c r="GX91" s="118"/>
      <c r="GY91" s="118">
        <v>1.5</v>
      </c>
      <c r="GZ91" s="118">
        <v>0</v>
      </c>
      <c r="HA91" s="29">
        <f t="shared" si="141"/>
        <v>1.5</v>
      </c>
      <c r="HB91" s="29">
        <f t="shared" si="142"/>
        <v>0</v>
      </c>
      <c r="HC91" s="14"/>
      <c r="HD91" s="14"/>
      <c r="HE91" s="14"/>
      <c r="HF91" s="14"/>
      <c r="HG91" s="14"/>
      <c r="HH91" s="14"/>
      <c r="HI91" s="14">
        <f t="shared" si="110"/>
        <v>0</v>
      </c>
      <c r="HJ91" s="14">
        <f t="shared" si="111"/>
        <v>0</v>
      </c>
      <c r="HK91" s="102"/>
      <c r="HL91" s="102"/>
      <c r="HM91" s="102"/>
      <c r="HN91" s="355"/>
      <c r="HO91" s="102">
        <f t="shared" si="143"/>
        <v>0</v>
      </c>
      <c r="HP91" s="102">
        <f t="shared" si="144"/>
        <v>0</v>
      </c>
      <c r="HQ91" s="116">
        <v>430</v>
      </c>
      <c r="HR91" s="95"/>
      <c r="HS91" s="116">
        <v>430</v>
      </c>
      <c r="HT91" s="29"/>
      <c r="HU91" s="29">
        <f t="shared" si="145"/>
        <v>430</v>
      </c>
      <c r="HV91" s="29">
        <f t="shared" si="146"/>
        <v>0</v>
      </c>
      <c r="HW91" s="29"/>
      <c r="HX91" s="29"/>
      <c r="HY91" s="240"/>
      <c r="HZ91" s="333"/>
      <c r="IA91" s="20"/>
      <c r="IB91" s="7"/>
      <c r="IC91" s="336">
        <v>9.3000000000000007</v>
      </c>
      <c r="ID91" s="155">
        <v>2.3250000000000002</v>
      </c>
      <c r="IE91" s="4"/>
      <c r="IF91" s="4"/>
      <c r="IG91" s="29">
        <f t="shared" si="187"/>
        <v>9.3000000000000007</v>
      </c>
      <c r="IH91" s="29">
        <f t="shared" si="147"/>
        <v>2.3250000000000002</v>
      </c>
      <c r="II91" s="29"/>
      <c r="IJ91" s="29"/>
      <c r="IK91" s="29"/>
      <c r="IL91" s="29"/>
      <c r="IM91" s="14"/>
      <c r="IN91" s="24"/>
      <c r="IO91" s="102"/>
      <c r="IP91" s="102"/>
      <c r="IQ91" s="29"/>
      <c r="IR91" s="29"/>
      <c r="IS91" s="29"/>
      <c r="IT91" s="29"/>
      <c r="IU91" s="29">
        <f t="shared" si="112"/>
        <v>0</v>
      </c>
      <c r="IV91" s="29">
        <f t="shared" si="113"/>
        <v>0</v>
      </c>
      <c r="IW91" s="29"/>
      <c r="IX91" s="29"/>
      <c r="IY91" s="95">
        <v>10.31</v>
      </c>
      <c r="IZ91" s="95">
        <v>0</v>
      </c>
      <c r="JA91" s="95">
        <v>10.31</v>
      </c>
      <c r="JB91" s="95">
        <v>0</v>
      </c>
      <c r="JC91" s="30"/>
      <c r="JD91" s="30"/>
      <c r="JE91" s="29">
        <f t="shared" si="148"/>
        <v>20.62</v>
      </c>
      <c r="JF91" s="29">
        <f t="shared" si="149"/>
        <v>0</v>
      </c>
      <c r="JG91" s="368">
        <v>6.5372000000000003</v>
      </c>
      <c r="JH91" s="369">
        <v>1</v>
      </c>
      <c r="JI91" s="368">
        <v>6.5373000000000001</v>
      </c>
      <c r="JJ91" s="369">
        <v>1</v>
      </c>
      <c r="JK91" s="333">
        <v>51.55</v>
      </c>
      <c r="JL91" s="333">
        <v>11</v>
      </c>
      <c r="JM91" s="116">
        <v>44.33</v>
      </c>
      <c r="JN91" s="333">
        <v>9</v>
      </c>
      <c r="JO91" s="327"/>
      <c r="JP91" s="245"/>
      <c r="JQ91" s="29"/>
      <c r="JR91" s="29"/>
      <c r="JS91" s="29"/>
      <c r="JT91" s="29"/>
      <c r="JU91" s="29">
        <f t="shared" si="150"/>
        <v>108.9545</v>
      </c>
      <c r="JV91" s="29">
        <f t="shared" si="151"/>
        <v>22</v>
      </c>
      <c r="JW91" s="29"/>
      <c r="JX91" s="29"/>
      <c r="JY91" s="30"/>
      <c r="JZ91" s="30"/>
      <c r="KA91" s="29">
        <f t="shared" si="152"/>
        <v>0</v>
      </c>
      <c r="KB91" s="29">
        <f t="shared" si="153"/>
        <v>0</v>
      </c>
      <c r="KC91" s="14"/>
      <c r="KD91" s="14"/>
      <c r="KE91" s="14"/>
      <c r="KF91" s="14"/>
      <c r="KG91" s="14">
        <f t="shared" si="114"/>
        <v>0</v>
      </c>
      <c r="KH91" s="14">
        <f t="shared" si="115"/>
        <v>0</v>
      </c>
      <c r="KI91" s="14"/>
      <c r="KJ91" s="14"/>
      <c r="KK91" s="14"/>
      <c r="KL91" s="14"/>
      <c r="KM91" s="14">
        <f t="shared" si="154"/>
        <v>0</v>
      </c>
      <c r="KN91" s="14">
        <f t="shared" si="154"/>
        <v>0</v>
      </c>
      <c r="KO91" s="11"/>
      <c r="KP91" s="14"/>
      <c r="KQ91" s="14"/>
      <c r="KR91" s="14"/>
      <c r="KS91" s="10"/>
      <c r="KT91" s="10"/>
      <c r="KU91" s="14"/>
      <c r="KV91" s="14"/>
      <c r="KW91" s="14">
        <f t="shared" si="155"/>
        <v>0</v>
      </c>
      <c r="KX91" s="14">
        <f t="shared" si="156"/>
        <v>0</v>
      </c>
      <c r="KY91" s="14"/>
      <c r="KZ91" s="14"/>
      <c r="LA91" s="14"/>
      <c r="LB91" s="14"/>
      <c r="LC91" s="14">
        <f t="shared" si="157"/>
        <v>0</v>
      </c>
      <c r="LD91" s="14">
        <f t="shared" si="158"/>
        <v>0</v>
      </c>
      <c r="LE91" s="14"/>
      <c r="LF91" s="14"/>
      <c r="LG91" s="14">
        <f t="shared" si="159"/>
        <v>0</v>
      </c>
      <c r="LH91" s="14">
        <f t="shared" si="160"/>
        <v>0</v>
      </c>
      <c r="LI91" s="337"/>
      <c r="LJ91" s="338"/>
      <c r="LK91" s="339"/>
      <c r="LL91" s="340"/>
      <c r="LM91" s="339"/>
      <c r="LN91" s="342"/>
      <c r="LO91" s="31"/>
      <c r="LP91" s="3"/>
      <c r="LQ91" s="3"/>
      <c r="LR91" s="3"/>
      <c r="LS91" s="14">
        <f t="shared" si="161"/>
        <v>0</v>
      </c>
      <c r="LT91" s="14">
        <f t="shared" si="162"/>
        <v>0</v>
      </c>
      <c r="LU91" s="12"/>
      <c r="LV91" s="14"/>
      <c r="LW91" s="14"/>
      <c r="LX91" s="14"/>
      <c r="LY91" s="14">
        <f t="shared" si="163"/>
        <v>0</v>
      </c>
      <c r="LZ91" s="14">
        <f t="shared" si="164"/>
        <v>0</v>
      </c>
      <c r="MA91" s="27"/>
      <c r="MB91" s="14"/>
      <c r="MC91" s="233">
        <v>25</v>
      </c>
      <c r="MD91" s="252"/>
      <c r="ME91" s="99"/>
      <c r="MF91" s="14"/>
      <c r="MG91" s="31"/>
      <c r="MH91" s="14"/>
      <c r="MI91" s="14">
        <f t="shared" si="165"/>
        <v>25</v>
      </c>
      <c r="MJ91" s="14">
        <f t="shared" si="166"/>
        <v>0</v>
      </c>
      <c r="MK91" s="350">
        <v>0</v>
      </c>
      <c r="ML91" s="117">
        <v>0</v>
      </c>
      <c r="MM91" s="139">
        <v>0</v>
      </c>
      <c r="MN91" s="343">
        <v>0</v>
      </c>
      <c r="MO91" s="14">
        <f t="shared" si="167"/>
        <v>0</v>
      </c>
      <c r="MP91" s="14">
        <f t="shared" si="168"/>
        <v>0</v>
      </c>
      <c r="MQ91" s="14"/>
      <c r="MR91" s="14"/>
      <c r="MS91" s="14">
        <f t="shared" si="169"/>
        <v>0</v>
      </c>
      <c r="MT91" s="14">
        <f t="shared" si="170"/>
        <v>0</v>
      </c>
      <c r="MU91" s="14"/>
      <c r="MV91" s="14"/>
      <c r="MW91" s="14">
        <f t="shared" si="171"/>
        <v>0</v>
      </c>
      <c r="MX91" s="14">
        <f t="shared" si="172"/>
        <v>0</v>
      </c>
      <c r="MY91" s="117">
        <v>6.65</v>
      </c>
      <c r="MZ91" s="344">
        <v>0.9</v>
      </c>
      <c r="NA91" s="14">
        <f t="shared" si="173"/>
        <v>6.65</v>
      </c>
      <c r="NB91" s="14">
        <f t="shared" si="174"/>
        <v>0.9</v>
      </c>
      <c r="NC91" s="33"/>
      <c r="ND91" s="33"/>
      <c r="NE91" s="33">
        <f t="shared" si="175"/>
        <v>0</v>
      </c>
      <c r="NF91" s="33">
        <f t="shared" si="176"/>
        <v>0</v>
      </c>
      <c r="NG91" s="33"/>
      <c r="NH91" s="33"/>
      <c r="NI91" s="33">
        <f t="shared" si="177"/>
        <v>0</v>
      </c>
      <c r="NJ91" s="33">
        <f t="shared" si="178"/>
        <v>0</v>
      </c>
      <c r="NK91" s="8"/>
      <c r="NL91" s="33"/>
      <c r="NM91" s="33">
        <f t="shared" si="179"/>
        <v>0</v>
      </c>
      <c r="NN91" s="33">
        <f t="shared" si="180"/>
        <v>0</v>
      </c>
      <c r="NO91" s="98">
        <v>0</v>
      </c>
      <c r="NP91" s="98"/>
      <c r="NQ91" s="98">
        <v>0</v>
      </c>
      <c r="NR91" s="98"/>
      <c r="NS91" s="98">
        <v>0</v>
      </c>
      <c r="NT91" s="98"/>
      <c r="NU91" s="14">
        <f t="shared" si="181"/>
        <v>0</v>
      </c>
      <c r="NV91" s="14">
        <f t="shared" si="182"/>
        <v>0</v>
      </c>
      <c r="NW91" s="98"/>
      <c r="NX91" s="98"/>
      <c r="NY91" s="98"/>
      <c r="NZ91" s="98"/>
      <c r="OA91" s="98"/>
      <c r="OB91" s="98"/>
      <c r="OC91" s="98"/>
      <c r="OD91" s="98"/>
      <c r="OE91" s="98">
        <f t="shared" si="183"/>
        <v>0</v>
      </c>
      <c r="OF91" s="98">
        <f t="shared" si="184"/>
        <v>0</v>
      </c>
      <c r="OG91" s="240">
        <v>0</v>
      </c>
      <c r="OH91" s="240"/>
      <c r="OI91" s="240">
        <v>0</v>
      </c>
      <c r="OJ91" s="240"/>
      <c r="OK91" s="240">
        <v>0</v>
      </c>
      <c r="OL91" s="33"/>
      <c r="OM91" s="33">
        <f t="shared" si="185"/>
        <v>0</v>
      </c>
      <c r="ON91" s="33">
        <f t="shared" si="186"/>
        <v>0</v>
      </c>
      <c r="OO91" s="33"/>
      <c r="OP91" s="33"/>
      <c r="OQ91" s="33">
        <f t="shared" si="116"/>
        <v>0</v>
      </c>
      <c r="OR91" s="33">
        <f t="shared" si="117"/>
        <v>0</v>
      </c>
    </row>
    <row r="92" spans="1:408" ht="12.75" customHeight="1">
      <c r="A92" s="172"/>
      <c r="B92" s="154">
        <v>82</v>
      </c>
      <c r="C92" s="173"/>
      <c r="D92" s="173"/>
      <c r="E92" s="98"/>
      <c r="F92" s="98"/>
      <c r="G92" s="98"/>
      <c r="H92" s="98"/>
      <c r="I92" s="102">
        <f t="shared" si="103"/>
        <v>0</v>
      </c>
      <c r="J92" s="102">
        <f t="shared" si="104"/>
        <v>0</v>
      </c>
      <c r="K92" s="11"/>
      <c r="L92" s="11"/>
      <c r="M92" s="95">
        <v>20.62</v>
      </c>
      <c r="N92" s="95">
        <v>4.1240000000000006</v>
      </c>
      <c r="O92" s="99">
        <v>20.62</v>
      </c>
      <c r="P92" s="95">
        <v>4.1240000000000006</v>
      </c>
      <c r="Q92" s="147"/>
      <c r="R92" s="102"/>
      <c r="S92" s="11"/>
      <c r="T92" s="11"/>
      <c r="U92" s="102"/>
      <c r="V92" s="102"/>
      <c r="W92" s="29">
        <f t="shared" si="118"/>
        <v>41.24</v>
      </c>
      <c r="X92" s="29">
        <f t="shared" si="119"/>
        <v>41.24</v>
      </c>
      <c r="Y92" s="102">
        <v>5</v>
      </c>
      <c r="Z92" s="102">
        <v>2.2200000000000002</v>
      </c>
      <c r="AA92" s="99"/>
      <c r="AB92" s="95"/>
      <c r="AC92" s="29">
        <f t="shared" si="120"/>
        <v>5</v>
      </c>
      <c r="AD92" s="29">
        <f t="shared" si="121"/>
        <v>2.2200000000000002</v>
      </c>
      <c r="AE92" s="95">
        <v>0</v>
      </c>
      <c r="AF92" s="95">
        <v>0</v>
      </c>
      <c r="AG92" s="95"/>
      <c r="AH92" s="95"/>
      <c r="AI92" s="147"/>
      <c r="AJ92" s="147"/>
      <c r="AK92" s="325">
        <v>80</v>
      </c>
      <c r="AL92" s="326">
        <v>24</v>
      </c>
      <c r="AM92" s="9"/>
      <c r="AN92" s="9"/>
      <c r="AO92" s="28"/>
      <c r="AP92" s="28"/>
      <c r="AQ92" s="28"/>
      <c r="AR92" s="28"/>
      <c r="AS92" s="28"/>
      <c r="AT92" s="28"/>
      <c r="AU92" s="14">
        <f t="shared" si="105"/>
        <v>80</v>
      </c>
      <c r="AV92" s="14">
        <f t="shared" si="106"/>
        <v>24</v>
      </c>
      <c r="AW92" s="29"/>
      <c r="AX92" s="29"/>
      <c r="AY92" s="1"/>
      <c r="AZ92" s="29"/>
      <c r="BA92" s="29"/>
      <c r="BB92" s="29"/>
      <c r="BC92" s="29">
        <f t="shared" si="107"/>
        <v>0</v>
      </c>
      <c r="BD92" s="29">
        <f t="shared" si="108"/>
        <v>0</v>
      </c>
      <c r="BE92" s="102">
        <v>17</v>
      </c>
      <c r="BF92" s="102">
        <v>2.4207999999999998</v>
      </c>
      <c r="BG92" s="249">
        <v>8</v>
      </c>
      <c r="BH92" s="250">
        <v>1.1392</v>
      </c>
      <c r="BI92" s="249"/>
      <c r="BJ92" s="250"/>
      <c r="BK92" s="245"/>
      <c r="BL92" s="102"/>
      <c r="BM92" s="102">
        <v>5</v>
      </c>
      <c r="BN92" s="102">
        <v>0.71199999999999997</v>
      </c>
      <c r="BO92" s="29"/>
      <c r="BP92" s="29"/>
      <c r="BQ92" s="102">
        <v>30</v>
      </c>
      <c r="BR92" s="102">
        <v>4.2720000000000002</v>
      </c>
      <c r="BS92" s="11">
        <f t="shared" si="122"/>
        <v>60</v>
      </c>
      <c r="BT92" s="29">
        <f t="shared" si="123"/>
        <v>8.5440000000000005</v>
      </c>
      <c r="BU92" s="29"/>
      <c r="BV92" s="29"/>
      <c r="BW92" s="14"/>
      <c r="BX92" s="14"/>
      <c r="BY92" s="14"/>
      <c r="BZ92" s="29"/>
      <c r="CA92" s="14"/>
      <c r="CB92" s="29"/>
      <c r="CC92" s="14">
        <f t="shared" si="109"/>
        <v>0</v>
      </c>
      <c r="CD92" s="14">
        <f t="shared" si="109"/>
        <v>0</v>
      </c>
      <c r="CE92" s="14"/>
      <c r="CF92" s="14"/>
      <c r="CG92" s="27"/>
      <c r="CH92" s="18"/>
      <c r="CI92" s="26"/>
      <c r="CJ92" s="18"/>
      <c r="CK92" s="17"/>
      <c r="CL92" s="17"/>
      <c r="CM92" s="327">
        <v>25.75</v>
      </c>
      <c r="CN92" s="245">
        <v>8</v>
      </c>
      <c r="CO92" s="29">
        <f t="shared" si="124"/>
        <v>25.75</v>
      </c>
      <c r="CP92" s="29">
        <f t="shared" si="125"/>
        <v>8</v>
      </c>
      <c r="CQ92" s="238">
        <v>247.40625</v>
      </c>
      <c r="CR92" s="238"/>
      <c r="CS92" s="238"/>
      <c r="CT92" s="239"/>
      <c r="CU92" s="366">
        <v>18.556701030927837</v>
      </c>
      <c r="CV92" s="240"/>
      <c r="CW92" s="328">
        <v>63.814432989690722</v>
      </c>
      <c r="CX92" s="239"/>
      <c r="CY92" s="16"/>
      <c r="CZ92" s="16"/>
      <c r="DA92" s="25">
        <f t="shared" si="126"/>
        <v>329.77738402061857</v>
      </c>
      <c r="DB92" s="14">
        <f t="shared" si="127"/>
        <v>0</v>
      </c>
      <c r="DC92" s="29"/>
      <c r="DD92" s="29"/>
      <c r="DE92" s="14"/>
      <c r="DF92" s="29"/>
      <c r="DG92" s="29"/>
      <c r="DH92" s="29"/>
      <c r="DI92" s="29">
        <f t="shared" si="128"/>
        <v>0</v>
      </c>
      <c r="DJ92" s="29">
        <f t="shared" si="129"/>
        <v>0</v>
      </c>
      <c r="DK92" s="329">
        <v>42.37</v>
      </c>
      <c r="DL92" s="329">
        <v>14.12</v>
      </c>
      <c r="DM92" s="11">
        <f t="shared" si="130"/>
        <v>42.37</v>
      </c>
      <c r="DN92" s="11">
        <f t="shared" si="131"/>
        <v>14.12</v>
      </c>
      <c r="DO92" s="329">
        <v>41.1</v>
      </c>
      <c r="DP92" s="329">
        <v>13.7</v>
      </c>
      <c r="DQ92" s="349"/>
      <c r="DR92" s="349"/>
      <c r="DS92" s="29"/>
      <c r="DT92" s="29"/>
      <c r="DU92" s="15"/>
      <c r="DV92" s="24"/>
      <c r="DW92" s="24"/>
      <c r="DX92" s="24"/>
      <c r="DY92" s="29"/>
      <c r="DZ92" s="29"/>
      <c r="EA92" s="14"/>
      <c r="EB92" s="29"/>
      <c r="EC92" s="29">
        <f t="shared" si="132"/>
        <v>0</v>
      </c>
      <c r="ED92" s="29">
        <f t="shared" si="132"/>
        <v>0</v>
      </c>
      <c r="EE92" s="14"/>
      <c r="EF92" s="14"/>
      <c r="EG92" s="330">
        <v>39.18</v>
      </c>
      <c r="EH92" s="331">
        <v>9.7949999999999999</v>
      </c>
      <c r="EI92" s="119">
        <v>154.63999999999999</v>
      </c>
      <c r="EJ92" s="119">
        <v>38.659999999999997</v>
      </c>
      <c r="EK92" s="327">
        <v>72.16</v>
      </c>
      <c r="EL92" s="353">
        <v>18.04</v>
      </c>
      <c r="EM92" s="358">
        <v>51.55</v>
      </c>
      <c r="EN92" s="358">
        <v>12.887499999999999</v>
      </c>
      <c r="EO92" s="358">
        <v>30.93</v>
      </c>
      <c r="EP92" s="358">
        <v>7.7324999999999999</v>
      </c>
      <c r="EQ92" s="29">
        <f t="shared" si="133"/>
        <v>348.46000000000004</v>
      </c>
      <c r="ER92" s="29">
        <f t="shared" si="134"/>
        <v>66.495000000000005</v>
      </c>
      <c r="ES92" s="33"/>
      <c r="ET92" s="33"/>
      <c r="EU92" s="23"/>
      <c r="EV92" s="23"/>
      <c r="EW92" s="14">
        <f t="shared" si="135"/>
        <v>0</v>
      </c>
      <c r="EX92" s="14">
        <f t="shared" si="136"/>
        <v>0</v>
      </c>
      <c r="EY92" s="29"/>
      <c r="EZ92" s="29"/>
      <c r="FA92" s="332">
        <v>26</v>
      </c>
      <c r="FB92" s="246"/>
      <c r="FC92" s="139">
        <v>0</v>
      </c>
      <c r="FD92" s="245"/>
      <c r="FE92" s="29"/>
      <c r="FF92" s="29"/>
      <c r="FG92" s="235"/>
      <c r="FH92" s="236"/>
      <c r="FI92" s="29"/>
      <c r="FJ92" s="29"/>
      <c r="FK92" s="29"/>
      <c r="FL92" s="29"/>
      <c r="FM92" s="245">
        <v>26.8</v>
      </c>
      <c r="FN92" s="245">
        <v>6</v>
      </c>
      <c r="FO92" s="14"/>
      <c r="FP92" s="29"/>
      <c r="FQ92" s="6">
        <f t="shared" si="137"/>
        <v>26.8</v>
      </c>
      <c r="FR92" s="29">
        <f t="shared" si="138"/>
        <v>6</v>
      </c>
      <c r="FS92" s="14"/>
      <c r="FT92" s="14"/>
      <c r="FU92" s="29"/>
      <c r="FV92" s="29"/>
      <c r="FW92" s="29"/>
      <c r="FX92" s="29"/>
      <c r="FY92" s="29"/>
      <c r="FZ92" s="29"/>
      <c r="GA92" s="29"/>
      <c r="GB92" s="29"/>
      <c r="GC92" s="29"/>
      <c r="GD92" s="29"/>
      <c r="GE92" s="29"/>
      <c r="GF92" s="29"/>
      <c r="GG92" s="29">
        <f t="shared" si="139"/>
        <v>0</v>
      </c>
      <c r="GH92" s="29">
        <f t="shared" si="140"/>
        <v>0</v>
      </c>
      <c r="GI92" s="22"/>
      <c r="GJ92" s="22"/>
      <c r="GK92" s="245"/>
      <c r="GL92" s="245"/>
      <c r="GM92" s="248"/>
      <c r="GN92" s="21"/>
      <c r="GO92" s="333"/>
      <c r="GP92" s="334"/>
      <c r="GQ92" s="5"/>
      <c r="GR92" s="5"/>
      <c r="GS92" s="21"/>
      <c r="GT92" s="21"/>
      <c r="GU92" s="118"/>
      <c r="GV92" s="118"/>
      <c r="GW92" s="118"/>
      <c r="GX92" s="118"/>
      <c r="GY92" s="118">
        <v>1.5</v>
      </c>
      <c r="GZ92" s="118">
        <v>0</v>
      </c>
      <c r="HA92" s="29">
        <f t="shared" si="141"/>
        <v>1.5</v>
      </c>
      <c r="HB92" s="29">
        <f t="shared" si="142"/>
        <v>0</v>
      </c>
      <c r="HC92" s="14"/>
      <c r="HD92" s="14"/>
      <c r="HE92" s="14"/>
      <c r="HF92" s="14"/>
      <c r="HG92" s="14"/>
      <c r="HH92" s="14"/>
      <c r="HI92" s="14">
        <f t="shared" si="110"/>
        <v>0</v>
      </c>
      <c r="HJ92" s="14">
        <f t="shared" si="111"/>
        <v>0</v>
      </c>
      <c r="HK92" s="102"/>
      <c r="HL92" s="102"/>
      <c r="HM92" s="102"/>
      <c r="HN92" s="355"/>
      <c r="HO92" s="102">
        <f t="shared" si="143"/>
        <v>0</v>
      </c>
      <c r="HP92" s="102">
        <f t="shared" si="144"/>
        <v>0</v>
      </c>
      <c r="HQ92" s="116">
        <v>460</v>
      </c>
      <c r="HR92" s="95"/>
      <c r="HS92" s="116">
        <v>460</v>
      </c>
      <c r="HT92" s="29"/>
      <c r="HU92" s="29">
        <f t="shared" si="145"/>
        <v>460</v>
      </c>
      <c r="HV92" s="29">
        <f t="shared" si="146"/>
        <v>0</v>
      </c>
      <c r="HW92" s="29"/>
      <c r="HX92" s="29"/>
      <c r="HY92" s="240"/>
      <c r="HZ92" s="333"/>
      <c r="IA92" s="20"/>
      <c r="IB92" s="7"/>
      <c r="IC92" s="336">
        <v>9.3000000000000007</v>
      </c>
      <c r="ID92" s="155">
        <v>2.3250000000000002</v>
      </c>
      <c r="IE92" s="4"/>
      <c r="IF92" s="4"/>
      <c r="IG92" s="29">
        <f t="shared" si="187"/>
        <v>9.3000000000000007</v>
      </c>
      <c r="IH92" s="29">
        <f t="shared" si="147"/>
        <v>2.3250000000000002</v>
      </c>
      <c r="II92" s="29"/>
      <c r="IJ92" s="29"/>
      <c r="IK92" s="29"/>
      <c r="IL92" s="29"/>
      <c r="IM92" s="14"/>
      <c r="IN92" s="24"/>
      <c r="IO92" s="102"/>
      <c r="IP92" s="102"/>
      <c r="IQ92" s="29"/>
      <c r="IR92" s="29"/>
      <c r="IS92" s="29"/>
      <c r="IT92" s="29"/>
      <c r="IU92" s="29">
        <f t="shared" si="112"/>
        <v>0</v>
      </c>
      <c r="IV92" s="29">
        <f t="shared" si="113"/>
        <v>0</v>
      </c>
      <c r="IW92" s="29"/>
      <c r="IX92" s="29"/>
      <c r="IY92" s="95">
        <v>10.31</v>
      </c>
      <c r="IZ92" s="95">
        <v>0</v>
      </c>
      <c r="JA92" s="95">
        <v>10.31</v>
      </c>
      <c r="JB92" s="95">
        <v>0</v>
      </c>
      <c r="JC92" s="30"/>
      <c r="JD92" s="30"/>
      <c r="JE92" s="29">
        <f t="shared" si="148"/>
        <v>20.62</v>
      </c>
      <c r="JF92" s="29">
        <f t="shared" si="149"/>
        <v>0</v>
      </c>
      <c r="JG92" s="368">
        <v>6.5372000000000003</v>
      </c>
      <c r="JH92" s="369">
        <v>1</v>
      </c>
      <c r="JI92" s="368">
        <v>6.5373000000000001</v>
      </c>
      <c r="JJ92" s="369">
        <v>1</v>
      </c>
      <c r="JK92" s="333">
        <v>51.55</v>
      </c>
      <c r="JL92" s="333">
        <v>11</v>
      </c>
      <c r="JM92" s="116">
        <v>44.33</v>
      </c>
      <c r="JN92" s="333">
        <v>9</v>
      </c>
      <c r="JO92" s="327"/>
      <c r="JP92" s="245"/>
      <c r="JQ92" s="29"/>
      <c r="JR92" s="29"/>
      <c r="JS92" s="29"/>
      <c r="JT92" s="29"/>
      <c r="JU92" s="29">
        <f t="shared" si="150"/>
        <v>108.9545</v>
      </c>
      <c r="JV92" s="29">
        <f t="shared" si="151"/>
        <v>22</v>
      </c>
      <c r="JW92" s="29"/>
      <c r="JX92" s="29"/>
      <c r="JY92" s="30"/>
      <c r="JZ92" s="30"/>
      <c r="KA92" s="29">
        <f t="shared" si="152"/>
        <v>0</v>
      </c>
      <c r="KB92" s="29">
        <f t="shared" si="153"/>
        <v>0</v>
      </c>
      <c r="KC92" s="14"/>
      <c r="KD92" s="14"/>
      <c r="KE92" s="14"/>
      <c r="KF92" s="14"/>
      <c r="KG92" s="14">
        <f t="shared" si="114"/>
        <v>0</v>
      </c>
      <c r="KH92" s="14">
        <f t="shared" si="115"/>
        <v>0</v>
      </c>
      <c r="KI92" s="14"/>
      <c r="KJ92" s="14"/>
      <c r="KK92" s="14"/>
      <c r="KL92" s="14"/>
      <c r="KM92" s="14">
        <f t="shared" si="154"/>
        <v>0</v>
      </c>
      <c r="KN92" s="14">
        <f t="shared" si="154"/>
        <v>0</v>
      </c>
      <c r="KO92" s="11"/>
      <c r="KP92" s="14"/>
      <c r="KQ92" s="14"/>
      <c r="KR92" s="14"/>
      <c r="KS92" s="10"/>
      <c r="KT92" s="10"/>
      <c r="KU92" s="14"/>
      <c r="KV92" s="14"/>
      <c r="KW92" s="14">
        <f t="shared" si="155"/>
        <v>0</v>
      </c>
      <c r="KX92" s="14">
        <f t="shared" si="156"/>
        <v>0</v>
      </c>
      <c r="KY92" s="14"/>
      <c r="KZ92" s="14"/>
      <c r="LA92" s="14"/>
      <c r="LB92" s="14"/>
      <c r="LC92" s="14">
        <f t="shared" si="157"/>
        <v>0</v>
      </c>
      <c r="LD92" s="14">
        <f t="shared" si="158"/>
        <v>0</v>
      </c>
      <c r="LE92" s="14"/>
      <c r="LF92" s="14"/>
      <c r="LG92" s="14">
        <f t="shared" si="159"/>
        <v>0</v>
      </c>
      <c r="LH92" s="14">
        <f t="shared" si="160"/>
        <v>0</v>
      </c>
      <c r="LI92" s="337"/>
      <c r="LJ92" s="338"/>
      <c r="LK92" s="339"/>
      <c r="LL92" s="340"/>
      <c r="LM92" s="339"/>
      <c r="LN92" s="342"/>
      <c r="LO92" s="31"/>
      <c r="LP92" s="3"/>
      <c r="LQ92" s="3"/>
      <c r="LR92" s="3"/>
      <c r="LS92" s="14">
        <f t="shared" si="161"/>
        <v>0</v>
      </c>
      <c r="LT92" s="14">
        <f t="shared" si="162"/>
        <v>0</v>
      </c>
      <c r="LU92" s="12"/>
      <c r="LV92" s="14"/>
      <c r="LW92" s="14"/>
      <c r="LX92" s="14"/>
      <c r="LY92" s="14">
        <f t="shared" si="163"/>
        <v>0</v>
      </c>
      <c r="LZ92" s="14">
        <f t="shared" si="164"/>
        <v>0</v>
      </c>
      <c r="MA92" s="27"/>
      <c r="MB92" s="14"/>
      <c r="MC92" s="233">
        <v>25</v>
      </c>
      <c r="MD92" s="252"/>
      <c r="ME92" s="99"/>
      <c r="MF92" s="14"/>
      <c r="MG92" s="31"/>
      <c r="MH92" s="14"/>
      <c r="MI92" s="14">
        <f t="shared" si="165"/>
        <v>25</v>
      </c>
      <c r="MJ92" s="14">
        <f t="shared" si="166"/>
        <v>0</v>
      </c>
      <c r="MK92" s="350">
        <v>0</v>
      </c>
      <c r="ML92" s="117">
        <v>0</v>
      </c>
      <c r="MM92" s="139">
        <v>0</v>
      </c>
      <c r="MN92" s="343">
        <v>0</v>
      </c>
      <c r="MO92" s="14">
        <f t="shared" si="167"/>
        <v>0</v>
      </c>
      <c r="MP92" s="14">
        <f t="shared" si="168"/>
        <v>0</v>
      </c>
      <c r="MQ92" s="14"/>
      <c r="MR92" s="14"/>
      <c r="MS92" s="14">
        <f t="shared" si="169"/>
        <v>0</v>
      </c>
      <c r="MT92" s="14">
        <f t="shared" si="170"/>
        <v>0</v>
      </c>
      <c r="MU92" s="14"/>
      <c r="MV92" s="14"/>
      <c r="MW92" s="14">
        <f t="shared" si="171"/>
        <v>0</v>
      </c>
      <c r="MX92" s="14">
        <f t="shared" si="172"/>
        <v>0</v>
      </c>
      <c r="MY92" s="117">
        <v>6.65</v>
      </c>
      <c r="MZ92" s="344">
        <v>0.9</v>
      </c>
      <c r="NA92" s="14">
        <f t="shared" si="173"/>
        <v>6.65</v>
      </c>
      <c r="NB92" s="14">
        <f t="shared" si="174"/>
        <v>0.9</v>
      </c>
      <c r="NC92" s="33"/>
      <c r="ND92" s="33"/>
      <c r="NE92" s="33">
        <f t="shared" si="175"/>
        <v>0</v>
      </c>
      <c r="NF92" s="33">
        <f t="shared" si="176"/>
        <v>0</v>
      </c>
      <c r="NG92" s="33"/>
      <c r="NH92" s="33"/>
      <c r="NI92" s="33">
        <f t="shared" si="177"/>
        <v>0</v>
      </c>
      <c r="NJ92" s="33">
        <f t="shared" si="178"/>
        <v>0</v>
      </c>
      <c r="NK92" s="8"/>
      <c r="NL92" s="33"/>
      <c r="NM92" s="33">
        <f t="shared" si="179"/>
        <v>0</v>
      </c>
      <c r="NN92" s="33">
        <f t="shared" si="180"/>
        <v>0</v>
      </c>
      <c r="NO92" s="98">
        <v>0</v>
      </c>
      <c r="NP92" s="98"/>
      <c r="NQ92" s="98">
        <v>0</v>
      </c>
      <c r="NR92" s="98"/>
      <c r="NS92" s="98">
        <v>0</v>
      </c>
      <c r="NT92" s="98"/>
      <c r="NU92" s="14">
        <f t="shared" si="181"/>
        <v>0</v>
      </c>
      <c r="NV92" s="14">
        <f t="shared" si="182"/>
        <v>0</v>
      </c>
      <c r="NW92" s="98"/>
      <c r="NX92" s="98"/>
      <c r="NY92" s="98"/>
      <c r="NZ92" s="98"/>
      <c r="OA92" s="98"/>
      <c r="OB92" s="98"/>
      <c r="OC92" s="98"/>
      <c r="OD92" s="98"/>
      <c r="OE92" s="98">
        <f t="shared" si="183"/>
        <v>0</v>
      </c>
      <c r="OF92" s="98">
        <f t="shared" si="184"/>
        <v>0</v>
      </c>
      <c r="OG92" s="240">
        <v>0</v>
      </c>
      <c r="OH92" s="240"/>
      <c r="OI92" s="240">
        <v>0</v>
      </c>
      <c r="OJ92" s="240"/>
      <c r="OK92" s="240">
        <v>0</v>
      </c>
      <c r="OL92" s="33"/>
      <c r="OM92" s="33">
        <f t="shared" si="185"/>
        <v>0</v>
      </c>
      <c r="ON92" s="33">
        <f t="shared" si="186"/>
        <v>0</v>
      </c>
      <c r="OO92" s="33"/>
      <c r="OP92" s="33"/>
      <c r="OQ92" s="33">
        <f t="shared" si="116"/>
        <v>0</v>
      </c>
      <c r="OR92" s="33">
        <f t="shared" si="117"/>
        <v>0</v>
      </c>
    </row>
    <row r="93" spans="1:408" ht="12.75" customHeight="1">
      <c r="A93" s="172"/>
      <c r="B93" s="154">
        <v>83</v>
      </c>
      <c r="C93" s="173"/>
      <c r="D93" s="173"/>
      <c r="E93" s="98"/>
      <c r="F93" s="98"/>
      <c r="G93" s="98"/>
      <c r="H93" s="98"/>
      <c r="I93" s="102">
        <f t="shared" si="103"/>
        <v>0</v>
      </c>
      <c r="J93" s="102">
        <f t="shared" si="104"/>
        <v>0</v>
      </c>
      <c r="K93" s="11"/>
      <c r="L93" s="11"/>
      <c r="M93" s="95">
        <v>20.62</v>
      </c>
      <c r="N93" s="95">
        <v>4.1240000000000006</v>
      </c>
      <c r="O93" s="99">
        <v>20.62</v>
      </c>
      <c r="P93" s="95">
        <v>4.1240000000000006</v>
      </c>
      <c r="Q93" s="147"/>
      <c r="R93" s="102"/>
      <c r="S93" s="11"/>
      <c r="T93" s="11"/>
      <c r="U93" s="102"/>
      <c r="V93" s="102"/>
      <c r="W93" s="29">
        <f t="shared" si="118"/>
        <v>41.24</v>
      </c>
      <c r="X93" s="29">
        <f t="shared" si="119"/>
        <v>41.24</v>
      </c>
      <c r="Y93" s="102">
        <v>5</v>
      </c>
      <c r="Z93" s="102">
        <v>2.2200000000000002</v>
      </c>
      <c r="AA93" s="99"/>
      <c r="AB93" s="95"/>
      <c r="AC93" s="29">
        <f t="shared" si="120"/>
        <v>5</v>
      </c>
      <c r="AD93" s="29">
        <f t="shared" si="121"/>
        <v>2.2200000000000002</v>
      </c>
      <c r="AE93" s="95">
        <v>0</v>
      </c>
      <c r="AF93" s="95">
        <v>0</v>
      </c>
      <c r="AG93" s="95"/>
      <c r="AH93" s="95"/>
      <c r="AI93" s="147"/>
      <c r="AJ93" s="147"/>
      <c r="AK93" s="325">
        <v>80</v>
      </c>
      <c r="AL93" s="326">
        <v>24</v>
      </c>
      <c r="AM93" s="9"/>
      <c r="AN93" s="9"/>
      <c r="AO93" s="28"/>
      <c r="AP93" s="28"/>
      <c r="AQ93" s="28"/>
      <c r="AR93" s="28"/>
      <c r="AS93" s="28"/>
      <c r="AT93" s="28"/>
      <c r="AU93" s="14">
        <f t="shared" si="105"/>
        <v>80</v>
      </c>
      <c r="AV93" s="14">
        <f t="shared" si="106"/>
        <v>24</v>
      </c>
      <c r="AW93" s="29"/>
      <c r="AX93" s="29"/>
      <c r="AY93" s="1"/>
      <c r="AZ93" s="29"/>
      <c r="BA93" s="29"/>
      <c r="BB93" s="29"/>
      <c r="BC93" s="29">
        <f t="shared" si="107"/>
        <v>0</v>
      </c>
      <c r="BD93" s="29">
        <f t="shared" si="108"/>
        <v>0</v>
      </c>
      <c r="BE93" s="102">
        <v>17</v>
      </c>
      <c r="BF93" s="102">
        <v>2.4207999999999998</v>
      </c>
      <c r="BG93" s="249">
        <v>8</v>
      </c>
      <c r="BH93" s="250">
        <v>1.1392</v>
      </c>
      <c r="BI93" s="249"/>
      <c r="BJ93" s="250"/>
      <c r="BK93" s="245"/>
      <c r="BL93" s="102"/>
      <c r="BM93" s="102">
        <v>5</v>
      </c>
      <c r="BN93" s="102">
        <v>0.71199999999999997</v>
      </c>
      <c r="BO93" s="29"/>
      <c r="BP93" s="29"/>
      <c r="BQ93" s="102">
        <v>30</v>
      </c>
      <c r="BR93" s="102">
        <v>4.2720000000000002</v>
      </c>
      <c r="BS93" s="11">
        <f t="shared" si="122"/>
        <v>60</v>
      </c>
      <c r="BT93" s="29">
        <f t="shared" si="123"/>
        <v>8.5440000000000005</v>
      </c>
      <c r="BU93" s="29"/>
      <c r="BV93" s="29"/>
      <c r="BW93" s="14"/>
      <c r="BX93" s="14"/>
      <c r="BY93" s="14"/>
      <c r="BZ93" s="29"/>
      <c r="CA93" s="14"/>
      <c r="CB93" s="29"/>
      <c r="CC93" s="14">
        <f t="shared" si="109"/>
        <v>0</v>
      </c>
      <c r="CD93" s="14">
        <f t="shared" si="109"/>
        <v>0</v>
      </c>
      <c r="CE93" s="14"/>
      <c r="CF93" s="14"/>
      <c r="CG93" s="27"/>
      <c r="CH93" s="18"/>
      <c r="CI93" s="26"/>
      <c r="CJ93" s="18"/>
      <c r="CK93" s="17"/>
      <c r="CL93" s="17"/>
      <c r="CM93" s="327">
        <v>25.75</v>
      </c>
      <c r="CN93" s="245">
        <v>8</v>
      </c>
      <c r="CO93" s="29">
        <f t="shared" si="124"/>
        <v>25.75</v>
      </c>
      <c r="CP93" s="29">
        <f t="shared" si="125"/>
        <v>8</v>
      </c>
      <c r="CQ93" s="238">
        <v>247.40625</v>
      </c>
      <c r="CR93" s="238"/>
      <c r="CS93" s="238"/>
      <c r="CT93" s="239"/>
      <c r="CU93" s="366">
        <v>18.556701030927837</v>
      </c>
      <c r="CV93" s="240"/>
      <c r="CW93" s="328">
        <v>63.814432989690722</v>
      </c>
      <c r="CX93" s="239"/>
      <c r="CY93" s="16"/>
      <c r="CZ93" s="16"/>
      <c r="DA93" s="25">
        <f t="shared" si="126"/>
        <v>329.77738402061857</v>
      </c>
      <c r="DB93" s="14">
        <f t="shared" si="127"/>
        <v>0</v>
      </c>
      <c r="DC93" s="29"/>
      <c r="DD93" s="29"/>
      <c r="DE93" s="14"/>
      <c r="DF93" s="29"/>
      <c r="DG93" s="29"/>
      <c r="DH93" s="29"/>
      <c r="DI93" s="29">
        <f t="shared" si="128"/>
        <v>0</v>
      </c>
      <c r="DJ93" s="29">
        <f t="shared" si="129"/>
        <v>0</v>
      </c>
      <c r="DK93" s="329">
        <v>42.37</v>
      </c>
      <c r="DL93" s="329">
        <v>14.12</v>
      </c>
      <c r="DM93" s="11">
        <f t="shared" si="130"/>
        <v>42.37</v>
      </c>
      <c r="DN93" s="11">
        <f t="shared" si="131"/>
        <v>14.12</v>
      </c>
      <c r="DO93" s="329">
        <v>41.1</v>
      </c>
      <c r="DP93" s="329">
        <v>13.7</v>
      </c>
      <c r="DQ93" s="349"/>
      <c r="DR93" s="349"/>
      <c r="DS93" s="29"/>
      <c r="DT93" s="29"/>
      <c r="DU93" s="15"/>
      <c r="DV93" s="24"/>
      <c r="DW93" s="24"/>
      <c r="DX93" s="24"/>
      <c r="DY93" s="29"/>
      <c r="DZ93" s="29"/>
      <c r="EA93" s="14"/>
      <c r="EB93" s="29"/>
      <c r="EC93" s="29">
        <f t="shared" si="132"/>
        <v>0</v>
      </c>
      <c r="ED93" s="29">
        <f t="shared" si="132"/>
        <v>0</v>
      </c>
      <c r="EE93" s="14"/>
      <c r="EF93" s="14"/>
      <c r="EG93" s="330">
        <v>39.18</v>
      </c>
      <c r="EH93" s="331">
        <v>9.7949999999999999</v>
      </c>
      <c r="EI93" s="119">
        <v>154.63999999999999</v>
      </c>
      <c r="EJ93" s="119">
        <v>38.659999999999997</v>
      </c>
      <c r="EK93" s="327">
        <v>72.16</v>
      </c>
      <c r="EL93" s="353">
        <v>18.04</v>
      </c>
      <c r="EM93" s="358">
        <v>51.55</v>
      </c>
      <c r="EN93" s="358">
        <v>12.887499999999999</v>
      </c>
      <c r="EO93" s="358">
        <v>30.93</v>
      </c>
      <c r="EP93" s="358">
        <v>7.7324999999999999</v>
      </c>
      <c r="EQ93" s="29">
        <f t="shared" si="133"/>
        <v>348.46000000000004</v>
      </c>
      <c r="ER93" s="29">
        <f t="shared" si="134"/>
        <v>66.495000000000005</v>
      </c>
      <c r="ES93" s="33"/>
      <c r="ET93" s="33"/>
      <c r="EU93" s="23"/>
      <c r="EV93" s="23"/>
      <c r="EW93" s="14">
        <f t="shared" si="135"/>
        <v>0</v>
      </c>
      <c r="EX93" s="14">
        <f t="shared" si="136"/>
        <v>0</v>
      </c>
      <c r="EY93" s="29"/>
      <c r="EZ93" s="29"/>
      <c r="FA93" s="332">
        <v>26</v>
      </c>
      <c r="FB93" s="246"/>
      <c r="FC93" s="139">
        <v>0</v>
      </c>
      <c r="FD93" s="245"/>
      <c r="FE93" s="29"/>
      <c r="FF93" s="29"/>
      <c r="FG93" s="235"/>
      <c r="FH93" s="236"/>
      <c r="FI93" s="29"/>
      <c r="FJ93" s="29"/>
      <c r="FK93" s="29"/>
      <c r="FL93" s="29"/>
      <c r="FM93" s="245">
        <v>26.8</v>
      </c>
      <c r="FN93" s="245">
        <v>6</v>
      </c>
      <c r="FO93" s="14"/>
      <c r="FP93" s="29"/>
      <c r="FQ93" s="6">
        <f t="shared" si="137"/>
        <v>26.8</v>
      </c>
      <c r="FR93" s="29">
        <f t="shared" si="138"/>
        <v>6</v>
      </c>
      <c r="FS93" s="14"/>
      <c r="FT93" s="14"/>
      <c r="FU93" s="29"/>
      <c r="FV93" s="29"/>
      <c r="FW93" s="29"/>
      <c r="FX93" s="29"/>
      <c r="FY93" s="29"/>
      <c r="FZ93" s="29"/>
      <c r="GA93" s="29"/>
      <c r="GB93" s="29"/>
      <c r="GC93" s="29"/>
      <c r="GD93" s="29"/>
      <c r="GE93" s="29"/>
      <c r="GF93" s="29"/>
      <c r="GG93" s="29">
        <f t="shared" si="139"/>
        <v>0</v>
      </c>
      <c r="GH93" s="29">
        <f t="shared" si="140"/>
        <v>0</v>
      </c>
      <c r="GI93" s="22"/>
      <c r="GJ93" s="22"/>
      <c r="GK93" s="245"/>
      <c r="GL93" s="245"/>
      <c r="GM93" s="248"/>
      <c r="GN93" s="21"/>
      <c r="GO93" s="333"/>
      <c r="GP93" s="334"/>
      <c r="GQ93" s="5"/>
      <c r="GR93" s="5"/>
      <c r="GS93" s="21"/>
      <c r="GT93" s="21"/>
      <c r="GU93" s="118"/>
      <c r="GV93" s="118"/>
      <c r="GW93" s="118"/>
      <c r="GX93" s="118"/>
      <c r="GY93" s="118">
        <v>1.5</v>
      </c>
      <c r="GZ93" s="118">
        <v>0</v>
      </c>
      <c r="HA93" s="29">
        <f t="shared" si="141"/>
        <v>1.5</v>
      </c>
      <c r="HB93" s="29">
        <f t="shared" si="142"/>
        <v>0</v>
      </c>
      <c r="HC93" s="14"/>
      <c r="HD93" s="14"/>
      <c r="HE93" s="14"/>
      <c r="HF93" s="14"/>
      <c r="HG93" s="14"/>
      <c r="HH93" s="14"/>
      <c r="HI93" s="14">
        <f t="shared" si="110"/>
        <v>0</v>
      </c>
      <c r="HJ93" s="14">
        <f t="shared" si="111"/>
        <v>0</v>
      </c>
      <c r="HK93" s="102"/>
      <c r="HL93" s="102"/>
      <c r="HM93" s="102"/>
      <c r="HN93" s="355"/>
      <c r="HO93" s="102">
        <f t="shared" si="143"/>
        <v>0</v>
      </c>
      <c r="HP93" s="102">
        <f t="shared" si="144"/>
        <v>0</v>
      </c>
      <c r="HQ93" s="116">
        <v>490</v>
      </c>
      <c r="HR93" s="95"/>
      <c r="HS93" s="116">
        <v>490</v>
      </c>
      <c r="HT93" s="29"/>
      <c r="HU93" s="29">
        <f t="shared" si="145"/>
        <v>490</v>
      </c>
      <c r="HV93" s="29">
        <f t="shared" si="146"/>
        <v>0</v>
      </c>
      <c r="HW93" s="29"/>
      <c r="HX93" s="29"/>
      <c r="HY93" s="240"/>
      <c r="HZ93" s="333"/>
      <c r="IA93" s="20"/>
      <c r="IB93" s="7"/>
      <c r="IC93" s="336">
        <v>9.3000000000000007</v>
      </c>
      <c r="ID93" s="155">
        <v>2.3250000000000002</v>
      </c>
      <c r="IE93" s="4"/>
      <c r="IF93" s="4"/>
      <c r="IG93" s="29">
        <f t="shared" si="187"/>
        <v>9.3000000000000007</v>
      </c>
      <c r="IH93" s="29">
        <f t="shared" si="147"/>
        <v>2.3250000000000002</v>
      </c>
      <c r="II93" s="29"/>
      <c r="IJ93" s="29"/>
      <c r="IK93" s="29"/>
      <c r="IL93" s="29"/>
      <c r="IM93" s="14"/>
      <c r="IN93" s="24"/>
      <c r="IO93" s="102"/>
      <c r="IP93" s="102"/>
      <c r="IQ93" s="29"/>
      <c r="IR93" s="29"/>
      <c r="IS93" s="29"/>
      <c r="IT93" s="29"/>
      <c r="IU93" s="29">
        <f t="shared" si="112"/>
        <v>0</v>
      </c>
      <c r="IV93" s="29">
        <f t="shared" si="113"/>
        <v>0</v>
      </c>
      <c r="IW93" s="29"/>
      <c r="IX93" s="29"/>
      <c r="IY93" s="95">
        <v>10.31</v>
      </c>
      <c r="IZ93" s="95">
        <v>0</v>
      </c>
      <c r="JA93" s="95">
        <v>10.31</v>
      </c>
      <c r="JB93" s="95">
        <v>0</v>
      </c>
      <c r="JC93" s="30"/>
      <c r="JD93" s="30"/>
      <c r="JE93" s="29">
        <f t="shared" si="148"/>
        <v>20.62</v>
      </c>
      <c r="JF93" s="29">
        <f t="shared" si="149"/>
        <v>0</v>
      </c>
      <c r="JG93" s="368">
        <v>6.5372000000000003</v>
      </c>
      <c r="JH93" s="369">
        <v>1</v>
      </c>
      <c r="JI93" s="368">
        <v>6.5373000000000001</v>
      </c>
      <c r="JJ93" s="369">
        <v>1</v>
      </c>
      <c r="JK93" s="333">
        <v>51.55</v>
      </c>
      <c r="JL93" s="333">
        <v>11</v>
      </c>
      <c r="JM93" s="116">
        <v>44.33</v>
      </c>
      <c r="JN93" s="333">
        <v>9</v>
      </c>
      <c r="JO93" s="327"/>
      <c r="JP93" s="245"/>
      <c r="JQ93" s="29"/>
      <c r="JR93" s="29"/>
      <c r="JS93" s="29"/>
      <c r="JT93" s="29"/>
      <c r="JU93" s="29">
        <f t="shared" si="150"/>
        <v>108.9545</v>
      </c>
      <c r="JV93" s="29">
        <f t="shared" si="151"/>
        <v>22</v>
      </c>
      <c r="JW93" s="29"/>
      <c r="JX93" s="29"/>
      <c r="JY93" s="30"/>
      <c r="JZ93" s="30"/>
      <c r="KA93" s="29">
        <f t="shared" si="152"/>
        <v>0</v>
      </c>
      <c r="KB93" s="29">
        <f t="shared" si="153"/>
        <v>0</v>
      </c>
      <c r="KC93" s="14"/>
      <c r="KD93" s="14"/>
      <c r="KE93" s="14"/>
      <c r="KF93" s="14"/>
      <c r="KG93" s="14">
        <f t="shared" si="114"/>
        <v>0</v>
      </c>
      <c r="KH93" s="14">
        <f t="shared" si="115"/>
        <v>0</v>
      </c>
      <c r="KI93" s="14"/>
      <c r="KJ93" s="14"/>
      <c r="KK93" s="14"/>
      <c r="KL93" s="14"/>
      <c r="KM93" s="14">
        <f t="shared" si="154"/>
        <v>0</v>
      </c>
      <c r="KN93" s="14">
        <f t="shared" si="154"/>
        <v>0</v>
      </c>
      <c r="KO93" s="11"/>
      <c r="KP93" s="14"/>
      <c r="KQ93" s="14"/>
      <c r="KR93" s="14"/>
      <c r="KS93" s="10"/>
      <c r="KT93" s="10"/>
      <c r="KU93" s="14"/>
      <c r="KV93" s="14"/>
      <c r="KW93" s="14">
        <f t="shared" si="155"/>
        <v>0</v>
      </c>
      <c r="KX93" s="14">
        <f t="shared" si="156"/>
        <v>0</v>
      </c>
      <c r="KY93" s="14"/>
      <c r="KZ93" s="14"/>
      <c r="LA93" s="14"/>
      <c r="LB93" s="14"/>
      <c r="LC93" s="14">
        <f t="shared" si="157"/>
        <v>0</v>
      </c>
      <c r="LD93" s="14">
        <f t="shared" si="158"/>
        <v>0</v>
      </c>
      <c r="LE93" s="14"/>
      <c r="LF93" s="14"/>
      <c r="LG93" s="14">
        <f t="shared" si="159"/>
        <v>0</v>
      </c>
      <c r="LH93" s="14">
        <f t="shared" si="160"/>
        <v>0</v>
      </c>
      <c r="LI93" s="337"/>
      <c r="LJ93" s="338"/>
      <c r="LK93" s="339"/>
      <c r="LL93" s="340"/>
      <c r="LM93" s="339"/>
      <c r="LN93" s="342"/>
      <c r="LO93" s="31"/>
      <c r="LP93" s="3"/>
      <c r="LQ93" s="3"/>
      <c r="LR93" s="3"/>
      <c r="LS93" s="14">
        <f t="shared" si="161"/>
        <v>0</v>
      </c>
      <c r="LT93" s="14">
        <f t="shared" si="162"/>
        <v>0</v>
      </c>
      <c r="LU93" s="12"/>
      <c r="LV93" s="14"/>
      <c r="LW93" s="14"/>
      <c r="LX93" s="14"/>
      <c r="LY93" s="14">
        <f t="shared" si="163"/>
        <v>0</v>
      </c>
      <c r="LZ93" s="14">
        <f t="shared" si="164"/>
        <v>0</v>
      </c>
      <c r="MA93" s="27"/>
      <c r="MB93" s="14"/>
      <c r="MC93" s="233">
        <v>25</v>
      </c>
      <c r="MD93" s="252"/>
      <c r="ME93" s="99"/>
      <c r="MF93" s="14"/>
      <c r="MG93" s="31"/>
      <c r="MH93" s="14"/>
      <c r="MI93" s="14">
        <f t="shared" si="165"/>
        <v>25</v>
      </c>
      <c r="MJ93" s="14">
        <f t="shared" si="166"/>
        <v>0</v>
      </c>
      <c r="MK93" s="350">
        <v>0</v>
      </c>
      <c r="ML93" s="117">
        <v>0</v>
      </c>
      <c r="MM93" s="139">
        <v>0</v>
      </c>
      <c r="MN93" s="343">
        <v>0</v>
      </c>
      <c r="MO93" s="14">
        <f t="shared" si="167"/>
        <v>0</v>
      </c>
      <c r="MP93" s="14">
        <f t="shared" si="168"/>
        <v>0</v>
      </c>
      <c r="MQ93" s="14"/>
      <c r="MR93" s="14"/>
      <c r="MS93" s="14">
        <f t="shared" si="169"/>
        <v>0</v>
      </c>
      <c r="MT93" s="14">
        <f t="shared" si="170"/>
        <v>0</v>
      </c>
      <c r="MU93" s="14"/>
      <c r="MV93" s="14"/>
      <c r="MW93" s="14">
        <f t="shared" si="171"/>
        <v>0</v>
      </c>
      <c r="MX93" s="14">
        <f t="shared" si="172"/>
        <v>0</v>
      </c>
      <c r="MY93" s="117">
        <v>6.65</v>
      </c>
      <c r="MZ93" s="344">
        <v>0.9</v>
      </c>
      <c r="NA93" s="14">
        <f t="shared" si="173"/>
        <v>6.65</v>
      </c>
      <c r="NB93" s="14">
        <f t="shared" si="174"/>
        <v>0.9</v>
      </c>
      <c r="NC93" s="33"/>
      <c r="ND93" s="33"/>
      <c r="NE93" s="33">
        <f t="shared" si="175"/>
        <v>0</v>
      </c>
      <c r="NF93" s="33">
        <f t="shared" si="176"/>
        <v>0</v>
      </c>
      <c r="NG93" s="33"/>
      <c r="NH93" s="33"/>
      <c r="NI93" s="33">
        <f t="shared" si="177"/>
        <v>0</v>
      </c>
      <c r="NJ93" s="33">
        <f t="shared" si="178"/>
        <v>0</v>
      </c>
      <c r="NK93" s="8"/>
      <c r="NL93" s="33"/>
      <c r="NM93" s="33">
        <f t="shared" si="179"/>
        <v>0</v>
      </c>
      <c r="NN93" s="33">
        <f t="shared" si="180"/>
        <v>0</v>
      </c>
      <c r="NO93" s="98">
        <v>0</v>
      </c>
      <c r="NP93" s="98"/>
      <c r="NQ93" s="98">
        <v>0</v>
      </c>
      <c r="NR93" s="98"/>
      <c r="NS93" s="98">
        <v>0</v>
      </c>
      <c r="NT93" s="98"/>
      <c r="NU93" s="14">
        <f t="shared" si="181"/>
        <v>0</v>
      </c>
      <c r="NV93" s="14">
        <f t="shared" si="182"/>
        <v>0</v>
      </c>
      <c r="NW93" s="98"/>
      <c r="NX93" s="98"/>
      <c r="NY93" s="98"/>
      <c r="NZ93" s="98"/>
      <c r="OA93" s="98"/>
      <c r="OB93" s="98"/>
      <c r="OC93" s="98"/>
      <c r="OD93" s="98"/>
      <c r="OE93" s="98">
        <f t="shared" si="183"/>
        <v>0</v>
      </c>
      <c r="OF93" s="98">
        <f t="shared" si="184"/>
        <v>0</v>
      </c>
      <c r="OG93" s="240">
        <v>0</v>
      </c>
      <c r="OH93" s="240"/>
      <c r="OI93" s="240">
        <v>0</v>
      </c>
      <c r="OJ93" s="240"/>
      <c r="OK93" s="240">
        <v>0</v>
      </c>
      <c r="OL93" s="33"/>
      <c r="OM93" s="33">
        <f t="shared" si="185"/>
        <v>0</v>
      </c>
      <c r="ON93" s="33">
        <f t="shared" si="186"/>
        <v>0</v>
      </c>
      <c r="OO93" s="33"/>
      <c r="OP93" s="33"/>
      <c r="OQ93" s="33">
        <f t="shared" si="116"/>
        <v>0</v>
      </c>
      <c r="OR93" s="33">
        <f t="shared" si="117"/>
        <v>0</v>
      </c>
    </row>
    <row r="94" spans="1:408" ht="12.75" customHeight="1">
      <c r="A94" s="172"/>
      <c r="B94" s="154">
        <v>84</v>
      </c>
      <c r="C94" s="173"/>
      <c r="D94" s="173"/>
      <c r="E94" s="98"/>
      <c r="F94" s="98"/>
      <c r="G94" s="98"/>
      <c r="H94" s="98"/>
      <c r="I94" s="102">
        <f t="shared" si="103"/>
        <v>0</v>
      </c>
      <c r="J94" s="102">
        <f t="shared" si="104"/>
        <v>0</v>
      </c>
      <c r="K94" s="11"/>
      <c r="L94" s="11"/>
      <c r="M94" s="95">
        <v>20.62</v>
      </c>
      <c r="N94" s="95">
        <v>4.1240000000000006</v>
      </c>
      <c r="O94" s="99">
        <v>20.62</v>
      </c>
      <c r="P94" s="95">
        <v>4.1240000000000006</v>
      </c>
      <c r="Q94" s="147"/>
      <c r="R94" s="102"/>
      <c r="S94" s="11"/>
      <c r="T94" s="11"/>
      <c r="U94" s="102"/>
      <c r="V94" s="102"/>
      <c r="W94" s="29">
        <f t="shared" si="118"/>
        <v>41.24</v>
      </c>
      <c r="X94" s="29">
        <f t="shared" si="119"/>
        <v>41.24</v>
      </c>
      <c r="Y94" s="102">
        <v>5</v>
      </c>
      <c r="Z94" s="102">
        <v>2.2200000000000002</v>
      </c>
      <c r="AA94" s="99"/>
      <c r="AB94" s="95"/>
      <c r="AC94" s="29">
        <f t="shared" si="120"/>
        <v>5</v>
      </c>
      <c r="AD94" s="29">
        <f t="shared" si="121"/>
        <v>2.2200000000000002</v>
      </c>
      <c r="AE94" s="95">
        <v>0</v>
      </c>
      <c r="AF94" s="95">
        <v>0</v>
      </c>
      <c r="AG94" s="95"/>
      <c r="AH94" s="95"/>
      <c r="AI94" s="147"/>
      <c r="AJ94" s="147"/>
      <c r="AK94" s="325">
        <v>80</v>
      </c>
      <c r="AL94" s="326">
        <v>24</v>
      </c>
      <c r="AM94" s="9"/>
      <c r="AN94" s="9"/>
      <c r="AO94" s="28"/>
      <c r="AP94" s="28"/>
      <c r="AQ94" s="28"/>
      <c r="AR94" s="28"/>
      <c r="AS94" s="28"/>
      <c r="AT94" s="28"/>
      <c r="AU94" s="14">
        <f t="shared" si="105"/>
        <v>80</v>
      </c>
      <c r="AV94" s="14">
        <f t="shared" si="106"/>
        <v>24</v>
      </c>
      <c r="AW94" s="29"/>
      <c r="AX94" s="29"/>
      <c r="AY94" s="1"/>
      <c r="AZ94" s="29"/>
      <c r="BA94" s="29"/>
      <c r="BB94" s="29"/>
      <c r="BC94" s="29">
        <f t="shared" si="107"/>
        <v>0</v>
      </c>
      <c r="BD94" s="29">
        <f t="shared" si="108"/>
        <v>0</v>
      </c>
      <c r="BE94" s="102">
        <v>17</v>
      </c>
      <c r="BF94" s="102">
        <v>2.4207999999999998</v>
      </c>
      <c r="BG94" s="249">
        <v>8</v>
      </c>
      <c r="BH94" s="250">
        <v>1.1392</v>
      </c>
      <c r="BI94" s="249"/>
      <c r="BJ94" s="250"/>
      <c r="BK94" s="245"/>
      <c r="BL94" s="102"/>
      <c r="BM94" s="102">
        <v>5</v>
      </c>
      <c r="BN94" s="102">
        <v>0.71199999999999997</v>
      </c>
      <c r="BO94" s="29"/>
      <c r="BP94" s="29"/>
      <c r="BQ94" s="102">
        <v>30</v>
      </c>
      <c r="BR94" s="102">
        <v>4.2720000000000002</v>
      </c>
      <c r="BS94" s="11">
        <f t="shared" si="122"/>
        <v>60</v>
      </c>
      <c r="BT94" s="29">
        <f t="shared" si="123"/>
        <v>8.5440000000000005</v>
      </c>
      <c r="BU94" s="29"/>
      <c r="BV94" s="29"/>
      <c r="BW94" s="14"/>
      <c r="BX94" s="14"/>
      <c r="BY94" s="14"/>
      <c r="BZ94" s="29"/>
      <c r="CA94" s="14"/>
      <c r="CB94" s="29"/>
      <c r="CC94" s="14">
        <f t="shared" si="109"/>
        <v>0</v>
      </c>
      <c r="CD94" s="14">
        <f t="shared" si="109"/>
        <v>0</v>
      </c>
      <c r="CE94" s="14"/>
      <c r="CF94" s="14"/>
      <c r="CG94" s="27"/>
      <c r="CH94" s="18"/>
      <c r="CI94" s="26"/>
      <c r="CJ94" s="18"/>
      <c r="CK94" s="17"/>
      <c r="CL94" s="17"/>
      <c r="CM94" s="327">
        <v>25.75</v>
      </c>
      <c r="CN94" s="245">
        <v>8</v>
      </c>
      <c r="CO94" s="29">
        <f t="shared" si="124"/>
        <v>25.75</v>
      </c>
      <c r="CP94" s="29">
        <f t="shared" si="125"/>
        <v>8</v>
      </c>
      <c r="CQ94" s="238">
        <v>247.40625</v>
      </c>
      <c r="CR94" s="238"/>
      <c r="CS94" s="238"/>
      <c r="CT94" s="239"/>
      <c r="CU94" s="366">
        <v>18.556701030927837</v>
      </c>
      <c r="CV94" s="240"/>
      <c r="CW94" s="328">
        <v>63.814432989690722</v>
      </c>
      <c r="CX94" s="239"/>
      <c r="CY94" s="16"/>
      <c r="CZ94" s="16"/>
      <c r="DA94" s="25">
        <f t="shared" si="126"/>
        <v>329.77738402061857</v>
      </c>
      <c r="DB94" s="14">
        <f t="shared" si="127"/>
        <v>0</v>
      </c>
      <c r="DC94" s="29"/>
      <c r="DD94" s="29"/>
      <c r="DE94" s="14"/>
      <c r="DF94" s="29"/>
      <c r="DG94" s="29"/>
      <c r="DH94" s="29"/>
      <c r="DI94" s="29">
        <f t="shared" si="128"/>
        <v>0</v>
      </c>
      <c r="DJ94" s="29">
        <f t="shared" si="129"/>
        <v>0</v>
      </c>
      <c r="DK94" s="329">
        <v>42.37</v>
      </c>
      <c r="DL94" s="329">
        <v>14.12</v>
      </c>
      <c r="DM94" s="11">
        <f t="shared" si="130"/>
        <v>42.37</v>
      </c>
      <c r="DN94" s="11">
        <f t="shared" si="131"/>
        <v>14.12</v>
      </c>
      <c r="DO94" s="329">
        <v>41.1</v>
      </c>
      <c r="DP94" s="329">
        <v>13.7</v>
      </c>
      <c r="DQ94" s="349"/>
      <c r="DR94" s="349"/>
      <c r="DS94" s="29"/>
      <c r="DT94" s="29"/>
      <c r="DU94" s="15"/>
      <c r="DV94" s="24"/>
      <c r="DW94" s="24"/>
      <c r="DX94" s="24"/>
      <c r="DY94" s="29"/>
      <c r="DZ94" s="29"/>
      <c r="EA94" s="14"/>
      <c r="EB94" s="29"/>
      <c r="EC94" s="29">
        <f t="shared" si="132"/>
        <v>0</v>
      </c>
      <c r="ED94" s="29">
        <f t="shared" si="132"/>
        <v>0</v>
      </c>
      <c r="EE94" s="14"/>
      <c r="EF94" s="14"/>
      <c r="EG94" s="330">
        <v>39.18</v>
      </c>
      <c r="EH94" s="331">
        <v>9.7949999999999999</v>
      </c>
      <c r="EI94" s="119">
        <v>154.63999999999999</v>
      </c>
      <c r="EJ94" s="119">
        <v>38.659999999999997</v>
      </c>
      <c r="EK94" s="327">
        <v>72.16</v>
      </c>
      <c r="EL94" s="353">
        <v>18.04</v>
      </c>
      <c r="EM94" s="358">
        <v>51.55</v>
      </c>
      <c r="EN94" s="358">
        <v>12.887499999999999</v>
      </c>
      <c r="EO94" s="358">
        <v>30.93</v>
      </c>
      <c r="EP94" s="358">
        <v>7.7324999999999999</v>
      </c>
      <c r="EQ94" s="29">
        <f t="shared" si="133"/>
        <v>348.46000000000004</v>
      </c>
      <c r="ER94" s="29">
        <f t="shared" si="134"/>
        <v>66.495000000000005</v>
      </c>
      <c r="ES94" s="33"/>
      <c r="ET94" s="33"/>
      <c r="EU94" s="23"/>
      <c r="EV94" s="23"/>
      <c r="EW94" s="14">
        <f t="shared" si="135"/>
        <v>0</v>
      </c>
      <c r="EX94" s="14">
        <f t="shared" si="136"/>
        <v>0</v>
      </c>
      <c r="EY94" s="29"/>
      <c r="EZ94" s="29"/>
      <c r="FA94" s="332">
        <v>26</v>
      </c>
      <c r="FB94" s="246"/>
      <c r="FC94" s="139">
        <v>0</v>
      </c>
      <c r="FD94" s="245"/>
      <c r="FE94" s="29"/>
      <c r="FF94" s="29"/>
      <c r="FG94" s="235"/>
      <c r="FH94" s="236"/>
      <c r="FI94" s="29"/>
      <c r="FJ94" s="29"/>
      <c r="FK94" s="29"/>
      <c r="FL94" s="29"/>
      <c r="FM94" s="245">
        <v>26.8</v>
      </c>
      <c r="FN94" s="245">
        <v>6</v>
      </c>
      <c r="FO94" s="14"/>
      <c r="FP94" s="29"/>
      <c r="FQ94" s="6">
        <f t="shared" si="137"/>
        <v>26.8</v>
      </c>
      <c r="FR94" s="29">
        <f t="shared" si="138"/>
        <v>6</v>
      </c>
      <c r="FS94" s="14"/>
      <c r="FT94" s="14"/>
      <c r="FU94" s="29"/>
      <c r="FV94" s="29"/>
      <c r="FW94" s="29"/>
      <c r="FX94" s="29"/>
      <c r="FY94" s="29"/>
      <c r="FZ94" s="29"/>
      <c r="GA94" s="29"/>
      <c r="GB94" s="29"/>
      <c r="GC94" s="29"/>
      <c r="GD94" s="29"/>
      <c r="GE94" s="29"/>
      <c r="GF94" s="29"/>
      <c r="GG94" s="29">
        <f t="shared" si="139"/>
        <v>0</v>
      </c>
      <c r="GH94" s="29">
        <f t="shared" si="140"/>
        <v>0</v>
      </c>
      <c r="GI94" s="22"/>
      <c r="GJ94" s="22"/>
      <c r="GK94" s="245"/>
      <c r="GL94" s="245"/>
      <c r="GM94" s="248"/>
      <c r="GN94" s="21"/>
      <c r="GO94" s="333"/>
      <c r="GP94" s="334"/>
      <c r="GQ94" s="5"/>
      <c r="GR94" s="5"/>
      <c r="GS94" s="21"/>
      <c r="GT94" s="21"/>
      <c r="GU94" s="118"/>
      <c r="GV94" s="118"/>
      <c r="GW94" s="118"/>
      <c r="GX94" s="118"/>
      <c r="GY94" s="118">
        <v>1.5</v>
      </c>
      <c r="GZ94" s="118">
        <v>0</v>
      </c>
      <c r="HA94" s="29">
        <f t="shared" si="141"/>
        <v>1.5</v>
      </c>
      <c r="HB94" s="29">
        <f t="shared" si="142"/>
        <v>0</v>
      </c>
      <c r="HC94" s="14"/>
      <c r="HD94" s="14"/>
      <c r="HE94" s="14"/>
      <c r="HF94" s="14"/>
      <c r="HG94" s="14"/>
      <c r="HH94" s="14"/>
      <c r="HI94" s="14">
        <f t="shared" si="110"/>
        <v>0</v>
      </c>
      <c r="HJ94" s="14">
        <f t="shared" si="111"/>
        <v>0</v>
      </c>
      <c r="HK94" s="102"/>
      <c r="HL94" s="102"/>
      <c r="HM94" s="102"/>
      <c r="HN94" s="355"/>
      <c r="HO94" s="102">
        <f t="shared" si="143"/>
        <v>0</v>
      </c>
      <c r="HP94" s="102">
        <f t="shared" si="144"/>
        <v>0</v>
      </c>
      <c r="HQ94" s="116">
        <v>520</v>
      </c>
      <c r="HR94" s="95"/>
      <c r="HS94" s="116">
        <v>520</v>
      </c>
      <c r="HT94" s="29"/>
      <c r="HU94" s="29">
        <f t="shared" si="145"/>
        <v>520</v>
      </c>
      <c r="HV94" s="29">
        <f t="shared" si="146"/>
        <v>0</v>
      </c>
      <c r="HW94" s="29"/>
      <c r="HX94" s="29"/>
      <c r="HY94" s="240"/>
      <c r="HZ94" s="333"/>
      <c r="IA94" s="20"/>
      <c r="IB94" s="7"/>
      <c r="IC94" s="336">
        <v>9.3000000000000007</v>
      </c>
      <c r="ID94" s="155">
        <v>2.3250000000000002</v>
      </c>
      <c r="IE94" s="4"/>
      <c r="IF94" s="4"/>
      <c r="IG94" s="29">
        <f t="shared" si="187"/>
        <v>9.3000000000000007</v>
      </c>
      <c r="IH94" s="29">
        <f t="shared" si="147"/>
        <v>2.3250000000000002</v>
      </c>
      <c r="II94" s="29"/>
      <c r="IJ94" s="29"/>
      <c r="IK94" s="29"/>
      <c r="IL94" s="29"/>
      <c r="IM94" s="14"/>
      <c r="IN94" s="24"/>
      <c r="IO94" s="102"/>
      <c r="IP94" s="102"/>
      <c r="IQ94" s="29"/>
      <c r="IR94" s="29"/>
      <c r="IS94" s="29"/>
      <c r="IT94" s="29"/>
      <c r="IU94" s="29">
        <f t="shared" si="112"/>
        <v>0</v>
      </c>
      <c r="IV94" s="29">
        <f t="shared" si="113"/>
        <v>0</v>
      </c>
      <c r="IW94" s="29"/>
      <c r="IX94" s="29"/>
      <c r="IY94" s="95">
        <v>10.31</v>
      </c>
      <c r="IZ94" s="95">
        <v>0</v>
      </c>
      <c r="JA94" s="95">
        <v>10.31</v>
      </c>
      <c r="JB94" s="95">
        <v>0</v>
      </c>
      <c r="JC94" s="30"/>
      <c r="JD94" s="30"/>
      <c r="JE94" s="29">
        <f t="shared" si="148"/>
        <v>20.62</v>
      </c>
      <c r="JF94" s="29">
        <f t="shared" si="149"/>
        <v>0</v>
      </c>
      <c r="JG94" s="368">
        <v>6.5372000000000003</v>
      </c>
      <c r="JH94" s="369">
        <v>1</v>
      </c>
      <c r="JI94" s="368">
        <v>6.5373000000000001</v>
      </c>
      <c r="JJ94" s="369">
        <v>1</v>
      </c>
      <c r="JK94" s="333">
        <v>51.55</v>
      </c>
      <c r="JL94" s="333">
        <v>11</v>
      </c>
      <c r="JM94" s="116">
        <v>44.33</v>
      </c>
      <c r="JN94" s="333">
        <v>9</v>
      </c>
      <c r="JO94" s="327"/>
      <c r="JP94" s="245"/>
      <c r="JQ94" s="29"/>
      <c r="JR94" s="29"/>
      <c r="JS94" s="29"/>
      <c r="JT94" s="29"/>
      <c r="JU94" s="29">
        <f t="shared" si="150"/>
        <v>108.9545</v>
      </c>
      <c r="JV94" s="29">
        <f t="shared" si="151"/>
        <v>22</v>
      </c>
      <c r="JW94" s="29"/>
      <c r="JX94" s="29"/>
      <c r="JY94" s="30"/>
      <c r="JZ94" s="30"/>
      <c r="KA94" s="29">
        <f t="shared" si="152"/>
        <v>0</v>
      </c>
      <c r="KB94" s="29">
        <f t="shared" si="153"/>
        <v>0</v>
      </c>
      <c r="KC94" s="14"/>
      <c r="KD94" s="14"/>
      <c r="KE94" s="14"/>
      <c r="KF94" s="14"/>
      <c r="KG94" s="14">
        <f t="shared" si="114"/>
        <v>0</v>
      </c>
      <c r="KH94" s="14">
        <f t="shared" si="115"/>
        <v>0</v>
      </c>
      <c r="KI94" s="14"/>
      <c r="KJ94" s="14"/>
      <c r="KK94" s="14"/>
      <c r="KL94" s="14"/>
      <c r="KM94" s="14">
        <f t="shared" si="154"/>
        <v>0</v>
      </c>
      <c r="KN94" s="14">
        <f t="shared" si="154"/>
        <v>0</v>
      </c>
      <c r="KO94" s="11"/>
      <c r="KP94" s="14"/>
      <c r="KQ94" s="14"/>
      <c r="KR94" s="14"/>
      <c r="KS94" s="10"/>
      <c r="KT94" s="10"/>
      <c r="KU94" s="14"/>
      <c r="KV94" s="14"/>
      <c r="KW94" s="14">
        <f t="shared" si="155"/>
        <v>0</v>
      </c>
      <c r="KX94" s="14">
        <f t="shared" si="156"/>
        <v>0</v>
      </c>
      <c r="KY94" s="14"/>
      <c r="KZ94" s="14"/>
      <c r="LA94" s="14"/>
      <c r="LB94" s="14"/>
      <c r="LC94" s="14">
        <f t="shared" si="157"/>
        <v>0</v>
      </c>
      <c r="LD94" s="14">
        <f t="shared" si="158"/>
        <v>0</v>
      </c>
      <c r="LE94" s="14"/>
      <c r="LF94" s="14"/>
      <c r="LG94" s="14">
        <f t="shared" si="159"/>
        <v>0</v>
      </c>
      <c r="LH94" s="14">
        <f t="shared" si="160"/>
        <v>0</v>
      </c>
      <c r="LI94" s="337"/>
      <c r="LJ94" s="338"/>
      <c r="LK94" s="339"/>
      <c r="LL94" s="340"/>
      <c r="LM94" s="339"/>
      <c r="LN94" s="342"/>
      <c r="LO94" s="31"/>
      <c r="LP94" s="3"/>
      <c r="LQ94" s="3"/>
      <c r="LR94" s="3"/>
      <c r="LS94" s="14">
        <f t="shared" si="161"/>
        <v>0</v>
      </c>
      <c r="LT94" s="14">
        <f t="shared" si="162"/>
        <v>0</v>
      </c>
      <c r="LU94" s="12"/>
      <c r="LV94" s="14"/>
      <c r="LW94" s="14"/>
      <c r="LX94" s="14"/>
      <c r="LY94" s="14">
        <f t="shared" si="163"/>
        <v>0</v>
      </c>
      <c r="LZ94" s="14">
        <f t="shared" si="164"/>
        <v>0</v>
      </c>
      <c r="MA94" s="27"/>
      <c r="MB94" s="14"/>
      <c r="MC94" s="233">
        <v>25</v>
      </c>
      <c r="MD94" s="252"/>
      <c r="ME94" s="99"/>
      <c r="MF94" s="14"/>
      <c r="MG94" s="31"/>
      <c r="MH94" s="14"/>
      <c r="MI94" s="14">
        <f t="shared" si="165"/>
        <v>25</v>
      </c>
      <c r="MJ94" s="14">
        <f t="shared" si="166"/>
        <v>0</v>
      </c>
      <c r="MK94" s="350">
        <v>0</v>
      </c>
      <c r="ML94" s="117">
        <v>0</v>
      </c>
      <c r="MM94" s="139">
        <v>0</v>
      </c>
      <c r="MN94" s="343">
        <v>0</v>
      </c>
      <c r="MO94" s="14">
        <f t="shared" si="167"/>
        <v>0</v>
      </c>
      <c r="MP94" s="14">
        <f t="shared" si="168"/>
        <v>0</v>
      </c>
      <c r="MQ94" s="14"/>
      <c r="MR94" s="14"/>
      <c r="MS94" s="14">
        <f t="shared" si="169"/>
        <v>0</v>
      </c>
      <c r="MT94" s="14">
        <f t="shared" si="170"/>
        <v>0</v>
      </c>
      <c r="MU94" s="14"/>
      <c r="MV94" s="14"/>
      <c r="MW94" s="14">
        <f t="shared" si="171"/>
        <v>0</v>
      </c>
      <c r="MX94" s="14">
        <f t="shared" si="172"/>
        <v>0</v>
      </c>
      <c r="MY94" s="117">
        <v>6.65</v>
      </c>
      <c r="MZ94" s="344">
        <v>0.9</v>
      </c>
      <c r="NA94" s="14">
        <f t="shared" si="173"/>
        <v>6.65</v>
      </c>
      <c r="NB94" s="14">
        <f t="shared" si="174"/>
        <v>0.9</v>
      </c>
      <c r="NC94" s="33"/>
      <c r="ND94" s="33"/>
      <c r="NE94" s="33">
        <f t="shared" si="175"/>
        <v>0</v>
      </c>
      <c r="NF94" s="33">
        <f t="shared" si="176"/>
        <v>0</v>
      </c>
      <c r="NG94" s="33"/>
      <c r="NH94" s="33"/>
      <c r="NI94" s="33">
        <f t="shared" si="177"/>
        <v>0</v>
      </c>
      <c r="NJ94" s="33">
        <f t="shared" si="178"/>
        <v>0</v>
      </c>
      <c r="NK94" s="8"/>
      <c r="NL94" s="33"/>
      <c r="NM94" s="33">
        <f t="shared" si="179"/>
        <v>0</v>
      </c>
      <c r="NN94" s="33">
        <f t="shared" si="180"/>
        <v>0</v>
      </c>
      <c r="NO94" s="98">
        <v>0</v>
      </c>
      <c r="NP94" s="98"/>
      <c r="NQ94" s="98">
        <v>0</v>
      </c>
      <c r="NR94" s="98"/>
      <c r="NS94" s="98">
        <v>0</v>
      </c>
      <c r="NT94" s="98"/>
      <c r="NU94" s="14">
        <f t="shared" si="181"/>
        <v>0</v>
      </c>
      <c r="NV94" s="14">
        <f t="shared" si="182"/>
        <v>0</v>
      </c>
      <c r="NW94" s="98"/>
      <c r="NX94" s="98"/>
      <c r="NY94" s="98"/>
      <c r="NZ94" s="98"/>
      <c r="OA94" s="98"/>
      <c r="OB94" s="98"/>
      <c r="OC94" s="98"/>
      <c r="OD94" s="98"/>
      <c r="OE94" s="98">
        <f t="shared" si="183"/>
        <v>0</v>
      </c>
      <c r="OF94" s="98">
        <f t="shared" si="184"/>
        <v>0</v>
      </c>
      <c r="OG94" s="240">
        <v>0</v>
      </c>
      <c r="OH94" s="240"/>
      <c r="OI94" s="240">
        <v>0</v>
      </c>
      <c r="OJ94" s="240"/>
      <c r="OK94" s="240">
        <v>0</v>
      </c>
      <c r="OL94" s="33"/>
      <c r="OM94" s="33">
        <f t="shared" si="185"/>
        <v>0</v>
      </c>
      <c r="ON94" s="33">
        <f t="shared" si="186"/>
        <v>0</v>
      </c>
      <c r="OO94" s="33"/>
      <c r="OP94" s="33"/>
      <c r="OQ94" s="33">
        <f t="shared" si="116"/>
        <v>0</v>
      </c>
      <c r="OR94" s="33">
        <f t="shared" si="117"/>
        <v>0</v>
      </c>
    </row>
    <row r="95" spans="1:408" ht="12.75" customHeight="1">
      <c r="A95" s="186" t="s">
        <v>157</v>
      </c>
      <c r="B95" s="154">
        <v>85</v>
      </c>
      <c r="C95" s="173"/>
      <c r="D95" s="173"/>
      <c r="E95" s="98"/>
      <c r="F95" s="98"/>
      <c r="G95" s="98"/>
      <c r="H95" s="98"/>
      <c r="I95" s="102">
        <f t="shared" si="103"/>
        <v>0</v>
      </c>
      <c r="J95" s="102">
        <f t="shared" si="104"/>
        <v>0</v>
      </c>
      <c r="K95" s="11"/>
      <c r="L95" s="11"/>
      <c r="M95" s="95">
        <v>20.62</v>
      </c>
      <c r="N95" s="95">
        <v>4.1240000000000006</v>
      </c>
      <c r="O95" s="99">
        <v>20.62</v>
      </c>
      <c r="P95" s="95">
        <v>4.1240000000000006</v>
      </c>
      <c r="Q95" s="147"/>
      <c r="R95" s="102"/>
      <c r="S95" s="11"/>
      <c r="T95" s="11"/>
      <c r="U95" s="102"/>
      <c r="V95" s="102"/>
      <c r="W95" s="29">
        <f t="shared" si="118"/>
        <v>41.24</v>
      </c>
      <c r="X95" s="29">
        <f t="shared" si="119"/>
        <v>41.24</v>
      </c>
      <c r="Y95" s="102">
        <v>5</v>
      </c>
      <c r="Z95" s="102">
        <v>2.2200000000000002</v>
      </c>
      <c r="AA95" s="99"/>
      <c r="AB95" s="95"/>
      <c r="AC95" s="29">
        <f t="shared" si="120"/>
        <v>5</v>
      </c>
      <c r="AD95" s="29">
        <f t="shared" si="121"/>
        <v>2.2200000000000002</v>
      </c>
      <c r="AE95" s="95">
        <v>0</v>
      </c>
      <c r="AF95" s="95">
        <v>0</v>
      </c>
      <c r="AG95" s="95"/>
      <c r="AH95" s="95"/>
      <c r="AI95" s="147"/>
      <c r="AJ95" s="147"/>
      <c r="AK95" s="325">
        <v>80</v>
      </c>
      <c r="AL95" s="326">
        <v>24</v>
      </c>
      <c r="AM95" s="9"/>
      <c r="AN95" s="9"/>
      <c r="AO95" s="28"/>
      <c r="AP95" s="28"/>
      <c r="AQ95" s="28"/>
      <c r="AR95" s="28"/>
      <c r="AS95" s="28"/>
      <c r="AT95" s="28"/>
      <c r="AU95" s="14">
        <f t="shared" si="105"/>
        <v>80</v>
      </c>
      <c r="AV95" s="14">
        <f t="shared" si="106"/>
        <v>24</v>
      </c>
      <c r="AW95" s="29"/>
      <c r="AX95" s="29"/>
      <c r="AY95" s="1"/>
      <c r="AZ95" s="29"/>
      <c r="BA95" s="29"/>
      <c r="BB95" s="29"/>
      <c r="BC95" s="29">
        <f t="shared" si="107"/>
        <v>0</v>
      </c>
      <c r="BD95" s="29">
        <f t="shared" si="108"/>
        <v>0</v>
      </c>
      <c r="BE95" s="102">
        <v>17</v>
      </c>
      <c r="BF95" s="102">
        <v>2.4207999999999998</v>
      </c>
      <c r="BG95" s="249">
        <v>8</v>
      </c>
      <c r="BH95" s="250">
        <v>1.1392</v>
      </c>
      <c r="BI95" s="249"/>
      <c r="BJ95" s="250"/>
      <c r="BK95" s="245"/>
      <c r="BL95" s="102"/>
      <c r="BM95" s="102">
        <v>5</v>
      </c>
      <c r="BN95" s="102">
        <v>0.71199999999999997</v>
      </c>
      <c r="BO95" s="29"/>
      <c r="BP95" s="29"/>
      <c r="BQ95" s="102">
        <v>30</v>
      </c>
      <c r="BR95" s="102">
        <v>4.2720000000000002</v>
      </c>
      <c r="BS95" s="11">
        <f t="shared" si="122"/>
        <v>60</v>
      </c>
      <c r="BT95" s="29">
        <f t="shared" si="123"/>
        <v>8.5440000000000005</v>
      </c>
      <c r="BU95" s="29"/>
      <c r="BV95" s="29"/>
      <c r="BW95" s="14"/>
      <c r="BX95" s="14"/>
      <c r="BY95" s="14"/>
      <c r="BZ95" s="29"/>
      <c r="CA95" s="14"/>
      <c r="CB95" s="29"/>
      <c r="CC95" s="14">
        <f t="shared" si="109"/>
        <v>0</v>
      </c>
      <c r="CD95" s="14">
        <f t="shared" si="109"/>
        <v>0</v>
      </c>
      <c r="CE95" s="14"/>
      <c r="CF95" s="14"/>
      <c r="CG95" s="27"/>
      <c r="CH95" s="18"/>
      <c r="CI95" s="26"/>
      <c r="CJ95" s="18"/>
      <c r="CK95" s="17"/>
      <c r="CL95" s="17"/>
      <c r="CM95" s="327">
        <v>25.75</v>
      </c>
      <c r="CN95" s="245">
        <v>8</v>
      </c>
      <c r="CO95" s="29">
        <f t="shared" si="124"/>
        <v>25.75</v>
      </c>
      <c r="CP95" s="29">
        <f t="shared" si="125"/>
        <v>8</v>
      </c>
      <c r="CQ95" s="238">
        <v>247.40625</v>
      </c>
      <c r="CR95" s="238"/>
      <c r="CS95" s="238"/>
      <c r="CT95" s="239"/>
      <c r="CU95" s="366">
        <v>18.556701030927837</v>
      </c>
      <c r="CV95" s="240"/>
      <c r="CW95" s="328">
        <v>63.814432989690722</v>
      </c>
      <c r="CX95" s="239"/>
      <c r="CY95" s="16"/>
      <c r="CZ95" s="16"/>
      <c r="DA95" s="25">
        <f t="shared" si="126"/>
        <v>329.77738402061857</v>
      </c>
      <c r="DB95" s="14">
        <f t="shared" si="127"/>
        <v>0</v>
      </c>
      <c r="DC95" s="29"/>
      <c r="DD95" s="29"/>
      <c r="DE95" s="14"/>
      <c r="DF95" s="29"/>
      <c r="DG95" s="29"/>
      <c r="DH95" s="29"/>
      <c r="DI95" s="29">
        <f t="shared" si="128"/>
        <v>0</v>
      </c>
      <c r="DJ95" s="29">
        <f t="shared" si="129"/>
        <v>0</v>
      </c>
      <c r="DK95" s="329">
        <v>42.37</v>
      </c>
      <c r="DL95" s="329">
        <v>14.12</v>
      </c>
      <c r="DM95" s="11">
        <f t="shared" si="130"/>
        <v>42.37</v>
      </c>
      <c r="DN95" s="11">
        <f t="shared" si="131"/>
        <v>14.12</v>
      </c>
      <c r="DO95" s="329">
        <v>41.1</v>
      </c>
      <c r="DP95" s="329">
        <v>13.7</v>
      </c>
      <c r="DQ95" s="349"/>
      <c r="DR95" s="349"/>
      <c r="DS95" s="29"/>
      <c r="DT95" s="29"/>
      <c r="DU95" s="15"/>
      <c r="DV95" s="24"/>
      <c r="DW95" s="24"/>
      <c r="DX95" s="24"/>
      <c r="DY95" s="29"/>
      <c r="DZ95" s="29"/>
      <c r="EA95" s="14"/>
      <c r="EB95" s="29"/>
      <c r="EC95" s="29">
        <f t="shared" si="132"/>
        <v>0</v>
      </c>
      <c r="ED95" s="29">
        <f t="shared" si="132"/>
        <v>0</v>
      </c>
      <c r="EE95" s="14"/>
      <c r="EF95" s="14"/>
      <c r="EG95" s="330">
        <v>39.18</v>
      </c>
      <c r="EH95" s="331">
        <v>9.7949999999999999</v>
      </c>
      <c r="EI95" s="119">
        <v>154.63999999999999</v>
      </c>
      <c r="EJ95" s="119">
        <v>38.659999999999997</v>
      </c>
      <c r="EK95" s="327">
        <v>72.16</v>
      </c>
      <c r="EL95" s="353">
        <v>18.04</v>
      </c>
      <c r="EM95" s="358">
        <v>51.55</v>
      </c>
      <c r="EN95" s="358">
        <v>12.887499999999999</v>
      </c>
      <c r="EO95" s="358">
        <v>30.93</v>
      </c>
      <c r="EP95" s="358">
        <v>7.7324999999999999</v>
      </c>
      <c r="EQ95" s="29">
        <f t="shared" si="133"/>
        <v>348.46000000000004</v>
      </c>
      <c r="ER95" s="29">
        <f t="shared" si="134"/>
        <v>66.495000000000005</v>
      </c>
      <c r="ES95" s="33"/>
      <c r="ET95" s="33"/>
      <c r="EU95" s="23"/>
      <c r="EV95" s="23"/>
      <c r="EW95" s="14">
        <f t="shared" si="135"/>
        <v>0</v>
      </c>
      <c r="EX95" s="14">
        <f t="shared" si="136"/>
        <v>0</v>
      </c>
      <c r="EY95" s="29"/>
      <c r="EZ95" s="29"/>
      <c r="FA95" s="332">
        <v>26</v>
      </c>
      <c r="FB95" s="246"/>
      <c r="FC95" s="139">
        <v>0</v>
      </c>
      <c r="FD95" s="245"/>
      <c r="FE95" s="29"/>
      <c r="FF95" s="29"/>
      <c r="FG95" s="235"/>
      <c r="FH95" s="236"/>
      <c r="FI95" s="29"/>
      <c r="FJ95" s="29"/>
      <c r="FK95" s="29"/>
      <c r="FL95" s="29"/>
      <c r="FM95" s="245">
        <v>26.8</v>
      </c>
      <c r="FN95" s="245">
        <v>6</v>
      </c>
      <c r="FO95" s="14"/>
      <c r="FP95" s="29"/>
      <c r="FQ95" s="6">
        <f t="shared" si="137"/>
        <v>26.8</v>
      </c>
      <c r="FR95" s="29">
        <f t="shared" si="138"/>
        <v>6</v>
      </c>
      <c r="FS95" s="14"/>
      <c r="FT95" s="14"/>
      <c r="FU95" s="29"/>
      <c r="FV95" s="29"/>
      <c r="FW95" s="29"/>
      <c r="FX95" s="29"/>
      <c r="FY95" s="29"/>
      <c r="FZ95" s="29"/>
      <c r="GA95" s="29"/>
      <c r="GB95" s="29"/>
      <c r="GC95" s="29"/>
      <c r="GD95" s="29"/>
      <c r="GE95" s="29"/>
      <c r="GF95" s="29"/>
      <c r="GG95" s="29">
        <f t="shared" si="139"/>
        <v>0</v>
      </c>
      <c r="GH95" s="29">
        <f t="shared" si="140"/>
        <v>0</v>
      </c>
      <c r="GI95" s="22"/>
      <c r="GJ95" s="22"/>
      <c r="GK95" s="245"/>
      <c r="GL95" s="245"/>
      <c r="GM95" s="248"/>
      <c r="GN95" s="21"/>
      <c r="GO95" s="333"/>
      <c r="GP95" s="334"/>
      <c r="GQ95" s="5"/>
      <c r="GR95" s="5"/>
      <c r="GS95" s="21"/>
      <c r="GT95" s="21"/>
      <c r="GU95" s="118"/>
      <c r="GV95" s="118"/>
      <c r="GW95" s="118"/>
      <c r="GX95" s="118"/>
      <c r="GY95" s="118">
        <v>1.5</v>
      </c>
      <c r="GZ95" s="118">
        <v>0</v>
      </c>
      <c r="HA95" s="29">
        <f t="shared" si="141"/>
        <v>1.5</v>
      </c>
      <c r="HB95" s="29">
        <f t="shared" si="142"/>
        <v>0</v>
      </c>
      <c r="HC95" s="14"/>
      <c r="HD95" s="14"/>
      <c r="HE95" s="14"/>
      <c r="HF95" s="14"/>
      <c r="HG95" s="14"/>
      <c r="HH95" s="14"/>
      <c r="HI95" s="14">
        <f t="shared" si="110"/>
        <v>0</v>
      </c>
      <c r="HJ95" s="14">
        <f t="shared" si="111"/>
        <v>0</v>
      </c>
      <c r="HK95" s="102"/>
      <c r="HL95" s="102"/>
      <c r="HM95" s="102"/>
      <c r="HN95" s="355"/>
      <c r="HO95" s="102">
        <f t="shared" si="143"/>
        <v>0</v>
      </c>
      <c r="HP95" s="102">
        <f t="shared" si="144"/>
        <v>0</v>
      </c>
      <c r="HQ95" s="116">
        <v>550</v>
      </c>
      <c r="HR95" s="95"/>
      <c r="HS95" s="116">
        <v>550</v>
      </c>
      <c r="HT95" s="29"/>
      <c r="HU95" s="29">
        <f t="shared" si="145"/>
        <v>550</v>
      </c>
      <c r="HV95" s="29">
        <f t="shared" si="146"/>
        <v>0</v>
      </c>
      <c r="HW95" s="29"/>
      <c r="HX95" s="29"/>
      <c r="HY95" s="240"/>
      <c r="HZ95" s="333"/>
      <c r="IA95" s="20"/>
      <c r="IB95" s="7"/>
      <c r="IC95" s="336">
        <v>9.3000000000000007</v>
      </c>
      <c r="ID95" s="155">
        <v>2.3250000000000002</v>
      </c>
      <c r="IE95" s="4"/>
      <c r="IF95" s="4"/>
      <c r="IG95" s="29">
        <f t="shared" si="187"/>
        <v>9.3000000000000007</v>
      </c>
      <c r="IH95" s="29">
        <f t="shared" si="147"/>
        <v>2.3250000000000002</v>
      </c>
      <c r="II95" s="29"/>
      <c r="IJ95" s="29"/>
      <c r="IK95" s="29"/>
      <c r="IL95" s="29"/>
      <c r="IM95" s="14"/>
      <c r="IN95" s="24"/>
      <c r="IO95" s="102"/>
      <c r="IP95" s="102"/>
      <c r="IQ95" s="29"/>
      <c r="IR95" s="29"/>
      <c r="IS95" s="29"/>
      <c r="IT95" s="29"/>
      <c r="IU95" s="29">
        <f t="shared" si="112"/>
        <v>0</v>
      </c>
      <c r="IV95" s="29">
        <f t="shared" si="113"/>
        <v>0</v>
      </c>
      <c r="IW95" s="29"/>
      <c r="IX95" s="29"/>
      <c r="IY95" s="95">
        <v>10.31</v>
      </c>
      <c r="IZ95" s="95">
        <v>0</v>
      </c>
      <c r="JA95" s="95">
        <v>10.31</v>
      </c>
      <c r="JB95" s="95">
        <v>0</v>
      </c>
      <c r="JC95" s="30"/>
      <c r="JD95" s="30"/>
      <c r="JE95" s="29">
        <f t="shared" si="148"/>
        <v>20.62</v>
      </c>
      <c r="JF95" s="29">
        <f t="shared" si="149"/>
        <v>0</v>
      </c>
      <c r="JG95" s="368">
        <v>6.5372000000000003</v>
      </c>
      <c r="JH95" s="369">
        <v>1</v>
      </c>
      <c r="JI95" s="368">
        <v>6.5373000000000001</v>
      </c>
      <c r="JJ95" s="369">
        <v>1</v>
      </c>
      <c r="JK95" s="333">
        <v>51.55</v>
      </c>
      <c r="JL95" s="333">
        <v>11</v>
      </c>
      <c r="JM95" s="116">
        <v>44.33</v>
      </c>
      <c r="JN95" s="333">
        <v>9</v>
      </c>
      <c r="JO95" s="327"/>
      <c r="JP95" s="245"/>
      <c r="JQ95" s="29"/>
      <c r="JR95" s="29"/>
      <c r="JS95" s="29"/>
      <c r="JT95" s="29"/>
      <c r="JU95" s="29">
        <f t="shared" si="150"/>
        <v>108.9545</v>
      </c>
      <c r="JV95" s="29">
        <f t="shared" si="151"/>
        <v>22</v>
      </c>
      <c r="JW95" s="29"/>
      <c r="JX95" s="29"/>
      <c r="JY95" s="30"/>
      <c r="JZ95" s="30"/>
      <c r="KA95" s="29">
        <f t="shared" si="152"/>
        <v>0</v>
      </c>
      <c r="KB95" s="29">
        <f t="shared" si="153"/>
        <v>0</v>
      </c>
      <c r="KC95" s="14"/>
      <c r="KD95" s="14"/>
      <c r="KE95" s="14"/>
      <c r="KF95" s="14"/>
      <c r="KG95" s="14">
        <f t="shared" si="114"/>
        <v>0</v>
      </c>
      <c r="KH95" s="14">
        <f t="shared" si="115"/>
        <v>0</v>
      </c>
      <c r="KI95" s="14"/>
      <c r="KJ95" s="14"/>
      <c r="KK95" s="14"/>
      <c r="KL95" s="14"/>
      <c r="KM95" s="14">
        <f t="shared" si="154"/>
        <v>0</v>
      </c>
      <c r="KN95" s="14">
        <f t="shared" si="154"/>
        <v>0</v>
      </c>
      <c r="KO95" s="11"/>
      <c r="KP95" s="14"/>
      <c r="KQ95" s="14"/>
      <c r="KR95" s="14"/>
      <c r="KS95" s="10"/>
      <c r="KT95" s="10"/>
      <c r="KU95" s="14"/>
      <c r="KV95" s="14"/>
      <c r="KW95" s="14">
        <f t="shared" si="155"/>
        <v>0</v>
      </c>
      <c r="KX95" s="14">
        <f t="shared" si="156"/>
        <v>0</v>
      </c>
      <c r="KY95" s="14"/>
      <c r="KZ95" s="14"/>
      <c r="LA95" s="14"/>
      <c r="LB95" s="14"/>
      <c r="LC95" s="14">
        <f t="shared" si="157"/>
        <v>0</v>
      </c>
      <c r="LD95" s="14">
        <f t="shared" si="158"/>
        <v>0</v>
      </c>
      <c r="LE95" s="14"/>
      <c r="LF95" s="14"/>
      <c r="LG95" s="14">
        <f t="shared" si="159"/>
        <v>0</v>
      </c>
      <c r="LH95" s="14">
        <f t="shared" si="160"/>
        <v>0</v>
      </c>
      <c r="LI95" s="337"/>
      <c r="LJ95" s="338"/>
      <c r="LK95" s="339"/>
      <c r="LL95" s="340"/>
      <c r="LM95" s="339"/>
      <c r="LN95" s="342"/>
      <c r="LO95" s="31"/>
      <c r="LP95" s="3"/>
      <c r="LQ95" s="3"/>
      <c r="LR95" s="3"/>
      <c r="LS95" s="14">
        <f t="shared" si="161"/>
        <v>0</v>
      </c>
      <c r="LT95" s="14">
        <f t="shared" si="162"/>
        <v>0</v>
      </c>
      <c r="LU95" s="12"/>
      <c r="LV95" s="14"/>
      <c r="LW95" s="14"/>
      <c r="LX95" s="14"/>
      <c r="LY95" s="14">
        <f t="shared" si="163"/>
        <v>0</v>
      </c>
      <c r="LZ95" s="14">
        <f t="shared" si="164"/>
        <v>0</v>
      </c>
      <c r="MA95" s="27"/>
      <c r="MB95" s="14"/>
      <c r="MC95" s="233">
        <v>25</v>
      </c>
      <c r="MD95" s="252"/>
      <c r="ME95" s="99"/>
      <c r="MF95" s="14"/>
      <c r="MG95" s="31"/>
      <c r="MH95" s="14"/>
      <c r="MI95" s="14">
        <f t="shared" si="165"/>
        <v>25</v>
      </c>
      <c r="MJ95" s="14">
        <f t="shared" si="166"/>
        <v>0</v>
      </c>
      <c r="MK95" s="350">
        <v>0</v>
      </c>
      <c r="ML95" s="117">
        <v>0</v>
      </c>
      <c r="MM95" s="139">
        <v>0</v>
      </c>
      <c r="MN95" s="343">
        <v>0</v>
      </c>
      <c r="MO95" s="14">
        <f t="shared" si="167"/>
        <v>0</v>
      </c>
      <c r="MP95" s="14">
        <f t="shared" si="168"/>
        <v>0</v>
      </c>
      <c r="MQ95" s="14"/>
      <c r="MR95" s="14"/>
      <c r="MS95" s="14">
        <f t="shared" si="169"/>
        <v>0</v>
      </c>
      <c r="MT95" s="14">
        <f t="shared" si="170"/>
        <v>0</v>
      </c>
      <c r="MU95" s="14"/>
      <c r="MV95" s="14"/>
      <c r="MW95" s="14">
        <f t="shared" si="171"/>
        <v>0</v>
      </c>
      <c r="MX95" s="14">
        <f t="shared" si="172"/>
        <v>0</v>
      </c>
      <c r="MY95" s="117">
        <v>6.65</v>
      </c>
      <c r="MZ95" s="344">
        <v>0.9</v>
      </c>
      <c r="NA95" s="14">
        <f t="shared" si="173"/>
        <v>6.65</v>
      </c>
      <c r="NB95" s="14">
        <f t="shared" si="174"/>
        <v>0.9</v>
      </c>
      <c r="NC95" s="33"/>
      <c r="ND95" s="33"/>
      <c r="NE95" s="33">
        <f t="shared" si="175"/>
        <v>0</v>
      </c>
      <c r="NF95" s="33">
        <f t="shared" si="176"/>
        <v>0</v>
      </c>
      <c r="NG95" s="33"/>
      <c r="NH95" s="33"/>
      <c r="NI95" s="33">
        <f t="shared" si="177"/>
        <v>0</v>
      </c>
      <c r="NJ95" s="33">
        <f t="shared" si="178"/>
        <v>0</v>
      </c>
      <c r="NK95" s="8"/>
      <c r="NL95" s="33"/>
      <c r="NM95" s="33">
        <f t="shared" si="179"/>
        <v>0</v>
      </c>
      <c r="NN95" s="33">
        <f t="shared" si="180"/>
        <v>0</v>
      </c>
      <c r="NO95" s="98">
        <v>0</v>
      </c>
      <c r="NP95" s="98"/>
      <c r="NQ95" s="98">
        <v>0</v>
      </c>
      <c r="NR95" s="98"/>
      <c r="NS95" s="98">
        <v>0</v>
      </c>
      <c r="NT95" s="98"/>
      <c r="NU95" s="14">
        <f t="shared" si="181"/>
        <v>0</v>
      </c>
      <c r="NV95" s="14">
        <f t="shared" si="182"/>
        <v>0</v>
      </c>
      <c r="NW95" s="98"/>
      <c r="NX95" s="98"/>
      <c r="NY95" s="98"/>
      <c r="NZ95" s="98"/>
      <c r="OA95" s="98"/>
      <c r="OB95" s="98"/>
      <c r="OC95" s="98"/>
      <c r="OD95" s="98"/>
      <c r="OE95" s="98">
        <f t="shared" si="183"/>
        <v>0</v>
      </c>
      <c r="OF95" s="98">
        <f t="shared" si="184"/>
        <v>0</v>
      </c>
      <c r="OG95" s="240">
        <v>0</v>
      </c>
      <c r="OH95" s="240"/>
      <c r="OI95" s="240">
        <v>0</v>
      </c>
      <c r="OJ95" s="240"/>
      <c r="OK95" s="240">
        <v>0</v>
      </c>
      <c r="OL95" s="33"/>
      <c r="OM95" s="33">
        <f t="shared" si="185"/>
        <v>0</v>
      </c>
      <c r="ON95" s="33">
        <f t="shared" si="186"/>
        <v>0</v>
      </c>
      <c r="OO95" s="33"/>
      <c r="OP95" s="33"/>
      <c r="OQ95" s="33">
        <f t="shared" si="116"/>
        <v>0</v>
      </c>
      <c r="OR95" s="33">
        <f t="shared" si="117"/>
        <v>0</v>
      </c>
    </row>
    <row r="96" spans="1:408" ht="12.75" customHeight="1">
      <c r="A96" s="172"/>
      <c r="B96" s="154">
        <v>86</v>
      </c>
      <c r="C96" s="173"/>
      <c r="D96" s="173"/>
      <c r="E96" s="98"/>
      <c r="F96" s="98"/>
      <c r="G96" s="98"/>
      <c r="H96" s="98"/>
      <c r="I96" s="102">
        <f t="shared" si="103"/>
        <v>0</v>
      </c>
      <c r="J96" s="102">
        <f t="shared" si="104"/>
        <v>0</v>
      </c>
      <c r="K96" s="11"/>
      <c r="L96" s="11"/>
      <c r="M96" s="95">
        <v>20.62</v>
      </c>
      <c r="N96" s="95">
        <v>4.1240000000000006</v>
      </c>
      <c r="O96" s="99">
        <v>20.62</v>
      </c>
      <c r="P96" s="95">
        <v>4.1240000000000006</v>
      </c>
      <c r="Q96" s="147"/>
      <c r="R96" s="102"/>
      <c r="S96" s="11"/>
      <c r="T96" s="11"/>
      <c r="U96" s="102"/>
      <c r="V96" s="102"/>
      <c r="W96" s="29">
        <f t="shared" si="118"/>
        <v>41.24</v>
      </c>
      <c r="X96" s="29">
        <f t="shared" si="119"/>
        <v>41.24</v>
      </c>
      <c r="Y96" s="102">
        <v>5</v>
      </c>
      <c r="Z96" s="102">
        <v>2.2200000000000002</v>
      </c>
      <c r="AA96" s="99"/>
      <c r="AB96" s="95"/>
      <c r="AC96" s="29">
        <f t="shared" si="120"/>
        <v>5</v>
      </c>
      <c r="AD96" s="29">
        <f t="shared" si="121"/>
        <v>2.2200000000000002</v>
      </c>
      <c r="AE96" s="95">
        <v>0</v>
      </c>
      <c r="AF96" s="95">
        <v>0</v>
      </c>
      <c r="AG96" s="95"/>
      <c r="AH96" s="95"/>
      <c r="AI96" s="147"/>
      <c r="AJ96" s="147"/>
      <c r="AK96" s="325">
        <v>80</v>
      </c>
      <c r="AL96" s="326">
        <v>24</v>
      </c>
      <c r="AM96" s="9"/>
      <c r="AN96" s="9"/>
      <c r="AO96" s="28"/>
      <c r="AP96" s="28"/>
      <c r="AQ96" s="28"/>
      <c r="AR96" s="28"/>
      <c r="AS96" s="28"/>
      <c r="AT96" s="28"/>
      <c r="AU96" s="14">
        <f t="shared" si="105"/>
        <v>80</v>
      </c>
      <c r="AV96" s="14">
        <f t="shared" si="106"/>
        <v>24</v>
      </c>
      <c r="AW96" s="29"/>
      <c r="AX96" s="29"/>
      <c r="AY96" s="1"/>
      <c r="AZ96" s="29"/>
      <c r="BA96" s="29"/>
      <c r="BB96" s="29"/>
      <c r="BC96" s="29">
        <f t="shared" si="107"/>
        <v>0</v>
      </c>
      <c r="BD96" s="29">
        <f t="shared" si="108"/>
        <v>0</v>
      </c>
      <c r="BE96" s="102">
        <v>17</v>
      </c>
      <c r="BF96" s="102">
        <v>2.4207999999999998</v>
      </c>
      <c r="BG96" s="249">
        <v>8</v>
      </c>
      <c r="BH96" s="250">
        <v>1.1392</v>
      </c>
      <c r="BI96" s="249"/>
      <c r="BJ96" s="250"/>
      <c r="BK96" s="245"/>
      <c r="BL96" s="102"/>
      <c r="BM96" s="102">
        <v>5</v>
      </c>
      <c r="BN96" s="102">
        <v>0.71199999999999997</v>
      </c>
      <c r="BO96" s="29"/>
      <c r="BP96" s="29"/>
      <c r="BQ96" s="102">
        <v>30</v>
      </c>
      <c r="BR96" s="102">
        <v>4.2720000000000002</v>
      </c>
      <c r="BS96" s="11">
        <f t="shared" si="122"/>
        <v>60</v>
      </c>
      <c r="BT96" s="29">
        <f t="shared" si="123"/>
        <v>8.5440000000000005</v>
      </c>
      <c r="BU96" s="29"/>
      <c r="BV96" s="29"/>
      <c r="BW96" s="14"/>
      <c r="BX96" s="14"/>
      <c r="BY96" s="14"/>
      <c r="BZ96" s="29"/>
      <c r="CA96" s="14"/>
      <c r="CB96" s="29"/>
      <c r="CC96" s="14">
        <f t="shared" si="109"/>
        <v>0</v>
      </c>
      <c r="CD96" s="14">
        <f t="shared" si="109"/>
        <v>0</v>
      </c>
      <c r="CE96" s="14"/>
      <c r="CF96" s="14"/>
      <c r="CG96" s="27"/>
      <c r="CH96" s="18"/>
      <c r="CI96" s="26"/>
      <c r="CJ96" s="18"/>
      <c r="CK96" s="17"/>
      <c r="CL96" s="17"/>
      <c r="CM96" s="327">
        <v>25.75</v>
      </c>
      <c r="CN96" s="245">
        <v>8</v>
      </c>
      <c r="CO96" s="29">
        <f t="shared" si="124"/>
        <v>25.75</v>
      </c>
      <c r="CP96" s="29">
        <f t="shared" si="125"/>
        <v>8</v>
      </c>
      <c r="CQ96" s="238">
        <v>247.40625</v>
      </c>
      <c r="CR96" s="238"/>
      <c r="CS96" s="238"/>
      <c r="CT96" s="239"/>
      <c r="CU96" s="366">
        <v>18.556701030927837</v>
      </c>
      <c r="CV96" s="240"/>
      <c r="CW96" s="328">
        <v>63.814432989690722</v>
      </c>
      <c r="CX96" s="239"/>
      <c r="CY96" s="16"/>
      <c r="CZ96" s="16"/>
      <c r="DA96" s="25">
        <f t="shared" si="126"/>
        <v>329.77738402061857</v>
      </c>
      <c r="DB96" s="14">
        <f t="shared" si="127"/>
        <v>0</v>
      </c>
      <c r="DC96" s="29"/>
      <c r="DD96" s="29"/>
      <c r="DE96" s="14"/>
      <c r="DF96" s="29"/>
      <c r="DG96" s="29"/>
      <c r="DH96" s="29"/>
      <c r="DI96" s="29">
        <f t="shared" si="128"/>
        <v>0</v>
      </c>
      <c r="DJ96" s="29">
        <f t="shared" si="129"/>
        <v>0</v>
      </c>
      <c r="DK96" s="329">
        <v>42.37</v>
      </c>
      <c r="DL96" s="329">
        <v>14.12</v>
      </c>
      <c r="DM96" s="11">
        <f t="shared" si="130"/>
        <v>42.37</v>
      </c>
      <c r="DN96" s="11">
        <f t="shared" si="131"/>
        <v>14.12</v>
      </c>
      <c r="DO96" s="329">
        <v>41.1</v>
      </c>
      <c r="DP96" s="329">
        <v>13.7</v>
      </c>
      <c r="DQ96" s="349"/>
      <c r="DR96" s="349"/>
      <c r="DS96" s="29"/>
      <c r="DT96" s="29"/>
      <c r="DU96" s="15"/>
      <c r="DV96" s="24"/>
      <c r="DW96" s="24"/>
      <c r="DX96" s="24"/>
      <c r="DY96" s="29"/>
      <c r="DZ96" s="29"/>
      <c r="EA96" s="14"/>
      <c r="EB96" s="29"/>
      <c r="EC96" s="29">
        <f t="shared" si="132"/>
        <v>0</v>
      </c>
      <c r="ED96" s="29">
        <f t="shared" si="132"/>
        <v>0</v>
      </c>
      <c r="EE96" s="14"/>
      <c r="EF96" s="14"/>
      <c r="EG96" s="330">
        <v>39.18</v>
      </c>
      <c r="EH96" s="331">
        <v>9.7949999999999999</v>
      </c>
      <c r="EI96" s="119">
        <v>154.63999999999999</v>
      </c>
      <c r="EJ96" s="119">
        <v>38.659999999999997</v>
      </c>
      <c r="EK96" s="327">
        <v>72.16</v>
      </c>
      <c r="EL96" s="353">
        <v>18.04</v>
      </c>
      <c r="EM96" s="358">
        <v>51.55</v>
      </c>
      <c r="EN96" s="358">
        <v>12.887499999999999</v>
      </c>
      <c r="EO96" s="358">
        <v>30.93</v>
      </c>
      <c r="EP96" s="358">
        <v>7.7324999999999999</v>
      </c>
      <c r="EQ96" s="29">
        <f t="shared" si="133"/>
        <v>348.46000000000004</v>
      </c>
      <c r="ER96" s="29">
        <f t="shared" si="134"/>
        <v>66.495000000000005</v>
      </c>
      <c r="ES96" s="33"/>
      <c r="ET96" s="33"/>
      <c r="EU96" s="23"/>
      <c r="EV96" s="23"/>
      <c r="EW96" s="14">
        <f t="shared" si="135"/>
        <v>0</v>
      </c>
      <c r="EX96" s="14">
        <f t="shared" si="136"/>
        <v>0</v>
      </c>
      <c r="EY96" s="29"/>
      <c r="EZ96" s="29"/>
      <c r="FA96" s="332">
        <v>26</v>
      </c>
      <c r="FB96" s="246"/>
      <c r="FC96" s="139">
        <v>0</v>
      </c>
      <c r="FD96" s="245"/>
      <c r="FE96" s="29"/>
      <c r="FF96" s="29"/>
      <c r="FG96" s="235"/>
      <c r="FH96" s="236"/>
      <c r="FI96" s="29"/>
      <c r="FJ96" s="29"/>
      <c r="FK96" s="29"/>
      <c r="FL96" s="29"/>
      <c r="FM96" s="245">
        <v>26.8</v>
      </c>
      <c r="FN96" s="245">
        <v>6</v>
      </c>
      <c r="FO96" s="14"/>
      <c r="FP96" s="29"/>
      <c r="FQ96" s="6">
        <f t="shared" si="137"/>
        <v>26.8</v>
      </c>
      <c r="FR96" s="29">
        <f t="shared" si="138"/>
        <v>6</v>
      </c>
      <c r="FS96" s="14"/>
      <c r="FT96" s="14"/>
      <c r="FU96" s="29"/>
      <c r="FV96" s="29"/>
      <c r="FW96" s="29"/>
      <c r="FX96" s="29"/>
      <c r="FY96" s="29"/>
      <c r="FZ96" s="29"/>
      <c r="GA96" s="29"/>
      <c r="GB96" s="29"/>
      <c r="GC96" s="29"/>
      <c r="GD96" s="29"/>
      <c r="GE96" s="29"/>
      <c r="GF96" s="29"/>
      <c r="GG96" s="29">
        <f t="shared" si="139"/>
        <v>0</v>
      </c>
      <c r="GH96" s="29">
        <f t="shared" si="140"/>
        <v>0</v>
      </c>
      <c r="GI96" s="22"/>
      <c r="GJ96" s="22"/>
      <c r="GK96" s="245"/>
      <c r="GL96" s="245"/>
      <c r="GM96" s="248"/>
      <c r="GN96" s="21"/>
      <c r="GO96" s="333"/>
      <c r="GP96" s="334"/>
      <c r="GQ96" s="5"/>
      <c r="GR96" s="5"/>
      <c r="GS96" s="21"/>
      <c r="GT96" s="21"/>
      <c r="GU96" s="118"/>
      <c r="GV96" s="118"/>
      <c r="GW96" s="118"/>
      <c r="GX96" s="118"/>
      <c r="GY96" s="118">
        <v>1.5</v>
      </c>
      <c r="GZ96" s="118">
        <v>0</v>
      </c>
      <c r="HA96" s="29">
        <f t="shared" si="141"/>
        <v>1.5</v>
      </c>
      <c r="HB96" s="29">
        <f t="shared" si="142"/>
        <v>0</v>
      </c>
      <c r="HC96" s="14"/>
      <c r="HD96" s="14"/>
      <c r="HE96" s="14"/>
      <c r="HF96" s="14"/>
      <c r="HG96" s="14"/>
      <c r="HH96" s="14"/>
      <c r="HI96" s="14">
        <f t="shared" si="110"/>
        <v>0</v>
      </c>
      <c r="HJ96" s="14">
        <f t="shared" si="111"/>
        <v>0</v>
      </c>
      <c r="HK96" s="102"/>
      <c r="HL96" s="102"/>
      <c r="HM96" s="102"/>
      <c r="HN96" s="355"/>
      <c r="HO96" s="102">
        <f t="shared" si="143"/>
        <v>0</v>
      </c>
      <c r="HP96" s="102">
        <f t="shared" si="144"/>
        <v>0</v>
      </c>
      <c r="HQ96" s="116">
        <v>550</v>
      </c>
      <c r="HR96" s="95"/>
      <c r="HS96" s="116">
        <v>550</v>
      </c>
      <c r="HT96" s="29"/>
      <c r="HU96" s="29">
        <f t="shared" si="145"/>
        <v>550</v>
      </c>
      <c r="HV96" s="29">
        <f t="shared" si="146"/>
        <v>0</v>
      </c>
      <c r="HW96" s="29"/>
      <c r="HX96" s="29"/>
      <c r="HY96" s="240"/>
      <c r="HZ96" s="333"/>
      <c r="IA96" s="20"/>
      <c r="IB96" s="7"/>
      <c r="IC96" s="336">
        <v>9.3000000000000007</v>
      </c>
      <c r="ID96" s="155">
        <v>2.3250000000000002</v>
      </c>
      <c r="IE96" s="4"/>
      <c r="IF96" s="4"/>
      <c r="IG96" s="29">
        <f t="shared" si="187"/>
        <v>9.3000000000000007</v>
      </c>
      <c r="IH96" s="29">
        <f t="shared" si="147"/>
        <v>2.3250000000000002</v>
      </c>
      <c r="II96" s="29"/>
      <c r="IJ96" s="29"/>
      <c r="IK96" s="29"/>
      <c r="IL96" s="29"/>
      <c r="IM96" s="14"/>
      <c r="IN96" s="24"/>
      <c r="IO96" s="102"/>
      <c r="IP96" s="102"/>
      <c r="IQ96" s="29"/>
      <c r="IR96" s="29"/>
      <c r="IS96" s="29"/>
      <c r="IT96" s="29"/>
      <c r="IU96" s="29">
        <f t="shared" si="112"/>
        <v>0</v>
      </c>
      <c r="IV96" s="29">
        <f t="shared" si="113"/>
        <v>0</v>
      </c>
      <c r="IW96" s="29"/>
      <c r="IX96" s="29"/>
      <c r="IY96" s="95">
        <v>10.31</v>
      </c>
      <c r="IZ96" s="95">
        <v>0</v>
      </c>
      <c r="JA96" s="95">
        <v>10.31</v>
      </c>
      <c r="JB96" s="95">
        <v>0</v>
      </c>
      <c r="JC96" s="30"/>
      <c r="JD96" s="30"/>
      <c r="JE96" s="29">
        <f t="shared" si="148"/>
        <v>20.62</v>
      </c>
      <c r="JF96" s="29">
        <f t="shared" si="149"/>
        <v>0</v>
      </c>
      <c r="JG96" s="368">
        <v>6.5372000000000003</v>
      </c>
      <c r="JH96" s="369">
        <v>1</v>
      </c>
      <c r="JI96" s="368">
        <v>6.5373000000000001</v>
      </c>
      <c r="JJ96" s="369">
        <v>1</v>
      </c>
      <c r="JK96" s="333">
        <v>51.55</v>
      </c>
      <c r="JL96" s="333">
        <v>11</v>
      </c>
      <c r="JM96" s="116">
        <v>44.33</v>
      </c>
      <c r="JN96" s="333">
        <v>9</v>
      </c>
      <c r="JO96" s="327"/>
      <c r="JP96" s="245"/>
      <c r="JQ96" s="29"/>
      <c r="JR96" s="29"/>
      <c r="JS96" s="29"/>
      <c r="JT96" s="29"/>
      <c r="JU96" s="29">
        <f t="shared" si="150"/>
        <v>108.9545</v>
      </c>
      <c r="JV96" s="29">
        <f t="shared" si="151"/>
        <v>22</v>
      </c>
      <c r="JW96" s="29"/>
      <c r="JX96" s="29"/>
      <c r="JY96" s="30"/>
      <c r="JZ96" s="30"/>
      <c r="KA96" s="29">
        <f t="shared" si="152"/>
        <v>0</v>
      </c>
      <c r="KB96" s="29">
        <f t="shared" si="153"/>
        <v>0</v>
      </c>
      <c r="KC96" s="14"/>
      <c r="KD96" s="14"/>
      <c r="KE96" s="14"/>
      <c r="KF96" s="14"/>
      <c r="KG96" s="14">
        <f t="shared" si="114"/>
        <v>0</v>
      </c>
      <c r="KH96" s="14">
        <f t="shared" si="115"/>
        <v>0</v>
      </c>
      <c r="KI96" s="14"/>
      <c r="KJ96" s="14"/>
      <c r="KK96" s="14"/>
      <c r="KL96" s="14"/>
      <c r="KM96" s="14">
        <f t="shared" si="154"/>
        <v>0</v>
      </c>
      <c r="KN96" s="14">
        <f t="shared" si="154"/>
        <v>0</v>
      </c>
      <c r="KO96" s="11"/>
      <c r="KP96" s="14"/>
      <c r="KQ96" s="14"/>
      <c r="KR96" s="14"/>
      <c r="KS96" s="10"/>
      <c r="KT96" s="10"/>
      <c r="KU96" s="14"/>
      <c r="KV96" s="14"/>
      <c r="KW96" s="14">
        <f t="shared" si="155"/>
        <v>0</v>
      </c>
      <c r="KX96" s="14">
        <f t="shared" si="156"/>
        <v>0</v>
      </c>
      <c r="KY96" s="14"/>
      <c r="KZ96" s="14"/>
      <c r="LA96" s="14"/>
      <c r="LB96" s="14"/>
      <c r="LC96" s="14">
        <f t="shared" si="157"/>
        <v>0</v>
      </c>
      <c r="LD96" s="14">
        <f t="shared" si="158"/>
        <v>0</v>
      </c>
      <c r="LE96" s="14"/>
      <c r="LF96" s="14"/>
      <c r="LG96" s="14">
        <f t="shared" si="159"/>
        <v>0</v>
      </c>
      <c r="LH96" s="14">
        <f t="shared" si="160"/>
        <v>0</v>
      </c>
      <c r="LI96" s="337"/>
      <c r="LJ96" s="338"/>
      <c r="LK96" s="339"/>
      <c r="LL96" s="340"/>
      <c r="LM96" s="339"/>
      <c r="LN96" s="342"/>
      <c r="LO96" s="31"/>
      <c r="LP96" s="3"/>
      <c r="LQ96" s="3"/>
      <c r="LR96" s="3"/>
      <c r="LS96" s="14">
        <f t="shared" si="161"/>
        <v>0</v>
      </c>
      <c r="LT96" s="14">
        <f t="shared" si="162"/>
        <v>0</v>
      </c>
      <c r="LU96" s="12"/>
      <c r="LV96" s="14"/>
      <c r="LW96" s="14"/>
      <c r="LX96" s="14"/>
      <c r="LY96" s="14">
        <f t="shared" si="163"/>
        <v>0</v>
      </c>
      <c r="LZ96" s="14">
        <f t="shared" si="164"/>
        <v>0</v>
      </c>
      <c r="MA96" s="27"/>
      <c r="MB96" s="14"/>
      <c r="MC96" s="233">
        <v>25</v>
      </c>
      <c r="MD96" s="252"/>
      <c r="ME96" s="99"/>
      <c r="MF96" s="14"/>
      <c r="MG96" s="31"/>
      <c r="MH96" s="14"/>
      <c r="MI96" s="14">
        <f t="shared" si="165"/>
        <v>25</v>
      </c>
      <c r="MJ96" s="14">
        <f t="shared" si="166"/>
        <v>0</v>
      </c>
      <c r="MK96" s="350">
        <v>0</v>
      </c>
      <c r="ML96" s="117">
        <v>0</v>
      </c>
      <c r="MM96" s="139">
        <v>0</v>
      </c>
      <c r="MN96" s="343">
        <v>0</v>
      </c>
      <c r="MO96" s="14">
        <f t="shared" si="167"/>
        <v>0</v>
      </c>
      <c r="MP96" s="14">
        <f t="shared" si="168"/>
        <v>0</v>
      </c>
      <c r="MQ96" s="14"/>
      <c r="MR96" s="14"/>
      <c r="MS96" s="14">
        <f t="shared" si="169"/>
        <v>0</v>
      </c>
      <c r="MT96" s="14">
        <f t="shared" si="170"/>
        <v>0</v>
      </c>
      <c r="MU96" s="14"/>
      <c r="MV96" s="14"/>
      <c r="MW96" s="14">
        <f t="shared" si="171"/>
        <v>0</v>
      </c>
      <c r="MX96" s="14">
        <f t="shared" si="172"/>
        <v>0</v>
      </c>
      <c r="MY96" s="117">
        <v>6.65</v>
      </c>
      <c r="MZ96" s="344">
        <v>0.9</v>
      </c>
      <c r="NA96" s="14">
        <f t="shared" si="173"/>
        <v>6.65</v>
      </c>
      <c r="NB96" s="14">
        <f t="shared" si="174"/>
        <v>0.9</v>
      </c>
      <c r="NC96" s="33"/>
      <c r="ND96" s="33"/>
      <c r="NE96" s="33">
        <f t="shared" si="175"/>
        <v>0</v>
      </c>
      <c r="NF96" s="33">
        <f t="shared" si="176"/>
        <v>0</v>
      </c>
      <c r="NG96" s="33"/>
      <c r="NH96" s="33"/>
      <c r="NI96" s="33">
        <f t="shared" si="177"/>
        <v>0</v>
      </c>
      <c r="NJ96" s="33">
        <f t="shared" si="178"/>
        <v>0</v>
      </c>
      <c r="NK96" s="8"/>
      <c r="NL96" s="33"/>
      <c r="NM96" s="33">
        <f t="shared" si="179"/>
        <v>0</v>
      </c>
      <c r="NN96" s="33">
        <f t="shared" si="180"/>
        <v>0</v>
      </c>
      <c r="NO96" s="98">
        <v>0</v>
      </c>
      <c r="NP96" s="98"/>
      <c r="NQ96" s="98">
        <v>0</v>
      </c>
      <c r="NR96" s="98"/>
      <c r="NS96" s="98">
        <v>0</v>
      </c>
      <c r="NT96" s="98"/>
      <c r="NU96" s="14">
        <f t="shared" si="181"/>
        <v>0</v>
      </c>
      <c r="NV96" s="14">
        <f t="shared" si="182"/>
        <v>0</v>
      </c>
      <c r="NW96" s="98"/>
      <c r="NX96" s="98"/>
      <c r="NY96" s="98"/>
      <c r="NZ96" s="98"/>
      <c r="OA96" s="98"/>
      <c r="OB96" s="98"/>
      <c r="OC96" s="98"/>
      <c r="OD96" s="98"/>
      <c r="OE96" s="98">
        <f t="shared" si="183"/>
        <v>0</v>
      </c>
      <c r="OF96" s="98">
        <f t="shared" si="184"/>
        <v>0</v>
      </c>
      <c r="OG96" s="240">
        <v>0</v>
      </c>
      <c r="OH96" s="240"/>
      <c r="OI96" s="240">
        <v>0</v>
      </c>
      <c r="OJ96" s="240"/>
      <c r="OK96" s="240">
        <v>0</v>
      </c>
      <c r="OL96" s="33"/>
      <c r="OM96" s="33">
        <f t="shared" si="185"/>
        <v>0</v>
      </c>
      <c r="ON96" s="33">
        <f t="shared" si="186"/>
        <v>0</v>
      </c>
      <c r="OO96" s="33"/>
      <c r="OP96" s="33"/>
      <c r="OQ96" s="33">
        <f t="shared" si="116"/>
        <v>0</v>
      </c>
      <c r="OR96" s="33">
        <f t="shared" si="117"/>
        <v>0</v>
      </c>
    </row>
    <row r="97" spans="1:408" ht="12.75" customHeight="1">
      <c r="A97" s="172"/>
      <c r="B97" s="154">
        <v>87</v>
      </c>
      <c r="C97" s="173"/>
      <c r="D97" s="173"/>
      <c r="E97" s="98"/>
      <c r="F97" s="98"/>
      <c r="G97" s="98"/>
      <c r="H97" s="98"/>
      <c r="I97" s="102">
        <f t="shared" si="103"/>
        <v>0</v>
      </c>
      <c r="J97" s="102">
        <f t="shared" si="104"/>
        <v>0</v>
      </c>
      <c r="K97" s="11"/>
      <c r="L97" s="11"/>
      <c r="M97" s="95">
        <v>20.62</v>
      </c>
      <c r="N97" s="95">
        <v>4.1240000000000006</v>
      </c>
      <c r="O97" s="99">
        <v>20.62</v>
      </c>
      <c r="P97" s="95">
        <v>4.1240000000000006</v>
      </c>
      <c r="Q97" s="147"/>
      <c r="R97" s="102"/>
      <c r="S97" s="11"/>
      <c r="T97" s="11"/>
      <c r="U97" s="102"/>
      <c r="V97" s="102"/>
      <c r="W97" s="29">
        <f t="shared" si="118"/>
        <v>41.24</v>
      </c>
      <c r="X97" s="29">
        <f t="shared" si="119"/>
        <v>41.24</v>
      </c>
      <c r="Y97" s="102">
        <v>5</v>
      </c>
      <c r="Z97" s="102">
        <v>2.2200000000000002</v>
      </c>
      <c r="AA97" s="99"/>
      <c r="AB97" s="95"/>
      <c r="AC97" s="29">
        <f t="shared" si="120"/>
        <v>5</v>
      </c>
      <c r="AD97" s="29">
        <f t="shared" si="121"/>
        <v>2.2200000000000002</v>
      </c>
      <c r="AE97" s="95">
        <v>0</v>
      </c>
      <c r="AF97" s="95">
        <v>0</v>
      </c>
      <c r="AG97" s="95"/>
      <c r="AH97" s="95"/>
      <c r="AI97" s="147"/>
      <c r="AJ97" s="147"/>
      <c r="AK97" s="325">
        <v>80</v>
      </c>
      <c r="AL97" s="326">
        <v>24</v>
      </c>
      <c r="AM97" s="9"/>
      <c r="AN97" s="9"/>
      <c r="AO97" s="28"/>
      <c r="AP97" s="28"/>
      <c r="AQ97" s="28"/>
      <c r="AR97" s="28"/>
      <c r="AS97" s="28"/>
      <c r="AT97" s="28"/>
      <c r="AU97" s="14">
        <f t="shared" si="105"/>
        <v>80</v>
      </c>
      <c r="AV97" s="14">
        <f t="shared" si="106"/>
        <v>24</v>
      </c>
      <c r="AW97" s="29"/>
      <c r="AX97" s="29"/>
      <c r="AY97" s="1"/>
      <c r="AZ97" s="29"/>
      <c r="BA97" s="29"/>
      <c r="BB97" s="29"/>
      <c r="BC97" s="29">
        <f t="shared" si="107"/>
        <v>0</v>
      </c>
      <c r="BD97" s="29">
        <f t="shared" si="108"/>
        <v>0</v>
      </c>
      <c r="BE97" s="102">
        <v>17</v>
      </c>
      <c r="BF97" s="102">
        <v>2.4207999999999998</v>
      </c>
      <c r="BG97" s="249">
        <v>8</v>
      </c>
      <c r="BH97" s="250">
        <v>1.1392</v>
      </c>
      <c r="BI97" s="249"/>
      <c r="BJ97" s="250"/>
      <c r="BK97" s="245"/>
      <c r="BL97" s="102"/>
      <c r="BM97" s="102">
        <v>5</v>
      </c>
      <c r="BN97" s="102">
        <v>0.71199999999999997</v>
      </c>
      <c r="BO97" s="29"/>
      <c r="BP97" s="29"/>
      <c r="BQ97" s="102">
        <v>30</v>
      </c>
      <c r="BR97" s="102">
        <v>4.2720000000000002</v>
      </c>
      <c r="BS97" s="11">
        <f t="shared" si="122"/>
        <v>60</v>
      </c>
      <c r="BT97" s="29">
        <f t="shared" si="123"/>
        <v>8.5440000000000005</v>
      </c>
      <c r="BU97" s="29"/>
      <c r="BV97" s="29"/>
      <c r="BW97" s="14"/>
      <c r="BX97" s="14"/>
      <c r="BY97" s="14"/>
      <c r="BZ97" s="29"/>
      <c r="CA97" s="14"/>
      <c r="CB97" s="29"/>
      <c r="CC97" s="14">
        <f t="shared" si="109"/>
        <v>0</v>
      </c>
      <c r="CD97" s="14">
        <f t="shared" si="109"/>
        <v>0</v>
      </c>
      <c r="CE97" s="14"/>
      <c r="CF97" s="14"/>
      <c r="CG97" s="27"/>
      <c r="CH97" s="18"/>
      <c r="CI97" s="26"/>
      <c r="CJ97" s="18"/>
      <c r="CK97" s="17"/>
      <c r="CL97" s="17"/>
      <c r="CM97" s="327">
        <v>25.75</v>
      </c>
      <c r="CN97" s="245">
        <v>8</v>
      </c>
      <c r="CO97" s="29">
        <f t="shared" si="124"/>
        <v>25.75</v>
      </c>
      <c r="CP97" s="29">
        <f t="shared" si="125"/>
        <v>8</v>
      </c>
      <c r="CQ97" s="238">
        <v>247.40625</v>
      </c>
      <c r="CR97" s="238"/>
      <c r="CS97" s="238"/>
      <c r="CT97" s="239"/>
      <c r="CU97" s="366">
        <v>18.556701030927837</v>
      </c>
      <c r="CV97" s="240"/>
      <c r="CW97" s="328">
        <v>63.814432989690722</v>
      </c>
      <c r="CX97" s="239"/>
      <c r="CY97" s="16"/>
      <c r="CZ97" s="16"/>
      <c r="DA97" s="25">
        <f t="shared" si="126"/>
        <v>329.77738402061857</v>
      </c>
      <c r="DB97" s="14">
        <f t="shared" si="127"/>
        <v>0</v>
      </c>
      <c r="DC97" s="29"/>
      <c r="DD97" s="29"/>
      <c r="DE97" s="14"/>
      <c r="DF97" s="29"/>
      <c r="DG97" s="29"/>
      <c r="DH97" s="29"/>
      <c r="DI97" s="29">
        <f t="shared" si="128"/>
        <v>0</v>
      </c>
      <c r="DJ97" s="29">
        <f t="shared" si="129"/>
        <v>0</v>
      </c>
      <c r="DK97" s="329">
        <v>42.37</v>
      </c>
      <c r="DL97" s="329">
        <v>14.12</v>
      </c>
      <c r="DM97" s="11">
        <f t="shared" si="130"/>
        <v>42.37</v>
      </c>
      <c r="DN97" s="11">
        <f t="shared" si="131"/>
        <v>14.12</v>
      </c>
      <c r="DO97" s="329">
        <v>41.1</v>
      </c>
      <c r="DP97" s="329">
        <v>13.7</v>
      </c>
      <c r="DQ97" s="349"/>
      <c r="DR97" s="349"/>
      <c r="DS97" s="29"/>
      <c r="DT97" s="29"/>
      <c r="DU97" s="15"/>
      <c r="DV97" s="24"/>
      <c r="DW97" s="24"/>
      <c r="DX97" s="24"/>
      <c r="DY97" s="29"/>
      <c r="DZ97" s="29"/>
      <c r="EA97" s="14"/>
      <c r="EB97" s="29"/>
      <c r="EC97" s="29">
        <f t="shared" si="132"/>
        <v>0</v>
      </c>
      <c r="ED97" s="29">
        <f t="shared" si="132"/>
        <v>0</v>
      </c>
      <c r="EE97" s="14"/>
      <c r="EF97" s="14"/>
      <c r="EG97" s="330">
        <v>39.18</v>
      </c>
      <c r="EH97" s="331">
        <v>9.7949999999999999</v>
      </c>
      <c r="EI97" s="119">
        <v>154.63999999999999</v>
      </c>
      <c r="EJ97" s="119">
        <v>38.659999999999997</v>
      </c>
      <c r="EK97" s="327">
        <v>72.16</v>
      </c>
      <c r="EL97" s="353">
        <v>18.04</v>
      </c>
      <c r="EM97" s="358">
        <v>51.55</v>
      </c>
      <c r="EN97" s="358">
        <v>12.887499999999999</v>
      </c>
      <c r="EO97" s="358">
        <v>30.93</v>
      </c>
      <c r="EP97" s="358">
        <v>7.7324999999999999</v>
      </c>
      <c r="EQ97" s="29">
        <f t="shared" si="133"/>
        <v>348.46000000000004</v>
      </c>
      <c r="ER97" s="29">
        <f t="shared" si="134"/>
        <v>66.495000000000005</v>
      </c>
      <c r="ES97" s="33"/>
      <c r="ET97" s="33"/>
      <c r="EU97" s="23"/>
      <c r="EV97" s="23"/>
      <c r="EW97" s="14">
        <f t="shared" si="135"/>
        <v>0</v>
      </c>
      <c r="EX97" s="14">
        <f t="shared" si="136"/>
        <v>0</v>
      </c>
      <c r="EY97" s="29"/>
      <c r="EZ97" s="29"/>
      <c r="FA97" s="332">
        <v>26</v>
      </c>
      <c r="FB97" s="246"/>
      <c r="FC97" s="139">
        <v>0</v>
      </c>
      <c r="FD97" s="245"/>
      <c r="FE97" s="29"/>
      <c r="FF97" s="29"/>
      <c r="FG97" s="235"/>
      <c r="FH97" s="236"/>
      <c r="FI97" s="29"/>
      <c r="FJ97" s="29"/>
      <c r="FK97" s="29"/>
      <c r="FL97" s="29"/>
      <c r="FM97" s="245">
        <v>26.8</v>
      </c>
      <c r="FN97" s="245">
        <v>6</v>
      </c>
      <c r="FO97" s="14"/>
      <c r="FP97" s="29"/>
      <c r="FQ97" s="6">
        <f t="shared" si="137"/>
        <v>26.8</v>
      </c>
      <c r="FR97" s="29">
        <f t="shared" si="138"/>
        <v>6</v>
      </c>
      <c r="FS97" s="14"/>
      <c r="FT97" s="14"/>
      <c r="FU97" s="29"/>
      <c r="FV97" s="29"/>
      <c r="FW97" s="29"/>
      <c r="FX97" s="29"/>
      <c r="FY97" s="29"/>
      <c r="FZ97" s="29"/>
      <c r="GA97" s="29"/>
      <c r="GB97" s="29"/>
      <c r="GC97" s="29"/>
      <c r="GD97" s="29"/>
      <c r="GE97" s="29"/>
      <c r="GF97" s="29"/>
      <c r="GG97" s="29">
        <f t="shared" si="139"/>
        <v>0</v>
      </c>
      <c r="GH97" s="29">
        <f t="shared" si="140"/>
        <v>0</v>
      </c>
      <c r="GI97" s="22"/>
      <c r="GJ97" s="22"/>
      <c r="GK97" s="245"/>
      <c r="GL97" s="245"/>
      <c r="GM97" s="248"/>
      <c r="GN97" s="21"/>
      <c r="GO97" s="333"/>
      <c r="GP97" s="334"/>
      <c r="GQ97" s="5"/>
      <c r="GR97" s="5"/>
      <c r="GS97" s="21"/>
      <c r="GT97" s="21"/>
      <c r="GU97" s="118"/>
      <c r="GV97" s="118"/>
      <c r="GW97" s="118"/>
      <c r="GX97" s="118"/>
      <c r="GY97" s="118">
        <v>1.5</v>
      </c>
      <c r="GZ97" s="118">
        <v>0</v>
      </c>
      <c r="HA97" s="29">
        <f t="shared" si="141"/>
        <v>1.5</v>
      </c>
      <c r="HB97" s="29">
        <f t="shared" si="142"/>
        <v>0</v>
      </c>
      <c r="HC97" s="14"/>
      <c r="HD97" s="14"/>
      <c r="HE97" s="14"/>
      <c r="HF97" s="14"/>
      <c r="HG97" s="14"/>
      <c r="HH97" s="14"/>
      <c r="HI97" s="14">
        <f t="shared" si="110"/>
        <v>0</v>
      </c>
      <c r="HJ97" s="14">
        <f t="shared" si="111"/>
        <v>0</v>
      </c>
      <c r="HK97" s="102"/>
      <c r="HL97" s="102"/>
      <c r="HM97" s="102"/>
      <c r="HN97" s="355"/>
      <c r="HO97" s="102">
        <f t="shared" si="143"/>
        <v>0</v>
      </c>
      <c r="HP97" s="102">
        <f t="shared" si="144"/>
        <v>0</v>
      </c>
      <c r="HQ97" s="116">
        <v>550</v>
      </c>
      <c r="HR97" s="95"/>
      <c r="HS97" s="116">
        <v>550</v>
      </c>
      <c r="HT97" s="29"/>
      <c r="HU97" s="29">
        <f t="shared" si="145"/>
        <v>550</v>
      </c>
      <c r="HV97" s="29">
        <f t="shared" si="146"/>
        <v>0</v>
      </c>
      <c r="HW97" s="29"/>
      <c r="HX97" s="29"/>
      <c r="HY97" s="240"/>
      <c r="HZ97" s="333"/>
      <c r="IA97" s="20"/>
      <c r="IB97" s="7"/>
      <c r="IC97" s="336">
        <v>9.3000000000000007</v>
      </c>
      <c r="ID97" s="155">
        <v>2.3250000000000002</v>
      </c>
      <c r="IE97" s="4"/>
      <c r="IF97" s="4"/>
      <c r="IG97" s="29">
        <f t="shared" si="187"/>
        <v>9.3000000000000007</v>
      </c>
      <c r="IH97" s="29">
        <f t="shared" si="147"/>
        <v>2.3250000000000002</v>
      </c>
      <c r="II97" s="29"/>
      <c r="IJ97" s="29"/>
      <c r="IK97" s="29"/>
      <c r="IL97" s="29"/>
      <c r="IM97" s="14"/>
      <c r="IN97" s="24"/>
      <c r="IO97" s="102"/>
      <c r="IP97" s="102"/>
      <c r="IQ97" s="29"/>
      <c r="IR97" s="29"/>
      <c r="IS97" s="29"/>
      <c r="IT97" s="29"/>
      <c r="IU97" s="29">
        <f t="shared" si="112"/>
        <v>0</v>
      </c>
      <c r="IV97" s="29">
        <f t="shared" si="113"/>
        <v>0</v>
      </c>
      <c r="IW97" s="29"/>
      <c r="IX97" s="29"/>
      <c r="IY97" s="95">
        <v>10.31</v>
      </c>
      <c r="IZ97" s="95">
        <v>0</v>
      </c>
      <c r="JA97" s="95">
        <v>10.31</v>
      </c>
      <c r="JB97" s="95">
        <v>0</v>
      </c>
      <c r="JC97" s="30"/>
      <c r="JD97" s="30"/>
      <c r="JE97" s="29">
        <f t="shared" si="148"/>
        <v>20.62</v>
      </c>
      <c r="JF97" s="29">
        <f t="shared" si="149"/>
        <v>0</v>
      </c>
      <c r="JG97" s="368">
        <v>6.5372000000000003</v>
      </c>
      <c r="JH97" s="369">
        <v>1</v>
      </c>
      <c r="JI97" s="368">
        <v>6.5373000000000001</v>
      </c>
      <c r="JJ97" s="369">
        <v>1</v>
      </c>
      <c r="JK97" s="333">
        <v>51.55</v>
      </c>
      <c r="JL97" s="333">
        <v>11</v>
      </c>
      <c r="JM97" s="116">
        <v>44.33</v>
      </c>
      <c r="JN97" s="333">
        <v>9</v>
      </c>
      <c r="JO97" s="327"/>
      <c r="JP97" s="245"/>
      <c r="JQ97" s="29"/>
      <c r="JR97" s="29"/>
      <c r="JS97" s="29"/>
      <c r="JT97" s="29"/>
      <c r="JU97" s="29">
        <f t="shared" si="150"/>
        <v>108.9545</v>
      </c>
      <c r="JV97" s="29">
        <f t="shared" si="151"/>
        <v>22</v>
      </c>
      <c r="JW97" s="29"/>
      <c r="JX97" s="29"/>
      <c r="JY97" s="30"/>
      <c r="JZ97" s="30"/>
      <c r="KA97" s="29">
        <f t="shared" si="152"/>
        <v>0</v>
      </c>
      <c r="KB97" s="29">
        <f t="shared" si="153"/>
        <v>0</v>
      </c>
      <c r="KC97" s="14"/>
      <c r="KD97" s="14"/>
      <c r="KE97" s="14"/>
      <c r="KF97" s="14"/>
      <c r="KG97" s="14">
        <f t="shared" si="114"/>
        <v>0</v>
      </c>
      <c r="KH97" s="14">
        <f t="shared" si="115"/>
        <v>0</v>
      </c>
      <c r="KI97" s="14"/>
      <c r="KJ97" s="14"/>
      <c r="KK97" s="14"/>
      <c r="KL97" s="14"/>
      <c r="KM97" s="14">
        <f t="shared" si="154"/>
        <v>0</v>
      </c>
      <c r="KN97" s="14">
        <f t="shared" si="154"/>
        <v>0</v>
      </c>
      <c r="KO97" s="11"/>
      <c r="KP97" s="14"/>
      <c r="KQ97" s="14"/>
      <c r="KR97" s="14"/>
      <c r="KS97" s="10"/>
      <c r="KT97" s="10"/>
      <c r="KU97" s="14"/>
      <c r="KV97" s="14"/>
      <c r="KW97" s="14">
        <f t="shared" si="155"/>
        <v>0</v>
      </c>
      <c r="KX97" s="14">
        <f t="shared" si="156"/>
        <v>0</v>
      </c>
      <c r="KY97" s="14"/>
      <c r="KZ97" s="14"/>
      <c r="LA97" s="14"/>
      <c r="LB97" s="14"/>
      <c r="LC97" s="14">
        <f t="shared" si="157"/>
        <v>0</v>
      </c>
      <c r="LD97" s="14">
        <f t="shared" si="158"/>
        <v>0</v>
      </c>
      <c r="LE97" s="14"/>
      <c r="LF97" s="14"/>
      <c r="LG97" s="14">
        <f t="shared" si="159"/>
        <v>0</v>
      </c>
      <c r="LH97" s="14">
        <f t="shared" si="160"/>
        <v>0</v>
      </c>
      <c r="LI97" s="337"/>
      <c r="LJ97" s="338"/>
      <c r="LK97" s="339"/>
      <c r="LL97" s="340"/>
      <c r="LM97" s="339"/>
      <c r="LN97" s="342"/>
      <c r="LO97" s="31"/>
      <c r="LP97" s="3"/>
      <c r="LQ97" s="3"/>
      <c r="LR97" s="3"/>
      <c r="LS97" s="14">
        <f t="shared" si="161"/>
        <v>0</v>
      </c>
      <c r="LT97" s="14">
        <f t="shared" si="162"/>
        <v>0</v>
      </c>
      <c r="LU97" s="12"/>
      <c r="LV97" s="14"/>
      <c r="LW97" s="14"/>
      <c r="LX97" s="14"/>
      <c r="LY97" s="14">
        <f t="shared" si="163"/>
        <v>0</v>
      </c>
      <c r="LZ97" s="14">
        <f t="shared" si="164"/>
        <v>0</v>
      </c>
      <c r="MA97" s="27"/>
      <c r="MB97" s="14"/>
      <c r="MC97" s="233">
        <v>25</v>
      </c>
      <c r="MD97" s="252"/>
      <c r="ME97" s="99"/>
      <c r="MF97" s="14"/>
      <c r="MG97" s="31"/>
      <c r="MH97" s="14"/>
      <c r="MI97" s="14">
        <f t="shared" si="165"/>
        <v>25</v>
      </c>
      <c r="MJ97" s="14">
        <f t="shared" si="166"/>
        <v>0</v>
      </c>
      <c r="MK97" s="350">
        <v>0</v>
      </c>
      <c r="ML97" s="117">
        <v>0</v>
      </c>
      <c r="MM97" s="139">
        <v>0</v>
      </c>
      <c r="MN97" s="343">
        <v>0</v>
      </c>
      <c r="MO97" s="14">
        <f t="shared" si="167"/>
        <v>0</v>
      </c>
      <c r="MP97" s="14">
        <f t="shared" si="168"/>
        <v>0</v>
      </c>
      <c r="MQ97" s="14"/>
      <c r="MR97" s="14"/>
      <c r="MS97" s="14">
        <f t="shared" si="169"/>
        <v>0</v>
      </c>
      <c r="MT97" s="14">
        <f t="shared" si="170"/>
        <v>0</v>
      </c>
      <c r="MU97" s="14"/>
      <c r="MV97" s="14"/>
      <c r="MW97" s="14">
        <f t="shared" si="171"/>
        <v>0</v>
      </c>
      <c r="MX97" s="14">
        <f t="shared" si="172"/>
        <v>0</v>
      </c>
      <c r="MY97" s="117">
        <v>6.65</v>
      </c>
      <c r="MZ97" s="344">
        <v>0.9</v>
      </c>
      <c r="NA97" s="14">
        <f t="shared" si="173"/>
        <v>6.65</v>
      </c>
      <c r="NB97" s="14">
        <f t="shared" si="174"/>
        <v>0.9</v>
      </c>
      <c r="NC97" s="33"/>
      <c r="ND97" s="33"/>
      <c r="NE97" s="33">
        <f t="shared" si="175"/>
        <v>0</v>
      </c>
      <c r="NF97" s="33">
        <f t="shared" si="176"/>
        <v>0</v>
      </c>
      <c r="NG97" s="33"/>
      <c r="NH97" s="33"/>
      <c r="NI97" s="33">
        <f t="shared" si="177"/>
        <v>0</v>
      </c>
      <c r="NJ97" s="33">
        <f t="shared" si="178"/>
        <v>0</v>
      </c>
      <c r="NK97" s="8"/>
      <c r="NL97" s="33"/>
      <c r="NM97" s="33">
        <f t="shared" si="179"/>
        <v>0</v>
      </c>
      <c r="NN97" s="33">
        <f t="shared" si="180"/>
        <v>0</v>
      </c>
      <c r="NO97" s="98">
        <v>0</v>
      </c>
      <c r="NP97" s="98"/>
      <c r="NQ97" s="98">
        <v>0</v>
      </c>
      <c r="NR97" s="98"/>
      <c r="NS97" s="98">
        <v>0</v>
      </c>
      <c r="NT97" s="98"/>
      <c r="NU97" s="14">
        <f t="shared" si="181"/>
        <v>0</v>
      </c>
      <c r="NV97" s="14">
        <f t="shared" si="182"/>
        <v>0</v>
      </c>
      <c r="NW97" s="98"/>
      <c r="NX97" s="98"/>
      <c r="NY97" s="98"/>
      <c r="NZ97" s="98"/>
      <c r="OA97" s="98"/>
      <c r="OB97" s="98"/>
      <c r="OC97" s="98"/>
      <c r="OD97" s="98"/>
      <c r="OE97" s="98">
        <f t="shared" si="183"/>
        <v>0</v>
      </c>
      <c r="OF97" s="98">
        <f t="shared" si="184"/>
        <v>0</v>
      </c>
      <c r="OG97" s="240">
        <v>0</v>
      </c>
      <c r="OH97" s="240"/>
      <c r="OI97" s="240">
        <v>0</v>
      </c>
      <c r="OJ97" s="240"/>
      <c r="OK97" s="240">
        <v>0</v>
      </c>
      <c r="OL97" s="33"/>
      <c r="OM97" s="33">
        <f t="shared" si="185"/>
        <v>0</v>
      </c>
      <c r="ON97" s="33">
        <f t="shared" si="186"/>
        <v>0</v>
      </c>
      <c r="OO97" s="33"/>
      <c r="OP97" s="33"/>
      <c r="OQ97" s="33">
        <f t="shared" si="116"/>
        <v>0</v>
      </c>
      <c r="OR97" s="33">
        <f t="shared" si="117"/>
        <v>0</v>
      </c>
    </row>
    <row r="98" spans="1:408" ht="12.75" customHeight="1">
      <c r="A98" s="172"/>
      <c r="B98" s="154">
        <v>88</v>
      </c>
      <c r="C98" s="173"/>
      <c r="D98" s="173"/>
      <c r="E98" s="98"/>
      <c r="F98" s="98"/>
      <c r="G98" s="98"/>
      <c r="H98" s="98"/>
      <c r="I98" s="102">
        <f t="shared" si="103"/>
        <v>0</v>
      </c>
      <c r="J98" s="102">
        <f t="shared" si="104"/>
        <v>0</v>
      </c>
      <c r="K98" s="11"/>
      <c r="L98" s="11"/>
      <c r="M98" s="95">
        <v>20.62</v>
      </c>
      <c r="N98" s="95">
        <v>4.1240000000000006</v>
      </c>
      <c r="O98" s="99">
        <v>20.62</v>
      </c>
      <c r="P98" s="95">
        <v>4.1240000000000006</v>
      </c>
      <c r="Q98" s="147"/>
      <c r="R98" s="102"/>
      <c r="S98" s="11"/>
      <c r="T98" s="11"/>
      <c r="U98" s="102"/>
      <c r="V98" s="102"/>
      <c r="W98" s="29">
        <f t="shared" si="118"/>
        <v>41.24</v>
      </c>
      <c r="X98" s="29">
        <f t="shared" si="119"/>
        <v>41.24</v>
      </c>
      <c r="Y98" s="102">
        <v>5</v>
      </c>
      <c r="Z98" s="102">
        <v>2.2200000000000002</v>
      </c>
      <c r="AA98" s="99"/>
      <c r="AB98" s="95"/>
      <c r="AC98" s="29">
        <f t="shared" si="120"/>
        <v>5</v>
      </c>
      <c r="AD98" s="29">
        <f t="shared" si="121"/>
        <v>2.2200000000000002</v>
      </c>
      <c r="AE98" s="95">
        <v>0</v>
      </c>
      <c r="AF98" s="95">
        <v>0</v>
      </c>
      <c r="AG98" s="95"/>
      <c r="AH98" s="95"/>
      <c r="AI98" s="147"/>
      <c r="AJ98" s="147"/>
      <c r="AK98" s="325">
        <v>80</v>
      </c>
      <c r="AL98" s="326">
        <v>24</v>
      </c>
      <c r="AM98" s="9"/>
      <c r="AN98" s="9"/>
      <c r="AO98" s="28"/>
      <c r="AP98" s="28"/>
      <c r="AQ98" s="28"/>
      <c r="AR98" s="28"/>
      <c r="AS98" s="28"/>
      <c r="AT98" s="28"/>
      <c r="AU98" s="14">
        <f t="shared" si="105"/>
        <v>80</v>
      </c>
      <c r="AV98" s="14">
        <f t="shared" si="106"/>
        <v>24</v>
      </c>
      <c r="AW98" s="29"/>
      <c r="AX98" s="29"/>
      <c r="AY98" s="1"/>
      <c r="AZ98" s="29"/>
      <c r="BA98" s="29"/>
      <c r="BB98" s="29"/>
      <c r="BC98" s="29">
        <f t="shared" si="107"/>
        <v>0</v>
      </c>
      <c r="BD98" s="29">
        <f t="shared" si="108"/>
        <v>0</v>
      </c>
      <c r="BE98" s="102">
        <v>17</v>
      </c>
      <c r="BF98" s="102">
        <v>2.4207999999999998</v>
      </c>
      <c r="BG98" s="249">
        <v>8</v>
      </c>
      <c r="BH98" s="250">
        <v>1.1392</v>
      </c>
      <c r="BI98" s="249"/>
      <c r="BJ98" s="250"/>
      <c r="BK98" s="245"/>
      <c r="BL98" s="102"/>
      <c r="BM98" s="102">
        <v>5</v>
      </c>
      <c r="BN98" s="102">
        <v>0.71199999999999997</v>
      </c>
      <c r="BO98" s="29"/>
      <c r="BP98" s="29"/>
      <c r="BQ98" s="102">
        <v>30</v>
      </c>
      <c r="BR98" s="102">
        <v>4.2720000000000002</v>
      </c>
      <c r="BS98" s="11">
        <f t="shared" si="122"/>
        <v>60</v>
      </c>
      <c r="BT98" s="29">
        <f t="shared" si="123"/>
        <v>8.5440000000000005</v>
      </c>
      <c r="BU98" s="29"/>
      <c r="BV98" s="29"/>
      <c r="BW98" s="14"/>
      <c r="BX98" s="14"/>
      <c r="BY98" s="14"/>
      <c r="BZ98" s="29"/>
      <c r="CA98" s="14"/>
      <c r="CB98" s="29"/>
      <c r="CC98" s="14">
        <f t="shared" si="109"/>
        <v>0</v>
      </c>
      <c r="CD98" s="14">
        <f t="shared" si="109"/>
        <v>0</v>
      </c>
      <c r="CE98" s="14"/>
      <c r="CF98" s="14"/>
      <c r="CG98" s="27"/>
      <c r="CH98" s="18"/>
      <c r="CI98" s="26"/>
      <c r="CJ98" s="18"/>
      <c r="CK98" s="17"/>
      <c r="CL98" s="17"/>
      <c r="CM98" s="327">
        <v>25.75</v>
      </c>
      <c r="CN98" s="245">
        <v>8</v>
      </c>
      <c r="CO98" s="29">
        <f t="shared" si="124"/>
        <v>25.75</v>
      </c>
      <c r="CP98" s="29">
        <f t="shared" si="125"/>
        <v>8</v>
      </c>
      <c r="CQ98" s="238">
        <v>247.40625</v>
      </c>
      <c r="CR98" s="238"/>
      <c r="CS98" s="238"/>
      <c r="CT98" s="239"/>
      <c r="CU98" s="366">
        <v>18.556701030927837</v>
      </c>
      <c r="CV98" s="240"/>
      <c r="CW98" s="328">
        <v>63.814432989690722</v>
      </c>
      <c r="CX98" s="239"/>
      <c r="CY98" s="16"/>
      <c r="CZ98" s="16"/>
      <c r="DA98" s="25">
        <f t="shared" si="126"/>
        <v>329.77738402061857</v>
      </c>
      <c r="DB98" s="14">
        <f t="shared" si="127"/>
        <v>0</v>
      </c>
      <c r="DC98" s="29"/>
      <c r="DD98" s="29"/>
      <c r="DE98" s="14"/>
      <c r="DF98" s="29"/>
      <c r="DG98" s="29"/>
      <c r="DH98" s="29"/>
      <c r="DI98" s="29">
        <f t="shared" si="128"/>
        <v>0</v>
      </c>
      <c r="DJ98" s="29">
        <f t="shared" si="129"/>
        <v>0</v>
      </c>
      <c r="DK98" s="329">
        <v>42.37</v>
      </c>
      <c r="DL98" s="329">
        <v>14.12</v>
      </c>
      <c r="DM98" s="11">
        <f t="shared" si="130"/>
        <v>42.37</v>
      </c>
      <c r="DN98" s="11">
        <f t="shared" si="131"/>
        <v>14.12</v>
      </c>
      <c r="DO98" s="329">
        <v>41.1</v>
      </c>
      <c r="DP98" s="329">
        <v>13.7</v>
      </c>
      <c r="DQ98" s="349"/>
      <c r="DR98" s="349"/>
      <c r="DS98" s="29"/>
      <c r="DT98" s="29"/>
      <c r="DU98" s="15"/>
      <c r="DV98" s="24"/>
      <c r="DW98" s="24"/>
      <c r="DX98" s="24"/>
      <c r="DY98" s="29"/>
      <c r="DZ98" s="29"/>
      <c r="EA98" s="14"/>
      <c r="EB98" s="29"/>
      <c r="EC98" s="29">
        <f t="shared" si="132"/>
        <v>0</v>
      </c>
      <c r="ED98" s="29">
        <f t="shared" si="132"/>
        <v>0</v>
      </c>
      <c r="EE98" s="14"/>
      <c r="EF98" s="14"/>
      <c r="EG98" s="330">
        <v>39.18</v>
      </c>
      <c r="EH98" s="331">
        <v>9.7949999999999999</v>
      </c>
      <c r="EI98" s="119">
        <v>154.63999999999999</v>
      </c>
      <c r="EJ98" s="119">
        <v>38.659999999999997</v>
      </c>
      <c r="EK98" s="327">
        <v>72.16</v>
      </c>
      <c r="EL98" s="353">
        <v>18.04</v>
      </c>
      <c r="EM98" s="358">
        <v>51.55</v>
      </c>
      <c r="EN98" s="358">
        <v>12.887499999999999</v>
      </c>
      <c r="EO98" s="358">
        <v>30.93</v>
      </c>
      <c r="EP98" s="358">
        <v>7.7324999999999999</v>
      </c>
      <c r="EQ98" s="29">
        <f t="shared" si="133"/>
        <v>348.46000000000004</v>
      </c>
      <c r="ER98" s="29">
        <f t="shared" si="134"/>
        <v>66.495000000000005</v>
      </c>
      <c r="ES98" s="33"/>
      <c r="ET98" s="33"/>
      <c r="EU98" s="23"/>
      <c r="EV98" s="23"/>
      <c r="EW98" s="14">
        <f t="shared" si="135"/>
        <v>0</v>
      </c>
      <c r="EX98" s="14">
        <f t="shared" si="136"/>
        <v>0</v>
      </c>
      <c r="EY98" s="29"/>
      <c r="EZ98" s="29"/>
      <c r="FA98" s="332">
        <v>26</v>
      </c>
      <c r="FB98" s="246"/>
      <c r="FC98" s="139">
        <v>0</v>
      </c>
      <c r="FD98" s="245"/>
      <c r="FE98" s="29"/>
      <c r="FF98" s="29"/>
      <c r="FG98" s="235"/>
      <c r="FH98" s="236"/>
      <c r="FI98" s="29"/>
      <c r="FJ98" s="29"/>
      <c r="FK98" s="29"/>
      <c r="FL98" s="29"/>
      <c r="FM98" s="245">
        <v>26.8</v>
      </c>
      <c r="FN98" s="245">
        <v>6</v>
      </c>
      <c r="FO98" s="14"/>
      <c r="FP98" s="29"/>
      <c r="FQ98" s="6">
        <f t="shared" si="137"/>
        <v>26.8</v>
      </c>
      <c r="FR98" s="29">
        <f t="shared" si="138"/>
        <v>6</v>
      </c>
      <c r="FS98" s="14"/>
      <c r="FT98" s="14"/>
      <c r="FU98" s="29"/>
      <c r="FV98" s="29"/>
      <c r="FW98" s="29"/>
      <c r="FX98" s="29"/>
      <c r="FY98" s="29"/>
      <c r="FZ98" s="29"/>
      <c r="GA98" s="29"/>
      <c r="GB98" s="29"/>
      <c r="GC98" s="29"/>
      <c r="GD98" s="29"/>
      <c r="GE98" s="29"/>
      <c r="GF98" s="29"/>
      <c r="GG98" s="29">
        <f t="shared" si="139"/>
        <v>0</v>
      </c>
      <c r="GH98" s="29">
        <f t="shared" si="140"/>
        <v>0</v>
      </c>
      <c r="GI98" s="22"/>
      <c r="GJ98" s="22"/>
      <c r="GK98" s="245"/>
      <c r="GL98" s="245"/>
      <c r="GM98" s="248"/>
      <c r="GN98" s="21"/>
      <c r="GO98" s="333"/>
      <c r="GP98" s="334"/>
      <c r="GQ98" s="5"/>
      <c r="GR98" s="5"/>
      <c r="GS98" s="21"/>
      <c r="GT98" s="21"/>
      <c r="GU98" s="118"/>
      <c r="GV98" s="118"/>
      <c r="GW98" s="118"/>
      <c r="GX98" s="118"/>
      <c r="GY98" s="118">
        <v>1.5</v>
      </c>
      <c r="GZ98" s="118">
        <v>0</v>
      </c>
      <c r="HA98" s="29">
        <f t="shared" si="141"/>
        <v>1.5</v>
      </c>
      <c r="HB98" s="29">
        <f t="shared" si="142"/>
        <v>0</v>
      </c>
      <c r="HC98" s="14"/>
      <c r="HD98" s="14"/>
      <c r="HE98" s="14"/>
      <c r="HF98" s="14"/>
      <c r="HG98" s="14"/>
      <c r="HH98" s="14"/>
      <c r="HI98" s="14">
        <f t="shared" si="110"/>
        <v>0</v>
      </c>
      <c r="HJ98" s="14">
        <f t="shared" si="111"/>
        <v>0</v>
      </c>
      <c r="HK98" s="102"/>
      <c r="HL98" s="102"/>
      <c r="HM98" s="102"/>
      <c r="HN98" s="355"/>
      <c r="HO98" s="102">
        <f t="shared" si="143"/>
        <v>0</v>
      </c>
      <c r="HP98" s="102">
        <f t="shared" si="144"/>
        <v>0</v>
      </c>
      <c r="HQ98" s="116">
        <v>550</v>
      </c>
      <c r="HR98" s="95"/>
      <c r="HS98" s="116">
        <v>550</v>
      </c>
      <c r="HT98" s="29"/>
      <c r="HU98" s="29">
        <f t="shared" si="145"/>
        <v>550</v>
      </c>
      <c r="HV98" s="29">
        <f t="shared" si="146"/>
        <v>0</v>
      </c>
      <c r="HW98" s="29"/>
      <c r="HX98" s="29"/>
      <c r="HY98" s="240"/>
      <c r="HZ98" s="333"/>
      <c r="IA98" s="20"/>
      <c r="IB98" s="7"/>
      <c r="IC98" s="336">
        <v>9.3000000000000007</v>
      </c>
      <c r="ID98" s="155">
        <v>2.3250000000000002</v>
      </c>
      <c r="IE98" s="4"/>
      <c r="IF98" s="4"/>
      <c r="IG98" s="29">
        <f t="shared" si="187"/>
        <v>9.3000000000000007</v>
      </c>
      <c r="IH98" s="29">
        <f t="shared" si="147"/>
        <v>2.3250000000000002</v>
      </c>
      <c r="II98" s="29"/>
      <c r="IJ98" s="29"/>
      <c r="IK98" s="29"/>
      <c r="IL98" s="29"/>
      <c r="IM98" s="14"/>
      <c r="IN98" s="24"/>
      <c r="IO98" s="102"/>
      <c r="IP98" s="102"/>
      <c r="IQ98" s="29"/>
      <c r="IR98" s="29"/>
      <c r="IS98" s="29"/>
      <c r="IT98" s="29"/>
      <c r="IU98" s="29">
        <f t="shared" si="112"/>
        <v>0</v>
      </c>
      <c r="IV98" s="29">
        <f t="shared" si="113"/>
        <v>0</v>
      </c>
      <c r="IW98" s="29"/>
      <c r="IX98" s="29"/>
      <c r="IY98" s="95">
        <v>10.31</v>
      </c>
      <c r="IZ98" s="95">
        <v>0</v>
      </c>
      <c r="JA98" s="95">
        <v>10.31</v>
      </c>
      <c r="JB98" s="95">
        <v>0</v>
      </c>
      <c r="JC98" s="30"/>
      <c r="JD98" s="30"/>
      <c r="JE98" s="29">
        <f t="shared" si="148"/>
        <v>20.62</v>
      </c>
      <c r="JF98" s="29">
        <f t="shared" si="149"/>
        <v>0</v>
      </c>
      <c r="JG98" s="368">
        <v>6.5372000000000003</v>
      </c>
      <c r="JH98" s="369">
        <v>1</v>
      </c>
      <c r="JI98" s="368">
        <v>6.5373000000000001</v>
      </c>
      <c r="JJ98" s="369">
        <v>1</v>
      </c>
      <c r="JK98" s="333">
        <v>51.55</v>
      </c>
      <c r="JL98" s="333">
        <v>11</v>
      </c>
      <c r="JM98" s="116">
        <v>44.33</v>
      </c>
      <c r="JN98" s="333">
        <v>9</v>
      </c>
      <c r="JO98" s="327"/>
      <c r="JP98" s="245"/>
      <c r="JQ98" s="29"/>
      <c r="JR98" s="29"/>
      <c r="JS98" s="29"/>
      <c r="JT98" s="29"/>
      <c r="JU98" s="29">
        <f t="shared" si="150"/>
        <v>108.9545</v>
      </c>
      <c r="JV98" s="29">
        <f t="shared" si="151"/>
        <v>22</v>
      </c>
      <c r="JW98" s="29"/>
      <c r="JX98" s="29"/>
      <c r="JY98" s="30"/>
      <c r="JZ98" s="30"/>
      <c r="KA98" s="29">
        <f t="shared" si="152"/>
        <v>0</v>
      </c>
      <c r="KB98" s="29">
        <f t="shared" si="153"/>
        <v>0</v>
      </c>
      <c r="KC98" s="14"/>
      <c r="KD98" s="14"/>
      <c r="KE98" s="14"/>
      <c r="KF98" s="14"/>
      <c r="KG98" s="14">
        <f t="shared" si="114"/>
        <v>0</v>
      </c>
      <c r="KH98" s="14">
        <f t="shared" si="115"/>
        <v>0</v>
      </c>
      <c r="KI98" s="14"/>
      <c r="KJ98" s="14"/>
      <c r="KK98" s="14"/>
      <c r="KL98" s="14"/>
      <c r="KM98" s="14">
        <f t="shared" si="154"/>
        <v>0</v>
      </c>
      <c r="KN98" s="14">
        <f t="shared" si="154"/>
        <v>0</v>
      </c>
      <c r="KO98" s="11"/>
      <c r="KP98" s="14"/>
      <c r="KQ98" s="14"/>
      <c r="KR98" s="14"/>
      <c r="KS98" s="10"/>
      <c r="KT98" s="10"/>
      <c r="KU98" s="14"/>
      <c r="KV98" s="14"/>
      <c r="KW98" s="14">
        <f t="shared" si="155"/>
        <v>0</v>
      </c>
      <c r="KX98" s="14">
        <f t="shared" si="156"/>
        <v>0</v>
      </c>
      <c r="KY98" s="14"/>
      <c r="KZ98" s="14"/>
      <c r="LA98" s="14"/>
      <c r="LB98" s="14"/>
      <c r="LC98" s="14">
        <f t="shared" si="157"/>
        <v>0</v>
      </c>
      <c r="LD98" s="14">
        <f t="shared" si="158"/>
        <v>0</v>
      </c>
      <c r="LE98" s="14"/>
      <c r="LF98" s="14"/>
      <c r="LG98" s="14">
        <f t="shared" si="159"/>
        <v>0</v>
      </c>
      <c r="LH98" s="14">
        <f t="shared" si="160"/>
        <v>0</v>
      </c>
      <c r="LI98" s="337"/>
      <c r="LJ98" s="338"/>
      <c r="LK98" s="339"/>
      <c r="LL98" s="340"/>
      <c r="LM98" s="339"/>
      <c r="LN98" s="342"/>
      <c r="LO98" s="31"/>
      <c r="LP98" s="3"/>
      <c r="LQ98" s="3"/>
      <c r="LR98" s="3"/>
      <c r="LS98" s="14">
        <f t="shared" si="161"/>
        <v>0</v>
      </c>
      <c r="LT98" s="14">
        <f t="shared" si="162"/>
        <v>0</v>
      </c>
      <c r="LU98" s="12"/>
      <c r="LV98" s="14"/>
      <c r="LW98" s="14"/>
      <c r="LX98" s="14"/>
      <c r="LY98" s="14">
        <f t="shared" si="163"/>
        <v>0</v>
      </c>
      <c r="LZ98" s="14">
        <f t="shared" si="164"/>
        <v>0</v>
      </c>
      <c r="MA98" s="27"/>
      <c r="MB98" s="14"/>
      <c r="MC98" s="233">
        <v>25</v>
      </c>
      <c r="MD98" s="252"/>
      <c r="ME98" s="99"/>
      <c r="MF98" s="14"/>
      <c r="MG98" s="31"/>
      <c r="MH98" s="14"/>
      <c r="MI98" s="14">
        <f t="shared" si="165"/>
        <v>25</v>
      </c>
      <c r="MJ98" s="14">
        <f t="shared" si="166"/>
        <v>0</v>
      </c>
      <c r="MK98" s="350">
        <v>0</v>
      </c>
      <c r="ML98" s="117">
        <v>0</v>
      </c>
      <c r="MM98" s="139">
        <v>0</v>
      </c>
      <c r="MN98" s="343">
        <v>0</v>
      </c>
      <c r="MO98" s="14">
        <f t="shared" si="167"/>
        <v>0</v>
      </c>
      <c r="MP98" s="14">
        <f t="shared" si="168"/>
        <v>0</v>
      </c>
      <c r="MQ98" s="14"/>
      <c r="MR98" s="14"/>
      <c r="MS98" s="14">
        <f t="shared" si="169"/>
        <v>0</v>
      </c>
      <c r="MT98" s="14">
        <f t="shared" si="170"/>
        <v>0</v>
      </c>
      <c r="MU98" s="14"/>
      <c r="MV98" s="14"/>
      <c r="MW98" s="14">
        <f t="shared" si="171"/>
        <v>0</v>
      </c>
      <c r="MX98" s="14">
        <f t="shared" si="172"/>
        <v>0</v>
      </c>
      <c r="MY98" s="117">
        <v>6.65</v>
      </c>
      <c r="MZ98" s="344">
        <v>0.9</v>
      </c>
      <c r="NA98" s="14">
        <f t="shared" si="173"/>
        <v>6.65</v>
      </c>
      <c r="NB98" s="14">
        <f t="shared" si="174"/>
        <v>0.9</v>
      </c>
      <c r="NC98" s="33"/>
      <c r="ND98" s="33"/>
      <c r="NE98" s="33">
        <f t="shared" si="175"/>
        <v>0</v>
      </c>
      <c r="NF98" s="33">
        <f t="shared" si="176"/>
        <v>0</v>
      </c>
      <c r="NG98" s="33"/>
      <c r="NH98" s="33"/>
      <c r="NI98" s="33">
        <f t="shared" si="177"/>
        <v>0</v>
      </c>
      <c r="NJ98" s="33">
        <f t="shared" si="178"/>
        <v>0</v>
      </c>
      <c r="NK98" s="8"/>
      <c r="NL98" s="33"/>
      <c r="NM98" s="33">
        <f t="shared" si="179"/>
        <v>0</v>
      </c>
      <c r="NN98" s="33">
        <f t="shared" si="180"/>
        <v>0</v>
      </c>
      <c r="NO98" s="98">
        <v>0</v>
      </c>
      <c r="NP98" s="98"/>
      <c r="NQ98" s="98">
        <v>0</v>
      </c>
      <c r="NR98" s="98"/>
      <c r="NS98" s="98">
        <v>0</v>
      </c>
      <c r="NT98" s="98"/>
      <c r="NU98" s="14">
        <f t="shared" si="181"/>
        <v>0</v>
      </c>
      <c r="NV98" s="14">
        <f t="shared" si="182"/>
        <v>0</v>
      </c>
      <c r="NW98" s="98"/>
      <c r="NX98" s="98"/>
      <c r="NY98" s="98"/>
      <c r="NZ98" s="98"/>
      <c r="OA98" s="98"/>
      <c r="OB98" s="98"/>
      <c r="OC98" s="98"/>
      <c r="OD98" s="98"/>
      <c r="OE98" s="98">
        <f t="shared" si="183"/>
        <v>0</v>
      </c>
      <c r="OF98" s="98">
        <f t="shared" si="184"/>
        <v>0</v>
      </c>
      <c r="OG98" s="240">
        <v>0</v>
      </c>
      <c r="OH98" s="240"/>
      <c r="OI98" s="240">
        <v>0</v>
      </c>
      <c r="OJ98" s="240"/>
      <c r="OK98" s="240">
        <v>0</v>
      </c>
      <c r="OL98" s="33"/>
      <c r="OM98" s="33">
        <f t="shared" si="185"/>
        <v>0</v>
      </c>
      <c r="ON98" s="33">
        <f t="shared" si="186"/>
        <v>0</v>
      </c>
      <c r="OO98" s="33"/>
      <c r="OP98" s="33"/>
      <c r="OQ98" s="33">
        <f t="shared" si="116"/>
        <v>0</v>
      </c>
      <c r="OR98" s="33">
        <f t="shared" si="117"/>
        <v>0</v>
      </c>
    </row>
    <row r="99" spans="1:408" ht="12.75" customHeight="1">
      <c r="A99" s="186" t="s">
        <v>158</v>
      </c>
      <c r="B99" s="154">
        <v>89</v>
      </c>
      <c r="C99" s="173"/>
      <c r="D99" s="173"/>
      <c r="E99" s="98"/>
      <c r="F99" s="98"/>
      <c r="G99" s="98"/>
      <c r="H99" s="98"/>
      <c r="I99" s="102">
        <f t="shared" si="103"/>
        <v>0</v>
      </c>
      <c r="J99" s="102">
        <f t="shared" si="104"/>
        <v>0</v>
      </c>
      <c r="K99" s="11"/>
      <c r="L99" s="11"/>
      <c r="M99" s="95">
        <v>20.62</v>
      </c>
      <c r="N99" s="95">
        <v>4.1240000000000006</v>
      </c>
      <c r="O99" s="99">
        <v>20.62</v>
      </c>
      <c r="P99" s="95">
        <v>4.1240000000000006</v>
      </c>
      <c r="Q99" s="147"/>
      <c r="R99" s="102"/>
      <c r="S99" s="11"/>
      <c r="T99" s="11"/>
      <c r="U99" s="102"/>
      <c r="V99" s="102"/>
      <c r="W99" s="29">
        <f t="shared" si="118"/>
        <v>41.24</v>
      </c>
      <c r="X99" s="29">
        <f t="shared" si="119"/>
        <v>41.24</v>
      </c>
      <c r="Y99" s="102">
        <v>5</v>
      </c>
      <c r="Z99" s="102">
        <v>2.2200000000000002</v>
      </c>
      <c r="AA99" s="99"/>
      <c r="AB99" s="95"/>
      <c r="AC99" s="29">
        <f t="shared" si="120"/>
        <v>5</v>
      </c>
      <c r="AD99" s="29">
        <f t="shared" si="121"/>
        <v>2.2200000000000002</v>
      </c>
      <c r="AE99" s="95">
        <v>0</v>
      </c>
      <c r="AF99" s="95">
        <v>0</v>
      </c>
      <c r="AG99" s="95"/>
      <c r="AH99" s="95"/>
      <c r="AI99" s="147"/>
      <c r="AJ99" s="147"/>
      <c r="AK99" s="325">
        <v>80</v>
      </c>
      <c r="AL99" s="326">
        <v>24</v>
      </c>
      <c r="AM99" s="9"/>
      <c r="AN99" s="9"/>
      <c r="AO99" s="28"/>
      <c r="AP99" s="28"/>
      <c r="AQ99" s="28"/>
      <c r="AR99" s="28"/>
      <c r="AS99" s="28"/>
      <c r="AT99" s="28"/>
      <c r="AU99" s="14">
        <f t="shared" si="105"/>
        <v>80</v>
      </c>
      <c r="AV99" s="14">
        <f t="shared" si="106"/>
        <v>24</v>
      </c>
      <c r="AW99" s="29"/>
      <c r="AX99" s="29"/>
      <c r="AY99" s="1"/>
      <c r="AZ99" s="29"/>
      <c r="BA99" s="29"/>
      <c r="BB99" s="29"/>
      <c r="BC99" s="29">
        <f t="shared" si="107"/>
        <v>0</v>
      </c>
      <c r="BD99" s="29">
        <f t="shared" si="108"/>
        <v>0</v>
      </c>
      <c r="BE99" s="102">
        <v>17</v>
      </c>
      <c r="BF99" s="102">
        <v>2.4207999999999998</v>
      </c>
      <c r="BG99" s="249">
        <v>8</v>
      </c>
      <c r="BH99" s="250">
        <v>1.1392</v>
      </c>
      <c r="BI99" s="249"/>
      <c r="BJ99" s="250"/>
      <c r="BK99" s="245"/>
      <c r="BL99" s="102"/>
      <c r="BM99" s="102">
        <v>5</v>
      </c>
      <c r="BN99" s="102">
        <v>0.71199999999999997</v>
      </c>
      <c r="BO99" s="29"/>
      <c r="BP99" s="29"/>
      <c r="BQ99" s="102">
        <v>30</v>
      </c>
      <c r="BR99" s="102">
        <v>4.2720000000000002</v>
      </c>
      <c r="BS99" s="11">
        <f t="shared" si="122"/>
        <v>60</v>
      </c>
      <c r="BT99" s="29">
        <f t="shared" si="123"/>
        <v>8.5440000000000005</v>
      </c>
      <c r="BU99" s="29"/>
      <c r="BV99" s="29"/>
      <c r="BW99" s="14"/>
      <c r="BX99" s="14"/>
      <c r="BY99" s="14"/>
      <c r="BZ99" s="29"/>
      <c r="CA99" s="14"/>
      <c r="CB99" s="29"/>
      <c r="CC99" s="14">
        <f t="shared" si="109"/>
        <v>0</v>
      </c>
      <c r="CD99" s="14">
        <f t="shared" si="109"/>
        <v>0</v>
      </c>
      <c r="CE99" s="14"/>
      <c r="CF99" s="14"/>
      <c r="CG99" s="27"/>
      <c r="CH99" s="18"/>
      <c r="CI99" s="26"/>
      <c r="CJ99" s="18"/>
      <c r="CK99" s="17"/>
      <c r="CL99" s="17"/>
      <c r="CM99" s="327">
        <v>25.75</v>
      </c>
      <c r="CN99" s="245">
        <v>8</v>
      </c>
      <c r="CO99" s="29">
        <f t="shared" si="124"/>
        <v>25.75</v>
      </c>
      <c r="CP99" s="29">
        <f t="shared" si="125"/>
        <v>8</v>
      </c>
      <c r="CQ99" s="238">
        <v>247.40625</v>
      </c>
      <c r="CR99" s="238"/>
      <c r="CS99" s="238"/>
      <c r="CT99" s="239"/>
      <c r="CU99" s="366">
        <v>18.556701030927837</v>
      </c>
      <c r="CV99" s="240"/>
      <c r="CW99" s="328">
        <v>63.814432989690722</v>
      </c>
      <c r="CX99" s="239"/>
      <c r="CY99" s="16"/>
      <c r="CZ99" s="16"/>
      <c r="DA99" s="25">
        <f t="shared" si="126"/>
        <v>329.77738402061857</v>
      </c>
      <c r="DB99" s="14">
        <f t="shared" si="127"/>
        <v>0</v>
      </c>
      <c r="DC99" s="29"/>
      <c r="DD99" s="29"/>
      <c r="DE99" s="14"/>
      <c r="DF99" s="29"/>
      <c r="DG99" s="29"/>
      <c r="DH99" s="29"/>
      <c r="DI99" s="29">
        <f t="shared" si="128"/>
        <v>0</v>
      </c>
      <c r="DJ99" s="29">
        <f t="shared" si="129"/>
        <v>0</v>
      </c>
      <c r="DK99" s="329">
        <v>42.37</v>
      </c>
      <c r="DL99" s="329">
        <v>14.12</v>
      </c>
      <c r="DM99" s="11">
        <f t="shared" si="130"/>
        <v>42.37</v>
      </c>
      <c r="DN99" s="11">
        <f t="shared" si="131"/>
        <v>14.12</v>
      </c>
      <c r="DO99" s="329">
        <v>41.1</v>
      </c>
      <c r="DP99" s="329">
        <v>13.7</v>
      </c>
      <c r="DQ99" s="349"/>
      <c r="DR99" s="349"/>
      <c r="DS99" s="29"/>
      <c r="DT99" s="29"/>
      <c r="DU99" s="15"/>
      <c r="DV99" s="24"/>
      <c r="DW99" s="24"/>
      <c r="DX99" s="24"/>
      <c r="DY99" s="29"/>
      <c r="DZ99" s="29"/>
      <c r="EA99" s="14"/>
      <c r="EB99" s="29"/>
      <c r="EC99" s="29">
        <f t="shared" si="132"/>
        <v>0</v>
      </c>
      <c r="ED99" s="29">
        <f t="shared" si="132"/>
        <v>0</v>
      </c>
      <c r="EE99" s="14"/>
      <c r="EF99" s="14"/>
      <c r="EG99" s="330">
        <v>39.18</v>
      </c>
      <c r="EH99" s="331">
        <v>9.7949999999999999</v>
      </c>
      <c r="EI99" s="119">
        <v>154.63999999999999</v>
      </c>
      <c r="EJ99" s="119">
        <v>38.659999999999997</v>
      </c>
      <c r="EK99" s="327">
        <v>72.16</v>
      </c>
      <c r="EL99" s="353">
        <v>18.04</v>
      </c>
      <c r="EM99" s="358">
        <v>51.55</v>
      </c>
      <c r="EN99" s="358">
        <v>12.887499999999999</v>
      </c>
      <c r="EO99" s="358">
        <v>30.93</v>
      </c>
      <c r="EP99" s="358">
        <v>7.7324999999999999</v>
      </c>
      <c r="EQ99" s="29">
        <f t="shared" si="133"/>
        <v>348.46000000000004</v>
      </c>
      <c r="ER99" s="29">
        <f t="shared" si="134"/>
        <v>66.495000000000005</v>
      </c>
      <c r="ES99" s="33"/>
      <c r="ET99" s="33"/>
      <c r="EU99" s="23"/>
      <c r="EV99" s="23"/>
      <c r="EW99" s="14">
        <f t="shared" si="135"/>
        <v>0</v>
      </c>
      <c r="EX99" s="14">
        <f t="shared" si="136"/>
        <v>0</v>
      </c>
      <c r="EY99" s="29"/>
      <c r="EZ99" s="29"/>
      <c r="FA99" s="332">
        <v>24</v>
      </c>
      <c r="FB99" s="246"/>
      <c r="FC99" s="139">
        <v>0</v>
      </c>
      <c r="FD99" s="245"/>
      <c r="FE99" s="29"/>
      <c r="FF99" s="29"/>
      <c r="FG99" s="235"/>
      <c r="FH99" s="236"/>
      <c r="FI99" s="29"/>
      <c r="FJ99" s="29"/>
      <c r="FK99" s="29"/>
      <c r="FL99" s="29"/>
      <c r="FM99" s="245">
        <v>26.8</v>
      </c>
      <c r="FN99" s="245">
        <v>6</v>
      </c>
      <c r="FO99" s="14"/>
      <c r="FP99" s="29"/>
      <c r="FQ99" s="6">
        <f t="shared" si="137"/>
        <v>26.8</v>
      </c>
      <c r="FR99" s="29">
        <f t="shared" si="138"/>
        <v>6</v>
      </c>
      <c r="FS99" s="14"/>
      <c r="FT99" s="14"/>
      <c r="FU99" s="29"/>
      <c r="FV99" s="29"/>
      <c r="FW99" s="29"/>
      <c r="FX99" s="29"/>
      <c r="FY99" s="29"/>
      <c r="FZ99" s="29"/>
      <c r="GA99" s="29"/>
      <c r="GB99" s="29"/>
      <c r="GC99" s="29"/>
      <c r="GD99" s="29"/>
      <c r="GE99" s="29"/>
      <c r="GF99" s="29"/>
      <c r="GG99" s="29">
        <f t="shared" si="139"/>
        <v>0</v>
      </c>
      <c r="GH99" s="29">
        <f t="shared" si="140"/>
        <v>0</v>
      </c>
      <c r="GI99" s="22"/>
      <c r="GJ99" s="22"/>
      <c r="GK99" s="245"/>
      <c r="GL99" s="245"/>
      <c r="GM99" s="248"/>
      <c r="GN99" s="21"/>
      <c r="GO99" s="333"/>
      <c r="GP99" s="334"/>
      <c r="GQ99" s="5"/>
      <c r="GR99" s="5"/>
      <c r="GS99" s="21"/>
      <c r="GT99" s="21"/>
      <c r="GU99" s="118"/>
      <c r="GV99" s="118"/>
      <c r="GW99" s="118"/>
      <c r="GX99" s="118"/>
      <c r="GY99" s="118">
        <v>1.5</v>
      </c>
      <c r="GZ99" s="118">
        <v>0</v>
      </c>
      <c r="HA99" s="29">
        <f t="shared" si="141"/>
        <v>1.5</v>
      </c>
      <c r="HB99" s="29">
        <f t="shared" si="142"/>
        <v>0</v>
      </c>
      <c r="HC99" s="14"/>
      <c r="HD99" s="14"/>
      <c r="HE99" s="14"/>
      <c r="HF99" s="14"/>
      <c r="HG99" s="14"/>
      <c r="HH99" s="14"/>
      <c r="HI99" s="14">
        <f t="shared" si="110"/>
        <v>0</v>
      </c>
      <c r="HJ99" s="14">
        <f t="shared" si="111"/>
        <v>0</v>
      </c>
      <c r="HK99" s="102"/>
      <c r="HL99" s="102"/>
      <c r="HM99" s="102"/>
      <c r="HN99" s="355"/>
      <c r="HO99" s="102">
        <f t="shared" si="143"/>
        <v>0</v>
      </c>
      <c r="HP99" s="102">
        <f t="shared" si="144"/>
        <v>0</v>
      </c>
      <c r="HQ99" s="116">
        <v>550</v>
      </c>
      <c r="HR99" s="95"/>
      <c r="HS99" s="116">
        <v>550</v>
      </c>
      <c r="HT99" s="29"/>
      <c r="HU99" s="29">
        <f t="shared" si="145"/>
        <v>550</v>
      </c>
      <c r="HV99" s="29">
        <f t="shared" si="146"/>
        <v>0</v>
      </c>
      <c r="HW99" s="29"/>
      <c r="HX99" s="29"/>
      <c r="HY99" s="240"/>
      <c r="HZ99" s="333"/>
      <c r="IA99" s="20"/>
      <c r="IB99" s="7"/>
      <c r="IC99" s="336">
        <v>9.3000000000000007</v>
      </c>
      <c r="ID99" s="155">
        <v>2.3250000000000002</v>
      </c>
      <c r="IE99" s="4"/>
      <c r="IF99" s="4"/>
      <c r="IG99" s="29">
        <f t="shared" si="187"/>
        <v>9.3000000000000007</v>
      </c>
      <c r="IH99" s="29">
        <f t="shared" si="147"/>
        <v>2.3250000000000002</v>
      </c>
      <c r="II99" s="29"/>
      <c r="IJ99" s="29"/>
      <c r="IK99" s="29"/>
      <c r="IL99" s="29"/>
      <c r="IM99" s="14"/>
      <c r="IN99" s="24"/>
      <c r="IO99" s="102"/>
      <c r="IP99" s="102"/>
      <c r="IQ99" s="29"/>
      <c r="IR99" s="29"/>
      <c r="IS99" s="29"/>
      <c r="IT99" s="29"/>
      <c r="IU99" s="29">
        <f t="shared" si="112"/>
        <v>0</v>
      </c>
      <c r="IV99" s="29">
        <f t="shared" si="113"/>
        <v>0</v>
      </c>
      <c r="IW99" s="29"/>
      <c r="IX99" s="29"/>
      <c r="IY99" s="95">
        <v>10.31</v>
      </c>
      <c r="IZ99" s="95">
        <v>0</v>
      </c>
      <c r="JA99" s="95">
        <v>10.31</v>
      </c>
      <c r="JB99" s="95">
        <v>0</v>
      </c>
      <c r="JC99" s="30"/>
      <c r="JD99" s="30"/>
      <c r="JE99" s="29">
        <f t="shared" si="148"/>
        <v>20.62</v>
      </c>
      <c r="JF99" s="29">
        <f t="shared" si="149"/>
        <v>0</v>
      </c>
      <c r="JG99" s="368">
        <v>6.5372000000000003</v>
      </c>
      <c r="JH99" s="369">
        <v>1</v>
      </c>
      <c r="JI99" s="368">
        <v>6.5373000000000001</v>
      </c>
      <c r="JJ99" s="369">
        <v>1</v>
      </c>
      <c r="JK99" s="333">
        <v>51.55</v>
      </c>
      <c r="JL99" s="333">
        <v>11</v>
      </c>
      <c r="JM99" s="116">
        <v>44.33</v>
      </c>
      <c r="JN99" s="333">
        <v>9</v>
      </c>
      <c r="JO99" s="327"/>
      <c r="JP99" s="245"/>
      <c r="JQ99" s="29"/>
      <c r="JR99" s="29"/>
      <c r="JS99" s="29"/>
      <c r="JT99" s="29"/>
      <c r="JU99" s="29">
        <f t="shared" si="150"/>
        <v>108.9545</v>
      </c>
      <c r="JV99" s="29">
        <f t="shared" si="151"/>
        <v>22</v>
      </c>
      <c r="JW99" s="29"/>
      <c r="JX99" s="29"/>
      <c r="JY99" s="30"/>
      <c r="JZ99" s="30"/>
      <c r="KA99" s="29">
        <f t="shared" si="152"/>
        <v>0</v>
      </c>
      <c r="KB99" s="29">
        <f t="shared" si="153"/>
        <v>0</v>
      </c>
      <c r="KC99" s="14"/>
      <c r="KD99" s="14"/>
      <c r="KE99" s="14"/>
      <c r="KF99" s="14"/>
      <c r="KG99" s="14">
        <f t="shared" si="114"/>
        <v>0</v>
      </c>
      <c r="KH99" s="14">
        <f t="shared" si="115"/>
        <v>0</v>
      </c>
      <c r="KI99" s="14"/>
      <c r="KJ99" s="14"/>
      <c r="KK99" s="14"/>
      <c r="KL99" s="14"/>
      <c r="KM99" s="14">
        <f t="shared" si="154"/>
        <v>0</v>
      </c>
      <c r="KN99" s="14">
        <f t="shared" si="154"/>
        <v>0</v>
      </c>
      <c r="KO99" s="11"/>
      <c r="KP99" s="14"/>
      <c r="KQ99" s="14"/>
      <c r="KR99" s="14"/>
      <c r="KS99" s="10"/>
      <c r="KT99" s="10"/>
      <c r="KU99" s="14"/>
      <c r="KV99" s="14"/>
      <c r="KW99" s="14">
        <f t="shared" si="155"/>
        <v>0</v>
      </c>
      <c r="KX99" s="14">
        <f t="shared" si="156"/>
        <v>0</v>
      </c>
      <c r="KY99" s="14"/>
      <c r="KZ99" s="14"/>
      <c r="LA99" s="14"/>
      <c r="LB99" s="14"/>
      <c r="LC99" s="14">
        <f t="shared" si="157"/>
        <v>0</v>
      </c>
      <c r="LD99" s="14">
        <f t="shared" si="158"/>
        <v>0</v>
      </c>
      <c r="LE99" s="14"/>
      <c r="LF99" s="14"/>
      <c r="LG99" s="14">
        <f t="shared" si="159"/>
        <v>0</v>
      </c>
      <c r="LH99" s="14">
        <f t="shared" si="160"/>
        <v>0</v>
      </c>
      <c r="LI99" s="337"/>
      <c r="LJ99" s="338"/>
      <c r="LK99" s="339"/>
      <c r="LL99" s="340"/>
      <c r="LM99" s="339"/>
      <c r="LN99" s="342"/>
      <c r="LO99" s="31"/>
      <c r="LP99" s="3"/>
      <c r="LQ99" s="3"/>
      <c r="LR99" s="3"/>
      <c r="LS99" s="14">
        <f t="shared" si="161"/>
        <v>0</v>
      </c>
      <c r="LT99" s="14">
        <f t="shared" si="162"/>
        <v>0</v>
      </c>
      <c r="LU99" s="12"/>
      <c r="LV99" s="14"/>
      <c r="LW99" s="14"/>
      <c r="LX99" s="14"/>
      <c r="LY99" s="14">
        <f t="shared" si="163"/>
        <v>0</v>
      </c>
      <c r="LZ99" s="14">
        <f t="shared" si="164"/>
        <v>0</v>
      </c>
      <c r="MA99" s="27"/>
      <c r="MB99" s="14"/>
      <c r="MC99" s="233">
        <v>25</v>
      </c>
      <c r="MD99" s="252"/>
      <c r="ME99" s="99"/>
      <c r="MF99" s="14"/>
      <c r="MG99" s="31"/>
      <c r="MH99" s="14"/>
      <c r="MI99" s="14">
        <f t="shared" si="165"/>
        <v>25</v>
      </c>
      <c r="MJ99" s="14">
        <f t="shared" si="166"/>
        <v>0</v>
      </c>
      <c r="MK99" s="350">
        <v>0</v>
      </c>
      <c r="ML99" s="117">
        <v>0</v>
      </c>
      <c r="MM99" s="139">
        <v>0</v>
      </c>
      <c r="MN99" s="343">
        <v>0</v>
      </c>
      <c r="MO99" s="14">
        <f t="shared" si="167"/>
        <v>0</v>
      </c>
      <c r="MP99" s="14">
        <f t="shared" si="168"/>
        <v>0</v>
      </c>
      <c r="MQ99" s="14"/>
      <c r="MR99" s="14"/>
      <c r="MS99" s="14">
        <f t="shared" si="169"/>
        <v>0</v>
      </c>
      <c r="MT99" s="14">
        <f t="shared" si="170"/>
        <v>0</v>
      </c>
      <c r="MU99" s="14"/>
      <c r="MV99" s="14"/>
      <c r="MW99" s="14">
        <f t="shared" si="171"/>
        <v>0</v>
      </c>
      <c r="MX99" s="14">
        <f t="shared" si="172"/>
        <v>0</v>
      </c>
      <c r="MY99" s="117">
        <v>6.65</v>
      </c>
      <c r="MZ99" s="344">
        <v>0.9</v>
      </c>
      <c r="NA99" s="14">
        <f t="shared" si="173"/>
        <v>6.65</v>
      </c>
      <c r="NB99" s="14">
        <f t="shared" si="174"/>
        <v>0.9</v>
      </c>
      <c r="NC99" s="33"/>
      <c r="ND99" s="33"/>
      <c r="NE99" s="33">
        <f t="shared" si="175"/>
        <v>0</v>
      </c>
      <c r="NF99" s="33">
        <f t="shared" si="176"/>
        <v>0</v>
      </c>
      <c r="NG99" s="33"/>
      <c r="NH99" s="33"/>
      <c r="NI99" s="33">
        <f t="shared" si="177"/>
        <v>0</v>
      </c>
      <c r="NJ99" s="33">
        <f t="shared" si="178"/>
        <v>0</v>
      </c>
      <c r="NK99" s="8"/>
      <c r="NL99" s="33"/>
      <c r="NM99" s="33">
        <f t="shared" si="179"/>
        <v>0</v>
      </c>
      <c r="NN99" s="33">
        <f t="shared" si="180"/>
        <v>0</v>
      </c>
      <c r="NO99" s="98">
        <v>0</v>
      </c>
      <c r="NP99" s="98"/>
      <c r="NQ99" s="98">
        <v>0</v>
      </c>
      <c r="NR99" s="98"/>
      <c r="NS99" s="98">
        <v>0</v>
      </c>
      <c r="NT99" s="98"/>
      <c r="NU99" s="14">
        <f t="shared" si="181"/>
        <v>0</v>
      </c>
      <c r="NV99" s="14">
        <f t="shared" si="182"/>
        <v>0</v>
      </c>
      <c r="NW99" s="98"/>
      <c r="NX99" s="98"/>
      <c r="NY99" s="98"/>
      <c r="NZ99" s="98"/>
      <c r="OA99" s="98"/>
      <c r="OB99" s="98"/>
      <c r="OC99" s="98"/>
      <c r="OD99" s="98"/>
      <c r="OE99" s="98">
        <f t="shared" si="183"/>
        <v>0</v>
      </c>
      <c r="OF99" s="98">
        <f t="shared" si="184"/>
        <v>0</v>
      </c>
      <c r="OG99" s="240">
        <v>0</v>
      </c>
      <c r="OH99" s="240"/>
      <c r="OI99" s="240">
        <v>0</v>
      </c>
      <c r="OJ99" s="240"/>
      <c r="OK99" s="240">
        <v>0</v>
      </c>
      <c r="OL99" s="33"/>
      <c r="OM99" s="33">
        <f t="shared" si="185"/>
        <v>0</v>
      </c>
      <c r="ON99" s="33">
        <f t="shared" si="186"/>
        <v>0</v>
      </c>
      <c r="OO99" s="33"/>
      <c r="OP99" s="33"/>
      <c r="OQ99" s="33">
        <f t="shared" si="116"/>
        <v>0</v>
      </c>
      <c r="OR99" s="33">
        <f t="shared" si="117"/>
        <v>0</v>
      </c>
    </row>
    <row r="100" spans="1:408" ht="12.75" customHeight="1">
      <c r="A100" s="172"/>
      <c r="B100" s="154">
        <v>90</v>
      </c>
      <c r="C100" s="173"/>
      <c r="D100" s="173"/>
      <c r="E100" s="98"/>
      <c r="F100" s="98"/>
      <c r="G100" s="98"/>
      <c r="H100" s="98"/>
      <c r="I100" s="102">
        <f t="shared" si="103"/>
        <v>0</v>
      </c>
      <c r="J100" s="102">
        <f t="shared" si="104"/>
        <v>0</v>
      </c>
      <c r="K100" s="11"/>
      <c r="L100" s="11"/>
      <c r="M100" s="95">
        <v>20.62</v>
      </c>
      <c r="N100" s="95">
        <v>4.1240000000000006</v>
      </c>
      <c r="O100" s="99">
        <v>20.62</v>
      </c>
      <c r="P100" s="95">
        <v>4.1240000000000006</v>
      </c>
      <c r="Q100" s="147"/>
      <c r="R100" s="102"/>
      <c r="S100" s="11"/>
      <c r="T100" s="11"/>
      <c r="U100" s="102"/>
      <c r="V100" s="102"/>
      <c r="W100" s="29">
        <f t="shared" si="118"/>
        <v>41.24</v>
      </c>
      <c r="X100" s="29">
        <f t="shared" si="119"/>
        <v>41.24</v>
      </c>
      <c r="Y100" s="102">
        <v>5</v>
      </c>
      <c r="Z100" s="102">
        <v>2.2200000000000002</v>
      </c>
      <c r="AA100" s="99"/>
      <c r="AB100" s="95"/>
      <c r="AC100" s="29">
        <f t="shared" si="120"/>
        <v>5</v>
      </c>
      <c r="AD100" s="29">
        <f t="shared" si="121"/>
        <v>2.2200000000000002</v>
      </c>
      <c r="AE100" s="95">
        <v>0</v>
      </c>
      <c r="AF100" s="95">
        <v>0</v>
      </c>
      <c r="AG100" s="95"/>
      <c r="AH100" s="95"/>
      <c r="AI100" s="147"/>
      <c r="AJ100" s="147"/>
      <c r="AK100" s="325">
        <v>80</v>
      </c>
      <c r="AL100" s="326">
        <v>24</v>
      </c>
      <c r="AM100" s="9"/>
      <c r="AN100" s="9"/>
      <c r="AO100" s="28"/>
      <c r="AP100" s="28"/>
      <c r="AQ100" s="28"/>
      <c r="AR100" s="28"/>
      <c r="AS100" s="28"/>
      <c r="AT100" s="28"/>
      <c r="AU100" s="14">
        <f t="shared" si="105"/>
        <v>80</v>
      </c>
      <c r="AV100" s="14">
        <f t="shared" si="106"/>
        <v>24</v>
      </c>
      <c r="AW100" s="29"/>
      <c r="AX100" s="29"/>
      <c r="AY100" s="1"/>
      <c r="AZ100" s="29"/>
      <c r="BA100" s="29"/>
      <c r="BB100" s="29"/>
      <c r="BC100" s="29">
        <f t="shared" si="107"/>
        <v>0</v>
      </c>
      <c r="BD100" s="29">
        <f t="shared" si="108"/>
        <v>0</v>
      </c>
      <c r="BE100" s="102">
        <v>17</v>
      </c>
      <c r="BF100" s="102">
        <v>2.4207999999999998</v>
      </c>
      <c r="BG100" s="249">
        <v>8</v>
      </c>
      <c r="BH100" s="250">
        <v>1.1392</v>
      </c>
      <c r="BI100" s="249"/>
      <c r="BJ100" s="250"/>
      <c r="BK100" s="245"/>
      <c r="BL100" s="102"/>
      <c r="BM100" s="102">
        <v>5</v>
      </c>
      <c r="BN100" s="102">
        <v>0.71199999999999997</v>
      </c>
      <c r="BO100" s="29"/>
      <c r="BP100" s="29"/>
      <c r="BQ100" s="102">
        <v>30</v>
      </c>
      <c r="BR100" s="102">
        <v>4.2720000000000002</v>
      </c>
      <c r="BS100" s="11">
        <f t="shared" si="122"/>
        <v>60</v>
      </c>
      <c r="BT100" s="29">
        <f t="shared" si="123"/>
        <v>8.5440000000000005</v>
      </c>
      <c r="BU100" s="29"/>
      <c r="BV100" s="29"/>
      <c r="BW100" s="14"/>
      <c r="BX100" s="14"/>
      <c r="BY100" s="14"/>
      <c r="BZ100" s="29"/>
      <c r="CA100" s="14"/>
      <c r="CB100" s="29"/>
      <c r="CC100" s="14">
        <f t="shared" si="109"/>
        <v>0</v>
      </c>
      <c r="CD100" s="14">
        <f t="shared" si="109"/>
        <v>0</v>
      </c>
      <c r="CE100" s="14"/>
      <c r="CF100" s="14"/>
      <c r="CG100" s="27"/>
      <c r="CH100" s="18"/>
      <c r="CI100" s="26"/>
      <c r="CJ100" s="18"/>
      <c r="CK100" s="17"/>
      <c r="CL100" s="17"/>
      <c r="CM100" s="327">
        <v>25.75</v>
      </c>
      <c r="CN100" s="245">
        <v>8</v>
      </c>
      <c r="CO100" s="29">
        <f t="shared" si="124"/>
        <v>25.75</v>
      </c>
      <c r="CP100" s="29">
        <f t="shared" si="125"/>
        <v>8</v>
      </c>
      <c r="CQ100" s="238">
        <v>247.40625</v>
      </c>
      <c r="CR100" s="238"/>
      <c r="CS100" s="238"/>
      <c r="CT100" s="239"/>
      <c r="CU100" s="366">
        <v>18.556701030927837</v>
      </c>
      <c r="CV100" s="240"/>
      <c r="CW100" s="328">
        <v>63.814432989690722</v>
      </c>
      <c r="CX100" s="239"/>
      <c r="CY100" s="16"/>
      <c r="CZ100" s="16"/>
      <c r="DA100" s="25">
        <f t="shared" si="126"/>
        <v>329.77738402061857</v>
      </c>
      <c r="DB100" s="14">
        <f t="shared" si="127"/>
        <v>0</v>
      </c>
      <c r="DC100" s="29"/>
      <c r="DD100" s="29"/>
      <c r="DE100" s="14"/>
      <c r="DF100" s="29"/>
      <c r="DG100" s="29"/>
      <c r="DH100" s="29"/>
      <c r="DI100" s="29">
        <f t="shared" si="128"/>
        <v>0</v>
      </c>
      <c r="DJ100" s="29">
        <f t="shared" si="129"/>
        <v>0</v>
      </c>
      <c r="DK100" s="329">
        <v>42.37</v>
      </c>
      <c r="DL100" s="329">
        <v>14.12</v>
      </c>
      <c r="DM100" s="11">
        <f t="shared" si="130"/>
        <v>42.37</v>
      </c>
      <c r="DN100" s="11">
        <f t="shared" si="131"/>
        <v>14.12</v>
      </c>
      <c r="DO100" s="329">
        <v>41.1</v>
      </c>
      <c r="DP100" s="329">
        <v>13.7</v>
      </c>
      <c r="DQ100" s="349"/>
      <c r="DR100" s="349"/>
      <c r="DS100" s="29"/>
      <c r="DT100" s="29"/>
      <c r="DU100" s="15"/>
      <c r="DV100" s="24"/>
      <c r="DW100" s="24"/>
      <c r="DX100" s="24"/>
      <c r="DY100" s="29"/>
      <c r="DZ100" s="29"/>
      <c r="EA100" s="14"/>
      <c r="EB100" s="29"/>
      <c r="EC100" s="29">
        <f t="shared" si="132"/>
        <v>0</v>
      </c>
      <c r="ED100" s="29">
        <f t="shared" si="132"/>
        <v>0</v>
      </c>
      <c r="EE100" s="14"/>
      <c r="EF100" s="14"/>
      <c r="EG100" s="330">
        <v>39.18</v>
      </c>
      <c r="EH100" s="331">
        <v>9.7949999999999999</v>
      </c>
      <c r="EI100" s="119">
        <v>154.63999999999999</v>
      </c>
      <c r="EJ100" s="119">
        <v>38.659999999999997</v>
      </c>
      <c r="EK100" s="327">
        <v>72.16</v>
      </c>
      <c r="EL100" s="353">
        <v>18.04</v>
      </c>
      <c r="EM100" s="358">
        <v>51.55</v>
      </c>
      <c r="EN100" s="358">
        <v>12.887499999999999</v>
      </c>
      <c r="EO100" s="358">
        <v>30.93</v>
      </c>
      <c r="EP100" s="358">
        <v>7.7324999999999999</v>
      </c>
      <c r="EQ100" s="29">
        <f t="shared" si="133"/>
        <v>348.46000000000004</v>
      </c>
      <c r="ER100" s="29">
        <f t="shared" si="134"/>
        <v>66.495000000000005</v>
      </c>
      <c r="ES100" s="33"/>
      <c r="ET100" s="33"/>
      <c r="EU100" s="23"/>
      <c r="EV100" s="23"/>
      <c r="EW100" s="14">
        <f t="shared" si="135"/>
        <v>0</v>
      </c>
      <c r="EX100" s="14">
        <f t="shared" si="136"/>
        <v>0</v>
      </c>
      <c r="EY100" s="29"/>
      <c r="EZ100" s="29"/>
      <c r="FA100" s="332">
        <v>24</v>
      </c>
      <c r="FB100" s="246"/>
      <c r="FC100" s="139">
        <v>0</v>
      </c>
      <c r="FD100" s="245"/>
      <c r="FE100" s="29"/>
      <c r="FF100" s="29"/>
      <c r="FG100" s="235"/>
      <c r="FH100" s="236"/>
      <c r="FI100" s="29"/>
      <c r="FJ100" s="29"/>
      <c r="FK100" s="29"/>
      <c r="FL100" s="29"/>
      <c r="FM100" s="245">
        <v>26.8</v>
      </c>
      <c r="FN100" s="245">
        <v>6</v>
      </c>
      <c r="FO100" s="14"/>
      <c r="FP100" s="29"/>
      <c r="FQ100" s="6">
        <f t="shared" si="137"/>
        <v>26.8</v>
      </c>
      <c r="FR100" s="29">
        <f t="shared" si="138"/>
        <v>6</v>
      </c>
      <c r="FS100" s="14"/>
      <c r="FT100" s="14"/>
      <c r="FU100" s="29"/>
      <c r="FV100" s="29"/>
      <c r="FW100" s="29"/>
      <c r="FX100" s="29"/>
      <c r="FY100" s="29"/>
      <c r="FZ100" s="29"/>
      <c r="GA100" s="29"/>
      <c r="GB100" s="29"/>
      <c r="GC100" s="29"/>
      <c r="GD100" s="29"/>
      <c r="GE100" s="29"/>
      <c r="GF100" s="29"/>
      <c r="GG100" s="29">
        <f t="shared" si="139"/>
        <v>0</v>
      </c>
      <c r="GH100" s="29">
        <f t="shared" si="140"/>
        <v>0</v>
      </c>
      <c r="GI100" s="22"/>
      <c r="GJ100" s="22"/>
      <c r="GK100" s="245"/>
      <c r="GL100" s="245"/>
      <c r="GM100" s="248"/>
      <c r="GN100" s="21"/>
      <c r="GO100" s="333"/>
      <c r="GP100" s="334"/>
      <c r="GQ100" s="5"/>
      <c r="GR100" s="5"/>
      <c r="GS100" s="21"/>
      <c r="GT100" s="21"/>
      <c r="GU100" s="118"/>
      <c r="GV100" s="118"/>
      <c r="GW100" s="118"/>
      <c r="GX100" s="118"/>
      <c r="GY100" s="118">
        <v>1.5</v>
      </c>
      <c r="GZ100" s="118">
        <v>0</v>
      </c>
      <c r="HA100" s="29">
        <f t="shared" si="141"/>
        <v>1.5</v>
      </c>
      <c r="HB100" s="29">
        <f t="shared" si="142"/>
        <v>0</v>
      </c>
      <c r="HC100" s="14"/>
      <c r="HD100" s="14"/>
      <c r="HE100" s="14"/>
      <c r="HF100" s="14"/>
      <c r="HG100" s="14"/>
      <c r="HH100" s="14"/>
      <c r="HI100" s="14">
        <f t="shared" si="110"/>
        <v>0</v>
      </c>
      <c r="HJ100" s="14">
        <f t="shared" si="111"/>
        <v>0</v>
      </c>
      <c r="HK100" s="102"/>
      <c r="HL100" s="102"/>
      <c r="HM100" s="102"/>
      <c r="HN100" s="355"/>
      <c r="HO100" s="102">
        <f t="shared" si="143"/>
        <v>0</v>
      </c>
      <c r="HP100" s="102">
        <f t="shared" si="144"/>
        <v>0</v>
      </c>
      <c r="HQ100" s="116">
        <v>550</v>
      </c>
      <c r="HR100" s="95"/>
      <c r="HS100" s="116">
        <v>550</v>
      </c>
      <c r="HT100" s="29"/>
      <c r="HU100" s="29">
        <f t="shared" si="145"/>
        <v>550</v>
      </c>
      <c r="HV100" s="29">
        <f t="shared" si="146"/>
        <v>0</v>
      </c>
      <c r="HW100" s="29"/>
      <c r="HX100" s="29"/>
      <c r="HY100" s="240"/>
      <c r="HZ100" s="333"/>
      <c r="IA100" s="20"/>
      <c r="IB100" s="7"/>
      <c r="IC100" s="336">
        <v>9.3000000000000007</v>
      </c>
      <c r="ID100" s="155">
        <v>2.3250000000000002</v>
      </c>
      <c r="IE100" s="4"/>
      <c r="IF100" s="4"/>
      <c r="IG100" s="29">
        <f t="shared" si="187"/>
        <v>9.3000000000000007</v>
      </c>
      <c r="IH100" s="29">
        <f t="shared" si="147"/>
        <v>2.3250000000000002</v>
      </c>
      <c r="II100" s="29"/>
      <c r="IJ100" s="29"/>
      <c r="IK100" s="29"/>
      <c r="IL100" s="29"/>
      <c r="IM100" s="14"/>
      <c r="IN100" s="24"/>
      <c r="IO100" s="102"/>
      <c r="IP100" s="102"/>
      <c r="IQ100" s="29"/>
      <c r="IR100" s="29"/>
      <c r="IS100" s="29"/>
      <c r="IT100" s="29"/>
      <c r="IU100" s="29">
        <f t="shared" si="112"/>
        <v>0</v>
      </c>
      <c r="IV100" s="29">
        <f t="shared" si="113"/>
        <v>0</v>
      </c>
      <c r="IW100" s="29"/>
      <c r="IX100" s="29"/>
      <c r="IY100" s="95">
        <v>10.31</v>
      </c>
      <c r="IZ100" s="95">
        <v>0</v>
      </c>
      <c r="JA100" s="95">
        <v>10.31</v>
      </c>
      <c r="JB100" s="95">
        <v>0</v>
      </c>
      <c r="JC100" s="30"/>
      <c r="JD100" s="30"/>
      <c r="JE100" s="29">
        <f t="shared" si="148"/>
        <v>20.62</v>
      </c>
      <c r="JF100" s="29">
        <f t="shared" si="149"/>
        <v>0</v>
      </c>
      <c r="JG100" s="368">
        <v>6.5372000000000003</v>
      </c>
      <c r="JH100" s="369">
        <v>1</v>
      </c>
      <c r="JI100" s="368">
        <v>6.5373000000000001</v>
      </c>
      <c r="JJ100" s="369">
        <v>1</v>
      </c>
      <c r="JK100" s="333">
        <v>51.55</v>
      </c>
      <c r="JL100" s="333">
        <v>11</v>
      </c>
      <c r="JM100" s="116">
        <v>44.33</v>
      </c>
      <c r="JN100" s="333">
        <v>9</v>
      </c>
      <c r="JO100" s="327"/>
      <c r="JP100" s="245"/>
      <c r="JQ100" s="29"/>
      <c r="JR100" s="29"/>
      <c r="JS100" s="29"/>
      <c r="JT100" s="29"/>
      <c r="JU100" s="29">
        <f t="shared" si="150"/>
        <v>108.9545</v>
      </c>
      <c r="JV100" s="29">
        <f t="shared" si="151"/>
        <v>22</v>
      </c>
      <c r="JW100" s="29"/>
      <c r="JX100" s="29"/>
      <c r="JY100" s="30"/>
      <c r="JZ100" s="30"/>
      <c r="KA100" s="29">
        <f t="shared" si="152"/>
        <v>0</v>
      </c>
      <c r="KB100" s="29">
        <f t="shared" si="153"/>
        <v>0</v>
      </c>
      <c r="KC100" s="14"/>
      <c r="KD100" s="14"/>
      <c r="KE100" s="14"/>
      <c r="KF100" s="14"/>
      <c r="KG100" s="14">
        <f t="shared" si="114"/>
        <v>0</v>
      </c>
      <c r="KH100" s="14">
        <f t="shared" si="115"/>
        <v>0</v>
      </c>
      <c r="KI100" s="14"/>
      <c r="KJ100" s="14"/>
      <c r="KK100" s="14"/>
      <c r="KL100" s="14"/>
      <c r="KM100" s="14">
        <f t="shared" si="154"/>
        <v>0</v>
      </c>
      <c r="KN100" s="14">
        <f t="shared" si="154"/>
        <v>0</v>
      </c>
      <c r="KO100" s="11"/>
      <c r="KP100" s="14"/>
      <c r="KQ100" s="14"/>
      <c r="KR100" s="14"/>
      <c r="KS100" s="10"/>
      <c r="KT100" s="10"/>
      <c r="KU100" s="14"/>
      <c r="KV100" s="14"/>
      <c r="KW100" s="14">
        <f t="shared" si="155"/>
        <v>0</v>
      </c>
      <c r="KX100" s="14">
        <f t="shared" si="156"/>
        <v>0</v>
      </c>
      <c r="KY100" s="14"/>
      <c r="KZ100" s="14"/>
      <c r="LA100" s="14"/>
      <c r="LB100" s="14"/>
      <c r="LC100" s="14">
        <f t="shared" si="157"/>
        <v>0</v>
      </c>
      <c r="LD100" s="14">
        <f t="shared" si="158"/>
        <v>0</v>
      </c>
      <c r="LE100" s="14"/>
      <c r="LF100" s="14"/>
      <c r="LG100" s="14">
        <f t="shared" si="159"/>
        <v>0</v>
      </c>
      <c r="LH100" s="14">
        <f t="shared" si="160"/>
        <v>0</v>
      </c>
      <c r="LI100" s="337"/>
      <c r="LJ100" s="338"/>
      <c r="LK100" s="339"/>
      <c r="LL100" s="340"/>
      <c r="LM100" s="339"/>
      <c r="LN100" s="342"/>
      <c r="LO100" s="31"/>
      <c r="LP100" s="3"/>
      <c r="LQ100" s="3"/>
      <c r="LR100" s="3"/>
      <c r="LS100" s="14">
        <f t="shared" si="161"/>
        <v>0</v>
      </c>
      <c r="LT100" s="14">
        <f t="shared" si="162"/>
        <v>0</v>
      </c>
      <c r="LU100" s="12"/>
      <c r="LV100" s="14"/>
      <c r="LW100" s="14"/>
      <c r="LX100" s="14"/>
      <c r="LY100" s="14">
        <f t="shared" si="163"/>
        <v>0</v>
      </c>
      <c r="LZ100" s="14">
        <f t="shared" si="164"/>
        <v>0</v>
      </c>
      <c r="MA100" s="27"/>
      <c r="MB100" s="14"/>
      <c r="MC100" s="233">
        <v>25</v>
      </c>
      <c r="MD100" s="252"/>
      <c r="ME100" s="99"/>
      <c r="MF100" s="14"/>
      <c r="MG100" s="31"/>
      <c r="MH100" s="14"/>
      <c r="MI100" s="14">
        <f t="shared" si="165"/>
        <v>25</v>
      </c>
      <c r="MJ100" s="14">
        <f t="shared" si="166"/>
        <v>0</v>
      </c>
      <c r="MK100" s="350">
        <v>0</v>
      </c>
      <c r="ML100" s="117">
        <v>0</v>
      </c>
      <c r="MM100" s="139">
        <v>0</v>
      </c>
      <c r="MN100" s="343">
        <v>0</v>
      </c>
      <c r="MO100" s="14">
        <f t="shared" si="167"/>
        <v>0</v>
      </c>
      <c r="MP100" s="14">
        <f t="shared" si="168"/>
        <v>0</v>
      </c>
      <c r="MQ100" s="14"/>
      <c r="MR100" s="14"/>
      <c r="MS100" s="14">
        <f t="shared" si="169"/>
        <v>0</v>
      </c>
      <c r="MT100" s="14">
        <f t="shared" si="170"/>
        <v>0</v>
      </c>
      <c r="MU100" s="14"/>
      <c r="MV100" s="14"/>
      <c r="MW100" s="14">
        <f t="shared" si="171"/>
        <v>0</v>
      </c>
      <c r="MX100" s="14">
        <f t="shared" si="172"/>
        <v>0</v>
      </c>
      <c r="MY100" s="117">
        <v>6.65</v>
      </c>
      <c r="MZ100" s="344">
        <v>0.9</v>
      </c>
      <c r="NA100" s="14">
        <f t="shared" si="173"/>
        <v>6.65</v>
      </c>
      <c r="NB100" s="14">
        <f t="shared" si="174"/>
        <v>0.9</v>
      </c>
      <c r="NC100" s="33"/>
      <c r="ND100" s="33"/>
      <c r="NE100" s="33">
        <f t="shared" si="175"/>
        <v>0</v>
      </c>
      <c r="NF100" s="33">
        <f t="shared" si="176"/>
        <v>0</v>
      </c>
      <c r="NG100" s="33"/>
      <c r="NH100" s="33"/>
      <c r="NI100" s="33">
        <f t="shared" si="177"/>
        <v>0</v>
      </c>
      <c r="NJ100" s="33">
        <f t="shared" si="178"/>
        <v>0</v>
      </c>
      <c r="NK100" s="8"/>
      <c r="NL100" s="33"/>
      <c r="NM100" s="33">
        <f t="shared" si="179"/>
        <v>0</v>
      </c>
      <c r="NN100" s="33">
        <f t="shared" si="180"/>
        <v>0</v>
      </c>
      <c r="NO100" s="98">
        <v>0</v>
      </c>
      <c r="NP100" s="98"/>
      <c r="NQ100" s="98">
        <v>0</v>
      </c>
      <c r="NR100" s="98"/>
      <c r="NS100" s="98">
        <v>0</v>
      </c>
      <c r="NT100" s="98"/>
      <c r="NU100" s="14">
        <f t="shared" si="181"/>
        <v>0</v>
      </c>
      <c r="NV100" s="14">
        <f t="shared" si="182"/>
        <v>0</v>
      </c>
      <c r="NW100" s="98"/>
      <c r="NX100" s="98"/>
      <c r="NY100" s="98"/>
      <c r="NZ100" s="98"/>
      <c r="OA100" s="98"/>
      <c r="OB100" s="98"/>
      <c r="OC100" s="98"/>
      <c r="OD100" s="98"/>
      <c r="OE100" s="98">
        <f t="shared" si="183"/>
        <v>0</v>
      </c>
      <c r="OF100" s="98">
        <f t="shared" si="184"/>
        <v>0</v>
      </c>
      <c r="OG100" s="240">
        <v>0</v>
      </c>
      <c r="OH100" s="240"/>
      <c r="OI100" s="240">
        <v>0</v>
      </c>
      <c r="OJ100" s="240"/>
      <c r="OK100" s="240">
        <v>0</v>
      </c>
      <c r="OL100" s="33"/>
      <c r="OM100" s="33">
        <f t="shared" si="185"/>
        <v>0</v>
      </c>
      <c r="ON100" s="33">
        <f t="shared" si="186"/>
        <v>0</v>
      </c>
      <c r="OO100" s="33"/>
      <c r="OP100" s="33"/>
      <c r="OQ100" s="33">
        <f t="shared" si="116"/>
        <v>0</v>
      </c>
      <c r="OR100" s="33">
        <f t="shared" si="117"/>
        <v>0</v>
      </c>
    </row>
    <row r="101" spans="1:408" ht="12.75" customHeight="1">
      <c r="A101" s="172"/>
      <c r="B101" s="154">
        <v>91</v>
      </c>
      <c r="C101" s="173"/>
      <c r="D101" s="173"/>
      <c r="E101" s="98"/>
      <c r="F101" s="98"/>
      <c r="G101" s="98"/>
      <c r="H101" s="98"/>
      <c r="I101" s="102">
        <f t="shared" si="103"/>
        <v>0</v>
      </c>
      <c r="J101" s="102">
        <f t="shared" si="104"/>
        <v>0</v>
      </c>
      <c r="K101" s="11"/>
      <c r="L101" s="11"/>
      <c r="M101" s="95">
        <v>20.62</v>
      </c>
      <c r="N101" s="95">
        <v>4.1240000000000006</v>
      </c>
      <c r="O101" s="99">
        <v>20.62</v>
      </c>
      <c r="P101" s="95">
        <v>4.1240000000000006</v>
      </c>
      <c r="Q101" s="147"/>
      <c r="R101" s="102"/>
      <c r="S101" s="11"/>
      <c r="T101" s="11"/>
      <c r="U101" s="102"/>
      <c r="V101" s="102"/>
      <c r="W101" s="29">
        <f t="shared" si="118"/>
        <v>41.24</v>
      </c>
      <c r="X101" s="29">
        <f t="shared" si="119"/>
        <v>41.24</v>
      </c>
      <c r="Y101" s="102">
        <v>5</v>
      </c>
      <c r="Z101" s="102">
        <v>2.2200000000000002</v>
      </c>
      <c r="AA101" s="99"/>
      <c r="AB101" s="95"/>
      <c r="AC101" s="29">
        <f t="shared" si="120"/>
        <v>5</v>
      </c>
      <c r="AD101" s="29">
        <f t="shared" si="121"/>
        <v>2.2200000000000002</v>
      </c>
      <c r="AE101" s="95">
        <v>0</v>
      </c>
      <c r="AF101" s="95">
        <v>0</v>
      </c>
      <c r="AG101" s="95"/>
      <c r="AH101" s="95"/>
      <c r="AI101" s="147"/>
      <c r="AJ101" s="147"/>
      <c r="AK101" s="325">
        <v>80</v>
      </c>
      <c r="AL101" s="326">
        <v>24</v>
      </c>
      <c r="AM101" s="9"/>
      <c r="AN101" s="9"/>
      <c r="AO101" s="28"/>
      <c r="AP101" s="28"/>
      <c r="AQ101" s="28"/>
      <c r="AR101" s="28"/>
      <c r="AS101" s="28"/>
      <c r="AT101" s="28"/>
      <c r="AU101" s="14">
        <f t="shared" si="105"/>
        <v>80</v>
      </c>
      <c r="AV101" s="14">
        <f t="shared" si="106"/>
        <v>24</v>
      </c>
      <c r="AW101" s="29"/>
      <c r="AX101" s="29"/>
      <c r="AY101" s="1"/>
      <c r="AZ101" s="29"/>
      <c r="BA101" s="29"/>
      <c r="BB101" s="29"/>
      <c r="BC101" s="29">
        <f t="shared" si="107"/>
        <v>0</v>
      </c>
      <c r="BD101" s="29">
        <f t="shared" si="108"/>
        <v>0</v>
      </c>
      <c r="BE101" s="102">
        <v>17</v>
      </c>
      <c r="BF101" s="102">
        <v>2.4207999999999998</v>
      </c>
      <c r="BG101" s="249">
        <v>8</v>
      </c>
      <c r="BH101" s="250">
        <v>1.1392</v>
      </c>
      <c r="BI101" s="249"/>
      <c r="BJ101" s="250"/>
      <c r="BK101" s="245"/>
      <c r="BL101" s="102"/>
      <c r="BM101" s="102">
        <v>5</v>
      </c>
      <c r="BN101" s="102">
        <v>0.71199999999999997</v>
      </c>
      <c r="BO101" s="29"/>
      <c r="BP101" s="29"/>
      <c r="BQ101" s="102">
        <v>30</v>
      </c>
      <c r="BR101" s="102">
        <v>4.2720000000000002</v>
      </c>
      <c r="BS101" s="11">
        <f t="shared" si="122"/>
        <v>60</v>
      </c>
      <c r="BT101" s="29">
        <f t="shared" si="123"/>
        <v>8.5440000000000005</v>
      </c>
      <c r="BU101" s="29"/>
      <c r="BV101" s="29"/>
      <c r="BW101" s="14"/>
      <c r="BX101" s="14"/>
      <c r="BY101" s="14"/>
      <c r="BZ101" s="29"/>
      <c r="CA101" s="14"/>
      <c r="CB101" s="29"/>
      <c r="CC101" s="14">
        <f t="shared" si="109"/>
        <v>0</v>
      </c>
      <c r="CD101" s="14">
        <f t="shared" si="109"/>
        <v>0</v>
      </c>
      <c r="CE101" s="14"/>
      <c r="CF101" s="14"/>
      <c r="CG101" s="27"/>
      <c r="CH101" s="18"/>
      <c r="CI101" s="26"/>
      <c r="CJ101" s="18"/>
      <c r="CK101" s="17"/>
      <c r="CL101" s="17"/>
      <c r="CM101" s="327">
        <v>25.75</v>
      </c>
      <c r="CN101" s="245">
        <v>8</v>
      </c>
      <c r="CO101" s="29">
        <f t="shared" si="124"/>
        <v>25.75</v>
      </c>
      <c r="CP101" s="29">
        <f t="shared" si="125"/>
        <v>8</v>
      </c>
      <c r="CQ101" s="238">
        <v>247.40625</v>
      </c>
      <c r="CR101" s="238"/>
      <c r="CS101" s="238"/>
      <c r="CT101" s="239"/>
      <c r="CU101" s="366">
        <v>18.556701030927837</v>
      </c>
      <c r="CV101" s="240"/>
      <c r="CW101" s="328">
        <v>63.814432989690722</v>
      </c>
      <c r="CX101" s="239"/>
      <c r="CY101" s="16"/>
      <c r="CZ101" s="16"/>
      <c r="DA101" s="25">
        <f t="shared" si="126"/>
        <v>329.77738402061857</v>
      </c>
      <c r="DB101" s="14">
        <f t="shared" si="127"/>
        <v>0</v>
      </c>
      <c r="DC101" s="29"/>
      <c r="DD101" s="29"/>
      <c r="DE101" s="14"/>
      <c r="DF101" s="29"/>
      <c r="DG101" s="29"/>
      <c r="DH101" s="29"/>
      <c r="DI101" s="29">
        <f t="shared" si="128"/>
        <v>0</v>
      </c>
      <c r="DJ101" s="29">
        <f t="shared" si="129"/>
        <v>0</v>
      </c>
      <c r="DK101" s="329">
        <v>42.37</v>
      </c>
      <c r="DL101" s="329">
        <v>14.12</v>
      </c>
      <c r="DM101" s="11">
        <f t="shared" si="130"/>
        <v>42.37</v>
      </c>
      <c r="DN101" s="11">
        <f t="shared" si="131"/>
        <v>14.12</v>
      </c>
      <c r="DO101" s="329">
        <v>41.1</v>
      </c>
      <c r="DP101" s="329">
        <v>13.7</v>
      </c>
      <c r="DQ101" s="349"/>
      <c r="DR101" s="349"/>
      <c r="DS101" s="29"/>
      <c r="DT101" s="29"/>
      <c r="DU101" s="15"/>
      <c r="DV101" s="24"/>
      <c r="DW101" s="24"/>
      <c r="DX101" s="24"/>
      <c r="DY101" s="29"/>
      <c r="DZ101" s="29"/>
      <c r="EA101" s="14"/>
      <c r="EB101" s="29"/>
      <c r="EC101" s="29">
        <f t="shared" si="132"/>
        <v>0</v>
      </c>
      <c r="ED101" s="29">
        <f t="shared" si="132"/>
        <v>0</v>
      </c>
      <c r="EE101" s="14"/>
      <c r="EF101" s="14"/>
      <c r="EG101" s="330">
        <v>39.18</v>
      </c>
      <c r="EH101" s="331">
        <v>9.7949999999999999</v>
      </c>
      <c r="EI101" s="119">
        <v>154.63999999999999</v>
      </c>
      <c r="EJ101" s="119">
        <v>38.659999999999997</v>
      </c>
      <c r="EK101" s="327">
        <v>72.16</v>
      </c>
      <c r="EL101" s="353">
        <v>18.04</v>
      </c>
      <c r="EM101" s="358">
        <v>51.55</v>
      </c>
      <c r="EN101" s="358">
        <v>12.887499999999999</v>
      </c>
      <c r="EO101" s="358">
        <v>30.93</v>
      </c>
      <c r="EP101" s="358">
        <v>7.7324999999999999</v>
      </c>
      <c r="EQ101" s="29">
        <f t="shared" si="133"/>
        <v>348.46000000000004</v>
      </c>
      <c r="ER101" s="29">
        <f t="shared" si="134"/>
        <v>66.495000000000005</v>
      </c>
      <c r="ES101" s="33"/>
      <c r="ET101" s="33"/>
      <c r="EU101" s="23"/>
      <c r="EV101" s="23"/>
      <c r="EW101" s="14">
        <f t="shared" si="135"/>
        <v>0</v>
      </c>
      <c r="EX101" s="14">
        <f t="shared" si="136"/>
        <v>0</v>
      </c>
      <c r="EY101" s="29"/>
      <c r="EZ101" s="29"/>
      <c r="FA101" s="332">
        <v>24</v>
      </c>
      <c r="FB101" s="246"/>
      <c r="FC101" s="139">
        <v>0</v>
      </c>
      <c r="FD101" s="245"/>
      <c r="FE101" s="29"/>
      <c r="FF101" s="29"/>
      <c r="FG101" s="235"/>
      <c r="FH101" s="236"/>
      <c r="FI101" s="29"/>
      <c r="FJ101" s="29"/>
      <c r="FK101" s="29"/>
      <c r="FL101" s="29"/>
      <c r="FM101" s="245">
        <v>26.8</v>
      </c>
      <c r="FN101" s="245">
        <v>6</v>
      </c>
      <c r="FO101" s="14"/>
      <c r="FP101" s="29"/>
      <c r="FQ101" s="6">
        <f t="shared" si="137"/>
        <v>26.8</v>
      </c>
      <c r="FR101" s="29">
        <f t="shared" si="138"/>
        <v>6</v>
      </c>
      <c r="FS101" s="14"/>
      <c r="FT101" s="14"/>
      <c r="FU101" s="29"/>
      <c r="FV101" s="29"/>
      <c r="FW101" s="29"/>
      <c r="FX101" s="29"/>
      <c r="FY101" s="29"/>
      <c r="FZ101" s="29"/>
      <c r="GA101" s="29"/>
      <c r="GB101" s="29"/>
      <c r="GC101" s="29"/>
      <c r="GD101" s="29"/>
      <c r="GE101" s="29"/>
      <c r="GF101" s="29"/>
      <c r="GG101" s="29">
        <f t="shared" si="139"/>
        <v>0</v>
      </c>
      <c r="GH101" s="29">
        <f t="shared" si="140"/>
        <v>0</v>
      </c>
      <c r="GI101" s="22"/>
      <c r="GJ101" s="22"/>
      <c r="GK101" s="245"/>
      <c r="GL101" s="245"/>
      <c r="GM101" s="248"/>
      <c r="GN101" s="21"/>
      <c r="GO101" s="333"/>
      <c r="GP101" s="334"/>
      <c r="GQ101" s="5"/>
      <c r="GR101" s="5"/>
      <c r="GS101" s="21"/>
      <c r="GT101" s="21"/>
      <c r="GU101" s="118"/>
      <c r="GV101" s="118"/>
      <c r="GW101" s="118"/>
      <c r="GX101" s="118"/>
      <c r="GY101" s="118">
        <v>1.5</v>
      </c>
      <c r="GZ101" s="118">
        <v>0</v>
      </c>
      <c r="HA101" s="29">
        <f t="shared" si="141"/>
        <v>1.5</v>
      </c>
      <c r="HB101" s="29">
        <f t="shared" si="142"/>
        <v>0</v>
      </c>
      <c r="HC101" s="14"/>
      <c r="HD101" s="14"/>
      <c r="HE101" s="14"/>
      <c r="HF101" s="14"/>
      <c r="HG101" s="14"/>
      <c r="HH101" s="14"/>
      <c r="HI101" s="14">
        <f t="shared" si="110"/>
        <v>0</v>
      </c>
      <c r="HJ101" s="14">
        <f t="shared" si="111"/>
        <v>0</v>
      </c>
      <c r="HK101" s="102"/>
      <c r="HL101" s="102"/>
      <c r="HM101" s="102"/>
      <c r="HN101" s="355"/>
      <c r="HO101" s="102">
        <f t="shared" si="143"/>
        <v>0</v>
      </c>
      <c r="HP101" s="102">
        <f t="shared" si="144"/>
        <v>0</v>
      </c>
      <c r="HQ101" s="116">
        <v>550</v>
      </c>
      <c r="HR101" s="95"/>
      <c r="HS101" s="116">
        <v>550</v>
      </c>
      <c r="HT101" s="29"/>
      <c r="HU101" s="29">
        <f t="shared" si="145"/>
        <v>550</v>
      </c>
      <c r="HV101" s="29">
        <f t="shared" si="146"/>
        <v>0</v>
      </c>
      <c r="HW101" s="29"/>
      <c r="HX101" s="29"/>
      <c r="HY101" s="240"/>
      <c r="HZ101" s="333"/>
      <c r="IA101" s="20"/>
      <c r="IB101" s="7"/>
      <c r="IC101" s="336">
        <v>9.3000000000000007</v>
      </c>
      <c r="ID101" s="155">
        <v>2.3250000000000002</v>
      </c>
      <c r="IE101" s="4"/>
      <c r="IF101" s="4"/>
      <c r="IG101" s="29">
        <f t="shared" si="187"/>
        <v>9.3000000000000007</v>
      </c>
      <c r="IH101" s="29">
        <f t="shared" si="147"/>
        <v>2.3250000000000002</v>
      </c>
      <c r="II101" s="29"/>
      <c r="IJ101" s="29"/>
      <c r="IK101" s="29"/>
      <c r="IL101" s="29"/>
      <c r="IM101" s="14"/>
      <c r="IN101" s="24"/>
      <c r="IO101" s="102"/>
      <c r="IP101" s="102"/>
      <c r="IQ101" s="29"/>
      <c r="IR101" s="29"/>
      <c r="IS101" s="29"/>
      <c r="IT101" s="29"/>
      <c r="IU101" s="29">
        <f t="shared" si="112"/>
        <v>0</v>
      </c>
      <c r="IV101" s="29">
        <f t="shared" si="113"/>
        <v>0</v>
      </c>
      <c r="IW101" s="29"/>
      <c r="IX101" s="29"/>
      <c r="IY101" s="95">
        <v>10.31</v>
      </c>
      <c r="IZ101" s="95">
        <v>0</v>
      </c>
      <c r="JA101" s="95">
        <v>10.31</v>
      </c>
      <c r="JB101" s="95">
        <v>0</v>
      </c>
      <c r="JC101" s="30"/>
      <c r="JD101" s="30"/>
      <c r="JE101" s="29">
        <f t="shared" si="148"/>
        <v>20.62</v>
      </c>
      <c r="JF101" s="29">
        <f t="shared" si="149"/>
        <v>0</v>
      </c>
      <c r="JG101" s="368">
        <v>6.5372000000000003</v>
      </c>
      <c r="JH101" s="369">
        <v>1</v>
      </c>
      <c r="JI101" s="368">
        <v>6.5373000000000001</v>
      </c>
      <c r="JJ101" s="369">
        <v>1</v>
      </c>
      <c r="JK101" s="333">
        <v>51.55</v>
      </c>
      <c r="JL101" s="333">
        <v>11</v>
      </c>
      <c r="JM101" s="116">
        <v>44.33</v>
      </c>
      <c r="JN101" s="333">
        <v>9</v>
      </c>
      <c r="JO101" s="327"/>
      <c r="JP101" s="245"/>
      <c r="JQ101" s="29"/>
      <c r="JR101" s="29"/>
      <c r="JS101" s="29"/>
      <c r="JT101" s="29"/>
      <c r="JU101" s="29">
        <f t="shared" si="150"/>
        <v>108.9545</v>
      </c>
      <c r="JV101" s="29">
        <f t="shared" si="151"/>
        <v>22</v>
      </c>
      <c r="JW101" s="29"/>
      <c r="JX101" s="29"/>
      <c r="JY101" s="30"/>
      <c r="JZ101" s="30"/>
      <c r="KA101" s="29">
        <f t="shared" si="152"/>
        <v>0</v>
      </c>
      <c r="KB101" s="29">
        <f t="shared" si="153"/>
        <v>0</v>
      </c>
      <c r="KC101" s="14"/>
      <c r="KD101" s="14"/>
      <c r="KE101" s="14"/>
      <c r="KF101" s="14"/>
      <c r="KG101" s="14">
        <f t="shared" si="114"/>
        <v>0</v>
      </c>
      <c r="KH101" s="14">
        <f t="shared" si="115"/>
        <v>0</v>
      </c>
      <c r="KI101" s="14"/>
      <c r="KJ101" s="14"/>
      <c r="KK101" s="14"/>
      <c r="KL101" s="14"/>
      <c r="KM101" s="14">
        <f t="shared" si="154"/>
        <v>0</v>
      </c>
      <c r="KN101" s="14">
        <f t="shared" si="154"/>
        <v>0</v>
      </c>
      <c r="KO101" s="11"/>
      <c r="KP101" s="14"/>
      <c r="KQ101" s="14"/>
      <c r="KR101" s="14"/>
      <c r="KS101" s="10"/>
      <c r="KT101" s="10"/>
      <c r="KU101" s="14"/>
      <c r="KV101" s="14"/>
      <c r="KW101" s="14">
        <f t="shared" si="155"/>
        <v>0</v>
      </c>
      <c r="KX101" s="14">
        <f t="shared" si="156"/>
        <v>0</v>
      </c>
      <c r="KY101" s="14"/>
      <c r="KZ101" s="14"/>
      <c r="LA101" s="14"/>
      <c r="LB101" s="14"/>
      <c r="LC101" s="14">
        <f t="shared" si="157"/>
        <v>0</v>
      </c>
      <c r="LD101" s="14">
        <f t="shared" si="158"/>
        <v>0</v>
      </c>
      <c r="LE101" s="14"/>
      <c r="LF101" s="14"/>
      <c r="LG101" s="14">
        <f t="shared" si="159"/>
        <v>0</v>
      </c>
      <c r="LH101" s="14">
        <f t="shared" si="160"/>
        <v>0</v>
      </c>
      <c r="LI101" s="337"/>
      <c r="LJ101" s="338"/>
      <c r="LK101" s="339"/>
      <c r="LL101" s="340"/>
      <c r="LM101" s="339"/>
      <c r="LN101" s="342"/>
      <c r="LO101" s="31"/>
      <c r="LP101" s="3"/>
      <c r="LQ101" s="3"/>
      <c r="LR101" s="3"/>
      <c r="LS101" s="14">
        <f t="shared" si="161"/>
        <v>0</v>
      </c>
      <c r="LT101" s="14">
        <f t="shared" si="162"/>
        <v>0</v>
      </c>
      <c r="LU101" s="12"/>
      <c r="LV101" s="14"/>
      <c r="LW101" s="14"/>
      <c r="LX101" s="14"/>
      <c r="LY101" s="14">
        <f t="shared" si="163"/>
        <v>0</v>
      </c>
      <c r="LZ101" s="14">
        <f t="shared" si="164"/>
        <v>0</v>
      </c>
      <c r="MA101" s="27"/>
      <c r="MB101" s="14"/>
      <c r="MC101" s="233">
        <v>25</v>
      </c>
      <c r="MD101" s="252"/>
      <c r="ME101" s="99"/>
      <c r="MF101" s="14"/>
      <c r="MG101" s="31"/>
      <c r="MH101" s="14"/>
      <c r="MI101" s="14">
        <f t="shared" si="165"/>
        <v>25</v>
      </c>
      <c r="MJ101" s="14">
        <f t="shared" si="166"/>
        <v>0</v>
      </c>
      <c r="MK101" s="350">
        <v>0</v>
      </c>
      <c r="ML101" s="117">
        <v>0</v>
      </c>
      <c r="MM101" s="139">
        <v>0</v>
      </c>
      <c r="MN101" s="343">
        <v>0</v>
      </c>
      <c r="MO101" s="14">
        <f t="shared" si="167"/>
        <v>0</v>
      </c>
      <c r="MP101" s="14">
        <f t="shared" si="168"/>
        <v>0</v>
      </c>
      <c r="MQ101" s="14"/>
      <c r="MR101" s="14"/>
      <c r="MS101" s="14">
        <f t="shared" si="169"/>
        <v>0</v>
      </c>
      <c r="MT101" s="14">
        <f t="shared" si="170"/>
        <v>0</v>
      </c>
      <c r="MU101" s="14"/>
      <c r="MV101" s="14"/>
      <c r="MW101" s="14">
        <f t="shared" si="171"/>
        <v>0</v>
      </c>
      <c r="MX101" s="14">
        <f t="shared" si="172"/>
        <v>0</v>
      </c>
      <c r="MY101" s="117">
        <v>6.65</v>
      </c>
      <c r="MZ101" s="344">
        <v>0.9</v>
      </c>
      <c r="NA101" s="14">
        <f t="shared" si="173"/>
        <v>6.65</v>
      </c>
      <c r="NB101" s="14">
        <f t="shared" si="174"/>
        <v>0.9</v>
      </c>
      <c r="NC101" s="33"/>
      <c r="ND101" s="33"/>
      <c r="NE101" s="33">
        <f t="shared" si="175"/>
        <v>0</v>
      </c>
      <c r="NF101" s="33">
        <f t="shared" si="176"/>
        <v>0</v>
      </c>
      <c r="NG101" s="33"/>
      <c r="NH101" s="33"/>
      <c r="NI101" s="33">
        <f t="shared" si="177"/>
        <v>0</v>
      </c>
      <c r="NJ101" s="33">
        <f t="shared" si="178"/>
        <v>0</v>
      </c>
      <c r="NK101" s="8"/>
      <c r="NL101" s="33"/>
      <c r="NM101" s="33">
        <f t="shared" si="179"/>
        <v>0</v>
      </c>
      <c r="NN101" s="33">
        <f t="shared" si="180"/>
        <v>0</v>
      </c>
      <c r="NO101" s="98">
        <v>0</v>
      </c>
      <c r="NP101" s="98"/>
      <c r="NQ101" s="98">
        <v>0</v>
      </c>
      <c r="NR101" s="98"/>
      <c r="NS101" s="98">
        <v>0</v>
      </c>
      <c r="NT101" s="98"/>
      <c r="NU101" s="14">
        <f t="shared" si="181"/>
        <v>0</v>
      </c>
      <c r="NV101" s="14">
        <f t="shared" si="182"/>
        <v>0</v>
      </c>
      <c r="NW101" s="98"/>
      <c r="NX101" s="98"/>
      <c r="NY101" s="98"/>
      <c r="NZ101" s="98"/>
      <c r="OA101" s="98"/>
      <c r="OB101" s="98"/>
      <c r="OC101" s="98"/>
      <c r="OD101" s="98"/>
      <c r="OE101" s="98">
        <f t="shared" si="183"/>
        <v>0</v>
      </c>
      <c r="OF101" s="98">
        <f t="shared" si="184"/>
        <v>0</v>
      </c>
      <c r="OG101" s="240">
        <v>0</v>
      </c>
      <c r="OH101" s="240"/>
      <c r="OI101" s="240">
        <v>0</v>
      </c>
      <c r="OJ101" s="240"/>
      <c r="OK101" s="240">
        <v>0</v>
      </c>
      <c r="OL101" s="33"/>
      <c r="OM101" s="33">
        <f t="shared" si="185"/>
        <v>0</v>
      </c>
      <c r="ON101" s="33">
        <f t="shared" si="186"/>
        <v>0</v>
      </c>
      <c r="OO101" s="33"/>
      <c r="OP101" s="33"/>
      <c r="OQ101" s="33">
        <f t="shared" si="116"/>
        <v>0</v>
      </c>
      <c r="OR101" s="33">
        <f t="shared" si="117"/>
        <v>0</v>
      </c>
    </row>
    <row r="102" spans="1:408" ht="12.75" customHeight="1">
      <c r="A102" s="172"/>
      <c r="B102" s="154">
        <v>92</v>
      </c>
      <c r="C102" s="173"/>
      <c r="D102" s="173"/>
      <c r="E102" s="98"/>
      <c r="F102" s="98"/>
      <c r="G102" s="98"/>
      <c r="H102" s="98"/>
      <c r="I102" s="102">
        <f t="shared" si="103"/>
        <v>0</v>
      </c>
      <c r="J102" s="102">
        <f t="shared" si="104"/>
        <v>0</v>
      </c>
      <c r="K102" s="11"/>
      <c r="L102" s="11"/>
      <c r="M102" s="95">
        <v>20.62</v>
      </c>
      <c r="N102" s="95">
        <v>4.1240000000000006</v>
      </c>
      <c r="O102" s="99">
        <v>20.62</v>
      </c>
      <c r="P102" s="95">
        <v>4.1240000000000006</v>
      </c>
      <c r="Q102" s="147"/>
      <c r="R102" s="102"/>
      <c r="S102" s="11"/>
      <c r="T102" s="11"/>
      <c r="U102" s="102"/>
      <c r="V102" s="102"/>
      <c r="W102" s="29">
        <f t="shared" si="118"/>
        <v>41.24</v>
      </c>
      <c r="X102" s="29">
        <f t="shared" si="119"/>
        <v>41.24</v>
      </c>
      <c r="Y102" s="102">
        <v>5</v>
      </c>
      <c r="Z102" s="102">
        <v>2.2200000000000002</v>
      </c>
      <c r="AA102" s="99"/>
      <c r="AB102" s="95"/>
      <c r="AC102" s="29">
        <f t="shared" si="120"/>
        <v>5</v>
      </c>
      <c r="AD102" s="29">
        <f t="shared" si="121"/>
        <v>2.2200000000000002</v>
      </c>
      <c r="AE102" s="95">
        <v>0</v>
      </c>
      <c r="AF102" s="95">
        <v>0</v>
      </c>
      <c r="AG102" s="95"/>
      <c r="AH102" s="95"/>
      <c r="AI102" s="147"/>
      <c r="AJ102" s="147"/>
      <c r="AK102" s="325">
        <v>80</v>
      </c>
      <c r="AL102" s="326">
        <v>24</v>
      </c>
      <c r="AM102" s="9"/>
      <c r="AN102" s="9"/>
      <c r="AO102" s="28"/>
      <c r="AP102" s="28"/>
      <c r="AQ102" s="28"/>
      <c r="AR102" s="28"/>
      <c r="AS102" s="28"/>
      <c r="AT102" s="28"/>
      <c r="AU102" s="14">
        <f t="shared" si="105"/>
        <v>80</v>
      </c>
      <c r="AV102" s="14">
        <f t="shared" si="106"/>
        <v>24</v>
      </c>
      <c r="AW102" s="29"/>
      <c r="AX102" s="29"/>
      <c r="AY102" s="1"/>
      <c r="AZ102" s="29"/>
      <c r="BA102" s="29"/>
      <c r="BB102" s="29"/>
      <c r="BC102" s="29">
        <f t="shared" si="107"/>
        <v>0</v>
      </c>
      <c r="BD102" s="29">
        <f t="shared" si="108"/>
        <v>0</v>
      </c>
      <c r="BE102" s="102">
        <v>17</v>
      </c>
      <c r="BF102" s="102">
        <v>2.4207999999999998</v>
      </c>
      <c r="BG102" s="249">
        <v>8</v>
      </c>
      <c r="BH102" s="250">
        <v>1.1392</v>
      </c>
      <c r="BI102" s="249"/>
      <c r="BJ102" s="250"/>
      <c r="BK102" s="245"/>
      <c r="BL102" s="102"/>
      <c r="BM102" s="102">
        <v>5</v>
      </c>
      <c r="BN102" s="102">
        <v>0.71199999999999997</v>
      </c>
      <c r="BO102" s="29"/>
      <c r="BP102" s="29"/>
      <c r="BQ102" s="102">
        <v>30</v>
      </c>
      <c r="BR102" s="102">
        <v>4.2720000000000002</v>
      </c>
      <c r="BS102" s="11">
        <f t="shared" si="122"/>
        <v>60</v>
      </c>
      <c r="BT102" s="29">
        <f t="shared" si="123"/>
        <v>8.5440000000000005</v>
      </c>
      <c r="BU102" s="29"/>
      <c r="BV102" s="29"/>
      <c r="BW102" s="14"/>
      <c r="BX102" s="14"/>
      <c r="BY102" s="14"/>
      <c r="BZ102" s="29"/>
      <c r="CA102" s="14"/>
      <c r="CB102" s="29"/>
      <c r="CC102" s="14">
        <f t="shared" si="109"/>
        <v>0</v>
      </c>
      <c r="CD102" s="14">
        <f t="shared" si="109"/>
        <v>0</v>
      </c>
      <c r="CE102" s="14"/>
      <c r="CF102" s="14"/>
      <c r="CG102" s="27"/>
      <c r="CH102" s="18"/>
      <c r="CI102" s="26"/>
      <c r="CJ102" s="18"/>
      <c r="CK102" s="17"/>
      <c r="CL102" s="17"/>
      <c r="CM102" s="327">
        <v>25.75</v>
      </c>
      <c r="CN102" s="245">
        <v>8</v>
      </c>
      <c r="CO102" s="29">
        <f t="shared" si="124"/>
        <v>25.75</v>
      </c>
      <c r="CP102" s="29">
        <f t="shared" si="125"/>
        <v>8</v>
      </c>
      <c r="CQ102" s="238">
        <v>247.40625</v>
      </c>
      <c r="CR102" s="238"/>
      <c r="CS102" s="238"/>
      <c r="CT102" s="239"/>
      <c r="CU102" s="366">
        <v>18.556701030927837</v>
      </c>
      <c r="CV102" s="240"/>
      <c r="CW102" s="328">
        <v>63.814432989690722</v>
      </c>
      <c r="CX102" s="239"/>
      <c r="CY102" s="16"/>
      <c r="CZ102" s="16"/>
      <c r="DA102" s="25">
        <f t="shared" si="126"/>
        <v>329.77738402061857</v>
      </c>
      <c r="DB102" s="14">
        <f t="shared" si="127"/>
        <v>0</v>
      </c>
      <c r="DC102" s="29"/>
      <c r="DD102" s="29"/>
      <c r="DE102" s="14"/>
      <c r="DF102" s="29"/>
      <c r="DG102" s="29"/>
      <c r="DH102" s="29"/>
      <c r="DI102" s="29">
        <f t="shared" si="128"/>
        <v>0</v>
      </c>
      <c r="DJ102" s="29">
        <f t="shared" si="129"/>
        <v>0</v>
      </c>
      <c r="DK102" s="329">
        <v>42.37</v>
      </c>
      <c r="DL102" s="329">
        <v>14.12</v>
      </c>
      <c r="DM102" s="11">
        <f t="shared" si="130"/>
        <v>42.37</v>
      </c>
      <c r="DN102" s="11">
        <f t="shared" si="131"/>
        <v>14.12</v>
      </c>
      <c r="DO102" s="329">
        <v>41.1</v>
      </c>
      <c r="DP102" s="329">
        <v>13.7</v>
      </c>
      <c r="DQ102" s="349"/>
      <c r="DR102" s="349"/>
      <c r="DS102" s="29"/>
      <c r="DT102" s="29"/>
      <c r="DU102" s="15"/>
      <c r="DV102" s="24"/>
      <c r="DW102" s="24"/>
      <c r="DX102" s="24"/>
      <c r="DY102" s="29"/>
      <c r="DZ102" s="29"/>
      <c r="EA102" s="14"/>
      <c r="EB102" s="29"/>
      <c r="EC102" s="29">
        <f t="shared" si="132"/>
        <v>0</v>
      </c>
      <c r="ED102" s="29">
        <f t="shared" si="132"/>
        <v>0</v>
      </c>
      <c r="EE102" s="14"/>
      <c r="EF102" s="14"/>
      <c r="EG102" s="330">
        <v>39.18</v>
      </c>
      <c r="EH102" s="331">
        <v>9.7949999999999999</v>
      </c>
      <c r="EI102" s="119">
        <v>154.63999999999999</v>
      </c>
      <c r="EJ102" s="119">
        <v>38.659999999999997</v>
      </c>
      <c r="EK102" s="327">
        <v>72.16</v>
      </c>
      <c r="EL102" s="353">
        <v>18.04</v>
      </c>
      <c r="EM102" s="358">
        <v>51.55</v>
      </c>
      <c r="EN102" s="358">
        <v>12.887499999999999</v>
      </c>
      <c r="EO102" s="358">
        <v>30.93</v>
      </c>
      <c r="EP102" s="358">
        <v>7.7324999999999999</v>
      </c>
      <c r="EQ102" s="29">
        <f t="shared" si="133"/>
        <v>348.46000000000004</v>
      </c>
      <c r="ER102" s="29">
        <f t="shared" si="134"/>
        <v>66.495000000000005</v>
      </c>
      <c r="ES102" s="33"/>
      <c r="ET102" s="33"/>
      <c r="EU102" s="23"/>
      <c r="EV102" s="23"/>
      <c r="EW102" s="14">
        <f t="shared" si="135"/>
        <v>0</v>
      </c>
      <c r="EX102" s="14">
        <f t="shared" si="136"/>
        <v>0</v>
      </c>
      <c r="EY102" s="29"/>
      <c r="EZ102" s="29"/>
      <c r="FA102" s="332">
        <v>24</v>
      </c>
      <c r="FB102" s="246"/>
      <c r="FC102" s="139">
        <v>0</v>
      </c>
      <c r="FD102" s="245"/>
      <c r="FE102" s="29"/>
      <c r="FF102" s="29"/>
      <c r="FG102" s="235"/>
      <c r="FH102" s="236"/>
      <c r="FI102" s="29"/>
      <c r="FJ102" s="29"/>
      <c r="FK102" s="29"/>
      <c r="FL102" s="29"/>
      <c r="FM102" s="245">
        <v>26.8</v>
      </c>
      <c r="FN102" s="245">
        <v>6</v>
      </c>
      <c r="FO102" s="14"/>
      <c r="FP102" s="29"/>
      <c r="FQ102" s="6">
        <f t="shared" si="137"/>
        <v>26.8</v>
      </c>
      <c r="FR102" s="29">
        <f t="shared" si="138"/>
        <v>6</v>
      </c>
      <c r="FS102" s="14"/>
      <c r="FT102" s="14"/>
      <c r="FU102" s="29"/>
      <c r="FV102" s="29"/>
      <c r="FW102" s="29"/>
      <c r="FX102" s="29"/>
      <c r="FY102" s="29"/>
      <c r="FZ102" s="29"/>
      <c r="GA102" s="29"/>
      <c r="GB102" s="29"/>
      <c r="GC102" s="29"/>
      <c r="GD102" s="29"/>
      <c r="GE102" s="29"/>
      <c r="GF102" s="29"/>
      <c r="GG102" s="29">
        <f t="shared" si="139"/>
        <v>0</v>
      </c>
      <c r="GH102" s="29">
        <f t="shared" si="140"/>
        <v>0</v>
      </c>
      <c r="GI102" s="22"/>
      <c r="GJ102" s="22"/>
      <c r="GK102" s="245"/>
      <c r="GL102" s="245"/>
      <c r="GM102" s="248"/>
      <c r="GN102" s="21"/>
      <c r="GO102" s="333"/>
      <c r="GP102" s="334"/>
      <c r="GQ102" s="5"/>
      <c r="GR102" s="5"/>
      <c r="GS102" s="21"/>
      <c r="GT102" s="21"/>
      <c r="GU102" s="118"/>
      <c r="GV102" s="118"/>
      <c r="GW102" s="118"/>
      <c r="GX102" s="118"/>
      <c r="GY102" s="118">
        <v>1.5</v>
      </c>
      <c r="GZ102" s="118">
        <v>0</v>
      </c>
      <c r="HA102" s="29">
        <f t="shared" si="141"/>
        <v>1.5</v>
      </c>
      <c r="HB102" s="29">
        <f t="shared" si="142"/>
        <v>0</v>
      </c>
      <c r="HC102" s="14"/>
      <c r="HD102" s="14"/>
      <c r="HE102" s="14"/>
      <c r="HF102" s="14"/>
      <c r="HG102" s="14"/>
      <c r="HH102" s="14"/>
      <c r="HI102" s="14">
        <f t="shared" si="110"/>
        <v>0</v>
      </c>
      <c r="HJ102" s="14">
        <f t="shared" si="111"/>
        <v>0</v>
      </c>
      <c r="HK102" s="102"/>
      <c r="HL102" s="102"/>
      <c r="HM102" s="102"/>
      <c r="HN102" s="355"/>
      <c r="HO102" s="102">
        <f t="shared" si="143"/>
        <v>0</v>
      </c>
      <c r="HP102" s="102">
        <f t="shared" si="144"/>
        <v>0</v>
      </c>
      <c r="HQ102" s="116">
        <v>550</v>
      </c>
      <c r="HR102" s="95"/>
      <c r="HS102" s="116">
        <v>550</v>
      </c>
      <c r="HT102" s="29"/>
      <c r="HU102" s="29">
        <f t="shared" si="145"/>
        <v>550</v>
      </c>
      <c r="HV102" s="29">
        <f t="shared" si="146"/>
        <v>0</v>
      </c>
      <c r="HW102" s="29"/>
      <c r="HX102" s="29"/>
      <c r="HY102" s="240"/>
      <c r="HZ102" s="333"/>
      <c r="IA102" s="20"/>
      <c r="IB102" s="7"/>
      <c r="IC102" s="336">
        <v>9.3000000000000007</v>
      </c>
      <c r="ID102" s="155">
        <v>2.3250000000000002</v>
      </c>
      <c r="IE102" s="4"/>
      <c r="IF102" s="4"/>
      <c r="IG102" s="29">
        <f t="shared" si="187"/>
        <v>9.3000000000000007</v>
      </c>
      <c r="IH102" s="29">
        <f t="shared" si="147"/>
        <v>2.3250000000000002</v>
      </c>
      <c r="II102" s="29"/>
      <c r="IJ102" s="29"/>
      <c r="IK102" s="29"/>
      <c r="IL102" s="29"/>
      <c r="IM102" s="14"/>
      <c r="IN102" s="24"/>
      <c r="IO102" s="102"/>
      <c r="IP102" s="102"/>
      <c r="IQ102" s="29"/>
      <c r="IR102" s="29"/>
      <c r="IS102" s="29"/>
      <c r="IT102" s="29"/>
      <c r="IU102" s="29">
        <f t="shared" si="112"/>
        <v>0</v>
      </c>
      <c r="IV102" s="29">
        <f t="shared" si="113"/>
        <v>0</v>
      </c>
      <c r="IW102" s="29"/>
      <c r="IX102" s="29"/>
      <c r="IY102" s="95">
        <v>10.31</v>
      </c>
      <c r="IZ102" s="95">
        <v>0</v>
      </c>
      <c r="JA102" s="95">
        <v>10.31</v>
      </c>
      <c r="JB102" s="95">
        <v>0</v>
      </c>
      <c r="JC102" s="30"/>
      <c r="JD102" s="30"/>
      <c r="JE102" s="29">
        <f t="shared" si="148"/>
        <v>20.62</v>
      </c>
      <c r="JF102" s="29">
        <f t="shared" si="149"/>
        <v>0</v>
      </c>
      <c r="JG102" s="368">
        <v>6.5372000000000003</v>
      </c>
      <c r="JH102" s="369">
        <v>1</v>
      </c>
      <c r="JI102" s="368">
        <v>6.5373000000000001</v>
      </c>
      <c r="JJ102" s="369">
        <v>1</v>
      </c>
      <c r="JK102" s="333">
        <v>51.55</v>
      </c>
      <c r="JL102" s="333">
        <v>11</v>
      </c>
      <c r="JM102" s="116">
        <v>44.33</v>
      </c>
      <c r="JN102" s="333">
        <v>9</v>
      </c>
      <c r="JO102" s="327"/>
      <c r="JP102" s="245"/>
      <c r="JQ102" s="29"/>
      <c r="JR102" s="29"/>
      <c r="JS102" s="29"/>
      <c r="JT102" s="29"/>
      <c r="JU102" s="29">
        <f t="shared" si="150"/>
        <v>108.9545</v>
      </c>
      <c r="JV102" s="29">
        <f t="shared" si="151"/>
        <v>22</v>
      </c>
      <c r="JW102" s="29"/>
      <c r="JX102" s="29"/>
      <c r="JY102" s="30"/>
      <c r="JZ102" s="30"/>
      <c r="KA102" s="29">
        <f t="shared" si="152"/>
        <v>0</v>
      </c>
      <c r="KB102" s="29">
        <f t="shared" si="153"/>
        <v>0</v>
      </c>
      <c r="KC102" s="14"/>
      <c r="KD102" s="14"/>
      <c r="KE102" s="14"/>
      <c r="KF102" s="14"/>
      <c r="KG102" s="14">
        <f t="shared" si="114"/>
        <v>0</v>
      </c>
      <c r="KH102" s="14">
        <f t="shared" si="115"/>
        <v>0</v>
      </c>
      <c r="KI102" s="14"/>
      <c r="KJ102" s="14"/>
      <c r="KK102" s="14"/>
      <c r="KL102" s="14"/>
      <c r="KM102" s="14">
        <f t="shared" si="154"/>
        <v>0</v>
      </c>
      <c r="KN102" s="14">
        <f t="shared" si="154"/>
        <v>0</v>
      </c>
      <c r="KO102" s="11"/>
      <c r="KP102" s="14"/>
      <c r="KQ102" s="14"/>
      <c r="KR102" s="14"/>
      <c r="KS102" s="10"/>
      <c r="KT102" s="10"/>
      <c r="KU102" s="14"/>
      <c r="KV102" s="14"/>
      <c r="KW102" s="14">
        <f t="shared" si="155"/>
        <v>0</v>
      </c>
      <c r="KX102" s="14">
        <f t="shared" si="156"/>
        <v>0</v>
      </c>
      <c r="KY102" s="14"/>
      <c r="KZ102" s="14"/>
      <c r="LA102" s="14"/>
      <c r="LB102" s="14"/>
      <c r="LC102" s="14">
        <f t="shared" si="157"/>
        <v>0</v>
      </c>
      <c r="LD102" s="14">
        <f t="shared" si="158"/>
        <v>0</v>
      </c>
      <c r="LE102" s="14"/>
      <c r="LF102" s="14"/>
      <c r="LG102" s="14">
        <f t="shared" si="159"/>
        <v>0</v>
      </c>
      <c r="LH102" s="14">
        <f t="shared" si="160"/>
        <v>0</v>
      </c>
      <c r="LI102" s="337"/>
      <c r="LJ102" s="338"/>
      <c r="LK102" s="339"/>
      <c r="LL102" s="340"/>
      <c r="LM102" s="339"/>
      <c r="LN102" s="342"/>
      <c r="LO102" s="31"/>
      <c r="LP102" s="3"/>
      <c r="LQ102" s="3"/>
      <c r="LR102" s="3"/>
      <c r="LS102" s="14">
        <f t="shared" si="161"/>
        <v>0</v>
      </c>
      <c r="LT102" s="14">
        <f t="shared" si="162"/>
        <v>0</v>
      </c>
      <c r="LU102" s="12"/>
      <c r="LV102" s="14"/>
      <c r="LW102" s="14"/>
      <c r="LX102" s="14"/>
      <c r="LY102" s="14">
        <f t="shared" si="163"/>
        <v>0</v>
      </c>
      <c r="LZ102" s="14">
        <f t="shared" si="164"/>
        <v>0</v>
      </c>
      <c r="MA102" s="27"/>
      <c r="MB102" s="14"/>
      <c r="MC102" s="233">
        <v>25</v>
      </c>
      <c r="MD102" s="252"/>
      <c r="ME102" s="99"/>
      <c r="MF102" s="14"/>
      <c r="MG102" s="31"/>
      <c r="MH102" s="14"/>
      <c r="MI102" s="14">
        <f t="shared" si="165"/>
        <v>25</v>
      </c>
      <c r="MJ102" s="14">
        <f t="shared" si="166"/>
        <v>0</v>
      </c>
      <c r="MK102" s="350">
        <v>0</v>
      </c>
      <c r="ML102" s="117">
        <v>0</v>
      </c>
      <c r="MM102" s="139">
        <v>0</v>
      </c>
      <c r="MN102" s="343">
        <v>0</v>
      </c>
      <c r="MO102" s="14">
        <f t="shared" si="167"/>
        <v>0</v>
      </c>
      <c r="MP102" s="14">
        <f t="shared" si="168"/>
        <v>0</v>
      </c>
      <c r="MQ102" s="14"/>
      <c r="MR102" s="14"/>
      <c r="MS102" s="14">
        <f t="shared" si="169"/>
        <v>0</v>
      </c>
      <c r="MT102" s="14">
        <f t="shared" si="170"/>
        <v>0</v>
      </c>
      <c r="MU102" s="14"/>
      <c r="MV102" s="14"/>
      <c r="MW102" s="14">
        <f t="shared" si="171"/>
        <v>0</v>
      </c>
      <c r="MX102" s="14">
        <f t="shared" si="172"/>
        <v>0</v>
      </c>
      <c r="MY102" s="117">
        <v>6.65</v>
      </c>
      <c r="MZ102" s="344">
        <v>0.9</v>
      </c>
      <c r="NA102" s="14">
        <f t="shared" si="173"/>
        <v>6.65</v>
      </c>
      <c r="NB102" s="14">
        <f t="shared" si="174"/>
        <v>0.9</v>
      </c>
      <c r="NC102" s="33"/>
      <c r="ND102" s="33"/>
      <c r="NE102" s="33">
        <f t="shared" si="175"/>
        <v>0</v>
      </c>
      <c r="NF102" s="33">
        <f t="shared" si="176"/>
        <v>0</v>
      </c>
      <c r="NG102" s="33"/>
      <c r="NH102" s="33"/>
      <c r="NI102" s="33">
        <f t="shared" si="177"/>
        <v>0</v>
      </c>
      <c r="NJ102" s="33">
        <f t="shared" si="178"/>
        <v>0</v>
      </c>
      <c r="NK102" s="8"/>
      <c r="NL102" s="33"/>
      <c r="NM102" s="33">
        <f t="shared" si="179"/>
        <v>0</v>
      </c>
      <c r="NN102" s="33">
        <f t="shared" si="180"/>
        <v>0</v>
      </c>
      <c r="NO102" s="98">
        <v>0</v>
      </c>
      <c r="NP102" s="98"/>
      <c r="NQ102" s="98">
        <v>0</v>
      </c>
      <c r="NR102" s="98"/>
      <c r="NS102" s="98">
        <v>0</v>
      </c>
      <c r="NT102" s="98"/>
      <c r="NU102" s="14">
        <f t="shared" si="181"/>
        <v>0</v>
      </c>
      <c r="NV102" s="14">
        <f t="shared" si="182"/>
        <v>0</v>
      </c>
      <c r="NW102" s="98"/>
      <c r="NX102" s="98"/>
      <c r="NY102" s="98"/>
      <c r="NZ102" s="98"/>
      <c r="OA102" s="98"/>
      <c r="OB102" s="98"/>
      <c r="OC102" s="98"/>
      <c r="OD102" s="98"/>
      <c r="OE102" s="98">
        <f t="shared" si="183"/>
        <v>0</v>
      </c>
      <c r="OF102" s="98">
        <f t="shared" si="184"/>
        <v>0</v>
      </c>
      <c r="OG102" s="240">
        <v>0</v>
      </c>
      <c r="OH102" s="240"/>
      <c r="OI102" s="240">
        <v>0</v>
      </c>
      <c r="OJ102" s="240"/>
      <c r="OK102" s="240">
        <v>0</v>
      </c>
      <c r="OL102" s="33"/>
      <c r="OM102" s="33">
        <f t="shared" si="185"/>
        <v>0</v>
      </c>
      <c r="ON102" s="33">
        <f t="shared" si="186"/>
        <v>0</v>
      </c>
      <c r="OO102" s="33"/>
      <c r="OP102" s="33"/>
      <c r="OQ102" s="33">
        <f t="shared" si="116"/>
        <v>0</v>
      </c>
      <c r="OR102" s="33">
        <f t="shared" si="117"/>
        <v>0</v>
      </c>
    </row>
    <row r="103" spans="1:408" ht="12.75" customHeight="1">
      <c r="A103" s="186" t="s">
        <v>159</v>
      </c>
      <c r="B103" s="154">
        <v>93</v>
      </c>
      <c r="C103" s="173"/>
      <c r="D103" s="173"/>
      <c r="E103" s="98"/>
      <c r="F103" s="98"/>
      <c r="G103" s="98"/>
      <c r="H103" s="98"/>
      <c r="I103" s="102">
        <f t="shared" si="103"/>
        <v>0</v>
      </c>
      <c r="J103" s="102">
        <f t="shared" si="104"/>
        <v>0</v>
      </c>
      <c r="K103" s="11"/>
      <c r="L103" s="11"/>
      <c r="M103" s="95">
        <v>20.62</v>
      </c>
      <c r="N103" s="95">
        <v>4.1240000000000006</v>
      </c>
      <c r="O103" s="99">
        <v>20.62</v>
      </c>
      <c r="P103" s="95">
        <v>4.1240000000000006</v>
      </c>
      <c r="Q103" s="147"/>
      <c r="R103" s="102"/>
      <c r="S103" s="11"/>
      <c r="T103" s="11"/>
      <c r="U103" s="102"/>
      <c r="V103" s="102"/>
      <c r="W103" s="29">
        <f t="shared" si="118"/>
        <v>41.24</v>
      </c>
      <c r="X103" s="29">
        <f t="shared" si="119"/>
        <v>41.24</v>
      </c>
      <c r="Y103" s="102">
        <v>5</v>
      </c>
      <c r="Z103" s="102">
        <v>2.2200000000000002</v>
      </c>
      <c r="AA103" s="99"/>
      <c r="AB103" s="95"/>
      <c r="AC103" s="29">
        <f t="shared" si="120"/>
        <v>5</v>
      </c>
      <c r="AD103" s="29">
        <f t="shared" si="121"/>
        <v>2.2200000000000002</v>
      </c>
      <c r="AE103" s="95">
        <v>0</v>
      </c>
      <c r="AF103" s="95">
        <v>0</v>
      </c>
      <c r="AG103" s="95"/>
      <c r="AH103" s="95"/>
      <c r="AI103" s="147"/>
      <c r="AJ103" s="147"/>
      <c r="AK103" s="325">
        <v>80</v>
      </c>
      <c r="AL103" s="326">
        <v>24</v>
      </c>
      <c r="AM103" s="9"/>
      <c r="AN103" s="9"/>
      <c r="AO103" s="28"/>
      <c r="AP103" s="28"/>
      <c r="AQ103" s="28"/>
      <c r="AR103" s="28"/>
      <c r="AS103" s="28"/>
      <c r="AT103" s="28"/>
      <c r="AU103" s="14">
        <f t="shared" si="105"/>
        <v>80</v>
      </c>
      <c r="AV103" s="14">
        <f t="shared" si="106"/>
        <v>24</v>
      </c>
      <c r="AW103" s="29"/>
      <c r="AX103" s="29"/>
      <c r="AY103" s="1"/>
      <c r="AZ103" s="29"/>
      <c r="BA103" s="29"/>
      <c r="BB103" s="29"/>
      <c r="BC103" s="29">
        <f t="shared" si="107"/>
        <v>0</v>
      </c>
      <c r="BD103" s="29">
        <f t="shared" si="108"/>
        <v>0</v>
      </c>
      <c r="BE103" s="102">
        <v>17</v>
      </c>
      <c r="BF103" s="102">
        <v>2.4207999999999998</v>
      </c>
      <c r="BG103" s="249">
        <v>8</v>
      </c>
      <c r="BH103" s="250">
        <v>1.1392</v>
      </c>
      <c r="BI103" s="249"/>
      <c r="BJ103" s="250"/>
      <c r="BK103" s="245"/>
      <c r="BL103" s="102"/>
      <c r="BM103" s="102">
        <v>5</v>
      </c>
      <c r="BN103" s="102">
        <v>0.71199999999999997</v>
      </c>
      <c r="BO103" s="29"/>
      <c r="BP103" s="29"/>
      <c r="BQ103" s="102">
        <v>30</v>
      </c>
      <c r="BR103" s="102">
        <v>4.2720000000000002</v>
      </c>
      <c r="BS103" s="11">
        <f t="shared" si="122"/>
        <v>60</v>
      </c>
      <c r="BT103" s="29">
        <f t="shared" si="123"/>
        <v>8.5440000000000005</v>
      </c>
      <c r="BU103" s="29"/>
      <c r="BV103" s="29"/>
      <c r="BW103" s="14"/>
      <c r="BX103" s="14"/>
      <c r="BY103" s="14"/>
      <c r="BZ103" s="29"/>
      <c r="CA103" s="14"/>
      <c r="CB103" s="29"/>
      <c r="CC103" s="14">
        <f t="shared" si="109"/>
        <v>0</v>
      </c>
      <c r="CD103" s="14">
        <f t="shared" si="109"/>
        <v>0</v>
      </c>
      <c r="CE103" s="14"/>
      <c r="CF103" s="14"/>
      <c r="CG103" s="27"/>
      <c r="CH103" s="18"/>
      <c r="CI103" s="26"/>
      <c r="CJ103" s="18"/>
      <c r="CK103" s="17"/>
      <c r="CL103" s="17"/>
      <c r="CM103" s="327">
        <v>25.75</v>
      </c>
      <c r="CN103" s="245">
        <v>8</v>
      </c>
      <c r="CO103" s="29">
        <f t="shared" si="124"/>
        <v>25.75</v>
      </c>
      <c r="CP103" s="29">
        <f t="shared" si="125"/>
        <v>8</v>
      </c>
      <c r="CQ103" s="238">
        <v>247.40625</v>
      </c>
      <c r="CR103" s="238"/>
      <c r="CS103" s="238"/>
      <c r="CT103" s="239"/>
      <c r="CU103" s="366">
        <v>18.556701030927837</v>
      </c>
      <c r="CV103" s="240"/>
      <c r="CW103" s="328">
        <v>63.814432989690722</v>
      </c>
      <c r="CX103" s="239"/>
      <c r="CY103" s="16"/>
      <c r="CZ103" s="16"/>
      <c r="DA103" s="25">
        <f t="shared" si="126"/>
        <v>329.77738402061857</v>
      </c>
      <c r="DB103" s="14">
        <f t="shared" si="127"/>
        <v>0</v>
      </c>
      <c r="DC103" s="29"/>
      <c r="DD103" s="29"/>
      <c r="DE103" s="14"/>
      <c r="DF103" s="29"/>
      <c r="DG103" s="29"/>
      <c r="DH103" s="29"/>
      <c r="DI103" s="29">
        <f t="shared" si="128"/>
        <v>0</v>
      </c>
      <c r="DJ103" s="29">
        <f t="shared" si="129"/>
        <v>0</v>
      </c>
      <c r="DK103" s="329">
        <v>42.37</v>
      </c>
      <c r="DL103" s="329">
        <v>14.12</v>
      </c>
      <c r="DM103" s="11">
        <f t="shared" si="130"/>
        <v>42.37</v>
      </c>
      <c r="DN103" s="11">
        <f t="shared" si="131"/>
        <v>14.12</v>
      </c>
      <c r="DO103" s="329">
        <v>41.1</v>
      </c>
      <c r="DP103" s="329">
        <v>13.7</v>
      </c>
      <c r="DQ103" s="349"/>
      <c r="DR103" s="349"/>
      <c r="DS103" s="29"/>
      <c r="DT103" s="29"/>
      <c r="DU103" s="15"/>
      <c r="DV103" s="24"/>
      <c r="DW103" s="24"/>
      <c r="DX103" s="24"/>
      <c r="DY103" s="29"/>
      <c r="DZ103" s="29"/>
      <c r="EA103" s="14"/>
      <c r="EB103" s="29"/>
      <c r="EC103" s="29">
        <f t="shared" si="132"/>
        <v>0</v>
      </c>
      <c r="ED103" s="29">
        <f t="shared" si="132"/>
        <v>0</v>
      </c>
      <c r="EE103" s="14"/>
      <c r="EF103" s="14"/>
      <c r="EG103" s="330">
        <v>39.18</v>
      </c>
      <c r="EH103" s="331">
        <v>9.7949999999999999</v>
      </c>
      <c r="EI103" s="119">
        <v>154.63999999999999</v>
      </c>
      <c r="EJ103" s="119">
        <v>38.659999999999997</v>
      </c>
      <c r="EK103" s="327">
        <v>72.16</v>
      </c>
      <c r="EL103" s="353">
        <v>18.04</v>
      </c>
      <c r="EM103" s="358">
        <v>51.55</v>
      </c>
      <c r="EN103" s="358">
        <v>12.887499999999999</v>
      </c>
      <c r="EO103" s="358">
        <v>30.93</v>
      </c>
      <c r="EP103" s="358">
        <v>7.7324999999999999</v>
      </c>
      <c r="EQ103" s="29">
        <f t="shared" si="133"/>
        <v>348.46000000000004</v>
      </c>
      <c r="ER103" s="29">
        <f t="shared" si="134"/>
        <v>66.495000000000005</v>
      </c>
      <c r="ES103" s="33"/>
      <c r="ET103" s="33"/>
      <c r="EU103" s="23"/>
      <c r="EV103" s="23"/>
      <c r="EW103" s="14">
        <f t="shared" si="135"/>
        <v>0</v>
      </c>
      <c r="EX103" s="14">
        <f t="shared" si="136"/>
        <v>0</v>
      </c>
      <c r="EY103" s="29"/>
      <c r="EZ103" s="29"/>
      <c r="FA103" s="332">
        <v>24</v>
      </c>
      <c r="FB103" s="246"/>
      <c r="FC103" s="139">
        <v>0</v>
      </c>
      <c r="FD103" s="245"/>
      <c r="FE103" s="29"/>
      <c r="FF103" s="29"/>
      <c r="FG103" s="235"/>
      <c r="FH103" s="236"/>
      <c r="FI103" s="29"/>
      <c r="FJ103" s="29"/>
      <c r="FK103" s="29"/>
      <c r="FL103" s="29"/>
      <c r="FM103" s="245">
        <v>26.8</v>
      </c>
      <c r="FN103" s="245">
        <v>6</v>
      </c>
      <c r="FO103" s="14"/>
      <c r="FP103" s="29"/>
      <c r="FQ103" s="6">
        <f t="shared" si="137"/>
        <v>26.8</v>
      </c>
      <c r="FR103" s="29">
        <f t="shared" si="138"/>
        <v>6</v>
      </c>
      <c r="FS103" s="14"/>
      <c r="FT103" s="14"/>
      <c r="FU103" s="29"/>
      <c r="FV103" s="29"/>
      <c r="FW103" s="29"/>
      <c r="FX103" s="29"/>
      <c r="FY103" s="29"/>
      <c r="FZ103" s="29"/>
      <c r="GA103" s="29"/>
      <c r="GB103" s="29"/>
      <c r="GC103" s="29"/>
      <c r="GD103" s="29"/>
      <c r="GE103" s="29"/>
      <c r="GF103" s="29"/>
      <c r="GG103" s="29">
        <f t="shared" si="139"/>
        <v>0</v>
      </c>
      <c r="GH103" s="29">
        <f t="shared" si="140"/>
        <v>0</v>
      </c>
      <c r="GI103" s="22"/>
      <c r="GJ103" s="22"/>
      <c r="GK103" s="245"/>
      <c r="GL103" s="245"/>
      <c r="GM103" s="248"/>
      <c r="GN103" s="21"/>
      <c r="GO103" s="333"/>
      <c r="GP103" s="334"/>
      <c r="GQ103" s="5"/>
      <c r="GR103" s="5"/>
      <c r="GS103" s="21"/>
      <c r="GT103" s="21"/>
      <c r="GU103" s="118"/>
      <c r="GV103" s="118"/>
      <c r="GW103" s="118"/>
      <c r="GX103" s="118"/>
      <c r="GY103" s="118">
        <v>1.5</v>
      </c>
      <c r="GZ103" s="118">
        <v>0</v>
      </c>
      <c r="HA103" s="29">
        <f t="shared" si="141"/>
        <v>1.5</v>
      </c>
      <c r="HB103" s="29">
        <f t="shared" si="142"/>
        <v>0</v>
      </c>
      <c r="HC103" s="14"/>
      <c r="HD103" s="14"/>
      <c r="HE103" s="14"/>
      <c r="HF103" s="14"/>
      <c r="HG103" s="14"/>
      <c r="HH103" s="14"/>
      <c r="HI103" s="14">
        <f t="shared" si="110"/>
        <v>0</v>
      </c>
      <c r="HJ103" s="14">
        <f t="shared" si="111"/>
        <v>0</v>
      </c>
      <c r="HK103" s="102"/>
      <c r="HL103" s="102"/>
      <c r="HM103" s="102"/>
      <c r="HN103" s="355"/>
      <c r="HO103" s="102">
        <f t="shared" si="143"/>
        <v>0</v>
      </c>
      <c r="HP103" s="102">
        <f t="shared" si="144"/>
        <v>0</v>
      </c>
      <c r="HQ103" s="116">
        <v>550</v>
      </c>
      <c r="HR103" s="95"/>
      <c r="HS103" s="116">
        <v>550</v>
      </c>
      <c r="HT103" s="29"/>
      <c r="HU103" s="29">
        <f t="shared" si="145"/>
        <v>550</v>
      </c>
      <c r="HV103" s="29">
        <f t="shared" si="146"/>
        <v>0</v>
      </c>
      <c r="HW103" s="29"/>
      <c r="HX103" s="29"/>
      <c r="HY103" s="240"/>
      <c r="HZ103" s="333"/>
      <c r="IA103" s="20"/>
      <c r="IB103" s="7"/>
      <c r="IC103" s="336">
        <v>9.3000000000000007</v>
      </c>
      <c r="ID103" s="155">
        <v>2.3250000000000002</v>
      </c>
      <c r="IE103" s="4"/>
      <c r="IF103" s="4"/>
      <c r="IG103" s="29">
        <f t="shared" si="187"/>
        <v>9.3000000000000007</v>
      </c>
      <c r="IH103" s="29">
        <f t="shared" si="147"/>
        <v>2.3250000000000002</v>
      </c>
      <c r="II103" s="29"/>
      <c r="IJ103" s="29"/>
      <c r="IK103" s="29"/>
      <c r="IL103" s="29"/>
      <c r="IM103" s="14"/>
      <c r="IN103" s="24"/>
      <c r="IO103" s="102"/>
      <c r="IP103" s="102"/>
      <c r="IQ103" s="29"/>
      <c r="IR103" s="29"/>
      <c r="IS103" s="29"/>
      <c r="IT103" s="29"/>
      <c r="IU103" s="29">
        <f t="shared" si="112"/>
        <v>0</v>
      </c>
      <c r="IV103" s="29">
        <f t="shared" si="113"/>
        <v>0</v>
      </c>
      <c r="IW103" s="29"/>
      <c r="IX103" s="29"/>
      <c r="IY103" s="95">
        <v>10.31</v>
      </c>
      <c r="IZ103" s="95">
        <v>0</v>
      </c>
      <c r="JA103" s="95">
        <v>10.31</v>
      </c>
      <c r="JB103" s="95">
        <v>0</v>
      </c>
      <c r="JC103" s="30"/>
      <c r="JD103" s="30"/>
      <c r="JE103" s="29">
        <f t="shared" si="148"/>
        <v>20.62</v>
      </c>
      <c r="JF103" s="29">
        <f t="shared" si="149"/>
        <v>0</v>
      </c>
      <c r="JG103" s="368">
        <v>6.5372000000000003</v>
      </c>
      <c r="JH103" s="369">
        <v>1</v>
      </c>
      <c r="JI103" s="368">
        <v>6.5373000000000001</v>
      </c>
      <c r="JJ103" s="369">
        <v>1</v>
      </c>
      <c r="JK103" s="333">
        <v>51.55</v>
      </c>
      <c r="JL103" s="333">
        <v>11</v>
      </c>
      <c r="JM103" s="116">
        <v>44.33</v>
      </c>
      <c r="JN103" s="333">
        <v>9</v>
      </c>
      <c r="JO103" s="327"/>
      <c r="JP103" s="245"/>
      <c r="JQ103" s="29"/>
      <c r="JR103" s="29"/>
      <c r="JS103" s="29"/>
      <c r="JT103" s="29"/>
      <c r="JU103" s="29">
        <f t="shared" si="150"/>
        <v>108.9545</v>
      </c>
      <c r="JV103" s="29">
        <f t="shared" si="151"/>
        <v>22</v>
      </c>
      <c r="JW103" s="29"/>
      <c r="JX103" s="29"/>
      <c r="JY103" s="30"/>
      <c r="JZ103" s="30"/>
      <c r="KA103" s="29">
        <f t="shared" si="152"/>
        <v>0</v>
      </c>
      <c r="KB103" s="29">
        <f t="shared" si="153"/>
        <v>0</v>
      </c>
      <c r="KC103" s="14"/>
      <c r="KD103" s="14"/>
      <c r="KE103" s="14"/>
      <c r="KF103" s="14"/>
      <c r="KG103" s="14">
        <f t="shared" si="114"/>
        <v>0</v>
      </c>
      <c r="KH103" s="14">
        <f t="shared" si="115"/>
        <v>0</v>
      </c>
      <c r="KI103" s="14"/>
      <c r="KJ103" s="14"/>
      <c r="KK103" s="14"/>
      <c r="KL103" s="14"/>
      <c r="KM103" s="14">
        <f t="shared" si="154"/>
        <v>0</v>
      </c>
      <c r="KN103" s="14">
        <f t="shared" si="154"/>
        <v>0</v>
      </c>
      <c r="KO103" s="11"/>
      <c r="KP103" s="14"/>
      <c r="KQ103" s="14"/>
      <c r="KR103" s="14"/>
      <c r="KS103" s="10"/>
      <c r="KT103" s="10"/>
      <c r="KU103" s="14"/>
      <c r="KV103" s="14"/>
      <c r="KW103" s="14">
        <f t="shared" si="155"/>
        <v>0</v>
      </c>
      <c r="KX103" s="14">
        <f t="shared" si="156"/>
        <v>0</v>
      </c>
      <c r="KY103" s="14"/>
      <c r="KZ103" s="14"/>
      <c r="LA103" s="14"/>
      <c r="LB103" s="14"/>
      <c r="LC103" s="14">
        <f t="shared" si="157"/>
        <v>0</v>
      </c>
      <c r="LD103" s="14">
        <f t="shared" si="158"/>
        <v>0</v>
      </c>
      <c r="LE103" s="14"/>
      <c r="LF103" s="14"/>
      <c r="LG103" s="14">
        <f t="shared" si="159"/>
        <v>0</v>
      </c>
      <c r="LH103" s="14">
        <f t="shared" si="160"/>
        <v>0</v>
      </c>
      <c r="LI103" s="337"/>
      <c r="LJ103" s="338"/>
      <c r="LK103" s="339"/>
      <c r="LL103" s="340"/>
      <c r="LM103" s="339"/>
      <c r="LN103" s="342"/>
      <c r="LO103" s="31"/>
      <c r="LP103" s="3"/>
      <c r="LQ103" s="3"/>
      <c r="LR103" s="3"/>
      <c r="LS103" s="14">
        <f t="shared" si="161"/>
        <v>0</v>
      </c>
      <c r="LT103" s="14">
        <f t="shared" si="162"/>
        <v>0</v>
      </c>
      <c r="LU103" s="12"/>
      <c r="LV103" s="14"/>
      <c r="LW103" s="14"/>
      <c r="LX103" s="14"/>
      <c r="LY103" s="14">
        <f t="shared" si="163"/>
        <v>0</v>
      </c>
      <c r="LZ103" s="14">
        <f t="shared" si="164"/>
        <v>0</v>
      </c>
      <c r="MA103" s="27"/>
      <c r="MB103" s="14"/>
      <c r="MC103" s="233">
        <v>25</v>
      </c>
      <c r="MD103" s="252"/>
      <c r="ME103" s="99"/>
      <c r="MF103" s="14"/>
      <c r="MG103" s="31"/>
      <c r="MH103" s="14"/>
      <c r="MI103" s="14">
        <f t="shared" si="165"/>
        <v>25</v>
      </c>
      <c r="MJ103" s="14">
        <f t="shared" si="166"/>
        <v>0</v>
      </c>
      <c r="MK103" s="350">
        <v>0</v>
      </c>
      <c r="ML103" s="117">
        <v>0</v>
      </c>
      <c r="MM103" s="139">
        <v>0</v>
      </c>
      <c r="MN103" s="343">
        <v>0</v>
      </c>
      <c r="MO103" s="14">
        <f t="shared" si="167"/>
        <v>0</v>
      </c>
      <c r="MP103" s="14">
        <f t="shared" si="168"/>
        <v>0</v>
      </c>
      <c r="MQ103" s="14"/>
      <c r="MR103" s="14"/>
      <c r="MS103" s="14">
        <f t="shared" si="169"/>
        <v>0</v>
      </c>
      <c r="MT103" s="14">
        <f t="shared" si="170"/>
        <v>0</v>
      </c>
      <c r="MU103" s="14"/>
      <c r="MV103" s="14"/>
      <c r="MW103" s="14">
        <f t="shared" si="171"/>
        <v>0</v>
      </c>
      <c r="MX103" s="14">
        <f t="shared" si="172"/>
        <v>0</v>
      </c>
      <c r="MY103" s="117">
        <v>6.65</v>
      </c>
      <c r="MZ103" s="344">
        <v>0.9</v>
      </c>
      <c r="NA103" s="14">
        <f t="shared" si="173"/>
        <v>6.65</v>
      </c>
      <c r="NB103" s="14">
        <f t="shared" si="174"/>
        <v>0.9</v>
      </c>
      <c r="NC103" s="33"/>
      <c r="ND103" s="33"/>
      <c r="NE103" s="33">
        <f t="shared" si="175"/>
        <v>0</v>
      </c>
      <c r="NF103" s="33">
        <f t="shared" si="176"/>
        <v>0</v>
      </c>
      <c r="NG103" s="33"/>
      <c r="NH103" s="33"/>
      <c r="NI103" s="33">
        <f t="shared" si="177"/>
        <v>0</v>
      </c>
      <c r="NJ103" s="33">
        <f t="shared" si="178"/>
        <v>0</v>
      </c>
      <c r="NK103" s="8"/>
      <c r="NL103" s="33"/>
      <c r="NM103" s="33">
        <f t="shared" si="179"/>
        <v>0</v>
      </c>
      <c r="NN103" s="33">
        <f t="shared" si="180"/>
        <v>0</v>
      </c>
      <c r="NO103" s="98">
        <v>0</v>
      </c>
      <c r="NP103" s="98"/>
      <c r="NQ103" s="98">
        <v>0</v>
      </c>
      <c r="NR103" s="98"/>
      <c r="NS103" s="98">
        <v>0</v>
      </c>
      <c r="NT103" s="98"/>
      <c r="NU103" s="14">
        <f t="shared" si="181"/>
        <v>0</v>
      </c>
      <c r="NV103" s="14">
        <f t="shared" si="182"/>
        <v>0</v>
      </c>
      <c r="NW103" s="98"/>
      <c r="NX103" s="98"/>
      <c r="NY103" s="98"/>
      <c r="NZ103" s="98"/>
      <c r="OA103" s="98"/>
      <c r="OB103" s="98"/>
      <c r="OC103" s="98"/>
      <c r="OD103" s="98"/>
      <c r="OE103" s="98">
        <f t="shared" si="183"/>
        <v>0</v>
      </c>
      <c r="OF103" s="98">
        <f t="shared" si="184"/>
        <v>0</v>
      </c>
      <c r="OG103" s="240">
        <v>0</v>
      </c>
      <c r="OH103" s="240"/>
      <c r="OI103" s="240">
        <v>0</v>
      </c>
      <c r="OJ103" s="240"/>
      <c r="OK103" s="240">
        <v>0</v>
      </c>
      <c r="OL103" s="33"/>
      <c r="OM103" s="33">
        <f t="shared" si="185"/>
        <v>0</v>
      </c>
      <c r="ON103" s="33">
        <f t="shared" si="186"/>
        <v>0</v>
      </c>
      <c r="OO103" s="33"/>
      <c r="OP103" s="33"/>
      <c r="OQ103" s="33">
        <f t="shared" si="116"/>
        <v>0</v>
      </c>
      <c r="OR103" s="33">
        <f t="shared" si="117"/>
        <v>0</v>
      </c>
    </row>
    <row r="104" spans="1:408" ht="12.75" customHeight="1">
      <c r="A104" s="172"/>
      <c r="B104" s="154">
        <v>94</v>
      </c>
      <c r="C104" s="173"/>
      <c r="D104" s="173"/>
      <c r="E104" s="98"/>
      <c r="F104" s="98"/>
      <c r="G104" s="98"/>
      <c r="H104" s="98"/>
      <c r="I104" s="102">
        <f t="shared" si="103"/>
        <v>0</v>
      </c>
      <c r="J104" s="102">
        <f t="shared" si="104"/>
        <v>0</v>
      </c>
      <c r="K104" s="11"/>
      <c r="L104" s="11"/>
      <c r="M104" s="95">
        <v>20.62</v>
      </c>
      <c r="N104" s="95">
        <v>4.1240000000000006</v>
      </c>
      <c r="O104" s="99">
        <v>20.62</v>
      </c>
      <c r="P104" s="95">
        <v>4.1240000000000006</v>
      </c>
      <c r="Q104" s="147"/>
      <c r="R104" s="102"/>
      <c r="S104" s="11"/>
      <c r="T104" s="11"/>
      <c r="U104" s="102"/>
      <c r="V104" s="102"/>
      <c r="W104" s="29">
        <f t="shared" si="118"/>
        <v>41.24</v>
      </c>
      <c r="X104" s="29">
        <f t="shared" si="119"/>
        <v>41.24</v>
      </c>
      <c r="Y104" s="102">
        <v>5</v>
      </c>
      <c r="Z104" s="102">
        <v>2.2200000000000002</v>
      </c>
      <c r="AA104" s="99"/>
      <c r="AB104" s="95"/>
      <c r="AC104" s="29">
        <f t="shared" si="120"/>
        <v>5</v>
      </c>
      <c r="AD104" s="29">
        <f t="shared" si="121"/>
        <v>2.2200000000000002</v>
      </c>
      <c r="AE104" s="95">
        <v>0</v>
      </c>
      <c r="AF104" s="95">
        <v>0</v>
      </c>
      <c r="AG104" s="95"/>
      <c r="AH104" s="95"/>
      <c r="AI104" s="147"/>
      <c r="AJ104" s="147"/>
      <c r="AK104" s="325">
        <v>80</v>
      </c>
      <c r="AL104" s="326">
        <v>24</v>
      </c>
      <c r="AM104" s="9"/>
      <c r="AN104" s="9"/>
      <c r="AO104" s="28"/>
      <c r="AP104" s="28"/>
      <c r="AQ104" s="28"/>
      <c r="AR104" s="28"/>
      <c r="AS104" s="28"/>
      <c r="AT104" s="28"/>
      <c r="AU104" s="14">
        <f t="shared" si="105"/>
        <v>80</v>
      </c>
      <c r="AV104" s="14">
        <f t="shared" si="106"/>
        <v>24</v>
      </c>
      <c r="AW104" s="29"/>
      <c r="AX104" s="29"/>
      <c r="AY104" s="1"/>
      <c r="AZ104" s="29"/>
      <c r="BA104" s="29"/>
      <c r="BB104" s="29"/>
      <c r="BC104" s="29">
        <f t="shared" si="107"/>
        <v>0</v>
      </c>
      <c r="BD104" s="29">
        <f t="shared" si="108"/>
        <v>0</v>
      </c>
      <c r="BE104" s="102">
        <v>17</v>
      </c>
      <c r="BF104" s="102">
        <v>2.4207999999999998</v>
      </c>
      <c r="BG104" s="249">
        <v>8</v>
      </c>
      <c r="BH104" s="250">
        <v>1.1392</v>
      </c>
      <c r="BI104" s="249"/>
      <c r="BJ104" s="250"/>
      <c r="BK104" s="245"/>
      <c r="BL104" s="102"/>
      <c r="BM104" s="102">
        <v>5</v>
      </c>
      <c r="BN104" s="102">
        <v>0.71199999999999997</v>
      </c>
      <c r="BO104" s="29"/>
      <c r="BP104" s="29"/>
      <c r="BQ104" s="102">
        <v>30</v>
      </c>
      <c r="BR104" s="102">
        <v>4.2720000000000002</v>
      </c>
      <c r="BS104" s="11">
        <f t="shared" si="122"/>
        <v>60</v>
      </c>
      <c r="BT104" s="29">
        <f t="shared" si="123"/>
        <v>8.5440000000000005</v>
      </c>
      <c r="BU104" s="29"/>
      <c r="BV104" s="29"/>
      <c r="BW104" s="14"/>
      <c r="BX104" s="14"/>
      <c r="BY104" s="14"/>
      <c r="BZ104" s="29"/>
      <c r="CA104" s="14"/>
      <c r="CB104" s="29"/>
      <c r="CC104" s="14">
        <f t="shared" si="109"/>
        <v>0</v>
      </c>
      <c r="CD104" s="14">
        <f t="shared" si="109"/>
        <v>0</v>
      </c>
      <c r="CE104" s="14"/>
      <c r="CF104" s="14"/>
      <c r="CG104" s="27"/>
      <c r="CH104" s="18"/>
      <c r="CI104" s="26"/>
      <c r="CJ104" s="18"/>
      <c r="CK104" s="17"/>
      <c r="CL104" s="17"/>
      <c r="CM104" s="327">
        <v>25.75</v>
      </c>
      <c r="CN104" s="245">
        <v>8</v>
      </c>
      <c r="CO104" s="29">
        <f t="shared" si="124"/>
        <v>25.75</v>
      </c>
      <c r="CP104" s="29">
        <f t="shared" si="125"/>
        <v>8</v>
      </c>
      <c r="CQ104" s="238">
        <v>247.40625</v>
      </c>
      <c r="CR104" s="238"/>
      <c r="CS104" s="238"/>
      <c r="CT104" s="239"/>
      <c r="CU104" s="366">
        <v>18.556701030927837</v>
      </c>
      <c r="CV104" s="240"/>
      <c r="CW104" s="328">
        <v>63.814432989690722</v>
      </c>
      <c r="CX104" s="239"/>
      <c r="CY104" s="16"/>
      <c r="CZ104" s="16"/>
      <c r="DA104" s="25">
        <f t="shared" si="126"/>
        <v>329.77738402061857</v>
      </c>
      <c r="DB104" s="14">
        <f t="shared" si="127"/>
        <v>0</v>
      </c>
      <c r="DC104" s="29"/>
      <c r="DD104" s="29"/>
      <c r="DE104" s="14"/>
      <c r="DF104" s="29"/>
      <c r="DG104" s="29"/>
      <c r="DH104" s="29"/>
      <c r="DI104" s="29">
        <f t="shared" si="128"/>
        <v>0</v>
      </c>
      <c r="DJ104" s="29">
        <f t="shared" si="129"/>
        <v>0</v>
      </c>
      <c r="DK104" s="329">
        <v>42.37</v>
      </c>
      <c r="DL104" s="329">
        <v>14.12</v>
      </c>
      <c r="DM104" s="11">
        <f t="shared" si="130"/>
        <v>42.37</v>
      </c>
      <c r="DN104" s="11">
        <f t="shared" si="131"/>
        <v>14.12</v>
      </c>
      <c r="DO104" s="329">
        <v>41.1</v>
      </c>
      <c r="DP104" s="329">
        <v>13.7</v>
      </c>
      <c r="DQ104" s="349"/>
      <c r="DR104" s="349"/>
      <c r="DS104" s="29"/>
      <c r="DT104" s="29"/>
      <c r="DU104" s="15"/>
      <c r="DV104" s="24"/>
      <c r="DW104" s="24"/>
      <c r="DX104" s="24"/>
      <c r="DY104" s="29"/>
      <c r="DZ104" s="29"/>
      <c r="EA104" s="14"/>
      <c r="EB104" s="29"/>
      <c r="EC104" s="29">
        <f t="shared" si="132"/>
        <v>0</v>
      </c>
      <c r="ED104" s="29">
        <f t="shared" si="132"/>
        <v>0</v>
      </c>
      <c r="EE104" s="14"/>
      <c r="EF104" s="14"/>
      <c r="EG104" s="330">
        <v>39.18</v>
      </c>
      <c r="EH104" s="331">
        <v>9.7949999999999999</v>
      </c>
      <c r="EI104" s="119">
        <v>154.63999999999999</v>
      </c>
      <c r="EJ104" s="119">
        <v>38.659999999999997</v>
      </c>
      <c r="EK104" s="327">
        <v>72.16</v>
      </c>
      <c r="EL104" s="353">
        <v>18.04</v>
      </c>
      <c r="EM104" s="358">
        <v>51.55</v>
      </c>
      <c r="EN104" s="358">
        <v>12.887499999999999</v>
      </c>
      <c r="EO104" s="358">
        <v>30.93</v>
      </c>
      <c r="EP104" s="358">
        <v>7.7324999999999999</v>
      </c>
      <c r="EQ104" s="29">
        <f t="shared" si="133"/>
        <v>348.46000000000004</v>
      </c>
      <c r="ER104" s="29">
        <f t="shared" si="134"/>
        <v>66.495000000000005</v>
      </c>
      <c r="ES104" s="33"/>
      <c r="ET104" s="33"/>
      <c r="EU104" s="23"/>
      <c r="EV104" s="23"/>
      <c r="EW104" s="14">
        <f t="shared" si="135"/>
        <v>0</v>
      </c>
      <c r="EX104" s="14">
        <f t="shared" si="136"/>
        <v>0</v>
      </c>
      <c r="EY104" s="29"/>
      <c r="EZ104" s="29"/>
      <c r="FA104" s="332">
        <v>24</v>
      </c>
      <c r="FB104" s="246"/>
      <c r="FC104" s="139">
        <v>0</v>
      </c>
      <c r="FD104" s="245"/>
      <c r="FE104" s="29"/>
      <c r="FF104" s="29"/>
      <c r="FG104" s="235"/>
      <c r="FH104" s="236"/>
      <c r="FI104" s="29"/>
      <c r="FJ104" s="29"/>
      <c r="FK104" s="29"/>
      <c r="FL104" s="29"/>
      <c r="FM104" s="245">
        <v>26.8</v>
      </c>
      <c r="FN104" s="245">
        <v>6</v>
      </c>
      <c r="FO104" s="14"/>
      <c r="FP104" s="29"/>
      <c r="FQ104" s="6">
        <f t="shared" si="137"/>
        <v>26.8</v>
      </c>
      <c r="FR104" s="29">
        <f t="shared" si="138"/>
        <v>6</v>
      </c>
      <c r="FS104" s="14"/>
      <c r="FT104" s="14"/>
      <c r="FU104" s="29"/>
      <c r="FV104" s="29"/>
      <c r="FW104" s="29"/>
      <c r="FX104" s="29"/>
      <c r="FY104" s="29"/>
      <c r="FZ104" s="29"/>
      <c r="GA104" s="29"/>
      <c r="GB104" s="29"/>
      <c r="GC104" s="29"/>
      <c r="GD104" s="29"/>
      <c r="GE104" s="29"/>
      <c r="GF104" s="29"/>
      <c r="GG104" s="29">
        <f t="shared" si="139"/>
        <v>0</v>
      </c>
      <c r="GH104" s="29">
        <f t="shared" si="140"/>
        <v>0</v>
      </c>
      <c r="GI104" s="22"/>
      <c r="GJ104" s="22"/>
      <c r="GK104" s="245"/>
      <c r="GL104" s="245"/>
      <c r="GM104" s="248"/>
      <c r="GN104" s="21"/>
      <c r="GO104" s="333"/>
      <c r="GP104" s="334"/>
      <c r="GQ104" s="5"/>
      <c r="GR104" s="5"/>
      <c r="GS104" s="21"/>
      <c r="GT104" s="21"/>
      <c r="GU104" s="118"/>
      <c r="GV104" s="118"/>
      <c r="GW104" s="118"/>
      <c r="GX104" s="118"/>
      <c r="GY104" s="118">
        <v>1.5</v>
      </c>
      <c r="GZ104" s="118">
        <v>0</v>
      </c>
      <c r="HA104" s="29">
        <f t="shared" si="141"/>
        <v>1.5</v>
      </c>
      <c r="HB104" s="29">
        <f t="shared" si="142"/>
        <v>0</v>
      </c>
      <c r="HC104" s="14"/>
      <c r="HD104" s="14"/>
      <c r="HE104" s="14"/>
      <c r="HF104" s="14"/>
      <c r="HG104" s="14"/>
      <c r="HH104" s="14"/>
      <c r="HI104" s="14">
        <f t="shared" si="110"/>
        <v>0</v>
      </c>
      <c r="HJ104" s="14">
        <f t="shared" si="111"/>
        <v>0</v>
      </c>
      <c r="HK104" s="102"/>
      <c r="HL104" s="102"/>
      <c r="HM104" s="102"/>
      <c r="HN104" s="355"/>
      <c r="HO104" s="102">
        <f t="shared" si="143"/>
        <v>0</v>
      </c>
      <c r="HP104" s="102">
        <f t="shared" si="144"/>
        <v>0</v>
      </c>
      <c r="HQ104" s="116">
        <v>550</v>
      </c>
      <c r="HR104" s="95"/>
      <c r="HS104" s="116">
        <v>550</v>
      </c>
      <c r="HT104" s="29"/>
      <c r="HU104" s="29">
        <f t="shared" si="145"/>
        <v>550</v>
      </c>
      <c r="HV104" s="29">
        <f t="shared" si="146"/>
        <v>0</v>
      </c>
      <c r="HW104" s="29"/>
      <c r="HX104" s="29"/>
      <c r="HY104" s="240"/>
      <c r="HZ104" s="333"/>
      <c r="IA104" s="20"/>
      <c r="IB104" s="7"/>
      <c r="IC104" s="336">
        <v>9.3000000000000007</v>
      </c>
      <c r="ID104" s="155">
        <v>2.3250000000000002</v>
      </c>
      <c r="IE104" s="4"/>
      <c r="IF104" s="4"/>
      <c r="IG104" s="29">
        <f t="shared" si="187"/>
        <v>9.3000000000000007</v>
      </c>
      <c r="IH104" s="29">
        <f t="shared" si="147"/>
        <v>2.3250000000000002</v>
      </c>
      <c r="II104" s="29"/>
      <c r="IJ104" s="29"/>
      <c r="IK104" s="29"/>
      <c r="IL104" s="29"/>
      <c r="IM104" s="14"/>
      <c r="IN104" s="24"/>
      <c r="IO104" s="102"/>
      <c r="IP104" s="102"/>
      <c r="IQ104" s="29"/>
      <c r="IR104" s="29"/>
      <c r="IS104" s="29"/>
      <c r="IT104" s="29"/>
      <c r="IU104" s="29">
        <f t="shared" si="112"/>
        <v>0</v>
      </c>
      <c r="IV104" s="29">
        <f t="shared" si="113"/>
        <v>0</v>
      </c>
      <c r="IW104" s="29"/>
      <c r="IX104" s="29"/>
      <c r="IY104" s="95">
        <v>10.31</v>
      </c>
      <c r="IZ104" s="95">
        <v>0</v>
      </c>
      <c r="JA104" s="95">
        <v>10.31</v>
      </c>
      <c r="JB104" s="95">
        <v>0</v>
      </c>
      <c r="JC104" s="30"/>
      <c r="JD104" s="30"/>
      <c r="JE104" s="29">
        <f t="shared" si="148"/>
        <v>20.62</v>
      </c>
      <c r="JF104" s="29">
        <f t="shared" si="149"/>
        <v>0</v>
      </c>
      <c r="JG104" s="368">
        <v>6.5372000000000003</v>
      </c>
      <c r="JH104" s="369">
        <v>1</v>
      </c>
      <c r="JI104" s="368">
        <v>6.5373000000000001</v>
      </c>
      <c r="JJ104" s="369">
        <v>1</v>
      </c>
      <c r="JK104" s="333">
        <v>51.55</v>
      </c>
      <c r="JL104" s="333">
        <v>11</v>
      </c>
      <c r="JM104" s="116">
        <v>44.33</v>
      </c>
      <c r="JN104" s="333">
        <v>9</v>
      </c>
      <c r="JO104" s="327"/>
      <c r="JP104" s="245"/>
      <c r="JQ104" s="29"/>
      <c r="JR104" s="29"/>
      <c r="JS104" s="29"/>
      <c r="JT104" s="29"/>
      <c r="JU104" s="29">
        <f t="shared" si="150"/>
        <v>108.9545</v>
      </c>
      <c r="JV104" s="29">
        <f t="shared" si="151"/>
        <v>22</v>
      </c>
      <c r="JW104" s="29"/>
      <c r="JX104" s="29"/>
      <c r="JY104" s="30"/>
      <c r="JZ104" s="30"/>
      <c r="KA104" s="29">
        <f t="shared" si="152"/>
        <v>0</v>
      </c>
      <c r="KB104" s="29">
        <f t="shared" si="153"/>
        <v>0</v>
      </c>
      <c r="KC104" s="14"/>
      <c r="KD104" s="14"/>
      <c r="KE104" s="14"/>
      <c r="KF104" s="14"/>
      <c r="KG104" s="14">
        <f t="shared" si="114"/>
        <v>0</v>
      </c>
      <c r="KH104" s="14">
        <f t="shared" si="115"/>
        <v>0</v>
      </c>
      <c r="KI104" s="14"/>
      <c r="KJ104" s="14"/>
      <c r="KK104" s="14"/>
      <c r="KL104" s="14"/>
      <c r="KM104" s="14">
        <f t="shared" si="154"/>
        <v>0</v>
      </c>
      <c r="KN104" s="14">
        <f t="shared" si="154"/>
        <v>0</v>
      </c>
      <c r="KO104" s="11"/>
      <c r="KP104" s="14"/>
      <c r="KQ104" s="14"/>
      <c r="KR104" s="14"/>
      <c r="KS104" s="10"/>
      <c r="KT104" s="10"/>
      <c r="KU104" s="14"/>
      <c r="KV104" s="14"/>
      <c r="KW104" s="14">
        <f t="shared" si="155"/>
        <v>0</v>
      </c>
      <c r="KX104" s="14">
        <f t="shared" si="156"/>
        <v>0</v>
      </c>
      <c r="KY104" s="14"/>
      <c r="KZ104" s="14"/>
      <c r="LA104" s="14"/>
      <c r="LB104" s="14"/>
      <c r="LC104" s="14">
        <f t="shared" si="157"/>
        <v>0</v>
      </c>
      <c r="LD104" s="14">
        <f t="shared" si="158"/>
        <v>0</v>
      </c>
      <c r="LE104" s="14"/>
      <c r="LF104" s="14"/>
      <c r="LG104" s="14">
        <f t="shared" si="159"/>
        <v>0</v>
      </c>
      <c r="LH104" s="14">
        <f t="shared" si="160"/>
        <v>0</v>
      </c>
      <c r="LI104" s="337"/>
      <c r="LJ104" s="338"/>
      <c r="LK104" s="339"/>
      <c r="LL104" s="340"/>
      <c r="LM104" s="339"/>
      <c r="LN104" s="342"/>
      <c r="LO104" s="31"/>
      <c r="LP104" s="3"/>
      <c r="LQ104" s="3"/>
      <c r="LR104" s="3"/>
      <c r="LS104" s="14">
        <f t="shared" si="161"/>
        <v>0</v>
      </c>
      <c r="LT104" s="14">
        <f t="shared" si="162"/>
        <v>0</v>
      </c>
      <c r="LU104" s="12"/>
      <c r="LV104" s="14"/>
      <c r="LW104" s="14"/>
      <c r="LX104" s="14"/>
      <c r="LY104" s="14">
        <f t="shared" si="163"/>
        <v>0</v>
      </c>
      <c r="LZ104" s="14">
        <f t="shared" si="164"/>
        <v>0</v>
      </c>
      <c r="MA104" s="27"/>
      <c r="MB104" s="14"/>
      <c r="MC104" s="233">
        <v>25</v>
      </c>
      <c r="MD104" s="252"/>
      <c r="ME104" s="99"/>
      <c r="MF104" s="14"/>
      <c r="MG104" s="31"/>
      <c r="MH104" s="14"/>
      <c r="MI104" s="14">
        <f t="shared" si="165"/>
        <v>25</v>
      </c>
      <c r="MJ104" s="14">
        <f t="shared" si="166"/>
        <v>0</v>
      </c>
      <c r="MK104" s="350">
        <v>0</v>
      </c>
      <c r="ML104" s="117">
        <v>0</v>
      </c>
      <c r="MM104" s="139">
        <v>0</v>
      </c>
      <c r="MN104" s="343">
        <v>0</v>
      </c>
      <c r="MO104" s="14">
        <f t="shared" si="167"/>
        <v>0</v>
      </c>
      <c r="MP104" s="14">
        <f t="shared" si="168"/>
        <v>0</v>
      </c>
      <c r="MQ104" s="14"/>
      <c r="MR104" s="14"/>
      <c r="MS104" s="14">
        <f t="shared" si="169"/>
        <v>0</v>
      </c>
      <c r="MT104" s="14">
        <f t="shared" si="170"/>
        <v>0</v>
      </c>
      <c r="MU104" s="14"/>
      <c r="MV104" s="14"/>
      <c r="MW104" s="14">
        <f t="shared" si="171"/>
        <v>0</v>
      </c>
      <c r="MX104" s="14">
        <f t="shared" si="172"/>
        <v>0</v>
      </c>
      <c r="MY104" s="117">
        <v>6.65</v>
      </c>
      <c r="MZ104" s="344">
        <v>0.9</v>
      </c>
      <c r="NA104" s="14">
        <f t="shared" si="173"/>
        <v>6.65</v>
      </c>
      <c r="NB104" s="14">
        <f t="shared" si="174"/>
        <v>0.9</v>
      </c>
      <c r="NC104" s="33"/>
      <c r="ND104" s="33"/>
      <c r="NE104" s="33">
        <f t="shared" si="175"/>
        <v>0</v>
      </c>
      <c r="NF104" s="33">
        <f t="shared" si="176"/>
        <v>0</v>
      </c>
      <c r="NG104" s="33"/>
      <c r="NH104" s="33"/>
      <c r="NI104" s="33">
        <f t="shared" si="177"/>
        <v>0</v>
      </c>
      <c r="NJ104" s="33">
        <f t="shared" si="178"/>
        <v>0</v>
      </c>
      <c r="NK104" s="8"/>
      <c r="NL104" s="33"/>
      <c r="NM104" s="33">
        <f t="shared" si="179"/>
        <v>0</v>
      </c>
      <c r="NN104" s="33">
        <f t="shared" si="180"/>
        <v>0</v>
      </c>
      <c r="NO104" s="98">
        <v>0</v>
      </c>
      <c r="NP104" s="98"/>
      <c r="NQ104" s="98">
        <v>0</v>
      </c>
      <c r="NR104" s="98"/>
      <c r="NS104" s="98">
        <v>0</v>
      </c>
      <c r="NT104" s="98"/>
      <c r="NU104" s="14">
        <f t="shared" si="181"/>
        <v>0</v>
      </c>
      <c r="NV104" s="14">
        <f t="shared" si="182"/>
        <v>0</v>
      </c>
      <c r="NW104" s="98"/>
      <c r="NX104" s="98"/>
      <c r="NY104" s="98"/>
      <c r="NZ104" s="98"/>
      <c r="OA104" s="98"/>
      <c r="OB104" s="98"/>
      <c r="OC104" s="98"/>
      <c r="OD104" s="98"/>
      <c r="OE104" s="98">
        <f t="shared" si="183"/>
        <v>0</v>
      </c>
      <c r="OF104" s="98">
        <f t="shared" si="184"/>
        <v>0</v>
      </c>
      <c r="OG104" s="240">
        <v>0</v>
      </c>
      <c r="OH104" s="240"/>
      <c r="OI104" s="240">
        <v>0</v>
      </c>
      <c r="OJ104" s="240"/>
      <c r="OK104" s="240">
        <v>0</v>
      </c>
      <c r="OL104" s="33"/>
      <c r="OM104" s="33">
        <f t="shared" si="185"/>
        <v>0</v>
      </c>
      <c r="ON104" s="33">
        <f t="shared" si="186"/>
        <v>0</v>
      </c>
      <c r="OO104" s="33"/>
      <c r="OP104" s="33"/>
      <c r="OQ104" s="33">
        <f t="shared" si="116"/>
        <v>0</v>
      </c>
      <c r="OR104" s="33">
        <f t="shared" si="117"/>
        <v>0</v>
      </c>
    </row>
    <row r="105" spans="1:408" ht="12.75" customHeight="1">
      <c r="A105" s="172"/>
      <c r="B105" s="154">
        <v>95</v>
      </c>
      <c r="C105" s="173"/>
      <c r="D105" s="173"/>
      <c r="E105" s="98"/>
      <c r="F105" s="98"/>
      <c r="G105" s="98"/>
      <c r="H105" s="98"/>
      <c r="I105" s="102">
        <f t="shared" si="103"/>
        <v>0</v>
      </c>
      <c r="J105" s="102">
        <f t="shared" si="104"/>
        <v>0</v>
      </c>
      <c r="K105" s="11"/>
      <c r="L105" s="11"/>
      <c r="M105" s="95">
        <v>20.62</v>
      </c>
      <c r="N105" s="95">
        <v>4.1240000000000006</v>
      </c>
      <c r="O105" s="99">
        <v>20.62</v>
      </c>
      <c r="P105" s="95">
        <v>4.1240000000000006</v>
      </c>
      <c r="Q105" s="147"/>
      <c r="R105" s="102"/>
      <c r="S105" s="11"/>
      <c r="T105" s="11"/>
      <c r="U105" s="102"/>
      <c r="V105" s="102"/>
      <c r="W105" s="29">
        <f t="shared" si="118"/>
        <v>41.24</v>
      </c>
      <c r="X105" s="29">
        <f t="shared" si="119"/>
        <v>41.24</v>
      </c>
      <c r="Y105" s="102">
        <v>5</v>
      </c>
      <c r="Z105" s="102">
        <v>2.2200000000000002</v>
      </c>
      <c r="AA105" s="99"/>
      <c r="AB105" s="95"/>
      <c r="AC105" s="29">
        <f t="shared" si="120"/>
        <v>5</v>
      </c>
      <c r="AD105" s="29">
        <f t="shared" si="121"/>
        <v>2.2200000000000002</v>
      </c>
      <c r="AE105" s="95">
        <v>0</v>
      </c>
      <c r="AF105" s="95">
        <v>0</v>
      </c>
      <c r="AG105" s="95"/>
      <c r="AH105" s="95"/>
      <c r="AI105" s="147"/>
      <c r="AJ105" s="147"/>
      <c r="AK105" s="325">
        <v>80</v>
      </c>
      <c r="AL105" s="326">
        <v>24</v>
      </c>
      <c r="AM105" s="9"/>
      <c r="AN105" s="9"/>
      <c r="AO105" s="28"/>
      <c r="AP105" s="28"/>
      <c r="AQ105" s="28"/>
      <c r="AR105" s="28"/>
      <c r="AS105" s="28"/>
      <c r="AT105" s="28"/>
      <c r="AU105" s="14">
        <f t="shared" si="105"/>
        <v>80</v>
      </c>
      <c r="AV105" s="14">
        <f t="shared" si="106"/>
        <v>24</v>
      </c>
      <c r="AW105" s="29"/>
      <c r="AX105" s="29"/>
      <c r="AY105" s="1"/>
      <c r="AZ105" s="29"/>
      <c r="BA105" s="29"/>
      <c r="BB105" s="29"/>
      <c r="BC105" s="29">
        <f t="shared" si="107"/>
        <v>0</v>
      </c>
      <c r="BD105" s="29">
        <f t="shared" si="108"/>
        <v>0</v>
      </c>
      <c r="BE105" s="102">
        <v>17</v>
      </c>
      <c r="BF105" s="102">
        <v>2.4207999999999998</v>
      </c>
      <c r="BG105" s="249">
        <v>8</v>
      </c>
      <c r="BH105" s="251">
        <v>1.1392</v>
      </c>
      <c r="BI105" s="249"/>
      <c r="BJ105" s="250"/>
      <c r="BK105" s="245"/>
      <c r="BL105" s="102"/>
      <c r="BM105" s="102">
        <v>5</v>
      </c>
      <c r="BN105" s="102">
        <v>0.71199999999999997</v>
      </c>
      <c r="BO105" s="29"/>
      <c r="BP105" s="29"/>
      <c r="BQ105" s="102">
        <v>30</v>
      </c>
      <c r="BR105" s="102">
        <v>4.2720000000000002</v>
      </c>
      <c r="BS105" s="11">
        <f t="shared" si="122"/>
        <v>60</v>
      </c>
      <c r="BT105" s="29">
        <f t="shared" si="123"/>
        <v>8.5440000000000005</v>
      </c>
      <c r="BU105" s="29"/>
      <c r="BV105" s="29"/>
      <c r="BW105" s="14"/>
      <c r="BX105" s="14"/>
      <c r="BY105" s="14"/>
      <c r="BZ105" s="29"/>
      <c r="CA105" s="14"/>
      <c r="CB105" s="29"/>
      <c r="CC105" s="14">
        <f t="shared" si="109"/>
        <v>0</v>
      </c>
      <c r="CD105" s="14">
        <f t="shared" si="109"/>
        <v>0</v>
      </c>
      <c r="CE105" s="14"/>
      <c r="CF105" s="14"/>
      <c r="CG105" s="27"/>
      <c r="CH105" s="18"/>
      <c r="CI105" s="26"/>
      <c r="CJ105" s="18"/>
      <c r="CK105" s="17"/>
      <c r="CL105" s="17"/>
      <c r="CM105" s="327">
        <v>25.75</v>
      </c>
      <c r="CN105" s="245">
        <v>8</v>
      </c>
      <c r="CO105" s="29">
        <f t="shared" si="124"/>
        <v>25.75</v>
      </c>
      <c r="CP105" s="29">
        <f t="shared" si="125"/>
        <v>8</v>
      </c>
      <c r="CQ105" s="238">
        <v>247.40625</v>
      </c>
      <c r="CR105" s="238"/>
      <c r="CS105" s="238"/>
      <c r="CT105" s="239"/>
      <c r="CU105" s="366">
        <v>18.556701030927837</v>
      </c>
      <c r="CV105" s="240"/>
      <c r="CW105" s="328">
        <v>63.814432989690722</v>
      </c>
      <c r="CX105" s="239"/>
      <c r="CY105" s="16"/>
      <c r="CZ105" s="16"/>
      <c r="DA105" s="25">
        <f t="shared" si="126"/>
        <v>329.77738402061857</v>
      </c>
      <c r="DB105" s="14">
        <f t="shared" si="127"/>
        <v>0</v>
      </c>
      <c r="DC105" s="29"/>
      <c r="DD105" s="29"/>
      <c r="DE105" s="14"/>
      <c r="DF105" s="29"/>
      <c r="DG105" s="29"/>
      <c r="DH105" s="29"/>
      <c r="DI105" s="29">
        <f t="shared" si="128"/>
        <v>0</v>
      </c>
      <c r="DJ105" s="29">
        <f t="shared" si="129"/>
        <v>0</v>
      </c>
      <c r="DK105" s="329">
        <v>42.37</v>
      </c>
      <c r="DL105" s="329">
        <v>14.12</v>
      </c>
      <c r="DM105" s="11">
        <f t="shared" si="130"/>
        <v>42.37</v>
      </c>
      <c r="DN105" s="11">
        <f t="shared" si="131"/>
        <v>14.12</v>
      </c>
      <c r="DO105" s="329">
        <v>41.1</v>
      </c>
      <c r="DP105" s="329">
        <v>13.7</v>
      </c>
      <c r="DQ105" s="349"/>
      <c r="DR105" s="349"/>
      <c r="DS105" s="29"/>
      <c r="DT105" s="29"/>
      <c r="DU105" s="15"/>
      <c r="DV105" s="24"/>
      <c r="DW105" s="24"/>
      <c r="DX105" s="24"/>
      <c r="DY105" s="29"/>
      <c r="DZ105" s="29"/>
      <c r="EA105" s="14"/>
      <c r="EB105" s="29"/>
      <c r="EC105" s="29">
        <f t="shared" si="132"/>
        <v>0</v>
      </c>
      <c r="ED105" s="29">
        <f t="shared" si="132"/>
        <v>0</v>
      </c>
      <c r="EE105" s="14"/>
      <c r="EF105" s="14"/>
      <c r="EG105" s="330">
        <v>39.18</v>
      </c>
      <c r="EH105" s="331">
        <v>9.7949999999999999</v>
      </c>
      <c r="EI105" s="119">
        <v>154.63999999999999</v>
      </c>
      <c r="EJ105" s="119">
        <v>38.659999999999997</v>
      </c>
      <c r="EK105" s="327">
        <v>72.16</v>
      </c>
      <c r="EL105" s="353">
        <v>18.04</v>
      </c>
      <c r="EM105" s="358">
        <v>51.55</v>
      </c>
      <c r="EN105" s="358">
        <v>12.887499999999999</v>
      </c>
      <c r="EO105" s="358">
        <v>30.93</v>
      </c>
      <c r="EP105" s="358">
        <v>7.7324999999999999</v>
      </c>
      <c r="EQ105" s="29">
        <f t="shared" si="133"/>
        <v>348.46000000000004</v>
      </c>
      <c r="ER105" s="29">
        <f t="shared" si="134"/>
        <v>66.495000000000005</v>
      </c>
      <c r="ES105" s="33"/>
      <c r="ET105" s="33"/>
      <c r="EU105" s="23"/>
      <c r="EV105" s="23"/>
      <c r="EW105" s="14">
        <f t="shared" si="135"/>
        <v>0</v>
      </c>
      <c r="EX105" s="14">
        <f t="shared" si="136"/>
        <v>0</v>
      </c>
      <c r="EY105" s="29"/>
      <c r="EZ105" s="29"/>
      <c r="FA105" s="332">
        <v>24</v>
      </c>
      <c r="FB105" s="246"/>
      <c r="FC105" s="139">
        <v>0</v>
      </c>
      <c r="FD105" s="247"/>
      <c r="FE105" s="29"/>
      <c r="FF105" s="29"/>
      <c r="FG105" s="235"/>
      <c r="FH105" s="236"/>
      <c r="FI105" s="29"/>
      <c r="FJ105" s="29"/>
      <c r="FK105" s="29"/>
      <c r="FL105" s="29"/>
      <c r="FM105" s="245">
        <v>26.8</v>
      </c>
      <c r="FN105" s="245">
        <v>6</v>
      </c>
      <c r="FO105" s="14"/>
      <c r="FP105" s="29"/>
      <c r="FQ105" s="6">
        <f t="shared" si="137"/>
        <v>26.8</v>
      </c>
      <c r="FR105" s="29">
        <f t="shared" si="138"/>
        <v>6</v>
      </c>
      <c r="FS105" s="14"/>
      <c r="FT105" s="14"/>
      <c r="FU105" s="29"/>
      <c r="FV105" s="29"/>
      <c r="FW105" s="29"/>
      <c r="FX105" s="29"/>
      <c r="FY105" s="29"/>
      <c r="FZ105" s="29"/>
      <c r="GA105" s="29"/>
      <c r="GB105" s="29"/>
      <c r="GC105" s="29"/>
      <c r="GD105" s="29"/>
      <c r="GE105" s="29"/>
      <c r="GF105" s="29"/>
      <c r="GG105" s="29">
        <f t="shared" si="139"/>
        <v>0</v>
      </c>
      <c r="GH105" s="29">
        <f t="shared" si="140"/>
        <v>0</v>
      </c>
      <c r="GI105" s="22"/>
      <c r="GJ105" s="22"/>
      <c r="GK105" s="245"/>
      <c r="GL105" s="245"/>
      <c r="GM105" s="248"/>
      <c r="GN105" s="21"/>
      <c r="GO105" s="333"/>
      <c r="GP105" s="334"/>
      <c r="GQ105" s="5"/>
      <c r="GR105" s="5"/>
      <c r="GS105" s="21"/>
      <c r="GT105" s="21"/>
      <c r="GU105" s="118"/>
      <c r="GV105" s="118"/>
      <c r="GW105" s="118"/>
      <c r="GX105" s="118"/>
      <c r="GY105" s="118">
        <v>1.5</v>
      </c>
      <c r="GZ105" s="118">
        <v>0</v>
      </c>
      <c r="HA105" s="29">
        <f t="shared" si="141"/>
        <v>1.5</v>
      </c>
      <c r="HB105" s="29">
        <f t="shared" si="142"/>
        <v>0</v>
      </c>
      <c r="HC105" s="14"/>
      <c r="HD105" s="14"/>
      <c r="HE105" s="14"/>
      <c r="HF105" s="14"/>
      <c r="HG105" s="14"/>
      <c r="HH105" s="14"/>
      <c r="HI105" s="14">
        <f t="shared" si="110"/>
        <v>0</v>
      </c>
      <c r="HJ105" s="14">
        <f t="shared" si="111"/>
        <v>0</v>
      </c>
      <c r="HK105" s="102"/>
      <c r="HL105" s="102"/>
      <c r="HM105" s="102"/>
      <c r="HN105" s="355"/>
      <c r="HO105" s="102">
        <f t="shared" si="143"/>
        <v>0</v>
      </c>
      <c r="HP105" s="102">
        <f t="shared" si="144"/>
        <v>0</v>
      </c>
      <c r="HQ105" s="116">
        <v>550</v>
      </c>
      <c r="HR105" s="95"/>
      <c r="HS105" s="116">
        <v>550</v>
      </c>
      <c r="HT105" s="29"/>
      <c r="HU105" s="29">
        <f t="shared" si="145"/>
        <v>550</v>
      </c>
      <c r="HV105" s="29">
        <f t="shared" si="146"/>
        <v>0</v>
      </c>
      <c r="HW105" s="29"/>
      <c r="HX105" s="29"/>
      <c r="HY105" s="240"/>
      <c r="HZ105" s="333"/>
      <c r="IA105" s="20"/>
      <c r="IB105" s="7"/>
      <c r="IC105" s="336">
        <v>9.3000000000000007</v>
      </c>
      <c r="ID105" s="155">
        <v>2.3250000000000002</v>
      </c>
      <c r="IE105" s="4"/>
      <c r="IF105" s="4"/>
      <c r="IG105" s="29">
        <f t="shared" si="187"/>
        <v>9.3000000000000007</v>
      </c>
      <c r="IH105" s="29">
        <f t="shared" si="147"/>
        <v>2.3250000000000002</v>
      </c>
      <c r="II105" s="29"/>
      <c r="IJ105" s="29"/>
      <c r="IK105" s="29"/>
      <c r="IL105" s="29"/>
      <c r="IM105" s="14"/>
      <c r="IN105" s="24"/>
      <c r="IO105" s="102"/>
      <c r="IP105" s="102"/>
      <c r="IQ105" s="29"/>
      <c r="IR105" s="29"/>
      <c r="IS105" s="29"/>
      <c r="IT105" s="29"/>
      <c r="IU105" s="29">
        <f t="shared" si="112"/>
        <v>0</v>
      </c>
      <c r="IV105" s="29">
        <f t="shared" si="113"/>
        <v>0</v>
      </c>
      <c r="IW105" s="29"/>
      <c r="IX105" s="29"/>
      <c r="IY105" s="95">
        <v>10.31</v>
      </c>
      <c r="IZ105" s="95">
        <v>0</v>
      </c>
      <c r="JA105" s="95">
        <v>10.31</v>
      </c>
      <c r="JB105" s="95">
        <v>0</v>
      </c>
      <c r="JC105" s="30"/>
      <c r="JD105" s="30"/>
      <c r="JE105" s="29">
        <f t="shared" si="148"/>
        <v>20.62</v>
      </c>
      <c r="JF105" s="29">
        <f t="shared" si="149"/>
        <v>0</v>
      </c>
      <c r="JG105" s="368">
        <v>6.5372000000000003</v>
      </c>
      <c r="JH105" s="369">
        <v>1</v>
      </c>
      <c r="JI105" s="368">
        <v>6.5373000000000001</v>
      </c>
      <c r="JJ105" s="369">
        <v>1</v>
      </c>
      <c r="JK105" s="333">
        <v>51.55</v>
      </c>
      <c r="JL105" s="333">
        <v>11</v>
      </c>
      <c r="JM105" s="116">
        <v>44.33</v>
      </c>
      <c r="JN105" s="333">
        <v>9</v>
      </c>
      <c r="JO105" s="327"/>
      <c r="JP105" s="245"/>
      <c r="JQ105" s="29"/>
      <c r="JR105" s="29"/>
      <c r="JS105" s="29"/>
      <c r="JT105" s="29"/>
      <c r="JU105" s="29">
        <f t="shared" si="150"/>
        <v>108.9545</v>
      </c>
      <c r="JV105" s="29">
        <f t="shared" si="151"/>
        <v>22</v>
      </c>
      <c r="JW105" s="29"/>
      <c r="JX105" s="29"/>
      <c r="JY105" s="30"/>
      <c r="JZ105" s="30"/>
      <c r="KA105" s="29">
        <f t="shared" si="152"/>
        <v>0</v>
      </c>
      <c r="KB105" s="29">
        <f t="shared" si="153"/>
        <v>0</v>
      </c>
      <c r="KC105" s="14"/>
      <c r="KD105" s="14"/>
      <c r="KE105" s="14"/>
      <c r="KF105" s="14"/>
      <c r="KG105" s="14">
        <f t="shared" si="114"/>
        <v>0</v>
      </c>
      <c r="KH105" s="14">
        <f t="shared" si="115"/>
        <v>0</v>
      </c>
      <c r="KI105" s="14"/>
      <c r="KJ105" s="14"/>
      <c r="KK105" s="14"/>
      <c r="KL105" s="14"/>
      <c r="KM105" s="14">
        <f t="shared" si="154"/>
        <v>0</v>
      </c>
      <c r="KN105" s="14">
        <f t="shared" si="154"/>
        <v>0</v>
      </c>
      <c r="KO105" s="11"/>
      <c r="KP105" s="14"/>
      <c r="KQ105" s="14"/>
      <c r="KR105" s="14"/>
      <c r="KS105" s="10"/>
      <c r="KT105" s="10"/>
      <c r="KU105" s="14"/>
      <c r="KV105" s="14"/>
      <c r="KW105" s="14">
        <f t="shared" si="155"/>
        <v>0</v>
      </c>
      <c r="KX105" s="14">
        <f t="shared" si="156"/>
        <v>0</v>
      </c>
      <c r="KY105" s="14"/>
      <c r="KZ105" s="14"/>
      <c r="LA105" s="14"/>
      <c r="LB105" s="14"/>
      <c r="LC105" s="14">
        <f t="shared" si="157"/>
        <v>0</v>
      </c>
      <c r="LD105" s="14">
        <f t="shared" si="158"/>
        <v>0</v>
      </c>
      <c r="LE105" s="14"/>
      <c r="LF105" s="14"/>
      <c r="LG105" s="14">
        <f t="shared" si="159"/>
        <v>0</v>
      </c>
      <c r="LH105" s="14">
        <f t="shared" si="160"/>
        <v>0</v>
      </c>
      <c r="LI105" s="337"/>
      <c r="LJ105" s="338"/>
      <c r="LK105" s="339"/>
      <c r="LL105" s="340"/>
      <c r="LM105" s="339"/>
      <c r="LN105" s="342"/>
      <c r="LO105" s="31"/>
      <c r="LP105" s="3"/>
      <c r="LQ105" s="3"/>
      <c r="LR105" s="3"/>
      <c r="LS105" s="14">
        <f t="shared" si="161"/>
        <v>0</v>
      </c>
      <c r="LT105" s="14">
        <f t="shared" si="162"/>
        <v>0</v>
      </c>
      <c r="LU105" s="12"/>
      <c r="LV105" s="14"/>
      <c r="LW105" s="14"/>
      <c r="LX105" s="14"/>
      <c r="LY105" s="14">
        <f t="shared" si="163"/>
        <v>0</v>
      </c>
      <c r="LZ105" s="14">
        <f t="shared" si="164"/>
        <v>0</v>
      </c>
      <c r="MA105" s="27"/>
      <c r="MB105" s="14"/>
      <c r="MC105" s="233">
        <v>25</v>
      </c>
      <c r="MD105" s="252"/>
      <c r="ME105" s="99"/>
      <c r="MF105" s="14"/>
      <c r="MG105" s="31"/>
      <c r="MH105" s="14"/>
      <c r="MI105" s="14">
        <f t="shared" si="165"/>
        <v>25</v>
      </c>
      <c r="MJ105" s="14">
        <f t="shared" si="166"/>
        <v>0</v>
      </c>
      <c r="MK105" s="350">
        <v>0</v>
      </c>
      <c r="ML105" s="117">
        <v>0</v>
      </c>
      <c r="MM105" s="139">
        <v>0</v>
      </c>
      <c r="MN105" s="343">
        <v>0</v>
      </c>
      <c r="MO105" s="14">
        <f t="shared" si="167"/>
        <v>0</v>
      </c>
      <c r="MP105" s="14">
        <f t="shared" si="168"/>
        <v>0</v>
      </c>
      <c r="MQ105" s="14"/>
      <c r="MR105" s="14"/>
      <c r="MS105" s="14">
        <f t="shared" si="169"/>
        <v>0</v>
      </c>
      <c r="MT105" s="14">
        <f t="shared" si="170"/>
        <v>0</v>
      </c>
      <c r="MU105" s="14"/>
      <c r="MV105" s="14"/>
      <c r="MW105" s="14">
        <f t="shared" si="171"/>
        <v>0</v>
      </c>
      <c r="MX105" s="14">
        <f t="shared" si="172"/>
        <v>0</v>
      </c>
      <c r="MY105" s="117">
        <v>6.65</v>
      </c>
      <c r="MZ105" s="344">
        <v>0.9</v>
      </c>
      <c r="NA105" s="14">
        <f t="shared" si="173"/>
        <v>6.65</v>
      </c>
      <c r="NB105" s="14">
        <f t="shared" si="174"/>
        <v>0.9</v>
      </c>
      <c r="NC105" s="33"/>
      <c r="ND105" s="33"/>
      <c r="NE105" s="33">
        <f t="shared" si="175"/>
        <v>0</v>
      </c>
      <c r="NF105" s="33">
        <f t="shared" si="176"/>
        <v>0</v>
      </c>
      <c r="NG105" s="33"/>
      <c r="NH105" s="33"/>
      <c r="NI105" s="33">
        <f t="shared" si="177"/>
        <v>0</v>
      </c>
      <c r="NJ105" s="33">
        <f t="shared" si="178"/>
        <v>0</v>
      </c>
      <c r="NK105" s="8"/>
      <c r="NL105" s="33"/>
      <c r="NM105" s="33">
        <f t="shared" si="179"/>
        <v>0</v>
      </c>
      <c r="NN105" s="33">
        <f t="shared" si="180"/>
        <v>0</v>
      </c>
      <c r="NO105" s="98">
        <v>0</v>
      </c>
      <c r="NP105" s="98"/>
      <c r="NQ105" s="98">
        <v>0</v>
      </c>
      <c r="NR105" s="98"/>
      <c r="NS105" s="98">
        <v>0</v>
      </c>
      <c r="NT105" s="98"/>
      <c r="NU105" s="14">
        <f t="shared" si="181"/>
        <v>0</v>
      </c>
      <c r="NV105" s="14">
        <f t="shared" si="182"/>
        <v>0</v>
      </c>
      <c r="NW105" s="98"/>
      <c r="NX105" s="98"/>
      <c r="NY105" s="98"/>
      <c r="NZ105" s="98"/>
      <c r="OA105" s="98"/>
      <c r="OB105" s="98"/>
      <c r="OC105" s="98"/>
      <c r="OD105" s="98"/>
      <c r="OE105" s="98">
        <f t="shared" si="183"/>
        <v>0</v>
      </c>
      <c r="OF105" s="98">
        <f t="shared" si="184"/>
        <v>0</v>
      </c>
      <c r="OG105" s="240">
        <v>0</v>
      </c>
      <c r="OH105" s="240"/>
      <c r="OI105" s="240">
        <v>0</v>
      </c>
      <c r="OJ105" s="240"/>
      <c r="OK105" s="240">
        <v>0</v>
      </c>
      <c r="OL105" s="33"/>
      <c r="OM105" s="33">
        <f t="shared" si="185"/>
        <v>0</v>
      </c>
      <c r="ON105" s="33">
        <f t="shared" si="186"/>
        <v>0</v>
      </c>
      <c r="OO105" s="33"/>
      <c r="OP105" s="33"/>
      <c r="OQ105" s="33">
        <f t="shared" si="116"/>
        <v>0</v>
      </c>
      <c r="OR105" s="33">
        <f t="shared" si="117"/>
        <v>0</v>
      </c>
    </row>
    <row r="106" spans="1:408" ht="12.75" customHeight="1">
      <c r="A106" s="172"/>
      <c r="B106" s="154">
        <v>96</v>
      </c>
      <c r="C106" s="173"/>
      <c r="D106" s="173"/>
      <c r="E106" s="98"/>
      <c r="F106" s="98"/>
      <c r="G106" s="98"/>
      <c r="H106" s="98"/>
      <c r="I106" s="102">
        <f t="shared" si="103"/>
        <v>0</v>
      </c>
      <c r="J106" s="102">
        <f t="shared" si="104"/>
        <v>0</v>
      </c>
      <c r="K106" s="11"/>
      <c r="L106" s="11"/>
      <c r="M106" s="95">
        <v>20.62</v>
      </c>
      <c r="N106" s="95">
        <v>4.1240000000000006</v>
      </c>
      <c r="O106" s="99">
        <v>20.62</v>
      </c>
      <c r="P106" s="95">
        <v>4.1240000000000006</v>
      </c>
      <c r="Q106" s="147"/>
      <c r="R106" s="102"/>
      <c r="S106" s="11"/>
      <c r="T106" s="11"/>
      <c r="U106" s="102"/>
      <c r="V106" s="102"/>
      <c r="W106" s="29">
        <f t="shared" si="118"/>
        <v>41.24</v>
      </c>
      <c r="X106" s="29">
        <f t="shared" si="119"/>
        <v>41.24</v>
      </c>
      <c r="Y106" s="102">
        <v>5</v>
      </c>
      <c r="Z106" s="102">
        <v>2.2200000000000002</v>
      </c>
      <c r="AA106" s="99"/>
      <c r="AB106" s="95"/>
      <c r="AC106" s="29">
        <f t="shared" si="120"/>
        <v>5</v>
      </c>
      <c r="AD106" s="29">
        <f t="shared" si="121"/>
        <v>2.2200000000000002</v>
      </c>
      <c r="AE106" s="95">
        <v>0</v>
      </c>
      <c r="AF106" s="95">
        <v>0</v>
      </c>
      <c r="AG106" s="95"/>
      <c r="AH106" s="95"/>
      <c r="AI106" s="147"/>
      <c r="AJ106" s="147"/>
      <c r="AK106" s="325">
        <v>80</v>
      </c>
      <c r="AL106" s="326">
        <v>24</v>
      </c>
      <c r="AM106" s="9"/>
      <c r="AN106" s="9"/>
      <c r="AO106" s="28"/>
      <c r="AP106" s="28"/>
      <c r="AQ106" s="28"/>
      <c r="AR106" s="28"/>
      <c r="AS106" s="28"/>
      <c r="AT106" s="28"/>
      <c r="AU106" s="14">
        <f t="shared" si="105"/>
        <v>80</v>
      </c>
      <c r="AV106" s="14">
        <f t="shared" si="106"/>
        <v>24</v>
      </c>
      <c r="AW106" s="29"/>
      <c r="AX106" s="29"/>
      <c r="AY106" s="1"/>
      <c r="AZ106" s="29"/>
      <c r="BA106" s="29"/>
      <c r="BB106" s="29"/>
      <c r="BC106" s="29">
        <f t="shared" si="107"/>
        <v>0</v>
      </c>
      <c r="BD106" s="29">
        <f t="shared" si="108"/>
        <v>0</v>
      </c>
      <c r="BE106" s="102">
        <v>17</v>
      </c>
      <c r="BF106" s="102">
        <v>2.4207999999999998</v>
      </c>
      <c r="BG106" s="249">
        <v>8</v>
      </c>
      <c r="BH106" s="250">
        <v>1.1392</v>
      </c>
      <c r="BI106" s="249"/>
      <c r="BJ106" s="250"/>
      <c r="BK106" s="245"/>
      <c r="BL106" s="102"/>
      <c r="BM106" s="102">
        <v>5</v>
      </c>
      <c r="BN106" s="102">
        <v>0.71199999999999997</v>
      </c>
      <c r="BO106" s="29"/>
      <c r="BP106" s="29"/>
      <c r="BQ106" s="102">
        <v>30</v>
      </c>
      <c r="BR106" s="102">
        <v>4.2720000000000002</v>
      </c>
      <c r="BS106" s="11">
        <f t="shared" si="122"/>
        <v>60</v>
      </c>
      <c r="BT106" s="29">
        <f t="shared" si="123"/>
        <v>8.5440000000000005</v>
      </c>
      <c r="BU106" s="29"/>
      <c r="BV106" s="29"/>
      <c r="BW106" s="14"/>
      <c r="BX106" s="14"/>
      <c r="BY106" s="14"/>
      <c r="BZ106" s="29"/>
      <c r="CA106" s="14"/>
      <c r="CB106" s="29"/>
      <c r="CC106" s="14">
        <f t="shared" si="109"/>
        <v>0</v>
      </c>
      <c r="CD106" s="14">
        <f t="shared" si="109"/>
        <v>0</v>
      </c>
      <c r="CE106" s="14"/>
      <c r="CF106" s="14"/>
      <c r="CG106" s="27"/>
      <c r="CH106" s="18"/>
      <c r="CI106" s="26"/>
      <c r="CJ106" s="18"/>
      <c r="CK106" s="17"/>
      <c r="CL106" s="17"/>
      <c r="CM106" s="327">
        <v>25.75</v>
      </c>
      <c r="CN106" s="245">
        <v>8</v>
      </c>
      <c r="CO106" s="29">
        <f t="shared" si="124"/>
        <v>25.75</v>
      </c>
      <c r="CP106" s="29">
        <f t="shared" si="125"/>
        <v>8</v>
      </c>
      <c r="CQ106" s="238">
        <v>247.40625</v>
      </c>
      <c r="CR106" s="238"/>
      <c r="CS106" s="238"/>
      <c r="CT106" s="239"/>
      <c r="CU106" s="366">
        <v>18.556701030927837</v>
      </c>
      <c r="CV106" s="240"/>
      <c r="CW106" s="328">
        <v>63.814432989690722</v>
      </c>
      <c r="CX106" s="239"/>
      <c r="CY106" s="16"/>
      <c r="CZ106" s="16"/>
      <c r="DA106" s="25">
        <f t="shared" si="126"/>
        <v>329.77738402061857</v>
      </c>
      <c r="DB106" s="14">
        <f t="shared" si="127"/>
        <v>0</v>
      </c>
      <c r="DC106" s="29"/>
      <c r="DD106" s="29"/>
      <c r="DE106" s="14"/>
      <c r="DF106" s="29"/>
      <c r="DG106" s="29"/>
      <c r="DH106" s="29"/>
      <c r="DI106" s="29">
        <f t="shared" si="128"/>
        <v>0</v>
      </c>
      <c r="DJ106" s="29">
        <f t="shared" si="129"/>
        <v>0</v>
      </c>
      <c r="DK106" s="329">
        <v>42.37</v>
      </c>
      <c r="DL106" s="329">
        <v>14.12</v>
      </c>
      <c r="DM106" s="11">
        <f t="shared" si="130"/>
        <v>42.37</v>
      </c>
      <c r="DN106" s="11">
        <f t="shared" si="131"/>
        <v>14.12</v>
      </c>
      <c r="DO106" s="329">
        <v>41.1</v>
      </c>
      <c r="DP106" s="329">
        <v>13.7</v>
      </c>
      <c r="DQ106" s="349"/>
      <c r="DR106" s="349"/>
      <c r="DS106" s="29"/>
      <c r="DT106" s="29"/>
      <c r="DU106" s="15"/>
      <c r="DV106" s="24"/>
      <c r="DW106" s="24"/>
      <c r="DX106" s="24"/>
      <c r="DY106" s="29"/>
      <c r="DZ106" s="29"/>
      <c r="EA106" s="14"/>
      <c r="EB106" s="29"/>
      <c r="EC106" s="29">
        <f t="shared" si="132"/>
        <v>0</v>
      </c>
      <c r="ED106" s="29">
        <f t="shared" si="132"/>
        <v>0</v>
      </c>
      <c r="EE106" s="14"/>
      <c r="EF106" s="14"/>
      <c r="EG106" s="330">
        <v>39.18</v>
      </c>
      <c r="EH106" s="331">
        <v>9.7949999999999999</v>
      </c>
      <c r="EI106" s="119">
        <v>154.63999999999999</v>
      </c>
      <c r="EJ106" s="119">
        <v>38.659999999999997</v>
      </c>
      <c r="EK106" s="327">
        <v>72.16</v>
      </c>
      <c r="EL106" s="353">
        <v>18.04</v>
      </c>
      <c r="EM106" s="358">
        <v>51.55</v>
      </c>
      <c r="EN106" s="358">
        <v>12.887499999999999</v>
      </c>
      <c r="EO106" s="358">
        <v>30.93</v>
      </c>
      <c r="EP106" s="358">
        <v>7.7324999999999999</v>
      </c>
      <c r="EQ106" s="29">
        <f t="shared" si="133"/>
        <v>348.46000000000004</v>
      </c>
      <c r="ER106" s="29">
        <f t="shared" si="134"/>
        <v>66.495000000000005</v>
      </c>
      <c r="ES106" s="33"/>
      <c r="ET106" s="33"/>
      <c r="EU106" s="23"/>
      <c r="EV106" s="23"/>
      <c r="EW106" s="14">
        <f t="shared" si="135"/>
        <v>0</v>
      </c>
      <c r="EX106" s="14">
        <f t="shared" si="136"/>
        <v>0</v>
      </c>
      <c r="EY106" s="29"/>
      <c r="EZ106" s="29"/>
      <c r="FA106" s="332">
        <v>24</v>
      </c>
      <c r="FB106" s="246"/>
      <c r="FC106" s="139">
        <v>0</v>
      </c>
      <c r="FD106" s="245"/>
      <c r="FE106" s="29"/>
      <c r="FF106" s="29"/>
      <c r="FG106" s="235"/>
      <c r="FH106" s="236"/>
      <c r="FI106" s="29"/>
      <c r="FJ106" s="29"/>
      <c r="FK106" s="29"/>
      <c r="FL106" s="29"/>
      <c r="FM106" s="245">
        <v>26.8</v>
      </c>
      <c r="FN106" s="245">
        <v>6</v>
      </c>
      <c r="FO106" s="14"/>
      <c r="FP106" s="29"/>
      <c r="FQ106" s="6">
        <f t="shared" si="137"/>
        <v>26.8</v>
      </c>
      <c r="FR106" s="29">
        <f t="shared" si="138"/>
        <v>6</v>
      </c>
      <c r="FS106" s="14"/>
      <c r="FT106" s="14"/>
      <c r="FU106" s="29"/>
      <c r="FV106" s="29"/>
      <c r="FW106" s="29"/>
      <c r="FX106" s="29"/>
      <c r="FY106" s="29"/>
      <c r="FZ106" s="29"/>
      <c r="GA106" s="29"/>
      <c r="GB106" s="29"/>
      <c r="GC106" s="29"/>
      <c r="GD106" s="29"/>
      <c r="GE106" s="29"/>
      <c r="GF106" s="29"/>
      <c r="GG106" s="29">
        <f t="shared" si="139"/>
        <v>0</v>
      </c>
      <c r="GH106" s="29">
        <f t="shared" si="140"/>
        <v>0</v>
      </c>
      <c r="GI106" s="22"/>
      <c r="GJ106" s="22"/>
      <c r="GK106" s="245"/>
      <c r="GL106" s="245"/>
      <c r="GM106" s="248"/>
      <c r="GN106" s="21"/>
      <c r="GO106" s="333"/>
      <c r="GP106" s="334"/>
      <c r="GQ106" s="5"/>
      <c r="GR106" s="5"/>
      <c r="GS106" s="21"/>
      <c r="GT106" s="21"/>
      <c r="GU106" s="118"/>
      <c r="GV106" s="118"/>
      <c r="GW106" s="118"/>
      <c r="GX106" s="118"/>
      <c r="GY106" s="118">
        <v>1.5</v>
      </c>
      <c r="GZ106" s="118">
        <v>0</v>
      </c>
      <c r="HA106" s="29">
        <f t="shared" si="141"/>
        <v>1.5</v>
      </c>
      <c r="HB106" s="29">
        <f t="shared" si="142"/>
        <v>0</v>
      </c>
      <c r="HC106" s="14"/>
      <c r="HD106" s="14"/>
      <c r="HE106" s="14"/>
      <c r="HF106" s="14"/>
      <c r="HG106" s="14"/>
      <c r="HH106" s="14"/>
      <c r="HI106" s="14">
        <f t="shared" si="110"/>
        <v>0</v>
      </c>
      <c r="HJ106" s="14">
        <f t="shared" si="111"/>
        <v>0</v>
      </c>
      <c r="HK106" s="102"/>
      <c r="HL106" s="102"/>
      <c r="HM106" s="102"/>
      <c r="HN106" s="355"/>
      <c r="HO106" s="102">
        <f t="shared" si="143"/>
        <v>0</v>
      </c>
      <c r="HP106" s="102">
        <f t="shared" si="144"/>
        <v>0</v>
      </c>
      <c r="HQ106" s="116">
        <v>550</v>
      </c>
      <c r="HR106" s="95"/>
      <c r="HS106" s="116">
        <v>550</v>
      </c>
      <c r="HT106" s="29"/>
      <c r="HU106" s="29">
        <f t="shared" si="145"/>
        <v>550</v>
      </c>
      <c r="HV106" s="29">
        <f t="shared" si="146"/>
        <v>0</v>
      </c>
      <c r="HW106" s="29"/>
      <c r="HX106" s="29"/>
      <c r="HY106" s="240"/>
      <c r="HZ106" s="333"/>
      <c r="IA106" s="20"/>
      <c r="IB106" s="7"/>
      <c r="IC106" s="336">
        <v>9.3000000000000007</v>
      </c>
      <c r="ID106" s="155">
        <v>2.3250000000000002</v>
      </c>
      <c r="IE106" s="4"/>
      <c r="IF106" s="4"/>
      <c r="IG106" s="29">
        <f t="shared" si="187"/>
        <v>9.3000000000000007</v>
      </c>
      <c r="IH106" s="29">
        <f t="shared" si="147"/>
        <v>2.3250000000000002</v>
      </c>
      <c r="II106" s="29"/>
      <c r="IJ106" s="29"/>
      <c r="IK106" s="29"/>
      <c r="IL106" s="29"/>
      <c r="IM106" s="14"/>
      <c r="IN106" s="24"/>
      <c r="IO106" s="102"/>
      <c r="IP106" s="102"/>
      <c r="IQ106" s="29"/>
      <c r="IR106" s="29"/>
      <c r="IS106" s="29"/>
      <c r="IT106" s="29"/>
      <c r="IU106" s="29">
        <f t="shared" si="112"/>
        <v>0</v>
      </c>
      <c r="IV106" s="29">
        <f t="shared" si="113"/>
        <v>0</v>
      </c>
      <c r="IW106" s="29"/>
      <c r="IX106" s="29"/>
      <c r="IY106" s="95">
        <v>10.31</v>
      </c>
      <c r="IZ106" s="95">
        <v>0</v>
      </c>
      <c r="JA106" s="95">
        <v>10.31</v>
      </c>
      <c r="JB106" s="95">
        <v>0</v>
      </c>
      <c r="JC106" s="30"/>
      <c r="JD106" s="30"/>
      <c r="JE106" s="29">
        <f t="shared" si="148"/>
        <v>20.62</v>
      </c>
      <c r="JF106" s="29">
        <f t="shared" si="149"/>
        <v>0</v>
      </c>
      <c r="JG106" s="368">
        <v>6.5372000000000003</v>
      </c>
      <c r="JH106" s="369">
        <v>1</v>
      </c>
      <c r="JI106" s="368">
        <v>6.5373000000000001</v>
      </c>
      <c r="JJ106" s="369">
        <v>1</v>
      </c>
      <c r="JK106" s="333">
        <v>51.55</v>
      </c>
      <c r="JL106" s="333">
        <v>11</v>
      </c>
      <c r="JM106" s="116">
        <v>44.33</v>
      </c>
      <c r="JN106" s="333">
        <v>9</v>
      </c>
      <c r="JO106" s="327"/>
      <c r="JP106" s="245"/>
      <c r="JQ106" s="29"/>
      <c r="JR106" s="29"/>
      <c r="JS106" s="29"/>
      <c r="JT106" s="29"/>
      <c r="JU106" s="29">
        <f t="shared" si="150"/>
        <v>108.9545</v>
      </c>
      <c r="JV106" s="29">
        <f t="shared" si="151"/>
        <v>22</v>
      </c>
      <c r="JW106" s="29"/>
      <c r="JX106" s="29"/>
      <c r="JY106" s="30"/>
      <c r="JZ106" s="30"/>
      <c r="KA106" s="29">
        <f t="shared" si="152"/>
        <v>0</v>
      </c>
      <c r="KB106" s="29">
        <f t="shared" si="153"/>
        <v>0</v>
      </c>
      <c r="KC106" s="14"/>
      <c r="KD106" s="14"/>
      <c r="KE106" s="14"/>
      <c r="KF106" s="14"/>
      <c r="KG106" s="14">
        <f t="shared" si="114"/>
        <v>0</v>
      </c>
      <c r="KH106" s="14">
        <f t="shared" si="115"/>
        <v>0</v>
      </c>
      <c r="KI106" s="14"/>
      <c r="KJ106" s="14"/>
      <c r="KK106" s="14"/>
      <c r="KL106" s="14"/>
      <c r="KM106" s="14">
        <f t="shared" si="154"/>
        <v>0</v>
      </c>
      <c r="KN106" s="14">
        <f t="shared" si="154"/>
        <v>0</v>
      </c>
      <c r="KO106" s="11"/>
      <c r="KP106" s="14"/>
      <c r="KQ106" s="14"/>
      <c r="KR106" s="14"/>
      <c r="KS106" s="10"/>
      <c r="KT106" s="10"/>
      <c r="KU106" s="14"/>
      <c r="KV106" s="14"/>
      <c r="KW106" s="14">
        <f t="shared" si="155"/>
        <v>0</v>
      </c>
      <c r="KX106" s="14">
        <f t="shared" si="156"/>
        <v>0</v>
      </c>
      <c r="KY106" s="14"/>
      <c r="KZ106" s="14"/>
      <c r="LA106" s="14"/>
      <c r="LB106" s="14"/>
      <c r="LC106" s="14">
        <f t="shared" si="157"/>
        <v>0</v>
      </c>
      <c r="LD106" s="14">
        <f t="shared" si="158"/>
        <v>0</v>
      </c>
      <c r="LE106" s="14"/>
      <c r="LF106" s="14"/>
      <c r="LG106" s="14">
        <f t="shared" si="159"/>
        <v>0</v>
      </c>
      <c r="LH106" s="14">
        <f t="shared" si="160"/>
        <v>0</v>
      </c>
      <c r="LI106" s="337"/>
      <c r="LJ106" s="338"/>
      <c r="LK106" s="339"/>
      <c r="LL106" s="340"/>
      <c r="LM106" s="339"/>
      <c r="LN106" s="342"/>
      <c r="LO106" s="31"/>
      <c r="LP106" s="3"/>
      <c r="LQ106" s="3"/>
      <c r="LR106" s="3"/>
      <c r="LS106" s="14">
        <f t="shared" si="161"/>
        <v>0</v>
      </c>
      <c r="LT106" s="14">
        <f t="shared" si="162"/>
        <v>0</v>
      </c>
      <c r="LU106" s="12"/>
      <c r="LV106" s="14"/>
      <c r="LW106" s="14"/>
      <c r="LX106" s="14"/>
      <c r="LY106" s="14">
        <f t="shared" si="163"/>
        <v>0</v>
      </c>
      <c r="LZ106" s="14">
        <f t="shared" si="164"/>
        <v>0</v>
      </c>
      <c r="MA106" s="27"/>
      <c r="MB106" s="14"/>
      <c r="MC106" s="233">
        <v>25</v>
      </c>
      <c r="MD106" s="252"/>
      <c r="ME106" s="99"/>
      <c r="MF106" s="14"/>
      <c r="MG106" s="31"/>
      <c r="MH106" s="14"/>
      <c r="MI106" s="14">
        <f t="shared" si="165"/>
        <v>25</v>
      </c>
      <c r="MJ106" s="14">
        <f t="shared" si="166"/>
        <v>0</v>
      </c>
      <c r="MK106" s="350">
        <v>0</v>
      </c>
      <c r="ML106" s="117">
        <v>0</v>
      </c>
      <c r="MM106" s="139">
        <v>0</v>
      </c>
      <c r="MN106" s="343">
        <v>0</v>
      </c>
      <c r="MO106" s="14">
        <f t="shared" si="167"/>
        <v>0</v>
      </c>
      <c r="MP106" s="14">
        <f t="shared" si="168"/>
        <v>0</v>
      </c>
      <c r="MQ106" s="14"/>
      <c r="MR106" s="14"/>
      <c r="MS106" s="14">
        <f t="shared" si="169"/>
        <v>0</v>
      </c>
      <c r="MT106" s="14">
        <f t="shared" si="170"/>
        <v>0</v>
      </c>
      <c r="MU106" s="14"/>
      <c r="MV106" s="14"/>
      <c r="MW106" s="14">
        <f t="shared" si="171"/>
        <v>0</v>
      </c>
      <c r="MX106" s="14">
        <f t="shared" si="172"/>
        <v>0</v>
      </c>
      <c r="MY106" s="117">
        <v>6.65</v>
      </c>
      <c r="MZ106" s="344">
        <v>0.9</v>
      </c>
      <c r="NA106" s="14">
        <f t="shared" si="173"/>
        <v>6.65</v>
      </c>
      <c r="NB106" s="14">
        <f t="shared" si="174"/>
        <v>0.9</v>
      </c>
      <c r="NC106" s="33"/>
      <c r="ND106" s="33"/>
      <c r="NE106" s="33">
        <f t="shared" si="175"/>
        <v>0</v>
      </c>
      <c r="NF106" s="33">
        <f t="shared" si="176"/>
        <v>0</v>
      </c>
      <c r="NG106" s="33"/>
      <c r="NH106" s="33"/>
      <c r="NI106" s="33">
        <f t="shared" si="177"/>
        <v>0</v>
      </c>
      <c r="NJ106" s="33">
        <f t="shared" si="178"/>
        <v>0</v>
      </c>
      <c r="NK106" s="8"/>
      <c r="NL106" s="33"/>
      <c r="NM106" s="33">
        <f t="shared" si="179"/>
        <v>0</v>
      </c>
      <c r="NN106" s="33">
        <f t="shared" si="180"/>
        <v>0</v>
      </c>
      <c r="NO106" s="98">
        <v>0</v>
      </c>
      <c r="NP106" s="98"/>
      <c r="NQ106" s="98">
        <v>0</v>
      </c>
      <c r="NR106" s="98"/>
      <c r="NS106" s="98">
        <v>0</v>
      </c>
      <c r="NT106" s="98"/>
      <c r="NU106" s="14">
        <f t="shared" si="181"/>
        <v>0</v>
      </c>
      <c r="NV106" s="14">
        <f t="shared" si="182"/>
        <v>0</v>
      </c>
      <c r="NW106" s="98"/>
      <c r="NX106" s="98"/>
      <c r="NY106" s="98"/>
      <c r="NZ106" s="98"/>
      <c r="OA106" s="98"/>
      <c r="OB106" s="98"/>
      <c r="OC106" s="98"/>
      <c r="OD106" s="98"/>
      <c r="OE106" s="98">
        <f t="shared" si="183"/>
        <v>0</v>
      </c>
      <c r="OF106" s="98">
        <f t="shared" si="184"/>
        <v>0</v>
      </c>
      <c r="OG106" s="240">
        <v>0</v>
      </c>
      <c r="OH106" s="240"/>
      <c r="OI106" s="240">
        <v>0</v>
      </c>
      <c r="OJ106" s="240"/>
      <c r="OK106" s="240">
        <v>0</v>
      </c>
      <c r="OL106" s="33"/>
      <c r="OM106" s="33">
        <f t="shared" si="185"/>
        <v>0</v>
      </c>
      <c r="ON106" s="33">
        <f t="shared" si="186"/>
        <v>0</v>
      </c>
      <c r="OO106" s="33"/>
      <c r="OP106" s="33"/>
      <c r="OQ106" s="33">
        <f t="shared" si="116"/>
        <v>0</v>
      </c>
      <c r="OR106" s="33">
        <f t="shared" si="117"/>
        <v>0</v>
      </c>
    </row>
    <row r="107" spans="1:408" ht="12.75" customHeight="1">
      <c r="A107" s="114" t="s">
        <v>129</v>
      </c>
      <c r="B107" s="74"/>
      <c r="C107" s="32">
        <f t="shared" ref="C107:BR107" si="188">MAX(C11:C106)</f>
        <v>0</v>
      </c>
      <c r="D107" s="32">
        <f t="shared" si="188"/>
        <v>0</v>
      </c>
      <c r="E107" s="32">
        <f t="shared" si="188"/>
        <v>0</v>
      </c>
      <c r="F107" s="32">
        <f t="shared" si="188"/>
        <v>0</v>
      </c>
      <c r="G107" s="32">
        <f t="shared" si="188"/>
        <v>0</v>
      </c>
      <c r="H107" s="32">
        <f t="shared" si="188"/>
        <v>0</v>
      </c>
      <c r="I107" s="32">
        <f t="shared" si="188"/>
        <v>0</v>
      </c>
      <c r="J107" s="32">
        <f t="shared" si="188"/>
        <v>0</v>
      </c>
      <c r="K107" s="32">
        <f t="shared" si="188"/>
        <v>0</v>
      </c>
      <c r="L107" s="32">
        <f t="shared" si="188"/>
        <v>0</v>
      </c>
      <c r="M107" s="202">
        <f t="shared" si="188"/>
        <v>20.62</v>
      </c>
      <c r="N107" s="202">
        <f t="shared" si="188"/>
        <v>4.1240000000000006</v>
      </c>
      <c r="O107" s="202">
        <f t="shared" si="188"/>
        <v>20.62</v>
      </c>
      <c r="P107" s="202">
        <f t="shared" si="188"/>
        <v>4.1240000000000006</v>
      </c>
      <c r="Q107" s="202">
        <f t="shared" si="188"/>
        <v>0</v>
      </c>
      <c r="R107" s="202">
        <f t="shared" si="188"/>
        <v>0</v>
      </c>
      <c r="S107" s="32">
        <f t="shared" si="188"/>
        <v>0</v>
      </c>
      <c r="T107" s="32">
        <f t="shared" si="188"/>
        <v>0</v>
      </c>
      <c r="U107" s="202">
        <f t="shared" si="188"/>
        <v>0</v>
      </c>
      <c r="V107" s="202">
        <f t="shared" si="188"/>
        <v>0</v>
      </c>
      <c r="W107" s="32">
        <f t="shared" si="188"/>
        <v>41.24</v>
      </c>
      <c r="X107" s="32">
        <f t="shared" si="188"/>
        <v>41.24</v>
      </c>
      <c r="Y107" s="202">
        <f t="shared" si="188"/>
        <v>5</v>
      </c>
      <c r="Z107" s="202">
        <f t="shared" si="188"/>
        <v>2.2200000000000002</v>
      </c>
      <c r="AA107" s="202">
        <f t="shared" si="188"/>
        <v>0</v>
      </c>
      <c r="AB107" s="202">
        <f t="shared" si="188"/>
        <v>0</v>
      </c>
      <c r="AC107" s="32">
        <f t="shared" si="188"/>
        <v>5</v>
      </c>
      <c r="AD107" s="32">
        <f t="shared" si="188"/>
        <v>2.2200000000000002</v>
      </c>
      <c r="AE107" s="32">
        <f t="shared" si="188"/>
        <v>10</v>
      </c>
      <c r="AF107" s="32">
        <f t="shared" si="188"/>
        <v>3</v>
      </c>
      <c r="AG107" s="32">
        <f t="shared" si="188"/>
        <v>0</v>
      </c>
      <c r="AH107" s="32">
        <f t="shared" si="188"/>
        <v>0</v>
      </c>
      <c r="AI107" s="202">
        <f t="shared" si="188"/>
        <v>0</v>
      </c>
      <c r="AJ107" s="202">
        <f t="shared" si="188"/>
        <v>0</v>
      </c>
      <c r="AK107" s="32">
        <f t="shared" si="188"/>
        <v>105</v>
      </c>
      <c r="AL107" s="32">
        <f t="shared" si="188"/>
        <v>31.5</v>
      </c>
      <c r="AM107" s="32">
        <f t="shared" si="188"/>
        <v>0</v>
      </c>
      <c r="AN107" s="32">
        <f t="shared" si="188"/>
        <v>0</v>
      </c>
      <c r="AO107" s="32">
        <f t="shared" si="188"/>
        <v>0</v>
      </c>
      <c r="AP107" s="32">
        <f t="shared" si="188"/>
        <v>0</v>
      </c>
      <c r="AQ107" s="32">
        <f t="shared" si="188"/>
        <v>0</v>
      </c>
      <c r="AR107" s="32">
        <f t="shared" si="188"/>
        <v>0</v>
      </c>
      <c r="AS107" s="32">
        <f t="shared" si="188"/>
        <v>0</v>
      </c>
      <c r="AT107" s="32">
        <f t="shared" si="188"/>
        <v>0</v>
      </c>
      <c r="AU107" s="32">
        <f t="shared" si="188"/>
        <v>115</v>
      </c>
      <c r="AV107" s="32">
        <f t="shared" si="188"/>
        <v>34.5</v>
      </c>
      <c r="AW107" s="32">
        <f t="shared" si="188"/>
        <v>0</v>
      </c>
      <c r="AX107" s="32">
        <f t="shared" si="188"/>
        <v>0</v>
      </c>
      <c r="AY107" s="32">
        <f t="shared" si="188"/>
        <v>0</v>
      </c>
      <c r="AZ107" s="32">
        <f t="shared" si="188"/>
        <v>0</v>
      </c>
      <c r="BA107" s="32">
        <f t="shared" si="188"/>
        <v>0</v>
      </c>
      <c r="BB107" s="32">
        <f t="shared" si="188"/>
        <v>0</v>
      </c>
      <c r="BC107" s="32">
        <f t="shared" si="188"/>
        <v>0</v>
      </c>
      <c r="BD107" s="32">
        <f t="shared" si="188"/>
        <v>0</v>
      </c>
      <c r="BE107" s="32">
        <f t="shared" si="188"/>
        <v>44</v>
      </c>
      <c r="BF107" s="32">
        <f t="shared" si="188"/>
        <v>6.2656000000000001</v>
      </c>
      <c r="BG107" s="32">
        <f t="shared" si="188"/>
        <v>16</v>
      </c>
      <c r="BH107" s="32">
        <f t="shared" si="188"/>
        <v>2.2784</v>
      </c>
      <c r="BI107" s="202">
        <f t="shared" si="188"/>
        <v>0</v>
      </c>
      <c r="BJ107" s="202">
        <f t="shared" si="188"/>
        <v>0</v>
      </c>
      <c r="BK107" s="32">
        <f t="shared" si="188"/>
        <v>0</v>
      </c>
      <c r="BL107" s="32">
        <f t="shared" si="188"/>
        <v>0</v>
      </c>
      <c r="BM107" s="202">
        <f t="shared" si="188"/>
        <v>5</v>
      </c>
      <c r="BN107" s="202">
        <f t="shared" ref="BN107:BQ107" si="189">MAX(BN11:BN106)</f>
        <v>0.71199999999999997</v>
      </c>
      <c r="BO107" s="32">
        <f t="shared" si="189"/>
        <v>0</v>
      </c>
      <c r="BP107" s="32">
        <f t="shared" si="189"/>
        <v>0</v>
      </c>
      <c r="BQ107" s="32">
        <f t="shared" si="189"/>
        <v>30</v>
      </c>
      <c r="BR107" s="32">
        <f t="shared" si="188"/>
        <v>4.2720000000000002</v>
      </c>
      <c r="BS107" s="32">
        <f t="shared" ref="BS107:ED107" si="190">MAX(BS11:BS106)</f>
        <v>60</v>
      </c>
      <c r="BT107" s="32">
        <f t="shared" si="190"/>
        <v>8.5440000000000005</v>
      </c>
      <c r="BU107" s="32">
        <f t="shared" si="190"/>
        <v>0</v>
      </c>
      <c r="BV107" s="32">
        <f t="shared" si="190"/>
        <v>0</v>
      </c>
      <c r="BW107" s="32">
        <f t="shared" si="190"/>
        <v>0</v>
      </c>
      <c r="BX107" s="32">
        <f t="shared" si="190"/>
        <v>0</v>
      </c>
      <c r="BY107" s="32">
        <f t="shared" si="190"/>
        <v>0</v>
      </c>
      <c r="BZ107" s="32">
        <f t="shared" si="190"/>
        <v>0</v>
      </c>
      <c r="CA107" s="32">
        <f t="shared" si="190"/>
        <v>0</v>
      </c>
      <c r="CB107" s="32">
        <f t="shared" si="190"/>
        <v>0</v>
      </c>
      <c r="CC107" s="32">
        <f t="shared" si="190"/>
        <v>0</v>
      </c>
      <c r="CD107" s="32">
        <f t="shared" si="190"/>
        <v>0</v>
      </c>
      <c r="CE107" s="32">
        <f t="shared" si="190"/>
        <v>0</v>
      </c>
      <c r="CF107" s="32">
        <f t="shared" si="190"/>
        <v>0</v>
      </c>
      <c r="CG107" s="32">
        <f t="shared" si="190"/>
        <v>0</v>
      </c>
      <c r="CH107" s="32">
        <f t="shared" si="190"/>
        <v>0</v>
      </c>
      <c r="CI107" s="32">
        <f t="shared" si="190"/>
        <v>0</v>
      </c>
      <c r="CJ107" s="32">
        <f t="shared" si="190"/>
        <v>0</v>
      </c>
      <c r="CK107" s="32">
        <f t="shared" si="190"/>
        <v>0</v>
      </c>
      <c r="CL107" s="32">
        <f t="shared" si="190"/>
        <v>0</v>
      </c>
      <c r="CM107" s="32">
        <f t="shared" si="190"/>
        <v>25.75</v>
      </c>
      <c r="CN107" s="32">
        <f t="shared" si="190"/>
        <v>8</v>
      </c>
      <c r="CO107" s="32">
        <f t="shared" si="190"/>
        <v>25.75</v>
      </c>
      <c r="CP107" s="32">
        <f t="shared" si="190"/>
        <v>8</v>
      </c>
      <c r="CQ107" s="202">
        <f t="shared" si="190"/>
        <v>247.40625</v>
      </c>
      <c r="CR107" s="202">
        <f t="shared" si="190"/>
        <v>0</v>
      </c>
      <c r="CS107" s="202">
        <f t="shared" si="190"/>
        <v>0</v>
      </c>
      <c r="CT107" s="202">
        <f t="shared" si="190"/>
        <v>0</v>
      </c>
      <c r="CU107" s="202">
        <f t="shared" si="190"/>
        <v>18.556701030927837</v>
      </c>
      <c r="CV107" s="202">
        <f t="shared" si="190"/>
        <v>0</v>
      </c>
      <c r="CW107" s="202">
        <f t="shared" si="190"/>
        <v>63.814432989690722</v>
      </c>
      <c r="CX107" s="202">
        <f t="shared" si="190"/>
        <v>0</v>
      </c>
      <c r="CY107" s="32">
        <f t="shared" si="190"/>
        <v>0</v>
      </c>
      <c r="CZ107" s="32">
        <f t="shared" si="190"/>
        <v>0</v>
      </c>
      <c r="DA107" s="32">
        <f t="shared" si="190"/>
        <v>329.77738402061857</v>
      </c>
      <c r="DB107" s="32">
        <f t="shared" si="190"/>
        <v>0</v>
      </c>
      <c r="DC107" s="32">
        <f t="shared" si="190"/>
        <v>0</v>
      </c>
      <c r="DD107" s="32">
        <f t="shared" si="190"/>
        <v>0</v>
      </c>
      <c r="DE107" s="32">
        <f t="shared" si="190"/>
        <v>0</v>
      </c>
      <c r="DF107" s="32">
        <f t="shared" si="190"/>
        <v>0</v>
      </c>
      <c r="DG107" s="32">
        <f t="shared" si="190"/>
        <v>0</v>
      </c>
      <c r="DH107" s="32">
        <f t="shared" si="190"/>
        <v>0</v>
      </c>
      <c r="DI107" s="32">
        <f t="shared" si="190"/>
        <v>0</v>
      </c>
      <c r="DJ107" s="32">
        <f t="shared" si="190"/>
        <v>0</v>
      </c>
      <c r="DK107" s="32">
        <f t="shared" si="190"/>
        <v>42.37</v>
      </c>
      <c r="DL107" s="32">
        <f t="shared" si="190"/>
        <v>14.12</v>
      </c>
      <c r="DM107" s="32">
        <f t="shared" si="190"/>
        <v>42.37</v>
      </c>
      <c r="DN107" s="32">
        <f t="shared" si="190"/>
        <v>14.12</v>
      </c>
      <c r="DO107" s="32">
        <f t="shared" si="190"/>
        <v>41.1</v>
      </c>
      <c r="DP107" s="32">
        <f t="shared" si="190"/>
        <v>13.7</v>
      </c>
      <c r="DQ107" s="202">
        <f t="shared" si="190"/>
        <v>0</v>
      </c>
      <c r="DR107" s="202">
        <f t="shared" si="190"/>
        <v>0</v>
      </c>
      <c r="DS107" s="32">
        <f t="shared" si="190"/>
        <v>0</v>
      </c>
      <c r="DT107" s="32">
        <f t="shared" si="190"/>
        <v>0</v>
      </c>
      <c r="DU107" s="32">
        <f t="shared" si="190"/>
        <v>0</v>
      </c>
      <c r="DV107" s="32">
        <f t="shared" si="190"/>
        <v>0</v>
      </c>
      <c r="DW107" s="32">
        <f t="shared" si="190"/>
        <v>0</v>
      </c>
      <c r="DX107" s="32">
        <f t="shared" si="190"/>
        <v>0</v>
      </c>
      <c r="DY107" s="32">
        <f t="shared" si="190"/>
        <v>0</v>
      </c>
      <c r="DZ107" s="32">
        <f t="shared" si="190"/>
        <v>0</v>
      </c>
      <c r="EA107" s="32">
        <f t="shared" si="190"/>
        <v>0</v>
      </c>
      <c r="EB107" s="32">
        <f t="shared" si="190"/>
        <v>0</v>
      </c>
      <c r="EC107" s="32">
        <f t="shared" si="190"/>
        <v>0</v>
      </c>
      <c r="ED107" s="32">
        <f t="shared" si="190"/>
        <v>0</v>
      </c>
      <c r="EE107" s="32">
        <f t="shared" ref="EE107:GT107" si="191">MAX(EE11:EE106)</f>
        <v>0</v>
      </c>
      <c r="EF107" s="32">
        <f t="shared" si="191"/>
        <v>0</v>
      </c>
      <c r="EG107" s="202">
        <f t="shared" si="191"/>
        <v>39.18</v>
      </c>
      <c r="EH107" s="202">
        <f t="shared" si="191"/>
        <v>9.7949999999999999</v>
      </c>
      <c r="EI107" s="202">
        <f>MAX(EI11:EI106)</f>
        <v>154.63999999999999</v>
      </c>
      <c r="EJ107" s="202">
        <f>MAX(EJ11:EJ106)</f>
        <v>38.659999999999997</v>
      </c>
      <c r="EK107" s="202">
        <f>MAX(EK11:EK106)</f>
        <v>72.16</v>
      </c>
      <c r="EL107" s="202">
        <f>MAX(EL11:EL106)</f>
        <v>18.04</v>
      </c>
      <c r="EM107" s="202">
        <f t="shared" ref="EM107:EP107" si="192">MAX(EM11:EM106)</f>
        <v>51.55</v>
      </c>
      <c r="EN107" s="202">
        <f t="shared" si="192"/>
        <v>12.887499999999999</v>
      </c>
      <c r="EO107" s="202">
        <f t="shared" si="192"/>
        <v>30.93</v>
      </c>
      <c r="EP107" s="202">
        <f t="shared" si="192"/>
        <v>7.7324999999999999</v>
      </c>
      <c r="EQ107" s="32">
        <f t="shared" si="191"/>
        <v>348.46000000000004</v>
      </c>
      <c r="ER107" s="32">
        <f t="shared" si="191"/>
        <v>66.495000000000005</v>
      </c>
      <c r="ES107" s="32">
        <f t="shared" si="191"/>
        <v>0</v>
      </c>
      <c r="ET107" s="32">
        <f t="shared" si="191"/>
        <v>0</v>
      </c>
      <c r="EU107" s="32">
        <f t="shared" si="191"/>
        <v>0</v>
      </c>
      <c r="EV107" s="32">
        <f t="shared" si="191"/>
        <v>0</v>
      </c>
      <c r="EW107" s="32">
        <f t="shared" si="191"/>
        <v>0</v>
      </c>
      <c r="EX107" s="32">
        <f t="shared" si="191"/>
        <v>0</v>
      </c>
      <c r="EY107" s="32">
        <f t="shared" si="191"/>
        <v>0</v>
      </c>
      <c r="EZ107" s="32">
        <f t="shared" si="191"/>
        <v>0</v>
      </c>
      <c r="FA107" s="202">
        <f t="shared" si="191"/>
        <v>26</v>
      </c>
      <c r="FB107" s="202">
        <f t="shared" si="191"/>
        <v>0</v>
      </c>
      <c r="FC107" s="202">
        <f t="shared" si="191"/>
        <v>27</v>
      </c>
      <c r="FD107" s="202">
        <f t="shared" si="191"/>
        <v>0</v>
      </c>
      <c r="FE107" s="32">
        <f t="shared" si="191"/>
        <v>0</v>
      </c>
      <c r="FF107" s="32">
        <f t="shared" si="191"/>
        <v>0</v>
      </c>
      <c r="FG107" s="202">
        <f t="shared" si="191"/>
        <v>0</v>
      </c>
      <c r="FH107" s="202">
        <f t="shared" si="191"/>
        <v>0</v>
      </c>
      <c r="FI107" s="32">
        <f t="shared" si="191"/>
        <v>0</v>
      </c>
      <c r="FJ107" s="32">
        <f t="shared" si="191"/>
        <v>0</v>
      </c>
      <c r="FK107" s="32">
        <f t="shared" si="191"/>
        <v>0</v>
      </c>
      <c r="FL107" s="32">
        <f t="shared" si="191"/>
        <v>0</v>
      </c>
      <c r="FM107" s="202">
        <f t="shared" si="191"/>
        <v>26.8</v>
      </c>
      <c r="FN107" s="202">
        <f t="shared" si="191"/>
        <v>6</v>
      </c>
      <c r="FO107" s="32">
        <f t="shared" si="191"/>
        <v>0</v>
      </c>
      <c r="FP107" s="32">
        <f t="shared" si="191"/>
        <v>0</v>
      </c>
      <c r="FQ107" s="32">
        <f t="shared" si="191"/>
        <v>26.8</v>
      </c>
      <c r="FR107" s="32">
        <f t="shared" si="191"/>
        <v>6</v>
      </c>
      <c r="FS107" s="32">
        <f t="shared" si="191"/>
        <v>0</v>
      </c>
      <c r="FT107" s="32">
        <f t="shared" si="191"/>
        <v>0</v>
      </c>
      <c r="FU107" s="32">
        <f t="shared" si="191"/>
        <v>0</v>
      </c>
      <c r="FV107" s="32">
        <f t="shared" si="191"/>
        <v>0</v>
      </c>
      <c r="FW107" s="32">
        <f t="shared" si="191"/>
        <v>0</v>
      </c>
      <c r="FX107" s="32">
        <f t="shared" si="191"/>
        <v>0</v>
      </c>
      <c r="FY107" s="32">
        <f t="shared" si="191"/>
        <v>0</v>
      </c>
      <c r="FZ107" s="32">
        <f t="shared" si="191"/>
        <v>0</v>
      </c>
      <c r="GA107" s="32">
        <f t="shared" si="191"/>
        <v>0</v>
      </c>
      <c r="GB107" s="32">
        <f t="shared" si="191"/>
        <v>0</v>
      </c>
      <c r="GC107" s="32">
        <f t="shared" si="191"/>
        <v>0</v>
      </c>
      <c r="GD107" s="32">
        <f t="shared" si="191"/>
        <v>0</v>
      </c>
      <c r="GE107" s="32">
        <f t="shared" si="191"/>
        <v>0</v>
      </c>
      <c r="GF107" s="32">
        <f t="shared" si="191"/>
        <v>0</v>
      </c>
      <c r="GG107" s="32">
        <f t="shared" si="191"/>
        <v>0</v>
      </c>
      <c r="GH107" s="32">
        <f t="shared" si="191"/>
        <v>0</v>
      </c>
      <c r="GI107" s="32">
        <f t="shared" si="191"/>
        <v>0</v>
      </c>
      <c r="GJ107" s="32">
        <f t="shared" si="191"/>
        <v>0</v>
      </c>
      <c r="GK107" s="32">
        <f t="shared" si="191"/>
        <v>0</v>
      </c>
      <c r="GL107" s="32">
        <f t="shared" si="191"/>
        <v>0</v>
      </c>
      <c r="GM107" s="202">
        <f t="shared" si="191"/>
        <v>0</v>
      </c>
      <c r="GN107" s="32">
        <f t="shared" si="191"/>
        <v>0</v>
      </c>
      <c r="GO107" s="32">
        <f t="shared" si="191"/>
        <v>0</v>
      </c>
      <c r="GP107" s="32">
        <f t="shared" si="191"/>
        <v>0</v>
      </c>
      <c r="GQ107" s="32">
        <f t="shared" si="191"/>
        <v>0</v>
      </c>
      <c r="GR107" s="32">
        <f t="shared" si="191"/>
        <v>0</v>
      </c>
      <c r="GS107" s="32">
        <f t="shared" si="191"/>
        <v>0</v>
      </c>
      <c r="GT107" s="32">
        <f t="shared" si="191"/>
        <v>0</v>
      </c>
      <c r="GU107" s="202">
        <f t="shared" ref="GU107:JF107" si="193">MAX(GU11:GU106)</f>
        <v>0</v>
      </c>
      <c r="GV107" s="202">
        <f t="shared" si="193"/>
        <v>0</v>
      </c>
      <c r="GW107" s="32">
        <f t="shared" si="193"/>
        <v>0</v>
      </c>
      <c r="GX107" s="32">
        <f t="shared" si="193"/>
        <v>0</v>
      </c>
      <c r="GY107" s="32">
        <f t="shared" si="193"/>
        <v>1.5</v>
      </c>
      <c r="GZ107" s="32">
        <f t="shared" si="193"/>
        <v>0</v>
      </c>
      <c r="HA107" s="32">
        <f t="shared" si="193"/>
        <v>1.5</v>
      </c>
      <c r="HB107" s="32">
        <f t="shared" si="193"/>
        <v>0</v>
      </c>
      <c r="HC107" s="32">
        <f t="shared" si="193"/>
        <v>0</v>
      </c>
      <c r="HD107" s="32">
        <f t="shared" si="193"/>
        <v>0</v>
      </c>
      <c r="HE107" s="32">
        <f t="shared" si="193"/>
        <v>0</v>
      </c>
      <c r="HF107" s="32">
        <f t="shared" si="193"/>
        <v>0</v>
      </c>
      <c r="HG107" s="32">
        <f t="shared" si="193"/>
        <v>0</v>
      </c>
      <c r="HH107" s="32">
        <f t="shared" si="193"/>
        <v>0</v>
      </c>
      <c r="HI107" s="32">
        <f t="shared" si="193"/>
        <v>0</v>
      </c>
      <c r="HJ107" s="32">
        <f t="shared" si="193"/>
        <v>0</v>
      </c>
      <c r="HK107" s="202">
        <f t="shared" si="193"/>
        <v>0</v>
      </c>
      <c r="HL107" s="202">
        <f t="shared" si="193"/>
        <v>0</v>
      </c>
      <c r="HM107" s="202">
        <f t="shared" si="193"/>
        <v>0</v>
      </c>
      <c r="HN107" s="202">
        <f t="shared" si="193"/>
        <v>0</v>
      </c>
      <c r="HO107" s="202">
        <f t="shared" si="193"/>
        <v>0</v>
      </c>
      <c r="HP107" s="202">
        <f t="shared" si="193"/>
        <v>0</v>
      </c>
      <c r="HQ107" s="202">
        <f t="shared" si="193"/>
        <v>550</v>
      </c>
      <c r="HR107" s="202">
        <f t="shared" si="193"/>
        <v>0</v>
      </c>
      <c r="HS107" s="202">
        <f t="shared" si="193"/>
        <v>550</v>
      </c>
      <c r="HT107" s="32">
        <f t="shared" si="193"/>
        <v>0</v>
      </c>
      <c r="HU107" s="32">
        <f t="shared" si="193"/>
        <v>550</v>
      </c>
      <c r="HV107" s="32">
        <f t="shared" si="193"/>
        <v>0</v>
      </c>
      <c r="HW107" s="32">
        <f t="shared" si="193"/>
        <v>0</v>
      </c>
      <c r="HX107" s="32">
        <f t="shared" si="193"/>
        <v>0</v>
      </c>
      <c r="HY107" s="32">
        <f>MAX(IC11:IC106)</f>
        <v>9.3000000000000007</v>
      </c>
      <c r="HZ107" s="32">
        <f t="shared" si="193"/>
        <v>0</v>
      </c>
      <c r="IA107" s="32">
        <f t="shared" si="193"/>
        <v>0</v>
      </c>
      <c r="IB107" s="32">
        <f t="shared" si="193"/>
        <v>0</v>
      </c>
      <c r="IC107" s="32">
        <f t="shared" si="193"/>
        <v>9.3000000000000007</v>
      </c>
      <c r="ID107" s="32">
        <f t="shared" si="193"/>
        <v>2.3250000000000002</v>
      </c>
      <c r="IE107" s="32">
        <f t="shared" si="193"/>
        <v>0</v>
      </c>
      <c r="IF107" s="32">
        <f>MAX(IF11:IF106)</f>
        <v>0</v>
      </c>
      <c r="IG107" s="32">
        <f t="shared" si="193"/>
        <v>9.3000000000000007</v>
      </c>
      <c r="IH107" s="32">
        <f t="shared" si="193"/>
        <v>2.3250000000000002</v>
      </c>
      <c r="II107" s="32">
        <f t="shared" si="193"/>
        <v>0</v>
      </c>
      <c r="IJ107" s="32">
        <f t="shared" si="193"/>
        <v>0</v>
      </c>
      <c r="IK107" s="32">
        <f t="shared" si="193"/>
        <v>0</v>
      </c>
      <c r="IL107" s="32">
        <f t="shared" si="193"/>
        <v>0</v>
      </c>
      <c r="IM107" s="32">
        <f t="shared" si="193"/>
        <v>0</v>
      </c>
      <c r="IN107" s="32">
        <f t="shared" si="193"/>
        <v>0</v>
      </c>
      <c r="IO107" s="32">
        <f t="shared" si="193"/>
        <v>0</v>
      </c>
      <c r="IP107" s="32">
        <f t="shared" si="193"/>
        <v>0</v>
      </c>
      <c r="IQ107" s="32">
        <f t="shared" si="193"/>
        <v>0</v>
      </c>
      <c r="IR107" s="32">
        <f t="shared" si="193"/>
        <v>0</v>
      </c>
      <c r="IS107" s="32">
        <f t="shared" si="193"/>
        <v>0</v>
      </c>
      <c r="IT107" s="32">
        <f t="shared" si="193"/>
        <v>0</v>
      </c>
      <c r="IU107" s="32">
        <f t="shared" si="193"/>
        <v>0</v>
      </c>
      <c r="IV107" s="32">
        <f t="shared" si="193"/>
        <v>0</v>
      </c>
      <c r="IW107" s="32">
        <f t="shared" si="193"/>
        <v>0</v>
      </c>
      <c r="IX107" s="32">
        <f t="shared" si="193"/>
        <v>0</v>
      </c>
      <c r="IY107" s="202">
        <f t="shared" si="193"/>
        <v>10.31</v>
      </c>
      <c r="IZ107" s="202">
        <f t="shared" si="193"/>
        <v>0</v>
      </c>
      <c r="JA107" s="202">
        <f t="shared" si="193"/>
        <v>10.31</v>
      </c>
      <c r="JB107" s="202">
        <f t="shared" si="193"/>
        <v>0</v>
      </c>
      <c r="JC107" s="32">
        <f t="shared" si="193"/>
        <v>0</v>
      </c>
      <c r="JD107" s="32">
        <f t="shared" si="193"/>
        <v>0</v>
      </c>
      <c r="JE107" s="32">
        <f t="shared" si="193"/>
        <v>20.62</v>
      </c>
      <c r="JF107" s="32">
        <f t="shared" si="193"/>
        <v>0</v>
      </c>
      <c r="JG107" s="202">
        <f t="shared" ref="JG107:LR107" si="194">MAX(JG11:JG106)</f>
        <v>6.5372000000000003</v>
      </c>
      <c r="JH107" s="202">
        <f t="shared" si="194"/>
        <v>1</v>
      </c>
      <c r="JI107" s="202">
        <f t="shared" si="194"/>
        <v>6.5373000000000001</v>
      </c>
      <c r="JJ107" s="202">
        <f t="shared" si="194"/>
        <v>1</v>
      </c>
      <c r="JK107" s="202">
        <f t="shared" si="194"/>
        <v>51.55</v>
      </c>
      <c r="JL107" s="202">
        <f t="shared" si="194"/>
        <v>11</v>
      </c>
      <c r="JM107" s="202">
        <f t="shared" si="194"/>
        <v>44.33</v>
      </c>
      <c r="JN107" s="202">
        <f t="shared" si="194"/>
        <v>9</v>
      </c>
      <c r="JO107" s="202">
        <f t="shared" si="194"/>
        <v>0</v>
      </c>
      <c r="JP107" s="202">
        <f t="shared" si="194"/>
        <v>0</v>
      </c>
      <c r="JQ107" s="32">
        <f t="shared" si="194"/>
        <v>0</v>
      </c>
      <c r="JR107" s="32">
        <f t="shared" si="194"/>
        <v>0</v>
      </c>
      <c r="JS107" s="32">
        <f t="shared" si="194"/>
        <v>0</v>
      </c>
      <c r="JT107" s="32">
        <f t="shared" si="194"/>
        <v>0</v>
      </c>
      <c r="JU107" s="32">
        <f t="shared" si="194"/>
        <v>108.9545</v>
      </c>
      <c r="JV107" s="32">
        <f t="shared" si="194"/>
        <v>22</v>
      </c>
      <c r="JW107" s="32">
        <f t="shared" si="194"/>
        <v>0</v>
      </c>
      <c r="JX107" s="32">
        <f t="shared" si="194"/>
        <v>0</v>
      </c>
      <c r="JY107" s="32">
        <f t="shared" si="194"/>
        <v>0</v>
      </c>
      <c r="JZ107" s="32">
        <f t="shared" si="194"/>
        <v>0</v>
      </c>
      <c r="KA107" s="32">
        <f t="shared" si="194"/>
        <v>0</v>
      </c>
      <c r="KB107" s="32">
        <f t="shared" si="194"/>
        <v>0</v>
      </c>
      <c r="KC107" s="32">
        <f t="shared" si="194"/>
        <v>0</v>
      </c>
      <c r="KD107" s="32">
        <f t="shared" si="194"/>
        <v>0</v>
      </c>
      <c r="KE107" s="32">
        <f t="shared" si="194"/>
        <v>0</v>
      </c>
      <c r="KF107" s="32">
        <f t="shared" si="194"/>
        <v>0</v>
      </c>
      <c r="KG107" s="32">
        <f t="shared" si="194"/>
        <v>0</v>
      </c>
      <c r="KH107" s="32">
        <f t="shared" si="194"/>
        <v>0</v>
      </c>
      <c r="KI107" s="32">
        <f t="shared" si="194"/>
        <v>0</v>
      </c>
      <c r="KJ107" s="32">
        <f t="shared" si="194"/>
        <v>0</v>
      </c>
      <c r="KK107" s="32">
        <f t="shared" si="194"/>
        <v>0</v>
      </c>
      <c r="KL107" s="32">
        <f t="shared" si="194"/>
        <v>0</v>
      </c>
      <c r="KM107" s="32">
        <f t="shared" si="194"/>
        <v>0</v>
      </c>
      <c r="KN107" s="32">
        <f t="shared" si="194"/>
        <v>0</v>
      </c>
      <c r="KO107" s="32">
        <f t="shared" si="194"/>
        <v>0</v>
      </c>
      <c r="KP107" s="32">
        <f t="shared" si="194"/>
        <v>0</v>
      </c>
      <c r="KQ107" s="32">
        <f t="shared" si="194"/>
        <v>0</v>
      </c>
      <c r="KR107" s="32">
        <f t="shared" si="194"/>
        <v>0</v>
      </c>
      <c r="KS107" s="32">
        <f t="shared" si="194"/>
        <v>0</v>
      </c>
      <c r="KT107" s="32">
        <f t="shared" si="194"/>
        <v>0</v>
      </c>
      <c r="KU107" s="32">
        <f t="shared" si="194"/>
        <v>0</v>
      </c>
      <c r="KV107" s="32">
        <f t="shared" si="194"/>
        <v>0</v>
      </c>
      <c r="KW107" s="32">
        <f t="shared" si="194"/>
        <v>0</v>
      </c>
      <c r="KX107" s="32">
        <f t="shared" si="194"/>
        <v>0</v>
      </c>
      <c r="KY107" s="32">
        <f t="shared" si="194"/>
        <v>0</v>
      </c>
      <c r="KZ107" s="32">
        <f t="shared" si="194"/>
        <v>0</v>
      </c>
      <c r="LA107" s="32">
        <f t="shared" si="194"/>
        <v>0</v>
      </c>
      <c r="LB107" s="32">
        <f t="shared" si="194"/>
        <v>0</v>
      </c>
      <c r="LC107" s="32">
        <f t="shared" si="194"/>
        <v>0</v>
      </c>
      <c r="LD107" s="32">
        <f t="shared" si="194"/>
        <v>0</v>
      </c>
      <c r="LE107" s="32">
        <f t="shared" si="194"/>
        <v>0</v>
      </c>
      <c r="LF107" s="32">
        <f t="shared" si="194"/>
        <v>0</v>
      </c>
      <c r="LG107" s="32">
        <f t="shared" si="194"/>
        <v>0</v>
      </c>
      <c r="LH107" s="32">
        <f t="shared" si="194"/>
        <v>0</v>
      </c>
      <c r="LI107" s="32">
        <f t="shared" si="194"/>
        <v>0</v>
      </c>
      <c r="LJ107" s="32">
        <f t="shared" si="194"/>
        <v>0</v>
      </c>
      <c r="LK107" s="32">
        <f t="shared" si="194"/>
        <v>0</v>
      </c>
      <c r="LL107" s="32">
        <f t="shared" si="194"/>
        <v>0</v>
      </c>
      <c r="LM107" s="32">
        <f t="shared" si="194"/>
        <v>0</v>
      </c>
      <c r="LN107" s="32">
        <f t="shared" si="194"/>
        <v>0</v>
      </c>
      <c r="LO107" s="32">
        <f t="shared" si="194"/>
        <v>0</v>
      </c>
      <c r="LP107" s="32">
        <f t="shared" si="194"/>
        <v>0</v>
      </c>
      <c r="LQ107" s="32">
        <f t="shared" si="194"/>
        <v>0</v>
      </c>
      <c r="LR107" s="32">
        <f t="shared" si="194"/>
        <v>0</v>
      </c>
      <c r="LS107" s="32">
        <f t="shared" ref="LS107:OF107" si="195">MAX(LS11:LS106)</f>
        <v>0</v>
      </c>
      <c r="LT107" s="32">
        <f t="shared" si="195"/>
        <v>0</v>
      </c>
      <c r="LU107" s="32">
        <f t="shared" si="195"/>
        <v>0</v>
      </c>
      <c r="LV107" s="32">
        <f t="shared" si="195"/>
        <v>0</v>
      </c>
      <c r="LW107" s="32">
        <f t="shared" si="195"/>
        <v>0</v>
      </c>
      <c r="LX107" s="32">
        <f t="shared" si="195"/>
        <v>0</v>
      </c>
      <c r="LY107" s="32">
        <f t="shared" si="195"/>
        <v>0</v>
      </c>
      <c r="LZ107" s="32">
        <f t="shared" si="195"/>
        <v>0</v>
      </c>
      <c r="MA107" s="32">
        <f t="shared" si="195"/>
        <v>0</v>
      </c>
      <c r="MB107" s="32">
        <f t="shared" si="195"/>
        <v>0</v>
      </c>
      <c r="MC107" s="32">
        <f t="shared" si="195"/>
        <v>25</v>
      </c>
      <c r="MD107" s="32">
        <f t="shared" si="195"/>
        <v>0</v>
      </c>
      <c r="ME107" s="32">
        <f t="shared" si="195"/>
        <v>0</v>
      </c>
      <c r="MF107" s="32">
        <f t="shared" si="195"/>
        <v>0</v>
      </c>
      <c r="MG107" s="32">
        <f t="shared" si="195"/>
        <v>0</v>
      </c>
      <c r="MH107" s="32">
        <f t="shared" si="195"/>
        <v>0</v>
      </c>
      <c r="MI107" s="32">
        <f t="shared" si="195"/>
        <v>25</v>
      </c>
      <c r="MJ107" s="32">
        <f t="shared" si="195"/>
        <v>0</v>
      </c>
      <c r="MK107" s="202">
        <f t="shared" si="195"/>
        <v>6.3</v>
      </c>
      <c r="ML107" s="202">
        <f t="shared" si="195"/>
        <v>0</v>
      </c>
      <c r="MM107" s="202">
        <f t="shared" si="195"/>
        <v>3.7200000000000006</v>
      </c>
      <c r="MN107" s="202">
        <f t="shared" si="195"/>
        <v>0</v>
      </c>
      <c r="MO107" s="32">
        <f t="shared" si="195"/>
        <v>10</v>
      </c>
      <c r="MP107" s="32">
        <f t="shared" si="195"/>
        <v>0</v>
      </c>
      <c r="MQ107" s="32">
        <f t="shared" si="195"/>
        <v>0</v>
      </c>
      <c r="MR107" s="32">
        <f t="shared" si="195"/>
        <v>0</v>
      </c>
      <c r="MS107" s="32">
        <f t="shared" si="195"/>
        <v>0</v>
      </c>
      <c r="MT107" s="32">
        <f t="shared" si="195"/>
        <v>0</v>
      </c>
      <c r="MU107" s="32">
        <f t="shared" si="195"/>
        <v>0</v>
      </c>
      <c r="MV107" s="32">
        <f t="shared" si="195"/>
        <v>0</v>
      </c>
      <c r="MW107" s="32">
        <f t="shared" si="195"/>
        <v>0</v>
      </c>
      <c r="MX107" s="32">
        <f t="shared" si="195"/>
        <v>0</v>
      </c>
      <c r="MY107" s="202">
        <f t="shared" si="195"/>
        <v>6.65</v>
      </c>
      <c r="MZ107" s="202">
        <f t="shared" si="195"/>
        <v>0.9</v>
      </c>
      <c r="NA107" s="32">
        <f t="shared" si="195"/>
        <v>6.65</v>
      </c>
      <c r="NB107" s="32">
        <f t="shared" si="195"/>
        <v>0.9</v>
      </c>
      <c r="NC107" s="32">
        <f t="shared" si="195"/>
        <v>0</v>
      </c>
      <c r="ND107" s="32">
        <f t="shared" si="195"/>
        <v>0</v>
      </c>
      <c r="NE107" s="32">
        <f t="shared" si="195"/>
        <v>0</v>
      </c>
      <c r="NF107" s="32">
        <f t="shared" si="195"/>
        <v>0</v>
      </c>
      <c r="NG107" s="32">
        <f t="shared" si="195"/>
        <v>0</v>
      </c>
      <c r="NH107" s="32">
        <f t="shared" si="195"/>
        <v>0</v>
      </c>
      <c r="NI107" s="32">
        <f t="shared" si="195"/>
        <v>0</v>
      </c>
      <c r="NJ107" s="32">
        <f t="shared" si="195"/>
        <v>0</v>
      </c>
      <c r="NK107" s="32">
        <f t="shared" si="195"/>
        <v>0</v>
      </c>
      <c r="NL107" s="32">
        <f t="shared" si="195"/>
        <v>0</v>
      </c>
      <c r="NM107" s="32">
        <f t="shared" si="195"/>
        <v>0</v>
      </c>
      <c r="NN107" s="32">
        <f t="shared" si="195"/>
        <v>0</v>
      </c>
      <c r="NO107" s="32">
        <f t="shared" si="195"/>
        <v>3.67</v>
      </c>
      <c r="NP107" s="32">
        <f t="shared" si="195"/>
        <v>0</v>
      </c>
      <c r="NQ107" s="32">
        <f t="shared" si="195"/>
        <v>0</v>
      </c>
      <c r="NR107" s="32">
        <f t="shared" si="195"/>
        <v>0</v>
      </c>
      <c r="NS107" s="32">
        <f t="shared" si="195"/>
        <v>0</v>
      </c>
      <c r="NT107" s="32">
        <f t="shared" si="195"/>
        <v>0</v>
      </c>
      <c r="NU107" s="32">
        <f t="shared" si="195"/>
        <v>3.67</v>
      </c>
      <c r="NV107" s="32">
        <f t="shared" si="195"/>
        <v>0</v>
      </c>
      <c r="NW107" s="202">
        <f t="shared" si="195"/>
        <v>0</v>
      </c>
      <c r="NX107" s="202">
        <f t="shared" si="195"/>
        <v>0</v>
      </c>
      <c r="NY107" s="202">
        <f t="shared" si="195"/>
        <v>0</v>
      </c>
      <c r="NZ107" s="202">
        <f t="shared" si="195"/>
        <v>0</v>
      </c>
      <c r="OA107" s="202">
        <f t="shared" si="195"/>
        <v>0</v>
      </c>
      <c r="OB107" s="202">
        <f t="shared" si="195"/>
        <v>0</v>
      </c>
      <c r="OC107" s="202">
        <f t="shared" ref="OC107:OD107" si="196">MAX(OC11:OC106)</f>
        <v>0</v>
      </c>
      <c r="OD107" s="202">
        <f t="shared" si="196"/>
        <v>0</v>
      </c>
      <c r="OE107" s="202">
        <f t="shared" si="195"/>
        <v>0</v>
      </c>
      <c r="OF107" s="202">
        <f t="shared" si="195"/>
        <v>0</v>
      </c>
      <c r="OG107" s="202">
        <f t="shared" ref="OG107:ON107" si="197">MAX(OG11:OG106)</f>
        <v>4.03</v>
      </c>
      <c r="OH107" s="202">
        <f t="shared" si="197"/>
        <v>0</v>
      </c>
      <c r="OI107" s="202">
        <f t="shared" si="197"/>
        <v>1.39</v>
      </c>
      <c r="OJ107" s="202">
        <f t="shared" si="197"/>
        <v>0</v>
      </c>
      <c r="OK107" s="202">
        <f t="shared" si="197"/>
        <v>1.52</v>
      </c>
      <c r="OL107" s="202">
        <f t="shared" si="197"/>
        <v>0</v>
      </c>
      <c r="OM107" s="32">
        <f t="shared" si="197"/>
        <v>5.42</v>
      </c>
      <c r="ON107" s="32">
        <f t="shared" si="197"/>
        <v>0</v>
      </c>
      <c r="OO107" s="32">
        <f t="shared" ref="OO107:OR107" si="198">MAX(OO11:OO106)</f>
        <v>0</v>
      </c>
      <c r="OP107" s="32">
        <f t="shared" si="198"/>
        <v>0</v>
      </c>
      <c r="OQ107" s="32">
        <f t="shared" si="198"/>
        <v>0</v>
      </c>
      <c r="OR107" s="32">
        <f t="shared" si="198"/>
        <v>0</v>
      </c>
    </row>
    <row r="108" spans="1:408" ht="12.75" customHeight="1">
      <c r="A108" s="114" t="s">
        <v>130</v>
      </c>
      <c r="B108" s="74"/>
      <c r="C108" s="32">
        <f t="shared" ref="C108:BR108" si="199">MIN(C11:C106)</f>
        <v>0</v>
      </c>
      <c r="D108" s="32">
        <f t="shared" si="199"/>
        <v>0</v>
      </c>
      <c r="E108" s="32">
        <f t="shared" si="199"/>
        <v>0</v>
      </c>
      <c r="F108" s="32">
        <f t="shared" si="199"/>
        <v>0</v>
      </c>
      <c r="G108" s="32">
        <f t="shared" si="199"/>
        <v>0</v>
      </c>
      <c r="H108" s="32">
        <f t="shared" si="199"/>
        <v>0</v>
      </c>
      <c r="I108" s="32">
        <f t="shared" si="199"/>
        <v>0</v>
      </c>
      <c r="J108" s="32">
        <f t="shared" si="199"/>
        <v>0</v>
      </c>
      <c r="K108" s="32">
        <f t="shared" si="199"/>
        <v>0</v>
      </c>
      <c r="L108" s="32">
        <f t="shared" si="199"/>
        <v>0</v>
      </c>
      <c r="M108" s="202">
        <f t="shared" si="199"/>
        <v>20.62</v>
      </c>
      <c r="N108" s="202">
        <f t="shared" si="199"/>
        <v>4.1240000000000006</v>
      </c>
      <c r="O108" s="202">
        <f t="shared" si="199"/>
        <v>0</v>
      </c>
      <c r="P108" s="202">
        <f t="shared" si="199"/>
        <v>0</v>
      </c>
      <c r="Q108" s="202">
        <f t="shared" si="199"/>
        <v>0</v>
      </c>
      <c r="R108" s="202">
        <f t="shared" si="199"/>
        <v>0</v>
      </c>
      <c r="S108" s="32">
        <f t="shared" si="199"/>
        <v>0</v>
      </c>
      <c r="T108" s="32">
        <f t="shared" si="199"/>
        <v>0</v>
      </c>
      <c r="U108" s="202">
        <f t="shared" si="199"/>
        <v>0</v>
      </c>
      <c r="V108" s="202">
        <f t="shared" si="199"/>
        <v>0</v>
      </c>
      <c r="W108" s="32">
        <f t="shared" si="199"/>
        <v>20.62</v>
      </c>
      <c r="X108" s="32">
        <f t="shared" si="199"/>
        <v>20.62</v>
      </c>
      <c r="Y108" s="202">
        <f t="shared" si="199"/>
        <v>5</v>
      </c>
      <c r="Z108" s="202">
        <f t="shared" si="199"/>
        <v>2.2200000000000002</v>
      </c>
      <c r="AA108" s="202">
        <f t="shared" si="199"/>
        <v>0</v>
      </c>
      <c r="AB108" s="202">
        <f t="shared" si="199"/>
        <v>0</v>
      </c>
      <c r="AC108" s="32">
        <f t="shared" si="199"/>
        <v>5</v>
      </c>
      <c r="AD108" s="32">
        <f t="shared" si="199"/>
        <v>2.2200000000000002</v>
      </c>
      <c r="AE108" s="32">
        <f t="shared" si="199"/>
        <v>0</v>
      </c>
      <c r="AF108" s="32">
        <f t="shared" si="199"/>
        <v>0</v>
      </c>
      <c r="AG108" s="32">
        <f t="shared" si="199"/>
        <v>0</v>
      </c>
      <c r="AH108" s="32">
        <f t="shared" si="199"/>
        <v>0</v>
      </c>
      <c r="AI108" s="202">
        <f t="shared" si="199"/>
        <v>0</v>
      </c>
      <c r="AJ108" s="202">
        <f t="shared" si="199"/>
        <v>0</v>
      </c>
      <c r="AK108" s="32">
        <f t="shared" si="199"/>
        <v>70</v>
      </c>
      <c r="AL108" s="32">
        <f t="shared" si="199"/>
        <v>21</v>
      </c>
      <c r="AM108" s="32">
        <f t="shared" si="199"/>
        <v>0</v>
      </c>
      <c r="AN108" s="32">
        <f t="shared" si="199"/>
        <v>0</v>
      </c>
      <c r="AO108" s="32">
        <f t="shared" si="199"/>
        <v>0</v>
      </c>
      <c r="AP108" s="32">
        <f t="shared" si="199"/>
        <v>0</v>
      </c>
      <c r="AQ108" s="32">
        <f t="shared" si="199"/>
        <v>0</v>
      </c>
      <c r="AR108" s="32">
        <f t="shared" si="199"/>
        <v>0</v>
      </c>
      <c r="AS108" s="32">
        <f t="shared" si="199"/>
        <v>0</v>
      </c>
      <c r="AT108" s="32">
        <f t="shared" si="199"/>
        <v>0</v>
      </c>
      <c r="AU108" s="32">
        <f t="shared" si="199"/>
        <v>80</v>
      </c>
      <c r="AV108" s="32">
        <f t="shared" si="199"/>
        <v>24</v>
      </c>
      <c r="AW108" s="32">
        <f t="shared" si="199"/>
        <v>0</v>
      </c>
      <c r="AX108" s="32">
        <f t="shared" si="199"/>
        <v>0</v>
      </c>
      <c r="AY108" s="32">
        <f t="shared" si="199"/>
        <v>0</v>
      </c>
      <c r="AZ108" s="32">
        <f t="shared" si="199"/>
        <v>0</v>
      </c>
      <c r="BA108" s="32">
        <f t="shared" si="199"/>
        <v>0</v>
      </c>
      <c r="BB108" s="32">
        <f t="shared" si="199"/>
        <v>0</v>
      </c>
      <c r="BC108" s="32">
        <f t="shared" si="199"/>
        <v>0</v>
      </c>
      <c r="BD108" s="32">
        <f t="shared" si="199"/>
        <v>0</v>
      </c>
      <c r="BE108" s="32">
        <f t="shared" si="199"/>
        <v>17</v>
      </c>
      <c r="BF108" s="32">
        <f t="shared" si="199"/>
        <v>2.4207999999999998</v>
      </c>
      <c r="BG108" s="32">
        <f t="shared" si="199"/>
        <v>8</v>
      </c>
      <c r="BH108" s="32">
        <f t="shared" si="199"/>
        <v>1.1392</v>
      </c>
      <c r="BI108" s="202">
        <f t="shared" si="199"/>
        <v>0</v>
      </c>
      <c r="BJ108" s="202">
        <f t="shared" si="199"/>
        <v>0</v>
      </c>
      <c r="BK108" s="32">
        <f t="shared" si="199"/>
        <v>0</v>
      </c>
      <c r="BL108" s="32">
        <f t="shared" si="199"/>
        <v>0</v>
      </c>
      <c r="BM108" s="202">
        <f t="shared" si="199"/>
        <v>0</v>
      </c>
      <c r="BN108" s="202">
        <f t="shared" ref="BN108:BQ108" si="200">MIN(BN11:BN106)</f>
        <v>0</v>
      </c>
      <c r="BO108" s="32">
        <f t="shared" si="200"/>
        <v>0</v>
      </c>
      <c r="BP108" s="32">
        <f t="shared" si="200"/>
        <v>0</v>
      </c>
      <c r="BQ108" s="32">
        <f t="shared" si="200"/>
        <v>0</v>
      </c>
      <c r="BR108" s="32">
        <f t="shared" si="199"/>
        <v>0</v>
      </c>
      <c r="BS108" s="32">
        <f t="shared" ref="BS108:ED108" si="201">MIN(BS11:BS106)</f>
        <v>60</v>
      </c>
      <c r="BT108" s="32">
        <f t="shared" si="201"/>
        <v>8.5440000000000005</v>
      </c>
      <c r="BU108" s="32">
        <f t="shared" si="201"/>
        <v>0</v>
      </c>
      <c r="BV108" s="32">
        <f t="shared" si="201"/>
        <v>0</v>
      </c>
      <c r="BW108" s="32">
        <f t="shared" si="201"/>
        <v>0</v>
      </c>
      <c r="BX108" s="32">
        <f t="shared" si="201"/>
        <v>0</v>
      </c>
      <c r="BY108" s="32">
        <f t="shared" si="201"/>
        <v>0</v>
      </c>
      <c r="BZ108" s="32">
        <f t="shared" si="201"/>
        <v>0</v>
      </c>
      <c r="CA108" s="32">
        <f t="shared" si="201"/>
        <v>0</v>
      </c>
      <c r="CB108" s="32">
        <f t="shared" si="201"/>
        <v>0</v>
      </c>
      <c r="CC108" s="32">
        <f t="shared" si="201"/>
        <v>0</v>
      </c>
      <c r="CD108" s="32">
        <f t="shared" si="201"/>
        <v>0</v>
      </c>
      <c r="CE108" s="32">
        <f t="shared" si="201"/>
        <v>0</v>
      </c>
      <c r="CF108" s="32">
        <f t="shared" si="201"/>
        <v>0</v>
      </c>
      <c r="CG108" s="32">
        <f t="shared" si="201"/>
        <v>0</v>
      </c>
      <c r="CH108" s="32">
        <f t="shared" si="201"/>
        <v>0</v>
      </c>
      <c r="CI108" s="32">
        <f t="shared" si="201"/>
        <v>0</v>
      </c>
      <c r="CJ108" s="32">
        <f t="shared" si="201"/>
        <v>0</v>
      </c>
      <c r="CK108" s="32">
        <f t="shared" si="201"/>
        <v>0</v>
      </c>
      <c r="CL108" s="32">
        <f t="shared" si="201"/>
        <v>0</v>
      </c>
      <c r="CM108" s="32">
        <f t="shared" si="201"/>
        <v>25.75</v>
      </c>
      <c r="CN108" s="32">
        <f t="shared" si="201"/>
        <v>8</v>
      </c>
      <c r="CO108" s="32">
        <f t="shared" si="201"/>
        <v>25.75</v>
      </c>
      <c r="CP108" s="32">
        <f t="shared" si="201"/>
        <v>8</v>
      </c>
      <c r="CQ108" s="202">
        <f t="shared" si="201"/>
        <v>247.40625</v>
      </c>
      <c r="CR108" s="202">
        <f t="shared" si="201"/>
        <v>0</v>
      </c>
      <c r="CS108" s="202">
        <f t="shared" si="201"/>
        <v>0</v>
      </c>
      <c r="CT108" s="202">
        <f t="shared" si="201"/>
        <v>0</v>
      </c>
      <c r="CU108" s="202">
        <f t="shared" si="201"/>
        <v>18.556701030927837</v>
      </c>
      <c r="CV108" s="202">
        <f t="shared" si="201"/>
        <v>0</v>
      </c>
      <c r="CW108" s="202">
        <f t="shared" si="201"/>
        <v>63.814432989690722</v>
      </c>
      <c r="CX108" s="202">
        <f t="shared" si="201"/>
        <v>0</v>
      </c>
      <c r="CY108" s="32">
        <f t="shared" si="201"/>
        <v>0</v>
      </c>
      <c r="CZ108" s="32">
        <f t="shared" si="201"/>
        <v>0</v>
      </c>
      <c r="DA108" s="32">
        <f t="shared" si="201"/>
        <v>329.77738402061857</v>
      </c>
      <c r="DB108" s="32">
        <f t="shared" si="201"/>
        <v>0</v>
      </c>
      <c r="DC108" s="32">
        <f t="shared" si="201"/>
        <v>0</v>
      </c>
      <c r="DD108" s="32">
        <f t="shared" si="201"/>
        <v>0</v>
      </c>
      <c r="DE108" s="32">
        <f t="shared" si="201"/>
        <v>0</v>
      </c>
      <c r="DF108" s="32">
        <f t="shared" si="201"/>
        <v>0</v>
      </c>
      <c r="DG108" s="32">
        <f t="shared" si="201"/>
        <v>0</v>
      </c>
      <c r="DH108" s="32">
        <f t="shared" si="201"/>
        <v>0</v>
      </c>
      <c r="DI108" s="32">
        <f t="shared" si="201"/>
        <v>0</v>
      </c>
      <c r="DJ108" s="32">
        <f t="shared" si="201"/>
        <v>0</v>
      </c>
      <c r="DK108" s="32">
        <f t="shared" si="201"/>
        <v>31.13</v>
      </c>
      <c r="DL108" s="32">
        <f t="shared" si="201"/>
        <v>10.38</v>
      </c>
      <c r="DM108" s="32">
        <f t="shared" si="201"/>
        <v>31.13</v>
      </c>
      <c r="DN108" s="32">
        <f t="shared" si="201"/>
        <v>10.38</v>
      </c>
      <c r="DO108" s="32">
        <f t="shared" si="201"/>
        <v>30.2</v>
      </c>
      <c r="DP108" s="32">
        <f t="shared" si="201"/>
        <v>10.07</v>
      </c>
      <c r="DQ108" s="202">
        <f t="shared" si="201"/>
        <v>0</v>
      </c>
      <c r="DR108" s="202">
        <f t="shared" si="201"/>
        <v>0</v>
      </c>
      <c r="DS108" s="32">
        <f t="shared" si="201"/>
        <v>0</v>
      </c>
      <c r="DT108" s="32">
        <f t="shared" si="201"/>
        <v>0</v>
      </c>
      <c r="DU108" s="32">
        <f t="shared" si="201"/>
        <v>0</v>
      </c>
      <c r="DV108" s="32">
        <f t="shared" si="201"/>
        <v>0</v>
      </c>
      <c r="DW108" s="32">
        <f t="shared" si="201"/>
        <v>0</v>
      </c>
      <c r="DX108" s="32">
        <f t="shared" si="201"/>
        <v>0</v>
      </c>
      <c r="DY108" s="32">
        <f t="shared" si="201"/>
        <v>0</v>
      </c>
      <c r="DZ108" s="32">
        <f t="shared" si="201"/>
        <v>0</v>
      </c>
      <c r="EA108" s="32">
        <f t="shared" si="201"/>
        <v>0</v>
      </c>
      <c r="EB108" s="32">
        <f t="shared" si="201"/>
        <v>0</v>
      </c>
      <c r="EC108" s="32">
        <f t="shared" si="201"/>
        <v>0</v>
      </c>
      <c r="ED108" s="32">
        <f t="shared" si="201"/>
        <v>0</v>
      </c>
      <c r="EE108" s="32">
        <f t="shared" ref="EE108:GT108" si="202">MIN(EE11:EE106)</f>
        <v>0</v>
      </c>
      <c r="EF108" s="32">
        <f t="shared" si="202"/>
        <v>0</v>
      </c>
      <c r="EG108" s="202">
        <f t="shared" si="202"/>
        <v>39.18</v>
      </c>
      <c r="EH108" s="202">
        <f t="shared" si="202"/>
        <v>9.7949999999999999</v>
      </c>
      <c r="EI108" s="202">
        <f>MIN(EI11:EI106)</f>
        <v>154.63999999999999</v>
      </c>
      <c r="EJ108" s="202">
        <f>MIN(EJ11:EJ106)</f>
        <v>38.659999999999997</v>
      </c>
      <c r="EK108" s="202">
        <f>MIN(EK11:EK106)</f>
        <v>72.16</v>
      </c>
      <c r="EL108" s="202">
        <f>MIN(EL11:EL106)</f>
        <v>18.04</v>
      </c>
      <c r="EM108" s="202">
        <f t="shared" ref="EM108:EP108" si="203">MIN(EM11:EM106)</f>
        <v>51.55</v>
      </c>
      <c r="EN108" s="202">
        <f t="shared" si="203"/>
        <v>12.887499999999999</v>
      </c>
      <c r="EO108" s="202">
        <f t="shared" si="203"/>
        <v>30.93</v>
      </c>
      <c r="EP108" s="202">
        <f t="shared" si="203"/>
        <v>7.7324999999999999</v>
      </c>
      <c r="EQ108" s="32">
        <f t="shared" si="202"/>
        <v>348.46000000000004</v>
      </c>
      <c r="ER108" s="32">
        <f t="shared" si="202"/>
        <v>66.495000000000005</v>
      </c>
      <c r="ES108" s="32">
        <f t="shared" si="202"/>
        <v>0</v>
      </c>
      <c r="ET108" s="32">
        <f t="shared" si="202"/>
        <v>0</v>
      </c>
      <c r="EU108" s="32">
        <f t="shared" si="202"/>
        <v>0</v>
      </c>
      <c r="EV108" s="32">
        <f t="shared" si="202"/>
        <v>0</v>
      </c>
      <c r="EW108" s="32">
        <f t="shared" si="202"/>
        <v>0</v>
      </c>
      <c r="EX108" s="32">
        <f t="shared" si="202"/>
        <v>0</v>
      </c>
      <c r="EY108" s="32">
        <f t="shared" si="202"/>
        <v>0</v>
      </c>
      <c r="EZ108" s="32">
        <f t="shared" si="202"/>
        <v>0</v>
      </c>
      <c r="FA108" s="202">
        <f t="shared" si="202"/>
        <v>24</v>
      </c>
      <c r="FB108" s="202">
        <f t="shared" si="202"/>
        <v>0</v>
      </c>
      <c r="FC108" s="202">
        <f t="shared" si="202"/>
        <v>0</v>
      </c>
      <c r="FD108" s="202">
        <f t="shared" si="202"/>
        <v>0</v>
      </c>
      <c r="FE108" s="32">
        <f t="shared" si="202"/>
        <v>0</v>
      </c>
      <c r="FF108" s="32">
        <f t="shared" si="202"/>
        <v>0</v>
      </c>
      <c r="FG108" s="202">
        <f t="shared" si="202"/>
        <v>0</v>
      </c>
      <c r="FH108" s="202">
        <f t="shared" si="202"/>
        <v>0</v>
      </c>
      <c r="FI108" s="32">
        <f t="shared" si="202"/>
        <v>0</v>
      </c>
      <c r="FJ108" s="32">
        <f t="shared" si="202"/>
        <v>0</v>
      </c>
      <c r="FK108" s="32">
        <f t="shared" si="202"/>
        <v>0</v>
      </c>
      <c r="FL108" s="32">
        <f t="shared" si="202"/>
        <v>0</v>
      </c>
      <c r="FM108" s="202">
        <f t="shared" si="202"/>
        <v>26.8</v>
      </c>
      <c r="FN108" s="202">
        <f t="shared" si="202"/>
        <v>6</v>
      </c>
      <c r="FO108" s="32">
        <f t="shared" si="202"/>
        <v>0</v>
      </c>
      <c r="FP108" s="32">
        <f t="shared" si="202"/>
        <v>0</v>
      </c>
      <c r="FQ108" s="32">
        <f t="shared" si="202"/>
        <v>26.8</v>
      </c>
      <c r="FR108" s="32">
        <f t="shared" si="202"/>
        <v>6</v>
      </c>
      <c r="FS108" s="32">
        <f t="shared" si="202"/>
        <v>0</v>
      </c>
      <c r="FT108" s="32">
        <f t="shared" si="202"/>
        <v>0</v>
      </c>
      <c r="FU108" s="32">
        <f t="shared" si="202"/>
        <v>0</v>
      </c>
      <c r="FV108" s="32">
        <f t="shared" si="202"/>
        <v>0</v>
      </c>
      <c r="FW108" s="32">
        <f t="shared" si="202"/>
        <v>0</v>
      </c>
      <c r="FX108" s="32">
        <f t="shared" si="202"/>
        <v>0</v>
      </c>
      <c r="FY108" s="32">
        <f t="shared" si="202"/>
        <v>0</v>
      </c>
      <c r="FZ108" s="32">
        <f t="shared" si="202"/>
        <v>0</v>
      </c>
      <c r="GA108" s="32">
        <f t="shared" si="202"/>
        <v>0</v>
      </c>
      <c r="GB108" s="32">
        <f t="shared" si="202"/>
        <v>0</v>
      </c>
      <c r="GC108" s="32">
        <f t="shared" si="202"/>
        <v>0</v>
      </c>
      <c r="GD108" s="32">
        <f t="shared" si="202"/>
        <v>0</v>
      </c>
      <c r="GE108" s="32">
        <f t="shared" si="202"/>
        <v>0</v>
      </c>
      <c r="GF108" s="32">
        <f t="shared" si="202"/>
        <v>0</v>
      </c>
      <c r="GG108" s="32">
        <f t="shared" si="202"/>
        <v>0</v>
      </c>
      <c r="GH108" s="32">
        <f t="shared" si="202"/>
        <v>0</v>
      </c>
      <c r="GI108" s="32">
        <f t="shared" si="202"/>
        <v>0</v>
      </c>
      <c r="GJ108" s="32">
        <f t="shared" si="202"/>
        <v>0</v>
      </c>
      <c r="GK108" s="32">
        <f t="shared" si="202"/>
        <v>0</v>
      </c>
      <c r="GL108" s="32">
        <f t="shared" si="202"/>
        <v>0</v>
      </c>
      <c r="GM108" s="202">
        <f t="shared" si="202"/>
        <v>0</v>
      </c>
      <c r="GN108" s="32">
        <f t="shared" si="202"/>
        <v>0</v>
      </c>
      <c r="GO108" s="32">
        <f t="shared" si="202"/>
        <v>0</v>
      </c>
      <c r="GP108" s="32">
        <f t="shared" si="202"/>
        <v>0</v>
      </c>
      <c r="GQ108" s="32">
        <f t="shared" si="202"/>
        <v>0</v>
      </c>
      <c r="GR108" s="32">
        <f t="shared" si="202"/>
        <v>0</v>
      </c>
      <c r="GS108" s="32">
        <f t="shared" si="202"/>
        <v>0</v>
      </c>
      <c r="GT108" s="32">
        <f t="shared" si="202"/>
        <v>0</v>
      </c>
      <c r="GU108" s="202">
        <f t="shared" ref="GU108:JF108" si="204">MIN(GU11:GU106)</f>
        <v>0</v>
      </c>
      <c r="GV108" s="202">
        <f t="shared" si="204"/>
        <v>0</v>
      </c>
      <c r="GW108" s="32">
        <f t="shared" si="204"/>
        <v>0</v>
      </c>
      <c r="GX108" s="32">
        <f t="shared" si="204"/>
        <v>0</v>
      </c>
      <c r="GY108" s="32">
        <f t="shared" si="204"/>
        <v>0</v>
      </c>
      <c r="GZ108" s="32">
        <f t="shared" si="204"/>
        <v>0</v>
      </c>
      <c r="HA108" s="32">
        <f t="shared" si="204"/>
        <v>0</v>
      </c>
      <c r="HB108" s="32">
        <f t="shared" si="204"/>
        <v>0</v>
      </c>
      <c r="HC108" s="32">
        <f t="shared" si="204"/>
        <v>0</v>
      </c>
      <c r="HD108" s="32">
        <f t="shared" si="204"/>
        <v>0</v>
      </c>
      <c r="HE108" s="32">
        <f t="shared" si="204"/>
        <v>0</v>
      </c>
      <c r="HF108" s="32">
        <f t="shared" si="204"/>
        <v>0</v>
      </c>
      <c r="HG108" s="32">
        <f t="shared" si="204"/>
        <v>0</v>
      </c>
      <c r="HH108" s="32">
        <f t="shared" si="204"/>
        <v>0</v>
      </c>
      <c r="HI108" s="32">
        <f t="shared" si="204"/>
        <v>0</v>
      </c>
      <c r="HJ108" s="32">
        <f t="shared" si="204"/>
        <v>0</v>
      </c>
      <c r="HK108" s="202">
        <f t="shared" si="204"/>
        <v>0</v>
      </c>
      <c r="HL108" s="202">
        <f t="shared" si="204"/>
        <v>0</v>
      </c>
      <c r="HM108" s="202">
        <f t="shared" si="204"/>
        <v>0</v>
      </c>
      <c r="HN108" s="202">
        <f t="shared" si="204"/>
        <v>0</v>
      </c>
      <c r="HO108" s="202">
        <f t="shared" si="204"/>
        <v>0</v>
      </c>
      <c r="HP108" s="202">
        <f t="shared" si="204"/>
        <v>0</v>
      </c>
      <c r="HQ108" s="202">
        <f t="shared" si="204"/>
        <v>400</v>
      </c>
      <c r="HR108" s="202">
        <f t="shared" si="204"/>
        <v>0</v>
      </c>
      <c r="HS108" s="202">
        <f t="shared" si="204"/>
        <v>400</v>
      </c>
      <c r="HT108" s="32">
        <f t="shared" si="204"/>
        <v>0</v>
      </c>
      <c r="HU108" s="32">
        <f t="shared" si="204"/>
        <v>400</v>
      </c>
      <c r="HV108" s="32">
        <f t="shared" si="204"/>
        <v>0</v>
      </c>
      <c r="HW108" s="32">
        <f t="shared" si="204"/>
        <v>0</v>
      </c>
      <c r="HX108" s="32">
        <f t="shared" si="204"/>
        <v>0</v>
      </c>
      <c r="HY108" s="32">
        <f>MIN(IC11:IC106)</f>
        <v>9.3000000000000007</v>
      </c>
      <c r="HZ108" s="32">
        <f t="shared" si="204"/>
        <v>0</v>
      </c>
      <c r="IA108" s="32">
        <f t="shared" si="204"/>
        <v>0</v>
      </c>
      <c r="IB108" s="32">
        <f t="shared" si="204"/>
        <v>0</v>
      </c>
      <c r="IC108" s="32">
        <f t="shared" si="204"/>
        <v>9.3000000000000007</v>
      </c>
      <c r="ID108" s="32">
        <f t="shared" si="204"/>
        <v>2.3250000000000002</v>
      </c>
      <c r="IE108" s="32">
        <f t="shared" si="204"/>
        <v>0</v>
      </c>
      <c r="IF108" s="32">
        <f>MIN(IF11:IF106)</f>
        <v>0</v>
      </c>
      <c r="IG108" s="32">
        <f t="shared" si="204"/>
        <v>9.3000000000000007</v>
      </c>
      <c r="IH108" s="32">
        <f t="shared" si="204"/>
        <v>2.3250000000000002</v>
      </c>
      <c r="II108" s="32">
        <f t="shared" si="204"/>
        <v>0</v>
      </c>
      <c r="IJ108" s="32">
        <f t="shared" si="204"/>
        <v>0</v>
      </c>
      <c r="IK108" s="32">
        <f t="shared" si="204"/>
        <v>0</v>
      </c>
      <c r="IL108" s="32">
        <f t="shared" si="204"/>
        <v>0</v>
      </c>
      <c r="IM108" s="32">
        <f t="shared" si="204"/>
        <v>0</v>
      </c>
      <c r="IN108" s="32">
        <f t="shared" si="204"/>
        <v>0</v>
      </c>
      <c r="IO108" s="32">
        <f t="shared" si="204"/>
        <v>0</v>
      </c>
      <c r="IP108" s="32">
        <f t="shared" si="204"/>
        <v>0</v>
      </c>
      <c r="IQ108" s="32">
        <f t="shared" si="204"/>
        <v>0</v>
      </c>
      <c r="IR108" s="32">
        <f t="shared" si="204"/>
        <v>0</v>
      </c>
      <c r="IS108" s="32">
        <f t="shared" si="204"/>
        <v>0</v>
      </c>
      <c r="IT108" s="32">
        <f t="shared" si="204"/>
        <v>0</v>
      </c>
      <c r="IU108" s="32">
        <f t="shared" si="204"/>
        <v>0</v>
      </c>
      <c r="IV108" s="32">
        <f t="shared" si="204"/>
        <v>0</v>
      </c>
      <c r="IW108" s="32">
        <f t="shared" si="204"/>
        <v>0</v>
      </c>
      <c r="IX108" s="32">
        <f t="shared" si="204"/>
        <v>0</v>
      </c>
      <c r="IY108" s="202">
        <f t="shared" si="204"/>
        <v>10.31</v>
      </c>
      <c r="IZ108" s="202">
        <f t="shared" si="204"/>
        <v>0</v>
      </c>
      <c r="JA108" s="202">
        <f t="shared" si="204"/>
        <v>0</v>
      </c>
      <c r="JB108" s="202">
        <f t="shared" si="204"/>
        <v>0</v>
      </c>
      <c r="JC108" s="32">
        <f t="shared" si="204"/>
        <v>0</v>
      </c>
      <c r="JD108" s="32">
        <f t="shared" si="204"/>
        <v>0</v>
      </c>
      <c r="JE108" s="32">
        <f t="shared" si="204"/>
        <v>10.31</v>
      </c>
      <c r="JF108" s="32">
        <f t="shared" si="204"/>
        <v>0</v>
      </c>
      <c r="JG108" s="202">
        <f t="shared" ref="JG108:LR108" si="205">MIN(JG11:JG106)</f>
        <v>0</v>
      </c>
      <c r="JH108" s="202">
        <f t="shared" si="205"/>
        <v>0</v>
      </c>
      <c r="JI108" s="202">
        <f t="shared" si="205"/>
        <v>0</v>
      </c>
      <c r="JJ108" s="202">
        <f t="shared" si="205"/>
        <v>0</v>
      </c>
      <c r="JK108" s="202">
        <f t="shared" si="205"/>
        <v>51.55</v>
      </c>
      <c r="JL108" s="202">
        <f t="shared" si="205"/>
        <v>11</v>
      </c>
      <c r="JM108" s="202">
        <f t="shared" si="205"/>
        <v>0</v>
      </c>
      <c r="JN108" s="202">
        <f t="shared" si="205"/>
        <v>0</v>
      </c>
      <c r="JO108" s="202">
        <f t="shared" si="205"/>
        <v>0</v>
      </c>
      <c r="JP108" s="202">
        <f t="shared" si="205"/>
        <v>0</v>
      </c>
      <c r="JQ108" s="32">
        <f t="shared" si="205"/>
        <v>0</v>
      </c>
      <c r="JR108" s="32">
        <f t="shared" si="205"/>
        <v>0</v>
      </c>
      <c r="JS108" s="32">
        <f t="shared" si="205"/>
        <v>0</v>
      </c>
      <c r="JT108" s="32">
        <f t="shared" si="205"/>
        <v>0</v>
      </c>
      <c r="JU108" s="32">
        <f t="shared" si="205"/>
        <v>51.55</v>
      </c>
      <c r="JV108" s="32">
        <f t="shared" si="205"/>
        <v>11</v>
      </c>
      <c r="JW108" s="32">
        <f t="shared" si="205"/>
        <v>0</v>
      </c>
      <c r="JX108" s="32">
        <f t="shared" si="205"/>
        <v>0</v>
      </c>
      <c r="JY108" s="32">
        <f t="shared" si="205"/>
        <v>0</v>
      </c>
      <c r="JZ108" s="32">
        <f t="shared" si="205"/>
        <v>0</v>
      </c>
      <c r="KA108" s="32">
        <f t="shared" si="205"/>
        <v>0</v>
      </c>
      <c r="KB108" s="32">
        <f t="shared" si="205"/>
        <v>0</v>
      </c>
      <c r="KC108" s="32">
        <f t="shared" si="205"/>
        <v>0</v>
      </c>
      <c r="KD108" s="32">
        <f t="shared" si="205"/>
        <v>0</v>
      </c>
      <c r="KE108" s="32">
        <f t="shared" si="205"/>
        <v>0</v>
      </c>
      <c r="KF108" s="32">
        <f t="shared" si="205"/>
        <v>0</v>
      </c>
      <c r="KG108" s="32">
        <f t="shared" si="205"/>
        <v>0</v>
      </c>
      <c r="KH108" s="32">
        <f t="shared" si="205"/>
        <v>0</v>
      </c>
      <c r="KI108" s="32">
        <f t="shared" si="205"/>
        <v>0</v>
      </c>
      <c r="KJ108" s="32">
        <f t="shared" si="205"/>
        <v>0</v>
      </c>
      <c r="KK108" s="32">
        <f t="shared" si="205"/>
        <v>0</v>
      </c>
      <c r="KL108" s="32">
        <f t="shared" si="205"/>
        <v>0</v>
      </c>
      <c r="KM108" s="32">
        <f t="shared" si="205"/>
        <v>0</v>
      </c>
      <c r="KN108" s="32">
        <f t="shared" si="205"/>
        <v>0</v>
      </c>
      <c r="KO108" s="32">
        <f t="shared" si="205"/>
        <v>0</v>
      </c>
      <c r="KP108" s="32">
        <f t="shared" si="205"/>
        <v>0</v>
      </c>
      <c r="KQ108" s="32">
        <f t="shared" si="205"/>
        <v>0</v>
      </c>
      <c r="KR108" s="32">
        <f t="shared" si="205"/>
        <v>0</v>
      </c>
      <c r="KS108" s="32">
        <f t="shared" si="205"/>
        <v>0</v>
      </c>
      <c r="KT108" s="32">
        <f t="shared" si="205"/>
        <v>0</v>
      </c>
      <c r="KU108" s="32">
        <f t="shared" si="205"/>
        <v>0</v>
      </c>
      <c r="KV108" s="32">
        <f t="shared" si="205"/>
        <v>0</v>
      </c>
      <c r="KW108" s="32">
        <f t="shared" si="205"/>
        <v>0</v>
      </c>
      <c r="KX108" s="32">
        <f t="shared" si="205"/>
        <v>0</v>
      </c>
      <c r="KY108" s="32">
        <f t="shared" si="205"/>
        <v>0</v>
      </c>
      <c r="KZ108" s="32">
        <f t="shared" si="205"/>
        <v>0</v>
      </c>
      <c r="LA108" s="32">
        <f t="shared" si="205"/>
        <v>0</v>
      </c>
      <c r="LB108" s="32">
        <f t="shared" si="205"/>
        <v>0</v>
      </c>
      <c r="LC108" s="32">
        <f t="shared" si="205"/>
        <v>0</v>
      </c>
      <c r="LD108" s="32">
        <f t="shared" si="205"/>
        <v>0</v>
      </c>
      <c r="LE108" s="32">
        <f t="shared" si="205"/>
        <v>0</v>
      </c>
      <c r="LF108" s="32">
        <f t="shared" si="205"/>
        <v>0</v>
      </c>
      <c r="LG108" s="32">
        <f t="shared" si="205"/>
        <v>0</v>
      </c>
      <c r="LH108" s="32">
        <f t="shared" si="205"/>
        <v>0</v>
      </c>
      <c r="LI108" s="32">
        <f t="shared" si="205"/>
        <v>0</v>
      </c>
      <c r="LJ108" s="32">
        <f t="shared" si="205"/>
        <v>0</v>
      </c>
      <c r="LK108" s="32">
        <f t="shared" si="205"/>
        <v>0</v>
      </c>
      <c r="LL108" s="32">
        <f t="shared" si="205"/>
        <v>0</v>
      </c>
      <c r="LM108" s="32">
        <f t="shared" si="205"/>
        <v>0</v>
      </c>
      <c r="LN108" s="32">
        <f t="shared" si="205"/>
        <v>0</v>
      </c>
      <c r="LO108" s="32">
        <f t="shared" si="205"/>
        <v>0</v>
      </c>
      <c r="LP108" s="32">
        <f t="shared" si="205"/>
        <v>0</v>
      </c>
      <c r="LQ108" s="32">
        <f t="shared" si="205"/>
        <v>0</v>
      </c>
      <c r="LR108" s="32">
        <f t="shared" si="205"/>
        <v>0</v>
      </c>
      <c r="LS108" s="32">
        <f t="shared" ref="LS108:OF108" si="206">MIN(LS11:LS106)</f>
        <v>0</v>
      </c>
      <c r="LT108" s="32">
        <f t="shared" si="206"/>
        <v>0</v>
      </c>
      <c r="LU108" s="32">
        <f t="shared" si="206"/>
        <v>0</v>
      </c>
      <c r="LV108" s="32">
        <f t="shared" si="206"/>
        <v>0</v>
      </c>
      <c r="LW108" s="32">
        <f t="shared" si="206"/>
        <v>0</v>
      </c>
      <c r="LX108" s="32">
        <f t="shared" si="206"/>
        <v>0</v>
      </c>
      <c r="LY108" s="32">
        <f t="shared" si="206"/>
        <v>0</v>
      </c>
      <c r="LZ108" s="32">
        <f t="shared" si="206"/>
        <v>0</v>
      </c>
      <c r="MA108" s="32">
        <f t="shared" si="206"/>
        <v>0</v>
      </c>
      <c r="MB108" s="32">
        <f t="shared" si="206"/>
        <v>0</v>
      </c>
      <c r="MC108" s="32">
        <f t="shared" si="206"/>
        <v>22</v>
      </c>
      <c r="MD108" s="32">
        <f t="shared" si="206"/>
        <v>0</v>
      </c>
      <c r="ME108" s="32">
        <f t="shared" si="206"/>
        <v>0</v>
      </c>
      <c r="MF108" s="32">
        <f t="shared" si="206"/>
        <v>0</v>
      </c>
      <c r="MG108" s="32">
        <f t="shared" si="206"/>
        <v>0</v>
      </c>
      <c r="MH108" s="32">
        <f t="shared" si="206"/>
        <v>0</v>
      </c>
      <c r="MI108" s="32">
        <f t="shared" si="206"/>
        <v>22</v>
      </c>
      <c r="MJ108" s="32">
        <f t="shared" si="206"/>
        <v>0</v>
      </c>
      <c r="MK108" s="202">
        <f t="shared" si="206"/>
        <v>0</v>
      </c>
      <c r="ML108" s="202">
        <f t="shared" si="206"/>
        <v>0</v>
      </c>
      <c r="MM108" s="202">
        <f t="shared" si="206"/>
        <v>0</v>
      </c>
      <c r="MN108" s="202">
        <f t="shared" si="206"/>
        <v>0</v>
      </c>
      <c r="MO108" s="32">
        <f t="shared" si="206"/>
        <v>0</v>
      </c>
      <c r="MP108" s="32">
        <f t="shared" si="206"/>
        <v>0</v>
      </c>
      <c r="MQ108" s="32">
        <f t="shared" si="206"/>
        <v>0</v>
      </c>
      <c r="MR108" s="32">
        <f t="shared" si="206"/>
        <v>0</v>
      </c>
      <c r="MS108" s="32">
        <f t="shared" si="206"/>
        <v>0</v>
      </c>
      <c r="MT108" s="32">
        <f t="shared" si="206"/>
        <v>0</v>
      </c>
      <c r="MU108" s="32">
        <f t="shared" si="206"/>
        <v>0</v>
      </c>
      <c r="MV108" s="32">
        <f t="shared" si="206"/>
        <v>0</v>
      </c>
      <c r="MW108" s="32">
        <f t="shared" si="206"/>
        <v>0</v>
      </c>
      <c r="MX108" s="32">
        <f t="shared" si="206"/>
        <v>0</v>
      </c>
      <c r="MY108" s="202">
        <f t="shared" si="206"/>
        <v>6.65</v>
      </c>
      <c r="MZ108" s="202">
        <f t="shared" si="206"/>
        <v>0.9</v>
      </c>
      <c r="NA108" s="32">
        <f t="shared" si="206"/>
        <v>6.65</v>
      </c>
      <c r="NB108" s="32">
        <f t="shared" si="206"/>
        <v>0.9</v>
      </c>
      <c r="NC108" s="32">
        <f t="shared" si="206"/>
        <v>0</v>
      </c>
      <c r="ND108" s="32">
        <f t="shared" si="206"/>
        <v>0</v>
      </c>
      <c r="NE108" s="32">
        <f t="shared" si="206"/>
        <v>0</v>
      </c>
      <c r="NF108" s="32">
        <f t="shared" si="206"/>
        <v>0</v>
      </c>
      <c r="NG108" s="32">
        <f t="shared" si="206"/>
        <v>0</v>
      </c>
      <c r="NH108" s="32">
        <f t="shared" si="206"/>
        <v>0</v>
      </c>
      <c r="NI108" s="32">
        <f t="shared" si="206"/>
        <v>0</v>
      </c>
      <c r="NJ108" s="32">
        <f t="shared" si="206"/>
        <v>0</v>
      </c>
      <c r="NK108" s="32">
        <f t="shared" si="206"/>
        <v>0</v>
      </c>
      <c r="NL108" s="32">
        <f t="shared" si="206"/>
        <v>0</v>
      </c>
      <c r="NM108" s="32">
        <f t="shared" si="206"/>
        <v>0</v>
      </c>
      <c r="NN108" s="32">
        <f t="shared" si="206"/>
        <v>0</v>
      </c>
      <c r="NO108" s="32">
        <f t="shared" si="206"/>
        <v>0</v>
      </c>
      <c r="NP108" s="32">
        <f t="shared" si="206"/>
        <v>0</v>
      </c>
      <c r="NQ108" s="32">
        <f t="shared" si="206"/>
        <v>0</v>
      </c>
      <c r="NR108" s="32">
        <f t="shared" si="206"/>
        <v>0</v>
      </c>
      <c r="NS108" s="32">
        <f t="shared" si="206"/>
        <v>0</v>
      </c>
      <c r="NT108" s="32">
        <f t="shared" si="206"/>
        <v>0</v>
      </c>
      <c r="NU108" s="32">
        <f t="shared" si="206"/>
        <v>0</v>
      </c>
      <c r="NV108" s="32">
        <f t="shared" si="206"/>
        <v>0</v>
      </c>
      <c r="NW108" s="202">
        <f t="shared" si="206"/>
        <v>0</v>
      </c>
      <c r="NX108" s="202">
        <f t="shared" si="206"/>
        <v>0</v>
      </c>
      <c r="NY108" s="202">
        <f t="shared" si="206"/>
        <v>0</v>
      </c>
      <c r="NZ108" s="202">
        <f t="shared" si="206"/>
        <v>0</v>
      </c>
      <c r="OA108" s="202">
        <f t="shared" si="206"/>
        <v>0</v>
      </c>
      <c r="OB108" s="202">
        <f t="shared" si="206"/>
        <v>0</v>
      </c>
      <c r="OC108" s="202">
        <f t="shared" ref="OC108:OD108" si="207">MIN(OC11:OC106)</f>
        <v>0</v>
      </c>
      <c r="OD108" s="202">
        <f t="shared" si="207"/>
        <v>0</v>
      </c>
      <c r="OE108" s="202">
        <f t="shared" si="206"/>
        <v>0</v>
      </c>
      <c r="OF108" s="202">
        <f t="shared" si="206"/>
        <v>0</v>
      </c>
      <c r="OG108" s="202">
        <f t="shared" ref="OG108:ON108" si="208">MIN(OG11:OG106)</f>
        <v>0</v>
      </c>
      <c r="OH108" s="202">
        <f t="shared" si="208"/>
        <v>0</v>
      </c>
      <c r="OI108" s="202">
        <f t="shared" si="208"/>
        <v>0</v>
      </c>
      <c r="OJ108" s="202">
        <f t="shared" si="208"/>
        <v>0</v>
      </c>
      <c r="OK108" s="202">
        <f t="shared" si="208"/>
        <v>0</v>
      </c>
      <c r="OL108" s="202">
        <f t="shared" si="208"/>
        <v>0</v>
      </c>
      <c r="OM108" s="32">
        <f t="shared" si="208"/>
        <v>0</v>
      </c>
      <c r="ON108" s="32">
        <f t="shared" si="208"/>
        <v>0</v>
      </c>
      <c r="OO108" s="32">
        <f t="shared" ref="OO108:OR108" si="209">MIN(OO11:OO106)</f>
        <v>0</v>
      </c>
      <c r="OP108" s="32">
        <f t="shared" si="209"/>
        <v>0</v>
      </c>
      <c r="OQ108" s="32">
        <f t="shared" si="209"/>
        <v>0</v>
      </c>
      <c r="OR108" s="32">
        <f t="shared" si="209"/>
        <v>0</v>
      </c>
    </row>
    <row r="109" spans="1:408" ht="12.75" customHeight="1">
      <c r="A109" s="114" t="s">
        <v>160</v>
      </c>
      <c r="B109" s="74"/>
      <c r="C109" s="32" t="e">
        <f t="shared" ref="C109:BR109" si="210">AVERAGE(C11:C106)</f>
        <v>#DIV/0!</v>
      </c>
      <c r="D109" s="32" t="e">
        <f t="shared" si="210"/>
        <v>#DIV/0!</v>
      </c>
      <c r="E109" s="32" t="e">
        <f t="shared" si="210"/>
        <v>#DIV/0!</v>
      </c>
      <c r="F109" s="32" t="e">
        <f t="shared" si="210"/>
        <v>#DIV/0!</v>
      </c>
      <c r="G109" s="32" t="e">
        <f t="shared" si="210"/>
        <v>#DIV/0!</v>
      </c>
      <c r="H109" s="32" t="e">
        <f t="shared" si="210"/>
        <v>#DIV/0!</v>
      </c>
      <c r="I109" s="32">
        <f t="shared" si="210"/>
        <v>0</v>
      </c>
      <c r="J109" s="32">
        <f t="shared" si="210"/>
        <v>0</v>
      </c>
      <c r="K109" s="32" t="e">
        <f t="shared" si="210"/>
        <v>#DIV/0!</v>
      </c>
      <c r="L109" s="32" t="e">
        <f t="shared" si="210"/>
        <v>#DIV/0!</v>
      </c>
      <c r="M109" s="202">
        <f t="shared" si="210"/>
        <v>20.619999999999948</v>
      </c>
      <c r="N109" s="202">
        <f t="shared" si="210"/>
        <v>4.1240000000000068</v>
      </c>
      <c r="O109" s="202">
        <f t="shared" si="210"/>
        <v>10.31</v>
      </c>
      <c r="P109" s="202">
        <f t="shared" si="210"/>
        <v>2.0619999999999989</v>
      </c>
      <c r="Q109" s="202" t="e">
        <f t="shared" si="210"/>
        <v>#DIV/0!</v>
      </c>
      <c r="R109" s="202" t="e">
        <f t="shared" si="210"/>
        <v>#DIV/0!</v>
      </c>
      <c r="S109" s="32" t="e">
        <f t="shared" si="210"/>
        <v>#DIV/0!</v>
      </c>
      <c r="T109" s="32" t="e">
        <f t="shared" si="210"/>
        <v>#DIV/0!</v>
      </c>
      <c r="U109" s="202" t="e">
        <f t="shared" si="210"/>
        <v>#DIV/0!</v>
      </c>
      <c r="V109" s="202" t="e">
        <f t="shared" si="210"/>
        <v>#DIV/0!</v>
      </c>
      <c r="W109" s="32">
        <f t="shared" si="210"/>
        <v>30.929999999999897</v>
      </c>
      <c r="X109" s="32">
        <f t="shared" si="210"/>
        <v>30.929999999999897</v>
      </c>
      <c r="Y109" s="202">
        <f t="shared" si="210"/>
        <v>5</v>
      </c>
      <c r="Z109" s="202">
        <f t="shared" si="210"/>
        <v>2.2199999999999993</v>
      </c>
      <c r="AA109" s="202" t="e">
        <f t="shared" si="210"/>
        <v>#DIV/0!</v>
      </c>
      <c r="AB109" s="202" t="e">
        <f t="shared" si="210"/>
        <v>#DIV/0!</v>
      </c>
      <c r="AC109" s="32">
        <f t="shared" si="210"/>
        <v>5</v>
      </c>
      <c r="AD109" s="32">
        <f t="shared" si="210"/>
        <v>2.2199999999999993</v>
      </c>
      <c r="AE109" s="202">
        <f t="shared" si="210"/>
        <v>7.083333333333333</v>
      </c>
      <c r="AF109" s="202">
        <f t="shared" si="210"/>
        <v>2.125</v>
      </c>
      <c r="AG109" s="202" t="e">
        <f t="shared" si="210"/>
        <v>#DIV/0!</v>
      </c>
      <c r="AH109" s="202" t="e">
        <f t="shared" si="210"/>
        <v>#DIV/0!</v>
      </c>
      <c r="AI109" s="202" t="e">
        <f t="shared" si="210"/>
        <v>#DIV/0!</v>
      </c>
      <c r="AJ109" s="202" t="e">
        <f t="shared" si="210"/>
        <v>#DIV/0!</v>
      </c>
      <c r="AK109" s="202">
        <f t="shared" si="210"/>
        <v>93.4375</v>
      </c>
      <c r="AL109" s="202">
        <f t="shared" si="210"/>
        <v>28.03125</v>
      </c>
      <c r="AM109" s="202" t="e">
        <f t="shared" si="210"/>
        <v>#DIV/0!</v>
      </c>
      <c r="AN109" s="202" t="e">
        <f t="shared" si="210"/>
        <v>#DIV/0!</v>
      </c>
      <c r="AO109" s="202" t="e">
        <f t="shared" si="210"/>
        <v>#DIV/0!</v>
      </c>
      <c r="AP109" s="202" t="e">
        <f t="shared" si="210"/>
        <v>#DIV/0!</v>
      </c>
      <c r="AQ109" s="202" t="e">
        <f t="shared" si="210"/>
        <v>#DIV/0!</v>
      </c>
      <c r="AR109" s="202" t="e">
        <f t="shared" si="210"/>
        <v>#DIV/0!</v>
      </c>
      <c r="AS109" s="202" t="e">
        <f t="shared" si="210"/>
        <v>#DIV/0!</v>
      </c>
      <c r="AT109" s="202" t="e">
        <f t="shared" si="210"/>
        <v>#DIV/0!</v>
      </c>
      <c r="AU109" s="32">
        <f t="shared" si="210"/>
        <v>100.52083333333333</v>
      </c>
      <c r="AV109" s="32">
        <f t="shared" si="210"/>
        <v>30.15625</v>
      </c>
      <c r="AW109" s="32" t="e">
        <f t="shared" si="210"/>
        <v>#DIV/0!</v>
      </c>
      <c r="AX109" s="32" t="e">
        <f t="shared" si="210"/>
        <v>#DIV/0!</v>
      </c>
      <c r="AY109" s="32" t="e">
        <f t="shared" si="210"/>
        <v>#DIV/0!</v>
      </c>
      <c r="AZ109" s="32" t="e">
        <f t="shared" si="210"/>
        <v>#DIV/0!</v>
      </c>
      <c r="BA109" s="32" t="e">
        <f t="shared" si="210"/>
        <v>#DIV/0!</v>
      </c>
      <c r="BB109" s="32" t="e">
        <f t="shared" si="210"/>
        <v>#DIV/0!</v>
      </c>
      <c r="BC109" s="32">
        <f t="shared" si="210"/>
        <v>0</v>
      </c>
      <c r="BD109" s="32">
        <f t="shared" si="210"/>
        <v>0</v>
      </c>
      <c r="BE109" s="32">
        <f t="shared" si="210"/>
        <v>33.333333333333336</v>
      </c>
      <c r="BF109" s="32">
        <f t="shared" si="210"/>
        <v>4.7466666666666661</v>
      </c>
      <c r="BG109" s="32">
        <f t="shared" si="210"/>
        <v>13.333333333333334</v>
      </c>
      <c r="BH109" s="32">
        <f t="shared" si="210"/>
        <v>1.8986666666666654</v>
      </c>
      <c r="BI109" s="202" t="e">
        <f t="shared" si="210"/>
        <v>#DIV/0!</v>
      </c>
      <c r="BJ109" s="202" t="e">
        <f t="shared" si="210"/>
        <v>#DIV/0!</v>
      </c>
      <c r="BK109" s="32" t="e">
        <f t="shared" si="210"/>
        <v>#DIV/0!</v>
      </c>
      <c r="BL109" s="32" t="e">
        <f t="shared" si="210"/>
        <v>#DIV/0!</v>
      </c>
      <c r="BM109" s="202">
        <f t="shared" si="210"/>
        <v>3.3333333333333335</v>
      </c>
      <c r="BN109" s="202">
        <f t="shared" ref="BN109:BQ109" si="211">AVERAGE(BN11:BN106)</f>
        <v>0.47466666666666724</v>
      </c>
      <c r="BO109" s="32" t="e">
        <f t="shared" si="211"/>
        <v>#DIV/0!</v>
      </c>
      <c r="BP109" s="32" t="e">
        <f t="shared" si="211"/>
        <v>#DIV/0!</v>
      </c>
      <c r="BQ109" s="32">
        <f t="shared" si="211"/>
        <v>10</v>
      </c>
      <c r="BR109" s="32">
        <f t="shared" si="210"/>
        <v>1.4240000000000004</v>
      </c>
      <c r="BS109" s="32">
        <f t="shared" ref="BS109:ED109" si="212">AVERAGE(BS11:BS106)</f>
        <v>60</v>
      </c>
      <c r="BT109" s="32">
        <f t="shared" si="212"/>
        <v>8.5439999999999898</v>
      </c>
      <c r="BU109" s="32" t="e">
        <f t="shared" si="212"/>
        <v>#DIV/0!</v>
      </c>
      <c r="BV109" s="32" t="e">
        <f t="shared" si="212"/>
        <v>#DIV/0!</v>
      </c>
      <c r="BW109" s="32" t="e">
        <f t="shared" si="212"/>
        <v>#DIV/0!</v>
      </c>
      <c r="BX109" s="32" t="e">
        <f t="shared" si="212"/>
        <v>#DIV/0!</v>
      </c>
      <c r="BY109" s="32" t="e">
        <f t="shared" si="212"/>
        <v>#DIV/0!</v>
      </c>
      <c r="BZ109" s="32" t="e">
        <f t="shared" si="212"/>
        <v>#DIV/0!</v>
      </c>
      <c r="CA109" s="32" t="e">
        <f t="shared" si="212"/>
        <v>#DIV/0!</v>
      </c>
      <c r="CB109" s="32" t="e">
        <f t="shared" si="212"/>
        <v>#DIV/0!</v>
      </c>
      <c r="CC109" s="32">
        <f t="shared" si="212"/>
        <v>0</v>
      </c>
      <c r="CD109" s="32">
        <f t="shared" si="212"/>
        <v>0</v>
      </c>
      <c r="CE109" s="32" t="e">
        <f t="shared" si="212"/>
        <v>#DIV/0!</v>
      </c>
      <c r="CF109" s="32" t="e">
        <f t="shared" si="212"/>
        <v>#DIV/0!</v>
      </c>
      <c r="CG109" s="32" t="e">
        <f t="shared" si="212"/>
        <v>#DIV/0!</v>
      </c>
      <c r="CH109" s="32" t="e">
        <f t="shared" si="212"/>
        <v>#DIV/0!</v>
      </c>
      <c r="CI109" s="32" t="e">
        <f t="shared" si="212"/>
        <v>#DIV/0!</v>
      </c>
      <c r="CJ109" s="32" t="e">
        <f t="shared" si="212"/>
        <v>#DIV/0!</v>
      </c>
      <c r="CK109" s="32" t="e">
        <f t="shared" si="212"/>
        <v>#DIV/0!</v>
      </c>
      <c r="CL109" s="32" t="e">
        <f t="shared" si="212"/>
        <v>#DIV/0!</v>
      </c>
      <c r="CM109" s="32">
        <f t="shared" si="212"/>
        <v>25.75</v>
      </c>
      <c r="CN109" s="32">
        <f t="shared" si="212"/>
        <v>8</v>
      </c>
      <c r="CO109" s="32">
        <f t="shared" si="212"/>
        <v>25.75</v>
      </c>
      <c r="CP109" s="32">
        <f t="shared" si="212"/>
        <v>8</v>
      </c>
      <c r="CQ109" s="202">
        <f t="shared" si="212"/>
        <v>247.40625</v>
      </c>
      <c r="CR109" s="202" t="e">
        <f t="shared" si="212"/>
        <v>#DIV/0!</v>
      </c>
      <c r="CS109" s="202" t="e">
        <f t="shared" si="212"/>
        <v>#DIV/0!</v>
      </c>
      <c r="CT109" s="202" t="e">
        <f t="shared" si="212"/>
        <v>#DIV/0!</v>
      </c>
      <c r="CU109" s="202">
        <f t="shared" si="212"/>
        <v>18.556701030927812</v>
      </c>
      <c r="CV109" s="202" t="e">
        <f t="shared" si="212"/>
        <v>#DIV/0!</v>
      </c>
      <c r="CW109" s="202">
        <f t="shared" si="212"/>
        <v>63.81443298969068</v>
      </c>
      <c r="CX109" s="202" t="e">
        <f t="shared" si="212"/>
        <v>#DIV/0!</v>
      </c>
      <c r="CY109" s="32" t="e">
        <f t="shared" si="212"/>
        <v>#DIV/0!</v>
      </c>
      <c r="CZ109" s="32" t="e">
        <f t="shared" si="212"/>
        <v>#DIV/0!</v>
      </c>
      <c r="DA109" s="32">
        <f t="shared" si="212"/>
        <v>329.77738402061806</v>
      </c>
      <c r="DB109" s="32">
        <f t="shared" si="212"/>
        <v>0</v>
      </c>
      <c r="DC109" s="32" t="e">
        <f t="shared" si="212"/>
        <v>#DIV/0!</v>
      </c>
      <c r="DD109" s="32" t="e">
        <f t="shared" si="212"/>
        <v>#DIV/0!</v>
      </c>
      <c r="DE109" s="32" t="e">
        <f t="shared" si="212"/>
        <v>#DIV/0!</v>
      </c>
      <c r="DF109" s="32" t="e">
        <f t="shared" si="212"/>
        <v>#DIV/0!</v>
      </c>
      <c r="DG109" s="32" t="e">
        <f t="shared" si="212"/>
        <v>#DIV/0!</v>
      </c>
      <c r="DH109" s="32" t="e">
        <f t="shared" si="212"/>
        <v>#DIV/0!</v>
      </c>
      <c r="DI109" s="32">
        <f t="shared" si="212"/>
        <v>0</v>
      </c>
      <c r="DJ109" s="32">
        <f t="shared" si="212"/>
        <v>0</v>
      </c>
      <c r="DK109" s="32">
        <f t="shared" si="212"/>
        <v>42.046666666666589</v>
      </c>
      <c r="DL109" s="32">
        <f t="shared" si="212"/>
        <v>14.012499999999976</v>
      </c>
      <c r="DM109" s="32">
        <f t="shared" si="212"/>
        <v>42.046666666666589</v>
      </c>
      <c r="DN109" s="32">
        <f t="shared" si="212"/>
        <v>14.012291666666643</v>
      </c>
      <c r="DO109" s="32">
        <f t="shared" si="212"/>
        <v>40.786458333333272</v>
      </c>
      <c r="DP109" s="32">
        <f t="shared" si="212"/>
        <v>13.595520833333358</v>
      </c>
      <c r="DQ109" s="202" t="e">
        <f t="shared" si="212"/>
        <v>#DIV/0!</v>
      </c>
      <c r="DR109" s="202" t="e">
        <f t="shared" si="212"/>
        <v>#DIV/0!</v>
      </c>
      <c r="DS109" s="32" t="e">
        <f t="shared" si="212"/>
        <v>#DIV/0!</v>
      </c>
      <c r="DT109" s="32" t="e">
        <f t="shared" si="212"/>
        <v>#DIV/0!</v>
      </c>
      <c r="DU109" s="32" t="e">
        <f t="shared" si="212"/>
        <v>#DIV/0!</v>
      </c>
      <c r="DV109" s="32" t="e">
        <f t="shared" si="212"/>
        <v>#DIV/0!</v>
      </c>
      <c r="DW109" s="32" t="e">
        <f t="shared" si="212"/>
        <v>#DIV/0!</v>
      </c>
      <c r="DX109" s="32" t="e">
        <f t="shared" si="212"/>
        <v>#DIV/0!</v>
      </c>
      <c r="DY109" s="32" t="e">
        <f t="shared" si="212"/>
        <v>#DIV/0!</v>
      </c>
      <c r="DZ109" s="32" t="e">
        <f t="shared" si="212"/>
        <v>#DIV/0!</v>
      </c>
      <c r="EA109" s="32" t="e">
        <f t="shared" si="212"/>
        <v>#DIV/0!</v>
      </c>
      <c r="EB109" s="32" t="e">
        <f t="shared" si="212"/>
        <v>#DIV/0!</v>
      </c>
      <c r="EC109" s="32">
        <f t="shared" si="212"/>
        <v>0</v>
      </c>
      <c r="ED109" s="32">
        <f t="shared" si="212"/>
        <v>0</v>
      </c>
      <c r="EE109" s="32" t="e">
        <f t="shared" ref="EE109:GT109" si="213">AVERAGE(EE11:EE106)</f>
        <v>#DIV/0!</v>
      </c>
      <c r="EF109" s="32" t="e">
        <f t="shared" si="213"/>
        <v>#DIV/0!</v>
      </c>
      <c r="EG109" s="202">
        <f t="shared" si="213"/>
        <v>39.179999999999936</v>
      </c>
      <c r="EH109" s="202">
        <f t="shared" si="213"/>
        <v>9.7949999999999839</v>
      </c>
      <c r="EI109" s="202">
        <f>AVERAGE(EI11:EI106)</f>
        <v>154.63999999999979</v>
      </c>
      <c r="EJ109" s="202">
        <f>AVERAGE(EJ11:EJ106)</f>
        <v>38.659999999999947</v>
      </c>
      <c r="EK109" s="202">
        <f>AVERAGE(EK11:EK106)</f>
        <v>72.159999999999911</v>
      </c>
      <c r="EL109" s="202">
        <f>AVERAGE(EL11:EL106)</f>
        <v>18.039999999999978</v>
      </c>
      <c r="EM109" s="202">
        <f t="shared" ref="EM109:EP109" si="214">AVERAGE(EM11:EM106)</f>
        <v>51.55000000000009</v>
      </c>
      <c r="EN109" s="202">
        <f t="shared" si="214"/>
        <v>12.887500000000022</v>
      </c>
      <c r="EO109" s="202">
        <f t="shared" si="214"/>
        <v>30.929999999999964</v>
      </c>
      <c r="EP109" s="202">
        <f t="shared" si="214"/>
        <v>7.732499999999991</v>
      </c>
      <c r="EQ109" s="32">
        <f t="shared" si="213"/>
        <v>348.45999999999935</v>
      </c>
      <c r="ER109" s="32">
        <f t="shared" si="213"/>
        <v>66.494999999999905</v>
      </c>
      <c r="ES109" s="32" t="e">
        <f t="shared" si="213"/>
        <v>#DIV/0!</v>
      </c>
      <c r="ET109" s="32" t="e">
        <f t="shared" si="213"/>
        <v>#DIV/0!</v>
      </c>
      <c r="EU109" s="32" t="e">
        <f t="shared" si="213"/>
        <v>#DIV/0!</v>
      </c>
      <c r="EV109" s="32" t="e">
        <f t="shared" si="213"/>
        <v>#DIV/0!</v>
      </c>
      <c r="EW109" s="32">
        <f t="shared" si="213"/>
        <v>0</v>
      </c>
      <c r="EX109" s="32">
        <f t="shared" si="213"/>
        <v>0</v>
      </c>
      <c r="EY109" s="32" t="e">
        <f t="shared" si="213"/>
        <v>#DIV/0!</v>
      </c>
      <c r="EZ109" s="32" t="e">
        <f t="shared" si="213"/>
        <v>#DIV/0!</v>
      </c>
      <c r="FA109" s="202">
        <f t="shared" si="213"/>
        <v>24.333333333333332</v>
      </c>
      <c r="FB109" s="202" t="e">
        <f t="shared" si="213"/>
        <v>#DIV/0!</v>
      </c>
      <c r="FC109" s="202">
        <f t="shared" si="213"/>
        <v>7.677083333333333</v>
      </c>
      <c r="FD109" s="202" t="e">
        <f t="shared" si="213"/>
        <v>#DIV/0!</v>
      </c>
      <c r="FE109" s="32" t="e">
        <f t="shared" si="213"/>
        <v>#DIV/0!</v>
      </c>
      <c r="FF109" s="32" t="e">
        <f t="shared" si="213"/>
        <v>#DIV/0!</v>
      </c>
      <c r="FG109" s="202" t="e">
        <f t="shared" si="213"/>
        <v>#DIV/0!</v>
      </c>
      <c r="FH109" s="202" t="e">
        <f t="shared" si="213"/>
        <v>#DIV/0!</v>
      </c>
      <c r="FI109" s="32" t="e">
        <f t="shared" si="213"/>
        <v>#DIV/0!</v>
      </c>
      <c r="FJ109" s="32" t="e">
        <f t="shared" si="213"/>
        <v>#DIV/0!</v>
      </c>
      <c r="FK109" s="32" t="e">
        <f t="shared" si="213"/>
        <v>#DIV/0!</v>
      </c>
      <c r="FL109" s="32" t="e">
        <f t="shared" si="213"/>
        <v>#DIV/0!</v>
      </c>
      <c r="FM109" s="202">
        <f t="shared" si="213"/>
        <v>26.800000000000011</v>
      </c>
      <c r="FN109" s="202">
        <f t="shared" si="213"/>
        <v>6</v>
      </c>
      <c r="FO109" s="32" t="e">
        <f t="shared" si="213"/>
        <v>#DIV/0!</v>
      </c>
      <c r="FP109" s="32" t="e">
        <f t="shared" si="213"/>
        <v>#DIV/0!</v>
      </c>
      <c r="FQ109" s="32">
        <f t="shared" si="213"/>
        <v>26.800000000000011</v>
      </c>
      <c r="FR109" s="32">
        <f t="shared" si="213"/>
        <v>6</v>
      </c>
      <c r="FS109" s="32" t="e">
        <f t="shared" si="213"/>
        <v>#DIV/0!</v>
      </c>
      <c r="FT109" s="32" t="e">
        <f t="shared" si="213"/>
        <v>#DIV/0!</v>
      </c>
      <c r="FU109" s="32" t="e">
        <f t="shared" si="213"/>
        <v>#DIV/0!</v>
      </c>
      <c r="FV109" s="32" t="e">
        <f t="shared" si="213"/>
        <v>#DIV/0!</v>
      </c>
      <c r="FW109" s="32" t="e">
        <f t="shared" si="213"/>
        <v>#DIV/0!</v>
      </c>
      <c r="FX109" s="32" t="e">
        <f t="shared" si="213"/>
        <v>#DIV/0!</v>
      </c>
      <c r="FY109" s="32" t="e">
        <f t="shared" si="213"/>
        <v>#DIV/0!</v>
      </c>
      <c r="FZ109" s="32" t="e">
        <f t="shared" si="213"/>
        <v>#DIV/0!</v>
      </c>
      <c r="GA109" s="32" t="e">
        <f t="shared" si="213"/>
        <v>#DIV/0!</v>
      </c>
      <c r="GB109" s="32" t="e">
        <f t="shared" si="213"/>
        <v>#DIV/0!</v>
      </c>
      <c r="GC109" s="32" t="e">
        <f t="shared" si="213"/>
        <v>#DIV/0!</v>
      </c>
      <c r="GD109" s="32" t="e">
        <f t="shared" si="213"/>
        <v>#DIV/0!</v>
      </c>
      <c r="GE109" s="32" t="e">
        <f t="shared" si="213"/>
        <v>#DIV/0!</v>
      </c>
      <c r="GF109" s="32" t="e">
        <f t="shared" si="213"/>
        <v>#DIV/0!</v>
      </c>
      <c r="GG109" s="32">
        <f t="shared" si="213"/>
        <v>0</v>
      </c>
      <c r="GH109" s="32">
        <f t="shared" si="213"/>
        <v>0</v>
      </c>
      <c r="GI109" s="32" t="e">
        <f t="shared" si="213"/>
        <v>#DIV/0!</v>
      </c>
      <c r="GJ109" s="32" t="e">
        <f t="shared" si="213"/>
        <v>#DIV/0!</v>
      </c>
      <c r="GK109" s="32" t="e">
        <f t="shared" si="213"/>
        <v>#DIV/0!</v>
      </c>
      <c r="GL109" s="202" t="e">
        <f t="shared" si="213"/>
        <v>#DIV/0!</v>
      </c>
      <c r="GM109" s="202" t="e">
        <f t="shared" si="213"/>
        <v>#DIV/0!</v>
      </c>
      <c r="GN109" s="32" t="e">
        <f t="shared" si="213"/>
        <v>#DIV/0!</v>
      </c>
      <c r="GO109" s="202" t="e">
        <f t="shared" si="213"/>
        <v>#DIV/0!</v>
      </c>
      <c r="GP109" s="202" t="e">
        <f t="shared" si="213"/>
        <v>#DIV/0!</v>
      </c>
      <c r="GQ109" s="202" t="e">
        <f t="shared" si="213"/>
        <v>#DIV/0!</v>
      </c>
      <c r="GR109" s="202" t="e">
        <f t="shared" si="213"/>
        <v>#DIV/0!</v>
      </c>
      <c r="GS109" s="202" t="e">
        <f t="shared" si="213"/>
        <v>#DIV/0!</v>
      </c>
      <c r="GT109" s="202" t="e">
        <f t="shared" si="213"/>
        <v>#DIV/0!</v>
      </c>
      <c r="GU109" s="202" t="e">
        <f t="shared" ref="GU109:JF109" si="215">AVERAGE(GU11:GU106)</f>
        <v>#DIV/0!</v>
      </c>
      <c r="GV109" s="202" t="e">
        <f t="shared" si="215"/>
        <v>#DIV/0!</v>
      </c>
      <c r="GW109" s="32" t="e">
        <f t="shared" si="215"/>
        <v>#DIV/0!</v>
      </c>
      <c r="GX109" s="32" t="e">
        <f t="shared" si="215"/>
        <v>#DIV/0!</v>
      </c>
      <c r="GY109" s="32">
        <f t="shared" si="215"/>
        <v>0.83333333333333337</v>
      </c>
      <c r="GZ109" s="32">
        <f t="shared" si="215"/>
        <v>0</v>
      </c>
      <c r="HA109" s="32">
        <f t="shared" si="215"/>
        <v>0.83333333333333337</v>
      </c>
      <c r="HB109" s="32">
        <f t="shared" si="215"/>
        <v>0</v>
      </c>
      <c r="HC109" s="32" t="e">
        <f t="shared" si="215"/>
        <v>#DIV/0!</v>
      </c>
      <c r="HD109" s="32" t="e">
        <f t="shared" si="215"/>
        <v>#DIV/0!</v>
      </c>
      <c r="HE109" s="32" t="e">
        <f t="shared" si="215"/>
        <v>#DIV/0!</v>
      </c>
      <c r="HF109" s="32" t="e">
        <f t="shared" si="215"/>
        <v>#DIV/0!</v>
      </c>
      <c r="HG109" s="32" t="e">
        <f t="shared" si="215"/>
        <v>#DIV/0!</v>
      </c>
      <c r="HH109" s="32" t="e">
        <f t="shared" si="215"/>
        <v>#DIV/0!</v>
      </c>
      <c r="HI109" s="32">
        <f t="shared" si="215"/>
        <v>0</v>
      </c>
      <c r="HJ109" s="32">
        <f t="shared" si="215"/>
        <v>0</v>
      </c>
      <c r="HK109" s="202" t="e">
        <f t="shared" si="215"/>
        <v>#DIV/0!</v>
      </c>
      <c r="HL109" s="202" t="e">
        <f t="shared" si="215"/>
        <v>#DIV/0!</v>
      </c>
      <c r="HM109" s="202" t="e">
        <f t="shared" si="215"/>
        <v>#DIV/0!</v>
      </c>
      <c r="HN109" s="202" t="e">
        <f t="shared" si="215"/>
        <v>#DIV/0!</v>
      </c>
      <c r="HO109" s="202">
        <f t="shared" si="215"/>
        <v>0</v>
      </c>
      <c r="HP109" s="202">
        <f t="shared" si="215"/>
        <v>0</v>
      </c>
      <c r="HQ109" s="202">
        <f t="shared" si="215"/>
        <v>437.5</v>
      </c>
      <c r="HR109" s="202" t="e">
        <f t="shared" si="215"/>
        <v>#DIV/0!</v>
      </c>
      <c r="HS109" s="202">
        <f t="shared" si="215"/>
        <v>437.5</v>
      </c>
      <c r="HT109" s="32" t="e">
        <f t="shared" si="215"/>
        <v>#DIV/0!</v>
      </c>
      <c r="HU109" s="32">
        <f t="shared" si="215"/>
        <v>437.5</v>
      </c>
      <c r="HV109" s="32">
        <f t="shared" si="215"/>
        <v>0</v>
      </c>
      <c r="HW109" s="202" t="e">
        <f t="shared" si="215"/>
        <v>#DIV/0!</v>
      </c>
      <c r="HX109" s="202" t="e">
        <f t="shared" si="215"/>
        <v>#DIV/0!</v>
      </c>
      <c r="HY109" s="202">
        <f>AVERAGE(IC11:IC106)</f>
        <v>9.2999999999999847</v>
      </c>
      <c r="HZ109" s="202" t="e">
        <f t="shared" si="215"/>
        <v>#DIV/0!</v>
      </c>
      <c r="IA109" s="32" t="e">
        <f t="shared" si="215"/>
        <v>#DIV/0!</v>
      </c>
      <c r="IB109" s="202" t="e">
        <f t="shared" si="215"/>
        <v>#DIV/0!</v>
      </c>
      <c r="IC109" s="32">
        <f t="shared" si="215"/>
        <v>9.2999999999999847</v>
      </c>
      <c r="ID109" s="32">
        <f t="shared" si="215"/>
        <v>2.3249999999999962</v>
      </c>
      <c r="IE109" s="202" t="e">
        <f t="shared" si="215"/>
        <v>#DIV/0!</v>
      </c>
      <c r="IF109" s="202" t="e">
        <f>AVERAGE(IF11:IF106)</f>
        <v>#DIV/0!</v>
      </c>
      <c r="IG109" s="32">
        <f t="shared" si="215"/>
        <v>9.2999999999999847</v>
      </c>
      <c r="IH109" s="32">
        <f t="shared" si="215"/>
        <v>2.3249999999999962</v>
      </c>
      <c r="II109" s="32" t="e">
        <f t="shared" si="215"/>
        <v>#DIV/0!</v>
      </c>
      <c r="IJ109" s="32" t="e">
        <f t="shared" si="215"/>
        <v>#DIV/0!</v>
      </c>
      <c r="IK109" s="32" t="e">
        <f t="shared" si="215"/>
        <v>#DIV/0!</v>
      </c>
      <c r="IL109" s="32" t="e">
        <f t="shared" si="215"/>
        <v>#DIV/0!</v>
      </c>
      <c r="IM109" s="32" t="e">
        <f t="shared" si="215"/>
        <v>#DIV/0!</v>
      </c>
      <c r="IN109" s="32" t="e">
        <f t="shared" si="215"/>
        <v>#DIV/0!</v>
      </c>
      <c r="IO109" s="32" t="e">
        <f t="shared" si="215"/>
        <v>#DIV/0!</v>
      </c>
      <c r="IP109" s="32" t="e">
        <f t="shared" si="215"/>
        <v>#DIV/0!</v>
      </c>
      <c r="IQ109" s="32" t="e">
        <f t="shared" si="215"/>
        <v>#DIV/0!</v>
      </c>
      <c r="IR109" s="32" t="e">
        <f t="shared" si="215"/>
        <v>#DIV/0!</v>
      </c>
      <c r="IS109" s="32" t="e">
        <f t="shared" si="215"/>
        <v>#DIV/0!</v>
      </c>
      <c r="IT109" s="32" t="e">
        <f t="shared" si="215"/>
        <v>#DIV/0!</v>
      </c>
      <c r="IU109" s="32">
        <f t="shared" si="215"/>
        <v>0</v>
      </c>
      <c r="IV109" s="32">
        <f t="shared" si="215"/>
        <v>0</v>
      </c>
      <c r="IW109" s="32" t="e">
        <f t="shared" si="215"/>
        <v>#DIV/0!</v>
      </c>
      <c r="IX109" s="32" t="e">
        <f t="shared" si="215"/>
        <v>#DIV/0!</v>
      </c>
      <c r="IY109" s="202">
        <f t="shared" si="215"/>
        <v>10.309999999999974</v>
      </c>
      <c r="IZ109" s="202">
        <f t="shared" si="215"/>
        <v>0</v>
      </c>
      <c r="JA109" s="202">
        <f t="shared" si="215"/>
        <v>5.1550000000000002</v>
      </c>
      <c r="JB109" s="202">
        <f t="shared" si="215"/>
        <v>0</v>
      </c>
      <c r="JC109" s="202" t="e">
        <f t="shared" si="215"/>
        <v>#DIV/0!</v>
      </c>
      <c r="JD109" s="202" t="e">
        <f t="shared" si="215"/>
        <v>#DIV/0!</v>
      </c>
      <c r="JE109" s="32">
        <f t="shared" si="215"/>
        <v>15.464999999999948</v>
      </c>
      <c r="JF109" s="32">
        <f t="shared" si="215"/>
        <v>0</v>
      </c>
      <c r="JG109" s="202">
        <f t="shared" ref="JG109:LR109" si="216">AVERAGE(JG11:JG106)</f>
        <v>4.9900531249999966</v>
      </c>
      <c r="JH109" s="202">
        <f t="shared" si="216"/>
        <v>0.78125</v>
      </c>
      <c r="JI109" s="202">
        <f t="shared" si="216"/>
        <v>4.9901239583333341</v>
      </c>
      <c r="JJ109" s="202">
        <f t="shared" si="216"/>
        <v>0.78125</v>
      </c>
      <c r="JK109" s="202">
        <f t="shared" si="216"/>
        <v>51.55000000000009</v>
      </c>
      <c r="JL109" s="202">
        <f t="shared" si="216"/>
        <v>11</v>
      </c>
      <c r="JM109" s="202">
        <f t="shared" si="216"/>
        <v>18.470833333333324</v>
      </c>
      <c r="JN109" s="202">
        <f t="shared" si="216"/>
        <v>3.75</v>
      </c>
      <c r="JO109" s="202" t="e">
        <f t="shared" si="216"/>
        <v>#DIV/0!</v>
      </c>
      <c r="JP109" s="202" t="e">
        <f t="shared" si="216"/>
        <v>#DIV/0!</v>
      </c>
      <c r="JQ109" s="32" t="e">
        <f t="shared" si="216"/>
        <v>#DIV/0!</v>
      </c>
      <c r="JR109" s="32" t="e">
        <f t="shared" si="216"/>
        <v>#DIV/0!</v>
      </c>
      <c r="JS109" s="32" t="e">
        <f t="shared" si="216"/>
        <v>#DIV/0!</v>
      </c>
      <c r="JT109" s="32" t="e">
        <f t="shared" si="216"/>
        <v>#DIV/0!</v>
      </c>
      <c r="JU109" s="32">
        <f t="shared" si="216"/>
        <v>80.001010416666645</v>
      </c>
      <c r="JV109" s="32">
        <f t="shared" si="216"/>
        <v>16.3125</v>
      </c>
      <c r="JW109" s="32" t="e">
        <f t="shared" si="216"/>
        <v>#DIV/0!</v>
      </c>
      <c r="JX109" s="32" t="e">
        <f t="shared" si="216"/>
        <v>#DIV/0!</v>
      </c>
      <c r="JY109" s="202" t="e">
        <f t="shared" si="216"/>
        <v>#DIV/0!</v>
      </c>
      <c r="JZ109" s="202" t="e">
        <f t="shared" si="216"/>
        <v>#DIV/0!</v>
      </c>
      <c r="KA109" s="32">
        <f t="shared" si="216"/>
        <v>0</v>
      </c>
      <c r="KB109" s="32">
        <f t="shared" si="216"/>
        <v>0</v>
      </c>
      <c r="KC109" s="32" t="e">
        <f t="shared" si="216"/>
        <v>#DIV/0!</v>
      </c>
      <c r="KD109" s="32" t="e">
        <f t="shared" si="216"/>
        <v>#DIV/0!</v>
      </c>
      <c r="KE109" s="32" t="e">
        <f t="shared" si="216"/>
        <v>#DIV/0!</v>
      </c>
      <c r="KF109" s="32" t="e">
        <f t="shared" si="216"/>
        <v>#DIV/0!</v>
      </c>
      <c r="KG109" s="32">
        <f t="shared" si="216"/>
        <v>0</v>
      </c>
      <c r="KH109" s="32">
        <f t="shared" si="216"/>
        <v>0</v>
      </c>
      <c r="KI109" s="32" t="e">
        <f t="shared" si="216"/>
        <v>#DIV/0!</v>
      </c>
      <c r="KJ109" s="32" t="e">
        <f t="shared" si="216"/>
        <v>#DIV/0!</v>
      </c>
      <c r="KK109" s="32" t="e">
        <f t="shared" si="216"/>
        <v>#DIV/0!</v>
      </c>
      <c r="KL109" s="32" t="e">
        <f t="shared" si="216"/>
        <v>#DIV/0!</v>
      </c>
      <c r="KM109" s="32">
        <f t="shared" si="216"/>
        <v>0</v>
      </c>
      <c r="KN109" s="32">
        <f t="shared" si="216"/>
        <v>0</v>
      </c>
      <c r="KO109" s="202" t="e">
        <f t="shared" si="216"/>
        <v>#DIV/0!</v>
      </c>
      <c r="KP109" s="32" t="e">
        <f t="shared" si="216"/>
        <v>#DIV/0!</v>
      </c>
      <c r="KQ109" s="32" t="e">
        <f t="shared" si="216"/>
        <v>#DIV/0!</v>
      </c>
      <c r="KR109" s="32" t="e">
        <f t="shared" si="216"/>
        <v>#DIV/0!</v>
      </c>
      <c r="KS109" s="32" t="e">
        <f t="shared" si="216"/>
        <v>#DIV/0!</v>
      </c>
      <c r="KT109" s="32" t="e">
        <f t="shared" si="216"/>
        <v>#DIV/0!</v>
      </c>
      <c r="KU109" s="32" t="e">
        <f t="shared" si="216"/>
        <v>#DIV/0!</v>
      </c>
      <c r="KV109" s="32" t="e">
        <f t="shared" si="216"/>
        <v>#DIV/0!</v>
      </c>
      <c r="KW109" s="32">
        <f t="shared" si="216"/>
        <v>0</v>
      </c>
      <c r="KX109" s="32">
        <f t="shared" si="216"/>
        <v>0</v>
      </c>
      <c r="KY109" s="32" t="e">
        <f t="shared" si="216"/>
        <v>#DIV/0!</v>
      </c>
      <c r="KZ109" s="32" t="e">
        <f t="shared" si="216"/>
        <v>#DIV/0!</v>
      </c>
      <c r="LA109" s="32" t="e">
        <f t="shared" si="216"/>
        <v>#DIV/0!</v>
      </c>
      <c r="LB109" s="32" t="e">
        <f t="shared" si="216"/>
        <v>#DIV/0!</v>
      </c>
      <c r="LC109" s="32">
        <f t="shared" si="216"/>
        <v>0</v>
      </c>
      <c r="LD109" s="32">
        <f t="shared" si="216"/>
        <v>0</v>
      </c>
      <c r="LE109" s="32" t="e">
        <f t="shared" si="216"/>
        <v>#DIV/0!</v>
      </c>
      <c r="LF109" s="32" t="e">
        <f t="shared" si="216"/>
        <v>#DIV/0!</v>
      </c>
      <c r="LG109" s="32">
        <f t="shared" si="216"/>
        <v>0</v>
      </c>
      <c r="LH109" s="32">
        <f t="shared" si="216"/>
        <v>0</v>
      </c>
      <c r="LI109" s="32" t="e">
        <f t="shared" si="216"/>
        <v>#DIV/0!</v>
      </c>
      <c r="LJ109" s="32" t="e">
        <f t="shared" si="216"/>
        <v>#DIV/0!</v>
      </c>
      <c r="LK109" s="32" t="e">
        <f t="shared" si="216"/>
        <v>#DIV/0!</v>
      </c>
      <c r="LL109" s="32" t="e">
        <f t="shared" si="216"/>
        <v>#DIV/0!</v>
      </c>
      <c r="LM109" s="32" t="e">
        <f t="shared" si="216"/>
        <v>#DIV/0!</v>
      </c>
      <c r="LN109" s="32" t="e">
        <f t="shared" si="216"/>
        <v>#DIV/0!</v>
      </c>
      <c r="LO109" s="32" t="e">
        <f t="shared" si="216"/>
        <v>#DIV/0!</v>
      </c>
      <c r="LP109" s="32" t="e">
        <f t="shared" si="216"/>
        <v>#DIV/0!</v>
      </c>
      <c r="LQ109" s="32" t="e">
        <f t="shared" si="216"/>
        <v>#DIV/0!</v>
      </c>
      <c r="LR109" s="32" t="e">
        <f t="shared" si="216"/>
        <v>#DIV/0!</v>
      </c>
      <c r="LS109" s="32">
        <f t="shared" ref="LS109:OF109" si="217">AVERAGE(LS11:LS106)</f>
        <v>0</v>
      </c>
      <c r="LT109" s="32">
        <f t="shared" si="217"/>
        <v>0</v>
      </c>
      <c r="LU109" s="32" t="e">
        <f t="shared" si="217"/>
        <v>#DIV/0!</v>
      </c>
      <c r="LV109" s="32" t="e">
        <f t="shared" si="217"/>
        <v>#DIV/0!</v>
      </c>
      <c r="LW109" s="32" t="e">
        <f t="shared" si="217"/>
        <v>#DIV/0!</v>
      </c>
      <c r="LX109" s="32" t="e">
        <f t="shared" si="217"/>
        <v>#DIV/0!</v>
      </c>
      <c r="LY109" s="32">
        <f t="shared" si="217"/>
        <v>0</v>
      </c>
      <c r="LZ109" s="32">
        <f t="shared" si="217"/>
        <v>0</v>
      </c>
      <c r="MA109" s="32" t="e">
        <f t="shared" si="217"/>
        <v>#DIV/0!</v>
      </c>
      <c r="MB109" s="32" t="e">
        <f t="shared" si="217"/>
        <v>#DIV/0!</v>
      </c>
      <c r="MC109" s="32">
        <f t="shared" si="217"/>
        <v>22.75</v>
      </c>
      <c r="MD109" s="32" t="e">
        <f t="shared" si="217"/>
        <v>#DIV/0!</v>
      </c>
      <c r="ME109" s="32" t="e">
        <f t="shared" si="217"/>
        <v>#DIV/0!</v>
      </c>
      <c r="MF109" s="32" t="e">
        <f t="shared" si="217"/>
        <v>#DIV/0!</v>
      </c>
      <c r="MG109" s="202" t="e">
        <f t="shared" si="217"/>
        <v>#DIV/0!</v>
      </c>
      <c r="MH109" s="32" t="e">
        <f t="shared" si="217"/>
        <v>#DIV/0!</v>
      </c>
      <c r="MI109" s="32">
        <f t="shared" si="217"/>
        <v>22.75</v>
      </c>
      <c r="MJ109" s="32">
        <f t="shared" si="217"/>
        <v>0</v>
      </c>
      <c r="MK109" s="202">
        <f t="shared" si="217"/>
        <v>1.8957374999999999</v>
      </c>
      <c r="ML109" s="202">
        <f t="shared" si="217"/>
        <v>0</v>
      </c>
      <c r="MM109" s="202">
        <f t="shared" si="217"/>
        <v>1.1773875000000003</v>
      </c>
      <c r="MN109" s="202">
        <f t="shared" si="217"/>
        <v>0</v>
      </c>
      <c r="MO109" s="32">
        <f t="shared" si="217"/>
        <v>3.0731249999999992</v>
      </c>
      <c r="MP109" s="32">
        <f t="shared" si="217"/>
        <v>0</v>
      </c>
      <c r="MQ109" s="32" t="e">
        <f t="shared" si="217"/>
        <v>#DIV/0!</v>
      </c>
      <c r="MR109" s="32" t="e">
        <f t="shared" si="217"/>
        <v>#DIV/0!</v>
      </c>
      <c r="MS109" s="32">
        <f t="shared" si="217"/>
        <v>0</v>
      </c>
      <c r="MT109" s="32">
        <f t="shared" si="217"/>
        <v>0</v>
      </c>
      <c r="MU109" s="32" t="e">
        <f t="shared" si="217"/>
        <v>#DIV/0!</v>
      </c>
      <c r="MV109" s="32" t="e">
        <f t="shared" si="217"/>
        <v>#DIV/0!</v>
      </c>
      <c r="MW109" s="32">
        <f t="shared" si="217"/>
        <v>0</v>
      </c>
      <c r="MX109" s="32">
        <f t="shared" si="217"/>
        <v>0</v>
      </c>
      <c r="MY109" s="202">
        <f t="shared" si="217"/>
        <v>6.6499999999999879</v>
      </c>
      <c r="MZ109" s="202">
        <f t="shared" si="217"/>
        <v>0.90000000000000069</v>
      </c>
      <c r="NA109" s="32">
        <f t="shared" si="217"/>
        <v>6.6499999999999879</v>
      </c>
      <c r="NB109" s="32">
        <f t="shared" si="217"/>
        <v>0.90000000000000069</v>
      </c>
      <c r="NC109" s="32" t="e">
        <f t="shared" si="217"/>
        <v>#DIV/0!</v>
      </c>
      <c r="ND109" s="32" t="e">
        <f t="shared" si="217"/>
        <v>#DIV/0!</v>
      </c>
      <c r="NE109" s="32">
        <f t="shared" si="217"/>
        <v>0</v>
      </c>
      <c r="NF109" s="32">
        <f t="shared" si="217"/>
        <v>0</v>
      </c>
      <c r="NG109" s="32" t="e">
        <f t="shared" si="217"/>
        <v>#DIV/0!</v>
      </c>
      <c r="NH109" s="32" t="e">
        <f t="shared" si="217"/>
        <v>#DIV/0!</v>
      </c>
      <c r="NI109" s="32">
        <f t="shared" si="217"/>
        <v>0</v>
      </c>
      <c r="NJ109" s="32">
        <f t="shared" si="217"/>
        <v>0</v>
      </c>
      <c r="NK109" s="32" t="e">
        <f t="shared" si="217"/>
        <v>#DIV/0!</v>
      </c>
      <c r="NL109" s="32" t="e">
        <f t="shared" si="217"/>
        <v>#DIV/0!</v>
      </c>
      <c r="NM109" s="32">
        <f t="shared" si="217"/>
        <v>0</v>
      </c>
      <c r="NN109" s="32">
        <f t="shared" si="217"/>
        <v>0</v>
      </c>
      <c r="NO109" s="202">
        <f t="shared" si="217"/>
        <v>1.168854166666667</v>
      </c>
      <c r="NP109" s="202" t="e">
        <f t="shared" si="217"/>
        <v>#DIV/0!</v>
      </c>
      <c r="NQ109" s="202">
        <f t="shared" si="217"/>
        <v>0</v>
      </c>
      <c r="NR109" s="202" t="e">
        <f t="shared" si="217"/>
        <v>#DIV/0!</v>
      </c>
      <c r="NS109" s="202">
        <f t="shared" si="217"/>
        <v>0</v>
      </c>
      <c r="NT109" s="32" t="e">
        <f t="shared" si="217"/>
        <v>#DIV/0!</v>
      </c>
      <c r="NU109" s="32">
        <f t="shared" si="217"/>
        <v>1.168854166666667</v>
      </c>
      <c r="NV109" s="32">
        <f t="shared" si="217"/>
        <v>0</v>
      </c>
      <c r="NW109" s="202" t="e">
        <f t="shared" si="217"/>
        <v>#DIV/0!</v>
      </c>
      <c r="NX109" s="202" t="e">
        <f t="shared" si="217"/>
        <v>#DIV/0!</v>
      </c>
      <c r="NY109" s="202" t="e">
        <f t="shared" si="217"/>
        <v>#DIV/0!</v>
      </c>
      <c r="NZ109" s="202" t="e">
        <f t="shared" si="217"/>
        <v>#DIV/0!</v>
      </c>
      <c r="OA109" s="202" t="e">
        <f t="shared" si="217"/>
        <v>#DIV/0!</v>
      </c>
      <c r="OB109" s="202" t="e">
        <f t="shared" si="217"/>
        <v>#DIV/0!</v>
      </c>
      <c r="OC109" s="202" t="e">
        <f t="shared" ref="OC109:OD109" si="218">AVERAGE(OC11:OC106)</f>
        <v>#DIV/0!</v>
      </c>
      <c r="OD109" s="202" t="e">
        <f t="shared" si="218"/>
        <v>#DIV/0!</v>
      </c>
      <c r="OE109" s="202">
        <f t="shared" si="217"/>
        <v>0</v>
      </c>
      <c r="OF109" s="202">
        <f t="shared" si="217"/>
        <v>0</v>
      </c>
      <c r="OG109" s="202">
        <f t="shared" ref="OG109:ON109" si="219">AVERAGE(OG11:OG106)</f>
        <v>1.004375</v>
      </c>
      <c r="OH109" s="202" t="e">
        <f t="shared" si="219"/>
        <v>#DIV/0!</v>
      </c>
      <c r="OI109" s="202">
        <f t="shared" si="219"/>
        <v>0.34552083333333333</v>
      </c>
      <c r="OJ109" s="202" t="e">
        <f t="shared" si="219"/>
        <v>#DIV/0!</v>
      </c>
      <c r="OK109" s="202">
        <f t="shared" si="219"/>
        <v>0.37687500000000002</v>
      </c>
      <c r="OL109" s="202" t="e">
        <f t="shared" si="219"/>
        <v>#DIV/0!</v>
      </c>
      <c r="OM109" s="32">
        <f t="shared" si="219"/>
        <v>1.3498958333333331</v>
      </c>
      <c r="ON109" s="32">
        <f t="shared" si="219"/>
        <v>0</v>
      </c>
      <c r="OO109" s="32" t="e">
        <f t="shared" ref="OO109:OR109" si="220">AVERAGE(OO11:OO106)</f>
        <v>#DIV/0!</v>
      </c>
      <c r="OP109" s="32" t="e">
        <f t="shared" si="220"/>
        <v>#DIV/0!</v>
      </c>
      <c r="OQ109" s="32">
        <f t="shared" si="220"/>
        <v>0</v>
      </c>
      <c r="OR109" s="32">
        <f t="shared" si="220"/>
        <v>0</v>
      </c>
    </row>
    <row r="110" spans="1:408" ht="12.75" customHeight="1">
      <c r="AX110" s="113"/>
      <c r="AY110" s="40"/>
    </row>
    <row r="111" spans="1:408" ht="12.75" customHeight="1" thickBot="1"/>
    <row r="112" spans="1:408" ht="21.75" customHeight="1">
      <c r="K112" s="410" t="s">
        <v>136</v>
      </c>
      <c r="L112" s="411"/>
      <c r="M112" s="411"/>
      <c r="N112" s="411"/>
      <c r="O112" s="411"/>
      <c r="P112" s="411"/>
      <c r="Q112" s="411"/>
      <c r="R112" s="411"/>
      <c r="S112" s="411"/>
      <c r="T112" s="411"/>
      <c r="U112" s="411"/>
      <c r="V112" s="411"/>
      <c r="W112" s="411"/>
      <c r="X112" s="411"/>
      <c r="Y112" s="411"/>
      <c r="Z112" s="411"/>
      <c r="AA112" s="411"/>
      <c r="AB112" s="411"/>
      <c r="AC112" s="411"/>
      <c r="AD112" s="412"/>
      <c r="AE112" s="145"/>
      <c r="AF112" s="145"/>
      <c r="AG112" s="145"/>
      <c r="AH112" s="145"/>
    </row>
    <row r="113" spans="11:34" ht="21.75" customHeight="1">
      <c r="K113" s="403" t="s">
        <v>179</v>
      </c>
      <c r="L113" s="403"/>
      <c r="M113" s="403"/>
      <c r="N113" s="403"/>
      <c r="O113" s="403"/>
      <c r="P113" s="404"/>
      <c r="Q113" s="404"/>
      <c r="R113" s="404"/>
      <c r="S113" s="404"/>
      <c r="T113" s="404"/>
      <c r="U113" s="404"/>
      <c r="V113" s="155"/>
      <c r="W113" s="405" t="s">
        <v>180</v>
      </c>
      <c r="X113" s="405"/>
      <c r="Y113" s="405"/>
      <c r="Z113" s="405"/>
      <c r="AA113" s="405"/>
      <c r="AB113" s="405"/>
      <c r="AC113" s="405"/>
      <c r="AD113" s="405"/>
      <c r="AE113" s="156"/>
      <c r="AF113" s="156"/>
      <c r="AG113" s="156"/>
      <c r="AH113" s="156"/>
    </row>
  </sheetData>
  <mergeCells count="256">
    <mergeCell ref="OK9:OL9"/>
    <mergeCell ref="OI9:OJ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C9:OD9"/>
    <mergeCell ref="KA9:KB9"/>
    <mergeCell ref="JM9:JN9"/>
    <mergeCell ref="KK9:KL9"/>
    <mergeCell ref="OG8:ON8"/>
    <mergeCell ref="OG9:OH9"/>
    <mergeCell ref="OM9:ON9"/>
    <mergeCell ref="NW8:OF8"/>
    <mergeCell ref="NW9:NX9"/>
    <mergeCell ref="NY9:NZ9"/>
    <mergeCell ref="OA9:OB9"/>
    <mergeCell ref="OE9:OF9"/>
    <mergeCell ref="NK8:NN8"/>
    <mergeCell ref="NK9:NL9"/>
    <mergeCell ref="NM9:NN9"/>
    <mergeCell ref="NO8:NV8"/>
    <mergeCell ref="NU9:NV9"/>
    <mergeCell ref="NO9:NP9"/>
    <mergeCell ref="NQ9:NR9"/>
    <mergeCell ref="NS9:NT9"/>
    <mergeCell ref="NA9:NB9"/>
    <mergeCell ref="NG8:NJ8"/>
    <mergeCell ref="NG9:NH9"/>
    <mergeCell ref="NI9:NJ9"/>
    <mergeCell ref="MQ8:MT8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O8:OR8"/>
    <mergeCell ref="OO9:OP9"/>
    <mergeCell ref="OQ9:OR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6" stopIfTrue="1" operator="equal">
      <formula>0</formula>
    </cfRule>
  </conditionalFormatting>
  <hyperlinks>
    <hyperlink ref="AO3" r:id="rId1" display="skmishra@bhubaneshwarpower.com" xr:uid="{00000000-0004-0000-0100-000000000000}"/>
    <hyperlink ref="U2" r:id="rId2" display="asl_baljeetsingh@yahoo.co.in" xr:uid="{00000000-0004-0000-0100-000001000000}"/>
    <hyperlink ref="CZ2" r:id="rId3" display="sldc_cgpschedule@sldcorissa.org.in" xr:uid="{00000000-0004-0000-0100-000002000000}"/>
    <hyperlink ref="CF1" r:id="rId4" display="eporl.ccr@essar.com;sridhar.paravada@essar.com" xr:uid="{00000000-0004-0000-0100-000003000000}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S113"/>
  <sheetViews>
    <sheetView defaultGridColor="0" colorId="8" zoomScale="98" zoomScaleNormal="98" workbookViewId="0">
      <pane ySplit="11" topLeftCell="A12" activePane="bottomLeft" state="frozen"/>
      <selection pane="bottomLeft" activeCell="X23" sqref="X23"/>
    </sheetView>
  </sheetViews>
  <sheetFormatPr defaultColWidth="6.85546875" defaultRowHeight="12.75" customHeight="1"/>
  <cols>
    <col min="1" max="2" width="6.85546875" style="158"/>
    <col min="3" max="20" width="6.85546875" style="160"/>
    <col min="21" max="21" width="8.7109375" style="160" customWidth="1"/>
    <col min="22" max="22" width="10.5703125" style="160" customWidth="1"/>
    <col min="23" max="23" width="7.7109375" style="160" customWidth="1"/>
    <col min="24" max="75" width="6.85546875" style="160"/>
    <col min="76" max="76" width="7.5703125" style="160" customWidth="1"/>
    <col min="77" max="152" width="6.85546875" style="160"/>
    <col min="153" max="256" width="6.85546875" style="159"/>
    <col min="257" max="257" width="5.42578125" style="159" customWidth="1"/>
    <col min="258" max="258" width="5.28515625" style="159" customWidth="1"/>
    <col min="259" max="259" width="6.85546875" style="159"/>
    <col min="260" max="260" width="7.140625" style="159" customWidth="1"/>
    <col min="261" max="261" width="5.42578125" style="159" customWidth="1"/>
    <col min="262" max="262" width="6.140625" style="159" customWidth="1"/>
    <col min="263" max="263" width="6.85546875" style="159"/>
    <col min="264" max="264" width="5.140625" style="159" customWidth="1"/>
    <col min="265" max="265" width="5.5703125" style="159" customWidth="1"/>
    <col min="266" max="266" width="5.7109375" style="159" customWidth="1"/>
    <col min="267" max="16384" width="6.85546875" style="159"/>
  </cols>
  <sheetData>
    <row r="1" spans="1:305" s="158" customFormat="1" ht="12.75" customHeight="1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EW1" s="159"/>
      <c r="EX1" s="159"/>
      <c r="EY1" s="159"/>
      <c r="EZ1" s="159"/>
      <c r="FA1" s="159"/>
      <c r="FB1" s="159"/>
      <c r="FC1" s="159"/>
      <c r="FD1" s="159"/>
      <c r="FE1" s="159"/>
      <c r="FF1" s="159"/>
      <c r="FG1" s="159"/>
      <c r="FH1" s="159"/>
      <c r="FI1" s="159"/>
      <c r="FJ1" s="159"/>
      <c r="FK1" s="159"/>
      <c r="FL1" s="159"/>
      <c r="FM1" s="159"/>
      <c r="FN1" s="159"/>
      <c r="FO1" s="159"/>
      <c r="FP1" s="159"/>
      <c r="FQ1" s="159"/>
      <c r="FR1" s="159"/>
      <c r="FS1" s="159"/>
      <c r="FT1" s="159"/>
      <c r="FU1" s="159"/>
      <c r="FV1" s="159"/>
      <c r="FW1" s="159"/>
      <c r="FX1" s="159"/>
      <c r="FY1" s="159"/>
      <c r="FZ1" s="159"/>
      <c r="GA1" s="159"/>
      <c r="GB1" s="159"/>
      <c r="GC1" s="159"/>
      <c r="GD1" s="159"/>
      <c r="GE1" s="159"/>
      <c r="GF1" s="159"/>
      <c r="GG1" s="159"/>
      <c r="GH1" s="159"/>
      <c r="GI1" s="159"/>
      <c r="GJ1" s="159"/>
      <c r="GK1" s="159"/>
      <c r="GL1" s="159"/>
      <c r="GM1" s="159"/>
      <c r="GN1" s="159"/>
      <c r="GO1" s="159"/>
      <c r="GP1" s="159"/>
    </row>
    <row r="2" spans="1:305" s="158" customFormat="1" ht="12.75" customHeight="1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EW2" s="159"/>
      <c r="EX2" s="159"/>
      <c r="EY2" s="159"/>
      <c r="EZ2" s="159"/>
      <c r="FA2" s="159"/>
      <c r="FB2" s="159"/>
      <c r="FC2" s="159"/>
      <c r="FD2" s="159"/>
      <c r="FE2" s="159"/>
      <c r="FF2" s="159"/>
      <c r="FG2" s="159"/>
      <c r="FH2" s="159"/>
      <c r="FI2" s="159"/>
      <c r="FJ2" s="159"/>
      <c r="FK2" s="159"/>
      <c r="FL2" s="159"/>
      <c r="FM2" s="159"/>
      <c r="FN2" s="159"/>
      <c r="FO2" s="159"/>
      <c r="FP2" s="159"/>
      <c r="FQ2" s="159"/>
      <c r="FR2" s="159"/>
      <c r="FS2" s="159"/>
      <c r="FT2" s="159"/>
      <c r="FU2" s="159"/>
      <c r="FV2" s="159"/>
      <c r="FW2" s="159"/>
      <c r="FX2" s="159"/>
      <c r="FY2" s="159"/>
      <c r="FZ2" s="159"/>
      <c r="GA2" s="159"/>
      <c r="GB2" s="159"/>
      <c r="GC2" s="159"/>
      <c r="GD2" s="159"/>
      <c r="GE2" s="159"/>
      <c r="GF2" s="159"/>
      <c r="GG2" s="159"/>
      <c r="GH2" s="159"/>
      <c r="GI2" s="159"/>
      <c r="GJ2" s="159"/>
      <c r="GK2" s="159"/>
      <c r="GL2" s="159"/>
      <c r="GM2" s="159"/>
      <c r="GN2" s="159"/>
      <c r="GO2" s="159"/>
      <c r="GP2" s="159"/>
    </row>
    <row r="3" spans="1:305" s="158" customFormat="1" ht="12.75" customHeight="1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EW3" s="159"/>
      <c r="EX3" s="159"/>
      <c r="EY3" s="159"/>
      <c r="EZ3" s="159"/>
      <c r="FA3" s="159"/>
      <c r="FB3" s="159"/>
      <c r="FC3" s="159"/>
      <c r="FD3" s="159"/>
      <c r="FE3" s="159"/>
      <c r="FF3" s="159"/>
      <c r="FG3" s="159"/>
      <c r="FH3" s="159"/>
      <c r="FI3" s="159"/>
      <c r="FJ3" s="159"/>
      <c r="FK3" s="159"/>
      <c r="FL3" s="159"/>
      <c r="FM3" s="159"/>
      <c r="FN3" s="159"/>
      <c r="FO3" s="159"/>
      <c r="FP3" s="159"/>
      <c r="FQ3" s="159"/>
      <c r="FR3" s="159"/>
      <c r="FS3" s="159"/>
      <c r="FT3" s="159"/>
      <c r="FU3" s="159"/>
      <c r="FV3" s="159"/>
      <c r="FW3" s="159"/>
      <c r="FX3" s="159"/>
      <c r="FY3" s="159"/>
      <c r="FZ3" s="159"/>
      <c r="GA3" s="159"/>
      <c r="GB3" s="159"/>
      <c r="GC3" s="159"/>
      <c r="GD3" s="159"/>
      <c r="GE3" s="159"/>
      <c r="GF3" s="159"/>
      <c r="GG3" s="159"/>
      <c r="GH3" s="159"/>
      <c r="GI3" s="159"/>
      <c r="GJ3" s="159"/>
      <c r="GK3" s="159"/>
      <c r="GL3" s="159"/>
      <c r="GM3" s="159"/>
      <c r="GN3" s="159"/>
      <c r="GO3" s="159"/>
      <c r="GP3" s="159"/>
    </row>
    <row r="4" spans="1:305" s="158" customFormat="1" ht="12.75" customHeight="1">
      <c r="A4" s="126" t="s">
        <v>26</v>
      </c>
      <c r="B4" s="127"/>
      <c r="C4" s="128"/>
      <c r="D4" s="128"/>
      <c r="E4" s="128"/>
      <c r="F4" s="128"/>
      <c r="G4" s="126"/>
      <c r="H4" s="129" t="s">
        <v>27</v>
      </c>
      <c r="I4" s="126" t="str">
        <f>'CGP SCHEDULE'!L5</f>
        <v>17.08.2026</v>
      </c>
      <c r="J4" s="126"/>
      <c r="K4" s="126"/>
      <c r="L4" s="126"/>
      <c r="M4" s="127"/>
      <c r="N4" s="127"/>
      <c r="O4" s="127"/>
      <c r="P4" s="127"/>
      <c r="Q4" s="127" t="s">
        <v>28</v>
      </c>
      <c r="R4" s="520">
        <f>'CGP SCHEDULE'!$AG$5</f>
        <v>0.69791666666666663</v>
      </c>
      <c r="S4" s="520"/>
      <c r="T4" s="126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DJ4" s="158" t="s">
        <v>145</v>
      </c>
      <c r="EW4" s="159"/>
      <c r="EX4" s="159"/>
      <c r="EY4" s="159"/>
      <c r="EZ4" s="159"/>
      <c r="FA4" s="159"/>
      <c r="FB4" s="159"/>
      <c r="FC4" s="159"/>
      <c r="FD4" s="159"/>
      <c r="FE4" s="159"/>
      <c r="FF4" s="159"/>
      <c r="FG4" s="159"/>
      <c r="FH4" s="159"/>
      <c r="FI4" s="159"/>
      <c r="FJ4" s="159"/>
      <c r="FK4" s="159"/>
      <c r="FL4" s="159"/>
      <c r="FM4" s="159"/>
      <c r="FN4" s="159"/>
      <c r="FO4" s="159"/>
      <c r="FP4" s="159"/>
      <c r="FQ4" s="159"/>
      <c r="FR4" s="159"/>
      <c r="FS4" s="159"/>
      <c r="FT4" s="159"/>
      <c r="FU4" s="159"/>
      <c r="FV4" s="159"/>
      <c r="FW4" s="159"/>
      <c r="FX4" s="159"/>
      <c r="FY4" s="159"/>
      <c r="FZ4" s="159"/>
      <c r="GA4" s="159"/>
      <c r="GB4" s="159"/>
      <c r="GC4" s="159"/>
      <c r="GD4" s="159"/>
      <c r="GE4" s="159"/>
      <c r="GF4" s="159"/>
      <c r="GG4" s="159"/>
      <c r="GH4" s="159"/>
      <c r="GI4" s="159"/>
      <c r="GJ4" s="159"/>
      <c r="GK4" s="159"/>
      <c r="GL4" s="159"/>
      <c r="GM4" s="159"/>
      <c r="GN4" s="159"/>
      <c r="GO4" s="159"/>
      <c r="GP4" s="159"/>
    </row>
    <row r="5" spans="1:305" s="158" customFormat="1" ht="12.75" customHeight="1">
      <c r="A5" s="130"/>
      <c r="B5" s="128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BC5" s="160"/>
      <c r="EW5" s="159"/>
      <c r="EX5" s="159"/>
      <c r="EY5" s="159"/>
      <c r="EZ5" s="159"/>
      <c r="FA5" s="159"/>
      <c r="FB5" s="159"/>
      <c r="FC5" s="159"/>
      <c r="FD5" s="159"/>
      <c r="FE5" s="159"/>
      <c r="FF5" s="159"/>
      <c r="FG5" s="159"/>
      <c r="FH5" s="159"/>
      <c r="FI5" s="159"/>
      <c r="FJ5" s="159"/>
      <c r="FK5" s="159"/>
      <c r="FL5" s="159"/>
      <c r="FM5" s="159"/>
      <c r="FN5" s="159"/>
      <c r="FO5" s="159"/>
      <c r="FP5" s="159"/>
      <c r="FQ5" s="159"/>
      <c r="FR5" s="159"/>
      <c r="FS5" s="159"/>
      <c r="FT5" s="159"/>
      <c r="FU5" s="159"/>
      <c r="FV5" s="159"/>
      <c r="FW5" s="159"/>
      <c r="FX5" s="159"/>
      <c r="FY5" s="159"/>
      <c r="FZ5" s="159"/>
      <c r="GA5" s="159"/>
      <c r="GB5" s="159"/>
      <c r="GC5" s="159"/>
      <c r="GD5" s="159"/>
      <c r="GE5" s="159"/>
      <c r="GF5" s="159"/>
      <c r="GG5" s="159"/>
      <c r="GH5" s="159"/>
      <c r="GI5" s="159"/>
      <c r="GJ5" s="159"/>
      <c r="GK5" s="159"/>
      <c r="GL5" s="159"/>
      <c r="GM5" s="159"/>
      <c r="GN5" s="159"/>
      <c r="GO5" s="159"/>
      <c r="GP5" s="159"/>
    </row>
    <row r="6" spans="1:305" s="158" customFormat="1" ht="12.75" customHeight="1">
      <c r="A6" s="131" t="s">
        <v>144</v>
      </c>
      <c r="B6" s="132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2"/>
      <c r="N6" s="132"/>
      <c r="O6" s="132"/>
      <c r="P6" s="132"/>
      <c r="Q6" s="132"/>
      <c r="R6" s="132"/>
      <c r="S6" s="132"/>
      <c r="T6" s="521" t="str">
        <f>'CGP SCHEDULE'!AG7</f>
        <v>Revision-2</v>
      </c>
      <c r="U6" s="521"/>
      <c r="V6" s="521"/>
      <c r="W6" s="521"/>
      <c r="X6" s="521"/>
      <c r="Y6" s="521"/>
      <c r="Z6" s="521"/>
      <c r="AA6" s="521"/>
      <c r="AB6" s="521"/>
      <c r="AC6" s="521"/>
      <c r="AD6" s="521"/>
      <c r="AE6" s="521"/>
      <c r="BI6" s="160"/>
      <c r="EW6" s="159"/>
      <c r="EX6" s="159"/>
      <c r="EY6" s="159"/>
      <c r="EZ6" s="159"/>
      <c r="FA6" s="159"/>
      <c r="FB6" s="159"/>
      <c r="FC6" s="159"/>
      <c r="FD6" s="159"/>
      <c r="FE6" s="159"/>
      <c r="FF6" s="159"/>
      <c r="FG6" s="159"/>
      <c r="FH6" s="159"/>
      <c r="FI6" s="159"/>
      <c r="FJ6" s="159"/>
      <c r="FK6" s="159"/>
      <c r="FL6" s="159"/>
      <c r="FM6" s="159"/>
      <c r="FN6" s="159"/>
      <c r="FO6" s="159"/>
      <c r="FP6" s="159"/>
      <c r="FQ6" s="159"/>
      <c r="FR6" s="159"/>
      <c r="FS6" s="159"/>
      <c r="FT6" s="159"/>
      <c r="FU6" s="159"/>
      <c r="FV6" s="159"/>
      <c r="FW6" s="159"/>
      <c r="FX6" s="159"/>
      <c r="FY6" s="159"/>
      <c r="FZ6" s="159"/>
      <c r="GA6" s="159"/>
      <c r="GB6" s="159"/>
      <c r="GC6" s="159"/>
      <c r="GD6" s="159"/>
      <c r="GE6" s="159"/>
      <c r="GF6" s="159"/>
      <c r="GG6" s="159"/>
      <c r="GH6" s="159"/>
      <c r="GI6" s="159"/>
      <c r="GJ6" s="159"/>
      <c r="GK6" s="159"/>
      <c r="GL6" s="159"/>
      <c r="GM6" s="159"/>
      <c r="GN6" s="159"/>
      <c r="GO6" s="159"/>
      <c r="GP6" s="159"/>
    </row>
    <row r="7" spans="1:305" s="158" customFormat="1" ht="15.75" customHeight="1">
      <c r="A7" s="133"/>
      <c r="B7" s="132"/>
      <c r="C7" s="345"/>
      <c r="D7" s="345"/>
      <c r="E7" s="345"/>
      <c r="F7" s="345"/>
      <c r="G7" s="345"/>
      <c r="H7" s="346" t="s">
        <v>30</v>
      </c>
      <c r="I7" s="345"/>
      <c r="J7" s="345" t="str">
        <f>'CGP SCHEDULE'!O8</f>
        <v>22.07.2026</v>
      </c>
      <c r="K7" s="345"/>
      <c r="L7" s="345"/>
      <c r="M7" s="347"/>
      <c r="N7" s="347"/>
      <c r="O7" s="347"/>
      <c r="P7" s="347"/>
      <c r="Q7" s="347"/>
      <c r="R7" s="347"/>
      <c r="S7" s="347"/>
      <c r="T7" s="347"/>
      <c r="U7" s="347"/>
      <c r="V7" s="347"/>
      <c r="W7" s="347"/>
      <c r="X7" s="347"/>
      <c r="Y7" s="347"/>
      <c r="Z7" s="347"/>
      <c r="AA7" s="347"/>
      <c r="AB7" s="347"/>
      <c r="AC7" s="347"/>
      <c r="AD7" s="347"/>
      <c r="AE7" s="347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1"/>
      <c r="DX7" s="211"/>
      <c r="DY7" s="211"/>
      <c r="DZ7" s="211"/>
      <c r="EA7" s="211"/>
      <c r="EB7" s="211"/>
      <c r="EC7" s="211"/>
      <c r="ED7" s="211"/>
      <c r="EE7" s="211"/>
      <c r="EF7" s="211"/>
      <c r="EG7" s="211"/>
      <c r="EH7" s="211"/>
      <c r="EI7" s="211"/>
      <c r="EJ7" s="211"/>
      <c r="EK7" s="211"/>
      <c r="EL7" s="211"/>
      <c r="EM7" s="211"/>
      <c r="EN7" s="211"/>
      <c r="EO7" s="211"/>
      <c r="EP7" s="211"/>
      <c r="EQ7" s="211"/>
      <c r="ER7" s="211"/>
      <c r="ES7" s="211"/>
      <c r="ET7" s="211"/>
      <c r="EU7" s="211"/>
      <c r="EV7" s="211"/>
      <c r="EW7" s="212"/>
      <c r="EX7" s="212"/>
      <c r="EY7" s="212"/>
      <c r="EZ7" s="212"/>
      <c r="FA7" s="212"/>
      <c r="FB7" s="212"/>
      <c r="FC7" s="212"/>
      <c r="FD7" s="212"/>
      <c r="FE7" s="212"/>
      <c r="FF7" s="212"/>
      <c r="FG7" s="212"/>
      <c r="FH7" s="212"/>
      <c r="FI7" s="212"/>
      <c r="FJ7" s="212"/>
      <c r="FK7" s="212"/>
      <c r="FL7" s="212"/>
      <c r="FM7" s="212"/>
      <c r="FN7" s="212"/>
      <c r="FO7" s="212"/>
      <c r="FP7" s="212"/>
      <c r="FQ7" s="212"/>
      <c r="FR7" s="212"/>
      <c r="FS7" s="212"/>
      <c r="FT7" s="212"/>
      <c r="FU7" s="212"/>
      <c r="FV7" s="212"/>
      <c r="FW7" s="212"/>
      <c r="FX7" s="212"/>
      <c r="FY7" s="212"/>
      <c r="FZ7" s="212"/>
      <c r="GA7" s="212"/>
      <c r="GB7" s="212"/>
      <c r="GC7" s="212"/>
      <c r="GD7" s="212"/>
      <c r="GE7" s="212"/>
      <c r="GF7" s="212"/>
      <c r="GG7" s="212"/>
      <c r="GH7" s="212"/>
      <c r="GI7" s="212"/>
      <c r="GJ7" s="212"/>
      <c r="GK7" s="212"/>
      <c r="GL7" s="212"/>
      <c r="GM7" s="212"/>
      <c r="GN7" s="212"/>
      <c r="GO7" s="212"/>
      <c r="GP7" s="212"/>
      <c r="GQ7" s="211"/>
      <c r="GR7" s="211"/>
      <c r="GS7" s="211"/>
      <c r="GT7" s="211"/>
      <c r="GU7" s="211"/>
      <c r="GV7" s="211"/>
      <c r="GW7" s="211"/>
      <c r="GX7" s="211"/>
      <c r="GY7" s="211"/>
      <c r="GZ7" s="211"/>
      <c r="HA7" s="211"/>
      <c r="HB7" s="211"/>
      <c r="HC7" s="211"/>
      <c r="HD7" s="211"/>
      <c r="HE7" s="211"/>
      <c r="HF7" s="211"/>
      <c r="HG7" s="211"/>
      <c r="HH7" s="211"/>
      <c r="HI7" s="211"/>
      <c r="HJ7" s="211"/>
      <c r="HK7" s="211"/>
      <c r="HL7" s="211"/>
      <c r="HM7" s="211"/>
      <c r="HN7" s="211"/>
      <c r="HO7" s="211"/>
      <c r="HP7" s="211"/>
      <c r="HQ7" s="211"/>
      <c r="HR7" s="211"/>
      <c r="HS7" s="211"/>
      <c r="HT7" s="211"/>
      <c r="HU7" s="211"/>
      <c r="HV7" s="211"/>
      <c r="HW7" s="211"/>
      <c r="HX7" s="211"/>
      <c r="HY7" s="211"/>
      <c r="HZ7" s="211"/>
      <c r="IA7" s="211"/>
      <c r="IB7" s="211"/>
      <c r="IC7" s="211"/>
      <c r="ID7" s="211"/>
      <c r="IE7" s="211"/>
      <c r="IF7" s="211"/>
      <c r="IG7" s="211"/>
      <c r="IH7" s="211"/>
      <c r="II7" s="211"/>
      <c r="IJ7" s="211"/>
      <c r="IK7" s="211"/>
      <c r="IL7" s="211"/>
      <c r="IM7" s="211"/>
      <c r="IN7" s="211"/>
      <c r="IO7" s="211"/>
      <c r="IP7" s="211"/>
      <c r="IQ7" s="211"/>
      <c r="IR7" s="211"/>
      <c r="IS7" s="211"/>
      <c r="IT7" s="211"/>
      <c r="IU7" s="211"/>
      <c r="IV7" s="211"/>
      <c r="IW7" s="211"/>
      <c r="IX7" s="211"/>
      <c r="IY7" s="211"/>
      <c r="IZ7" s="211"/>
      <c r="JA7" s="211"/>
      <c r="JB7" s="211"/>
      <c r="JC7" s="211"/>
      <c r="JD7" s="211"/>
      <c r="JE7" s="211"/>
      <c r="JF7" s="211"/>
      <c r="JG7" s="211"/>
      <c r="JH7" s="211"/>
      <c r="JI7" s="211"/>
      <c r="JJ7" s="211"/>
      <c r="JK7" s="211"/>
      <c r="JL7" s="211"/>
      <c r="JM7" s="211"/>
      <c r="JN7" s="211"/>
      <c r="JO7" s="211"/>
      <c r="JP7" s="211"/>
      <c r="JQ7" s="211"/>
      <c r="JR7" s="211"/>
      <c r="JS7" s="211"/>
      <c r="JT7" s="211"/>
      <c r="JU7" s="211"/>
      <c r="JV7" s="211"/>
      <c r="JW7" s="211"/>
      <c r="JX7" s="211"/>
      <c r="JY7" s="211"/>
      <c r="JZ7" s="211"/>
      <c r="KA7" s="211"/>
      <c r="KB7" s="211"/>
      <c r="KC7" s="211"/>
      <c r="KD7" s="211"/>
      <c r="KE7" s="211"/>
      <c r="KF7" s="211"/>
      <c r="KG7" s="211"/>
      <c r="KH7" s="211"/>
      <c r="KI7" s="211"/>
      <c r="KJ7" s="211"/>
      <c r="KK7" s="211"/>
      <c r="KL7" s="211"/>
      <c r="KM7" s="211"/>
      <c r="KN7" s="211"/>
      <c r="KO7" s="211"/>
      <c r="KP7" s="211"/>
      <c r="KQ7" s="211"/>
      <c r="KR7" s="211"/>
      <c r="KS7" s="211"/>
    </row>
    <row r="8" spans="1:305" s="206" customFormat="1" ht="54.75" customHeight="1">
      <c r="A8" s="354" t="s">
        <v>31</v>
      </c>
      <c r="B8" s="354" t="s">
        <v>32</v>
      </c>
      <c r="C8" s="498" t="s">
        <v>21</v>
      </c>
      <c r="D8" s="500"/>
      <c r="E8" s="500"/>
      <c r="F8" s="500"/>
      <c r="G8" s="500"/>
      <c r="H8" s="500"/>
      <c r="I8" s="498" t="s">
        <v>172</v>
      </c>
      <c r="J8" s="500"/>
      <c r="K8" s="500"/>
      <c r="L8" s="500"/>
      <c r="M8" s="500"/>
      <c r="N8" s="500"/>
      <c r="O8" s="498" t="s">
        <v>238</v>
      </c>
      <c r="P8" s="500"/>
      <c r="Q8" s="500"/>
      <c r="R8" s="500"/>
      <c r="S8" s="500"/>
      <c r="T8" s="500"/>
      <c r="U8" s="498" t="s">
        <v>269</v>
      </c>
      <c r="V8" s="500"/>
      <c r="W8" s="500"/>
      <c r="X8" s="500"/>
      <c r="Y8" s="500"/>
      <c r="Z8" s="500"/>
      <c r="AA8" s="498" t="s">
        <v>1</v>
      </c>
      <c r="AB8" s="500"/>
      <c r="AC8" s="500"/>
      <c r="AD8" s="500"/>
      <c r="AE8" s="500"/>
      <c r="AF8" s="500"/>
      <c r="AG8" s="500" t="s">
        <v>184</v>
      </c>
      <c r="AH8" s="500"/>
      <c r="AI8" s="500"/>
      <c r="AJ8" s="500"/>
      <c r="AK8" s="500"/>
      <c r="AL8" s="500"/>
      <c r="AM8" s="498" t="s">
        <v>191</v>
      </c>
      <c r="AN8" s="498"/>
      <c r="AO8" s="498"/>
      <c r="AP8" s="498"/>
      <c r="AQ8" s="498"/>
      <c r="AR8" s="498"/>
      <c r="AS8" s="525" t="s">
        <v>2</v>
      </c>
      <c r="AT8" s="523"/>
      <c r="AU8" s="523"/>
      <c r="AV8" s="523"/>
      <c r="AW8" s="523"/>
      <c r="AX8" s="526"/>
      <c r="AY8" s="498" t="s">
        <v>18</v>
      </c>
      <c r="AZ8" s="500"/>
      <c r="BA8" s="500"/>
      <c r="BB8" s="500"/>
      <c r="BC8" s="500"/>
      <c r="BD8" s="500"/>
      <c r="BE8" s="498" t="s">
        <v>3</v>
      </c>
      <c r="BF8" s="500"/>
      <c r="BG8" s="500"/>
      <c r="BH8" s="500"/>
      <c r="BI8" s="500"/>
      <c r="BJ8" s="500"/>
      <c r="BK8" s="498" t="s">
        <v>4</v>
      </c>
      <c r="BL8" s="500"/>
      <c r="BM8" s="500"/>
      <c r="BN8" s="500"/>
      <c r="BO8" s="500"/>
      <c r="BP8" s="500"/>
      <c r="BQ8" s="498" t="s">
        <v>6</v>
      </c>
      <c r="BR8" s="500"/>
      <c r="BS8" s="500"/>
      <c r="BT8" s="500"/>
      <c r="BU8" s="500"/>
      <c r="BV8" s="500"/>
      <c r="BW8" s="505" t="s">
        <v>170</v>
      </c>
      <c r="BX8" s="505"/>
      <c r="BY8" s="505"/>
      <c r="BZ8" s="505"/>
      <c r="CA8" s="505"/>
      <c r="CB8" s="505"/>
      <c r="CC8" s="500" t="s">
        <v>176</v>
      </c>
      <c r="CD8" s="500"/>
      <c r="CE8" s="500"/>
      <c r="CF8" s="500"/>
      <c r="CG8" s="500"/>
      <c r="CH8" s="500"/>
      <c r="CI8" s="498" t="s">
        <v>9</v>
      </c>
      <c r="CJ8" s="500"/>
      <c r="CK8" s="500"/>
      <c r="CL8" s="500"/>
      <c r="CM8" s="500"/>
      <c r="CN8" s="500"/>
      <c r="CO8" s="498" t="s">
        <v>12</v>
      </c>
      <c r="CP8" s="500"/>
      <c r="CQ8" s="500"/>
      <c r="CR8" s="500"/>
      <c r="CS8" s="500"/>
      <c r="CT8" s="500"/>
      <c r="CU8" s="498" t="s">
        <v>217</v>
      </c>
      <c r="CV8" s="500"/>
      <c r="CW8" s="500"/>
      <c r="CX8" s="500"/>
      <c r="CY8" s="500"/>
      <c r="CZ8" s="500"/>
      <c r="DA8" s="504" t="s">
        <v>183</v>
      </c>
      <c r="DB8" s="505"/>
      <c r="DC8" s="505"/>
      <c r="DD8" s="505"/>
      <c r="DE8" s="505"/>
      <c r="DF8" s="505"/>
      <c r="DG8" s="498" t="s">
        <v>192</v>
      </c>
      <c r="DH8" s="500"/>
      <c r="DI8" s="500"/>
      <c r="DJ8" s="500"/>
      <c r="DK8" s="500"/>
      <c r="DL8" s="500"/>
      <c r="DM8" s="498" t="s">
        <v>15</v>
      </c>
      <c r="DN8" s="500"/>
      <c r="DO8" s="500"/>
      <c r="DP8" s="500"/>
      <c r="DQ8" s="500"/>
      <c r="DR8" s="500"/>
      <c r="DS8" s="498" t="s">
        <v>143</v>
      </c>
      <c r="DT8" s="498"/>
      <c r="DU8" s="498"/>
      <c r="DV8" s="498"/>
      <c r="DW8" s="498"/>
      <c r="DX8" s="498"/>
      <c r="DY8" s="522" t="s">
        <v>185</v>
      </c>
      <c r="DZ8" s="523"/>
      <c r="EA8" s="523"/>
      <c r="EB8" s="523"/>
      <c r="EC8" s="523"/>
      <c r="ED8" s="524"/>
      <c r="EE8" s="498" t="s">
        <v>189</v>
      </c>
      <c r="EF8" s="500"/>
      <c r="EG8" s="500"/>
      <c r="EH8" s="500"/>
      <c r="EI8" s="500"/>
      <c r="EJ8" s="500"/>
      <c r="EK8" s="512" t="s">
        <v>175</v>
      </c>
      <c r="EL8" s="513"/>
      <c r="EM8" s="513"/>
      <c r="EN8" s="513"/>
      <c r="EO8" s="513"/>
      <c r="EP8" s="513"/>
      <c r="EQ8" s="512" t="s">
        <v>19</v>
      </c>
      <c r="ER8" s="513"/>
      <c r="ES8" s="513"/>
      <c r="ET8" s="513"/>
      <c r="EU8" s="513"/>
      <c r="EV8" s="513"/>
      <c r="EW8" s="502" t="s">
        <v>200</v>
      </c>
      <c r="EX8" s="503"/>
      <c r="EY8" s="503"/>
      <c r="EZ8" s="503"/>
      <c r="FA8" s="503"/>
      <c r="FB8" s="503"/>
      <c r="FC8" s="498" t="s">
        <v>204</v>
      </c>
      <c r="FD8" s="500"/>
      <c r="FE8" s="500"/>
      <c r="FF8" s="500"/>
      <c r="FG8" s="500"/>
      <c r="FH8" s="500"/>
      <c r="FI8" s="498" t="s">
        <v>210</v>
      </c>
      <c r="FJ8" s="500"/>
      <c r="FK8" s="500"/>
      <c r="FL8" s="500"/>
      <c r="FM8" s="500"/>
      <c r="FN8" s="500"/>
      <c r="FO8" s="498" t="s">
        <v>214</v>
      </c>
      <c r="FP8" s="500"/>
      <c r="FQ8" s="500"/>
      <c r="FR8" s="500"/>
      <c r="FS8" s="500"/>
      <c r="FT8" s="500"/>
      <c r="FU8" s="498" t="s">
        <v>208</v>
      </c>
      <c r="FV8" s="500"/>
      <c r="FW8" s="500"/>
      <c r="FX8" s="500"/>
      <c r="FY8" s="500"/>
      <c r="FZ8" s="500"/>
      <c r="GA8" s="504" t="s">
        <v>213</v>
      </c>
      <c r="GB8" s="505"/>
      <c r="GC8" s="505"/>
      <c r="GD8" s="505"/>
      <c r="GE8" s="505"/>
      <c r="GF8" s="505"/>
      <c r="GG8" s="498" t="s">
        <v>226</v>
      </c>
      <c r="GH8" s="500"/>
      <c r="GI8" s="500"/>
      <c r="GJ8" s="500"/>
      <c r="GK8" s="500"/>
      <c r="GL8" s="500"/>
      <c r="GM8" s="498" t="s">
        <v>227</v>
      </c>
      <c r="GN8" s="500"/>
      <c r="GO8" s="500"/>
      <c r="GP8" s="500"/>
      <c r="GQ8" s="500"/>
      <c r="GR8" s="500"/>
      <c r="GS8" s="498" t="s">
        <v>229</v>
      </c>
      <c r="GT8" s="498"/>
      <c r="GU8" s="498"/>
      <c r="GV8" s="498"/>
      <c r="GW8" s="498"/>
      <c r="GX8" s="498"/>
      <c r="GY8" s="498" t="s">
        <v>232</v>
      </c>
      <c r="GZ8" s="498"/>
      <c r="HA8" s="498"/>
      <c r="HB8" s="498"/>
      <c r="HC8" s="498"/>
      <c r="HD8" s="498"/>
      <c r="HE8" s="498" t="s">
        <v>234</v>
      </c>
      <c r="HF8" s="498"/>
      <c r="HG8" s="498"/>
      <c r="HH8" s="498"/>
      <c r="HI8" s="498"/>
      <c r="HJ8" s="498"/>
      <c r="HK8" s="498" t="s">
        <v>250</v>
      </c>
      <c r="HL8" s="498"/>
      <c r="HM8" s="498"/>
      <c r="HN8" s="498"/>
      <c r="HO8" s="498"/>
      <c r="HP8" s="498"/>
      <c r="HQ8" s="498" t="s">
        <v>249</v>
      </c>
      <c r="HR8" s="498"/>
      <c r="HS8" s="498"/>
      <c r="HT8" s="498"/>
      <c r="HU8" s="498"/>
      <c r="HV8" s="498"/>
      <c r="HW8" s="498" t="s">
        <v>276</v>
      </c>
      <c r="HX8" s="498"/>
      <c r="HY8" s="498"/>
      <c r="HZ8" s="498"/>
      <c r="IA8" s="498"/>
      <c r="IB8" s="498"/>
      <c r="IC8" s="498" t="s">
        <v>274</v>
      </c>
      <c r="ID8" s="500"/>
      <c r="IE8" s="500"/>
      <c r="IF8" s="500"/>
      <c r="IG8" s="498" t="s">
        <v>230</v>
      </c>
      <c r="IH8" s="500"/>
      <c r="II8" s="500"/>
      <c r="IJ8" s="500"/>
      <c r="IK8" s="498" t="s">
        <v>284</v>
      </c>
      <c r="IL8" s="500"/>
      <c r="IM8" s="500"/>
      <c r="IN8" s="500"/>
      <c r="IO8" s="498" t="s">
        <v>286</v>
      </c>
      <c r="IP8" s="498"/>
      <c r="IQ8" s="498"/>
      <c r="IR8" s="498"/>
      <c r="IS8" s="498" t="s">
        <v>370</v>
      </c>
      <c r="IT8" s="498"/>
      <c r="IU8" s="498"/>
      <c r="IV8" s="498"/>
      <c r="IW8" s="498" t="s">
        <v>332</v>
      </c>
      <c r="IX8" s="498"/>
      <c r="IY8" s="498"/>
      <c r="IZ8" s="498"/>
      <c r="JA8" s="498" t="s">
        <v>343</v>
      </c>
      <c r="JB8" s="498"/>
      <c r="JC8" s="498"/>
      <c r="JD8" s="498"/>
      <c r="JE8" s="500" t="s">
        <v>376</v>
      </c>
      <c r="JF8" s="500"/>
      <c r="JG8" s="500"/>
      <c r="JH8" s="500"/>
    </row>
    <row r="9" spans="1:305" s="153" customFormat="1" ht="55.5" customHeight="1">
      <c r="A9" s="114"/>
      <c r="B9" s="114"/>
      <c r="C9" s="499" t="s">
        <v>162</v>
      </c>
      <c r="D9" s="499"/>
      <c r="E9" s="501" t="s">
        <v>195</v>
      </c>
      <c r="F9" s="501"/>
      <c r="G9" s="499" t="s">
        <v>163</v>
      </c>
      <c r="H9" s="499"/>
      <c r="I9" s="499" t="s">
        <v>162</v>
      </c>
      <c r="J9" s="499"/>
      <c r="K9" s="501" t="s">
        <v>195</v>
      </c>
      <c r="L9" s="501"/>
      <c r="M9" s="499" t="s">
        <v>163</v>
      </c>
      <c r="N9" s="499"/>
      <c r="O9" s="499" t="s">
        <v>162</v>
      </c>
      <c r="P9" s="499"/>
      <c r="Q9" s="501" t="s">
        <v>195</v>
      </c>
      <c r="R9" s="501"/>
      <c r="S9" s="499" t="s">
        <v>163</v>
      </c>
      <c r="T9" s="499"/>
      <c r="U9" s="499" t="s">
        <v>162</v>
      </c>
      <c r="V9" s="499"/>
      <c r="W9" s="501" t="s">
        <v>195</v>
      </c>
      <c r="X9" s="501"/>
      <c r="Y9" s="499" t="s">
        <v>163</v>
      </c>
      <c r="Z9" s="499"/>
      <c r="AA9" s="499" t="s">
        <v>162</v>
      </c>
      <c r="AB9" s="499"/>
      <c r="AC9" s="501" t="s">
        <v>195</v>
      </c>
      <c r="AD9" s="501"/>
      <c r="AE9" s="499" t="s">
        <v>163</v>
      </c>
      <c r="AF9" s="499"/>
      <c r="AG9" s="499" t="s">
        <v>162</v>
      </c>
      <c r="AH9" s="499"/>
      <c r="AI9" s="501" t="s">
        <v>195</v>
      </c>
      <c r="AJ9" s="501"/>
      <c r="AK9" s="499" t="s">
        <v>163</v>
      </c>
      <c r="AL9" s="499"/>
      <c r="AM9" s="499" t="s">
        <v>162</v>
      </c>
      <c r="AN9" s="499"/>
      <c r="AO9" s="501" t="s">
        <v>195</v>
      </c>
      <c r="AP9" s="501"/>
      <c r="AQ9" s="499" t="s">
        <v>163</v>
      </c>
      <c r="AR9" s="499"/>
      <c r="AS9" s="510" t="s">
        <v>162</v>
      </c>
      <c r="AT9" s="511"/>
      <c r="AU9" s="508" t="s">
        <v>195</v>
      </c>
      <c r="AV9" s="509"/>
      <c r="AW9" s="510" t="s">
        <v>163</v>
      </c>
      <c r="AX9" s="511"/>
      <c r="AY9" s="499" t="s">
        <v>162</v>
      </c>
      <c r="AZ9" s="499"/>
      <c r="BA9" s="501" t="s">
        <v>195</v>
      </c>
      <c r="BB9" s="501"/>
      <c r="BC9" s="499" t="s">
        <v>163</v>
      </c>
      <c r="BD9" s="499"/>
      <c r="BE9" s="499" t="s">
        <v>162</v>
      </c>
      <c r="BF9" s="499"/>
      <c r="BG9" s="501" t="s">
        <v>195</v>
      </c>
      <c r="BH9" s="501"/>
      <c r="BI9" s="499" t="s">
        <v>163</v>
      </c>
      <c r="BJ9" s="499"/>
      <c r="BK9" s="499" t="s">
        <v>162</v>
      </c>
      <c r="BL9" s="499"/>
      <c r="BM9" s="501" t="s">
        <v>195</v>
      </c>
      <c r="BN9" s="501"/>
      <c r="BO9" s="499" t="s">
        <v>163</v>
      </c>
      <c r="BP9" s="499"/>
      <c r="BQ9" s="499" t="s">
        <v>162</v>
      </c>
      <c r="BR9" s="499"/>
      <c r="BS9" s="501" t="s">
        <v>195</v>
      </c>
      <c r="BT9" s="501"/>
      <c r="BU9" s="499" t="s">
        <v>163</v>
      </c>
      <c r="BV9" s="499"/>
      <c r="BW9" s="499" t="s">
        <v>162</v>
      </c>
      <c r="BX9" s="499"/>
      <c r="BY9" s="501" t="s">
        <v>195</v>
      </c>
      <c r="BZ9" s="501"/>
      <c r="CA9" s="499" t="s">
        <v>163</v>
      </c>
      <c r="CB9" s="499"/>
      <c r="CC9" s="499" t="s">
        <v>162</v>
      </c>
      <c r="CD9" s="499"/>
      <c r="CE9" s="501" t="s">
        <v>195</v>
      </c>
      <c r="CF9" s="501"/>
      <c r="CG9" s="499" t="s">
        <v>163</v>
      </c>
      <c r="CH9" s="499"/>
      <c r="CI9" s="499" t="s">
        <v>162</v>
      </c>
      <c r="CJ9" s="499"/>
      <c r="CK9" s="501" t="s">
        <v>195</v>
      </c>
      <c r="CL9" s="501"/>
      <c r="CM9" s="499" t="s">
        <v>163</v>
      </c>
      <c r="CN9" s="499"/>
      <c r="CO9" s="499" t="s">
        <v>162</v>
      </c>
      <c r="CP9" s="499"/>
      <c r="CQ9" s="501" t="s">
        <v>195</v>
      </c>
      <c r="CR9" s="501"/>
      <c r="CS9" s="499" t="s">
        <v>163</v>
      </c>
      <c r="CT9" s="499"/>
      <c r="CU9" s="499" t="s">
        <v>162</v>
      </c>
      <c r="CV9" s="499"/>
      <c r="CW9" s="501" t="s">
        <v>195</v>
      </c>
      <c r="CX9" s="501"/>
      <c r="CY9" s="499" t="s">
        <v>163</v>
      </c>
      <c r="CZ9" s="499"/>
      <c r="DA9" s="499" t="s">
        <v>162</v>
      </c>
      <c r="DB9" s="499"/>
      <c r="DC9" s="501" t="s">
        <v>195</v>
      </c>
      <c r="DD9" s="501"/>
      <c r="DE9" s="499" t="s">
        <v>163</v>
      </c>
      <c r="DF9" s="499"/>
      <c r="DG9" s="499" t="s">
        <v>162</v>
      </c>
      <c r="DH9" s="499"/>
      <c r="DI9" s="501" t="s">
        <v>195</v>
      </c>
      <c r="DJ9" s="501"/>
      <c r="DK9" s="499" t="s">
        <v>163</v>
      </c>
      <c r="DL9" s="499"/>
      <c r="DM9" s="499" t="s">
        <v>162</v>
      </c>
      <c r="DN9" s="499"/>
      <c r="DO9" s="501" t="s">
        <v>195</v>
      </c>
      <c r="DP9" s="501"/>
      <c r="DQ9" s="499" t="s">
        <v>163</v>
      </c>
      <c r="DR9" s="499"/>
      <c r="DS9" s="499" t="s">
        <v>162</v>
      </c>
      <c r="DT9" s="499"/>
      <c r="DU9" s="501" t="s">
        <v>195</v>
      </c>
      <c r="DV9" s="501"/>
      <c r="DW9" s="499" t="s">
        <v>163</v>
      </c>
      <c r="DX9" s="499"/>
      <c r="DY9" s="514" t="s">
        <v>162</v>
      </c>
      <c r="DZ9" s="515"/>
      <c r="EA9" s="516" t="s">
        <v>195</v>
      </c>
      <c r="EB9" s="517"/>
      <c r="EC9" s="514" t="s">
        <v>163</v>
      </c>
      <c r="ED9" s="515"/>
      <c r="EE9" s="499" t="s">
        <v>162</v>
      </c>
      <c r="EF9" s="499"/>
      <c r="EG9" s="501" t="s">
        <v>195</v>
      </c>
      <c r="EH9" s="501"/>
      <c r="EI9" s="499" t="s">
        <v>163</v>
      </c>
      <c r="EJ9" s="499"/>
      <c r="EK9" s="499" t="s">
        <v>162</v>
      </c>
      <c r="EL9" s="499"/>
      <c r="EM9" s="501" t="s">
        <v>195</v>
      </c>
      <c r="EN9" s="501"/>
      <c r="EO9" s="499" t="s">
        <v>163</v>
      </c>
      <c r="EP9" s="499"/>
      <c r="EQ9" s="499" t="s">
        <v>162</v>
      </c>
      <c r="ER9" s="499"/>
      <c r="ES9" s="501" t="s">
        <v>195</v>
      </c>
      <c r="ET9" s="501"/>
      <c r="EU9" s="499" t="s">
        <v>163</v>
      </c>
      <c r="EV9" s="499"/>
      <c r="EW9" s="499" t="s">
        <v>162</v>
      </c>
      <c r="EX9" s="499"/>
      <c r="EY9" s="501" t="s">
        <v>195</v>
      </c>
      <c r="EZ9" s="501"/>
      <c r="FA9" s="499" t="s">
        <v>163</v>
      </c>
      <c r="FB9" s="499"/>
      <c r="FC9" s="499" t="s">
        <v>162</v>
      </c>
      <c r="FD9" s="499"/>
      <c r="FE9" s="501" t="s">
        <v>195</v>
      </c>
      <c r="FF9" s="501"/>
      <c r="FG9" s="499" t="s">
        <v>163</v>
      </c>
      <c r="FH9" s="499"/>
      <c r="FI9" s="499" t="s">
        <v>162</v>
      </c>
      <c r="FJ9" s="499"/>
      <c r="FK9" s="501" t="s">
        <v>291</v>
      </c>
      <c r="FL9" s="501"/>
      <c r="FM9" s="499" t="s">
        <v>163</v>
      </c>
      <c r="FN9" s="499"/>
      <c r="FO9" s="499" t="s">
        <v>162</v>
      </c>
      <c r="FP9" s="499"/>
      <c r="FQ9" s="501" t="s">
        <v>195</v>
      </c>
      <c r="FR9" s="501"/>
      <c r="FS9" s="499" t="s">
        <v>163</v>
      </c>
      <c r="FT9" s="499"/>
      <c r="FU9" s="499" t="s">
        <v>162</v>
      </c>
      <c r="FV9" s="499"/>
      <c r="FW9" s="501" t="s">
        <v>195</v>
      </c>
      <c r="FX9" s="501"/>
      <c r="FY9" s="499" t="s">
        <v>163</v>
      </c>
      <c r="FZ9" s="499"/>
      <c r="GA9" s="499" t="s">
        <v>162</v>
      </c>
      <c r="GB9" s="499"/>
      <c r="GC9" s="501" t="s">
        <v>195</v>
      </c>
      <c r="GD9" s="501"/>
      <c r="GE9" s="499" t="s">
        <v>163</v>
      </c>
      <c r="GF9" s="499"/>
      <c r="GG9" s="499" t="s">
        <v>162</v>
      </c>
      <c r="GH9" s="499"/>
      <c r="GI9" s="501" t="s">
        <v>195</v>
      </c>
      <c r="GJ9" s="501"/>
      <c r="GK9" s="499" t="s">
        <v>163</v>
      </c>
      <c r="GL9" s="499"/>
      <c r="GM9" s="499" t="s">
        <v>162</v>
      </c>
      <c r="GN9" s="499"/>
      <c r="GO9" s="501" t="s">
        <v>195</v>
      </c>
      <c r="GP9" s="501"/>
      <c r="GQ9" s="499" t="s">
        <v>163</v>
      </c>
      <c r="GR9" s="499"/>
      <c r="GS9" s="499" t="s">
        <v>162</v>
      </c>
      <c r="GT9" s="499"/>
      <c r="GU9" s="501" t="s">
        <v>195</v>
      </c>
      <c r="GV9" s="501"/>
      <c r="GW9" s="499" t="s">
        <v>163</v>
      </c>
      <c r="GX9" s="499"/>
      <c r="GY9" s="499" t="s">
        <v>162</v>
      </c>
      <c r="GZ9" s="499"/>
      <c r="HA9" s="501" t="s">
        <v>195</v>
      </c>
      <c r="HB9" s="501"/>
      <c r="HC9" s="499" t="s">
        <v>163</v>
      </c>
      <c r="HD9" s="499"/>
      <c r="HE9" s="499" t="s">
        <v>162</v>
      </c>
      <c r="HF9" s="499"/>
      <c r="HG9" s="501" t="s">
        <v>195</v>
      </c>
      <c r="HH9" s="501"/>
      <c r="HI9" s="499" t="s">
        <v>163</v>
      </c>
      <c r="HJ9" s="499"/>
      <c r="HK9" s="499" t="s">
        <v>162</v>
      </c>
      <c r="HL9" s="499"/>
      <c r="HM9" s="501" t="s">
        <v>195</v>
      </c>
      <c r="HN9" s="501"/>
      <c r="HO9" s="499" t="s">
        <v>163</v>
      </c>
      <c r="HP9" s="499"/>
      <c r="HQ9" s="499" t="s">
        <v>162</v>
      </c>
      <c r="HR9" s="499"/>
      <c r="HS9" s="501" t="s">
        <v>195</v>
      </c>
      <c r="HT9" s="501"/>
      <c r="HU9" s="499" t="s">
        <v>163</v>
      </c>
      <c r="HV9" s="499"/>
      <c r="HW9" s="499" t="s">
        <v>162</v>
      </c>
      <c r="HX9" s="499"/>
      <c r="HY9" s="501" t="s">
        <v>195</v>
      </c>
      <c r="HZ9" s="501"/>
      <c r="IA9" s="499" t="s">
        <v>163</v>
      </c>
      <c r="IB9" s="499"/>
      <c r="IC9" s="499" t="s">
        <v>162</v>
      </c>
      <c r="ID9" s="499"/>
      <c r="IE9" s="499" t="s">
        <v>163</v>
      </c>
      <c r="IF9" s="499"/>
      <c r="IG9" s="499" t="s">
        <v>162</v>
      </c>
      <c r="IH9" s="499"/>
      <c r="II9" s="499" t="s">
        <v>163</v>
      </c>
      <c r="IJ9" s="499"/>
      <c r="IK9" s="499" t="s">
        <v>162</v>
      </c>
      <c r="IL9" s="499"/>
      <c r="IM9" s="499" t="s">
        <v>163</v>
      </c>
      <c r="IN9" s="499"/>
      <c r="IO9" s="499" t="s">
        <v>162</v>
      </c>
      <c r="IP9" s="499"/>
      <c r="IQ9" s="499" t="s">
        <v>163</v>
      </c>
      <c r="IR9" s="499"/>
      <c r="IS9" s="499" t="s">
        <v>162</v>
      </c>
      <c r="IT9" s="499"/>
      <c r="IU9" s="499" t="s">
        <v>163</v>
      </c>
      <c r="IV9" s="499"/>
      <c r="IW9" s="499" t="s">
        <v>162</v>
      </c>
      <c r="IX9" s="499"/>
      <c r="IY9" s="499" t="s">
        <v>163</v>
      </c>
      <c r="IZ9" s="499"/>
      <c r="JA9" s="499" t="s">
        <v>162</v>
      </c>
      <c r="JB9" s="499"/>
      <c r="JC9" s="499" t="s">
        <v>163</v>
      </c>
      <c r="JD9" s="499"/>
      <c r="JE9" s="518" t="s">
        <v>162</v>
      </c>
      <c r="JF9" s="519"/>
      <c r="JG9" s="518" t="s">
        <v>163</v>
      </c>
      <c r="JH9" s="519"/>
    </row>
    <row r="10" spans="1:305" s="158" customFormat="1" ht="12.75" customHeight="1">
      <c r="A10" s="134"/>
      <c r="B10" s="134"/>
      <c r="C10" s="161" t="s">
        <v>164</v>
      </c>
      <c r="D10" s="161" t="s">
        <v>165</v>
      </c>
      <c r="E10" s="161" t="s">
        <v>164</v>
      </c>
      <c r="F10" s="161" t="s">
        <v>165</v>
      </c>
      <c r="G10" s="161" t="s">
        <v>164</v>
      </c>
      <c r="H10" s="161" t="s">
        <v>165</v>
      </c>
      <c r="I10" s="161" t="s">
        <v>164</v>
      </c>
      <c r="J10" s="161" t="s">
        <v>165</v>
      </c>
      <c r="K10" s="161" t="s">
        <v>164</v>
      </c>
      <c r="L10" s="161" t="s">
        <v>165</v>
      </c>
      <c r="M10" s="161" t="s">
        <v>164</v>
      </c>
      <c r="N10" s="161" t="s">
        <v>165</v>
      </c>
      <c r="O10" s="161" t="s">
        <v>164</v>
      </c>
      <c r="P10" s="161" t="s">
        <v>165</v>
      </c>
      <c r="Q10" s="161" t="s">
        <v>164</v>
      </c>
      <c r="R10" s="161" t="s">
        <v>165</v>
      </c>
      <c r="S10" s="161" t="s">
        <v>164</v>
      </c>
      <c r="T10" s="161" t="s">
        <v>165</v>
      </c>
      <c r="U10" s="161" t="s">
        <v>164</v>
      </c>
      <c r="V10" s="161" t="s">
        <v>165</v>
      </c>
      <c r="W10" s="161" t="s">
        <v>164</v>
      </c>
      <c r="X10" s="161" t="s">
        <v>165</v>
      </c>
      <c r="Y10" s="161" t="s">
        <v>164</v>
      </c>
      <c r="Z10" s="161" t="s">
        <v>165</v>
      </c>
      <c r="AA10" s="161" t="s">
        <v>164</v>
      </c>
      <c r="AB10" s="161" t="s">
        <v>165</v>
      </c>
      <c r="AC10" s="161" t="s">
        <v>164</v>
      </c>
      <c r="AD10" s="161" t="s">
        <v>165</v>
      </c>
      <c r="AE10" s="161" t="s">
        <v>164</v>
      </c>
      <c r="AF10" s="161" t="s">
        <v>165</v>
      </c>
      <c r="AG10" s="161" t="s">
        <v>164</v>
      </c>
      <c r="AH10" s="161" t="s">
        <v>165</v>
      </c>
      <c r="AI10" s="161" t="s">
        <v>164</v>
      </c>
      <c r="AJ10" s="161" t="s">
        <v>165</v>
      </c>
      <c r="AK10" s="161" t="s">
        <v>164</v>
      </c>
      <c r="AL10" s="161" t="s">
        <v>165</v>
      </c>
      <c r="AM10" s="161" t="s">
        <v>164</v>
      </c>
      <c r="AN10" s="161" t="s">
        <v>165</v>
      </c>
      <c r="AO10" s="161" t="s">
        <v>164</v>
      </c>
      <c r="AP10" s="161" t="s">
        <v>165</v>
      </c>
      <c r="AQ10" s="161" t="s">
        <v>164</v>
      </c>
      <c r="AR10" s="161" t="s">
        <v>165</v>
      </c>
      <c r="AS10" s="161" t="s">
        <v>164</v>
      </c>
      <c r="AT10" s="161" t="s">
        <v>165</v>
      </c>
      <c r="AU10" s="161" t="s">
        <v>164</v>
      </c>
      <c r="AV10" s="161" t="s">
        <v>165</v>
      </c>
      <c r="AW10" s="161" t="s">
        <v>164</v>
      </c>
      <c r="AX10" s="161" t="s">
        <v>165</v>
      </c>
      <c r="AY10" s="161" t="s">
        <v>164</v>
      </c>
      <c r="AZ10" s="161" t="s">
        <v>165</v>
      </c>
      <c r="BA10" s="161" t="s">
        <v>164</v>
      </c>
      <c r="BB10" s="161" t="s">
        <v>165</v>
      </c>
      <c r="BC10" s="161" t="s">
        <v>164</v>
      </c>
      <c r="BD10" s="161" t="s">
        <v>165</v>
      </c>
      <c r="BE10" s="161" t="s">
        <v>164</v>
      </c>
      <c r="BF10" s="161" t="s">
        <v>165</v>
      </c>
      <c r="BG10" s="161" t="s">
        <v>164</v>
      </c>
      <c r="BH10" s="161" t="s">
        <v>165</v>
      </c>
      <c r="BI10" s="161" t="s">
        <v>164</v>
      </c>
      <c r="BJ10" s="161" t="s">
        <v>165</v>
      </c>
      <c r="BK10" s="161" t="s">
        <v>164</v>
      </c>
      <c r="BL10" s="161" t="s">
        <v>165</v>
      </c>
      <c r="BM10" s="161" t="s">
        <v>164</v>
      </c>
      <c r="BN10" s="161" t="s">
        <v>165</v>
      </c>
      <c r="BO10" s="161" t="s">
        <v>164</v>
      </c>
      <c r="BP10" s="161" t="s">
        <v>165</v>
      </c>
      <c r="BQ10" s="161" t="s">
        <v>164</v>
      </c>
      <c r="BR10" s="161" t="s">
        <v>165</v>
      </c>
      <c r="BS10" s="161" t="s">
        <v>164</v>
      </c>
      <c r="BT10" s="161" t="s">
        <v>165</v>
      </c>
      <c r="BU10" s="161" t="s">
        <v>164</v>
      </c>
      <c r="BV10" s="161" t="s">
        <v>165</v>
      </c>
      <c r="BW10" s="161" t="s">
        <v>164</v>
      </c>
      <c r="BX10" s="161" t="s">
        <v>165</v>
      </c>
      <c r="BY10" s="161" t="s">
        <v>164</v>
      </c>
      <c r="BZ10" s="161" t="s">
        <v>165</v>
      </c>
      <c r="CA10" s="161" t="s">
        <v>164</v>
      </c>
      <c r="CB10" s="161" t="s">
        <v>165</v>
      </c>
      <c r="CC10" s="161" t="s">
        <v>164</v>
      </c>
      <c r="CD10" s="161" t="s">
        <v>165</v>
      </c>
      <c r="CE10" s="161" t="s">
        <v>164</v>
      </c>
      <c r="CF10" s="161" t="s">
        <v>165</v>
      </c>
      <c r="CG10" s="161" t="s">
        <v>164</v>
      </c>
      <c r="CH10" s="161" t="s">
        <v>165</v>
      </c>
      <c r="CI10" s="161" t="s">
        <v>164</v>
      </c>
      <c r="CJ10" s="161" t="s">
        <v>165</v>
      </c>
      <c r="CK10" s="161" t="s">
        <v>164</v>
      </c>
      <c r="CL10" s="161" t="s">
        <v>165</v>
      </c>
      <c r="CM10" s="161" t="s">
        <v>164</v>
      </c>
      <c r="CN10" s="161" t="s">
        <v>165</v>
      </c>
      <c r="CO10" s="161" t="s">
        <v>164</v>
      </c>
      <c r="CP10" s="161" t="s">
        <v>165</v>
      </c>
      <c r="CQ10" s="161" t="s">
        <v>164</v>
      </c>
      <c r="CR10" s="161" t="s">
        <v>165</v>
      </c>
      <c r="CS10" s="161" t="s">
        <v>164</v>
      </c>
      <c r="CT10" s="161" t="s">
        <v>165</v>
      </c>
      <c r="CU10" s="161" t="s">
        <v>164</v>
      </c>
      <c r="CV10" s="161" t="s">
        <v>165</v>
      </c>
      <c r="CW10" s="161" t="s">
        <v>164</v>
      </c>
      <c r="CX10" s="161" t="s">
        <v>165</v>
      </c>
      <c r="CY10" s="161" t="s">
        <v>164</v>
      </c>
      <c r="CZ10" s="161" t="s">
        <v>165</v>
      </c>
      <c r="DA10" s="161" t="s">
        <v>164</v>
      </c>
      <c r="DB10" s="161" t="s">
        <v>165</v>
      </c>
      <c r="DC10" s="161" t="s">
        <v>164</v>
      </c>
      <c r="DD10" s="161" t="s">
        <v>165</v>
      </c>
      <c r="DE10" s="161" t="s">
        <v>164</v>
      </c>
      <c r="DF10" s="161" t="s">
        <v>165</v>
      </c>
      <c r="DG10" s="161" t="s">
        <v>164</v>
      </c>
      <c r="DH10" s="161" t="s">
        <v>165</v>
      </c>
      <c r="DI10" s="161" t="s">
        <v>164</v>
      </c>
      <c r="DJ10" s="161" t="s">
        <v>165</v>
      </c>
      <c r="DK10" s="161" t="s">
        <v>164</v>
      </c>
      <c r="DL10" s="161" t="s">
        <v>165</v>
      </c>
      <c r="DM10" s="161" t="s">
        <v>164</v>
      </c>
      <c r="DN10" s="161" t="s">
        <v>165</v>
      </c>
      <c r="DO10" s="161" t="s">
        <v>164</v>
      </c>
      <c r="DP10" s="161" t="s">
        <v>165</v>
      </c>
      <c r="DQ10" s="161" t="s">
        <v>164</v>
      </c>
      <c r="DR10" s="161" t="s">
        <v>165</v>
      </c>
      <c r="DS10" s="161" t="s">
        <v>164</v>
      </c>
      <c r="DT10" s="161" t="s">
        <v>165</v>
      </c>
      <c r="DU10" s="161" t="s">
        <v>164</v>
      </c>
      <c r="DV10" s="161" t="s">
        <v>165</v>
      </c>
      <c r="DW10" s="161" t="s">
        <v>164</v>
      </c>
      <c r="DX10" s="161" t="s">
        <v>165</v>
      </c>
      <c r="DY10" s="161" t="s">
        <v>164</v>
      </c>
      <c r="DZ10" s="161" t="s">
        <v>165</v>
      </c>
      <c r="EA10" s="161" t="s">
        <v>164</v>
      </c>
      <c r="EB10" s="161" t="s">
        <v>165</v>
      </c>
      <c r="EC10" s="161" t="s">
        <v>164</v>
      </c>
      <c r="ED10" s="161" t="s">
        <v>165</v>
      </c>
      <c r="EE10" s="161" t="s">
        <v>164</v>
      </c>
      <c r="EF10" s="161" t="s">
        <v>165</v>
      </c>
      <c r="EG10" s="161" t="s">
        <v>164</v>
      </c>
      <c r="EH10" s="161" t="s">
        <v>165</v>
      </c>
      <c r="EI10" s="161" t="s">
        <v>164</v>
      </c>
      <c r="EJ10" s="161" t="s">
        <v>165</v>
      </c>
      <c r="EK10" s="161" t="s">
        <v>164</v>
      </c>
      <c r="EL10" s="161" t="s">
        <v>165</v>
      </c>
      <c r="EM10" s="161" t="s">
        <v>164</v>
      </c>
      <c r="EN10" s="161" t="s">
        <v>165</v>
      </c>
      <c r="EO10" s="161" t="s">
        <v>164</v>
      </c>
      <c r="EP10" s="161" t="s">
        <v>165</v>
      </c>
      <c r="EQ10" s="161" t="s">
        <v>164</v>
      </c>
      <c r="ER10" s="161" t="s">
        <v>165</v>
      </c>
      <c r="ES10" s="161" t="s">
        <v>164</v>
      </c>
      <c r="ET10" s="161" t="s">
        <v>165</v>
      </c>
      <c r="EU10" s="161" t="s">
        <v>164</v>
      </c>
      <c r="EV10" s="161" t="s">
        <v>165</v>
      </c>
      <c r="EW10" s="161" t="s">
        <v>164</v>
      </c>
      <c r="EX10" s="161" t="s">
        <v>165</v>
      </c>
      <c r="EY10" s="161" t="s">
        <v>164</v>
      </c>
      <c r="EZ10" s="161" t="s">
        <v>165</v>
      </c>
      <c r="FA10" s="161" t="s">
        <v>164</v>
      </c>
      <c r="FB10" s="161" t="s">
        <v>165</v>
      </c>
      <c r="FC10" s="161" t="s">
        <v>164</v>
      </c>
      <c r="FD10" s="161" t="s">
        <v>165</v>
      </c>
      <c r="FE10" s="161" t="s">
        <v>164</v>
      </c>
      <c r="FF10" s="161" t="s">
        <v>165</v>
      </c>
      <c r="FG10" s="161" t="s">
        <v>164</v>
      </c>
      <c r="FH10" s="161" t="s">
        <v>165</v>
      </c>
      <c r="FI10" s="161" t="s">
        <v>164</v>
      </c>
      <c r="FJ10" s="161" t="s">
        <v>165</v>
      </c>
      <c r="FK10" s="161" t="s">
        <v>164</v>
      </c>
      <c r="FL10" s="161" t="s">
        <v>165</v>
      </c>
      <c r="FM10" s="161" t="s">
        <v>164</v>
      </c>
      <c r="FN10" s="161" t="s">
        <v>165</v>
      </c>
      <c r="FO10" s="161" t="s">
        <v>164</v>
      </c>
      <c r="FP10" s="161" t="s">
        <v>165</v>
      </c>
      <c r="FQ10" s="161" t="s">
        <v>164</v>
      </c>
      <c r="FR10" s="161" t="s">
        <v>165</v>
      </c>
      <c r="FS10" s="161" t="s">
        <v>164</v>
      </c>
      <c r="FT10" s="161" t="s">
        <v>165</v>
      </c>
      <c r="FU10" s="161" t="s">
        <v>164</v>
      </c>
      <c r="FV10" s="161" t="s">
        <v>165</v>
      </c>
      <c r="FW10" s="161" t="s">
        <v>164</v>
      </c>
      <c r="FX10" s="161" t="s">
        <v>165</v>
      </c>
      <c r="FY10" s="161" t="s">
        <v>164</v>
      </c>
      <c r="FZ10" s="161" t="s">
        <v>165</v>
      </c>
      <c r="GA10" s="161" t="s">
        <v>164</v>
      </c>
      <c r="GB10" s="161" t="s">
        <v>165</v>
      </c>
      <c r="GC10" s="161" t="s">
        <v>164</v>
      </c>
      <c r="GD10" s="161" t="s">
        <v>165</v>
      </c>
      <c r="GE10" s="161" t="s">
        <v>164</v>
      </c>
      <c r="GF10" s="161" t="s">
        <v>165</v>
      </c>
      <c r="GG10" s="161" t="s">
        <v>164</v>
      </c>
      <c r="GH10" s="161" t="s">
        <v>165</v>
      </c>
      <c r="GI10" s="161" t="s">
        <v>164</v>
      </c>
      <c r="GJ10" s="161" t="s">
        <v>165</v>
      </c>
      <c r="GK10" s="161" t="s">
        <v>164</v>
      </c>
      <c r="GL10" s="161" t="s">
        <v>165</v>
      </c>
      <c r="GM10" s="161" t="s">
        <v>164</v>
      </c>
      <c r="GN10" s="161" t="s">
        <v>165</v>
      </c>
      <c r="GO10" s="161" t="s">
        <v>164</v>
      </c>
      <c r="GP10" s="161" t="s">
        <v>165</v>
      </c>
      <c r="GQ10" s="161" t="s">
        <v>164</v>
      </c>
      <c r="GR10" s="161" t="s">
        <v>165</v>
      </c>
      <c r="GS10" s="161" t="s">
        <v>164</v>
      </c>
      <c r="GT10" s="161" t="s">
        <v>165</v>
      </c>
      <c r="GU10" s="161" t="s">
        <v>164</v>
      </c>
      <c r="GV10" s="161" t="s">
        <v>165</v>
      </c>
      <c r="GW10" s="161" t="s">
        <v>164</v>
      </c>
      <c r="GX10" s="161" t="s">
        <v>165</v>
      </c>
      <c r="GY10" s="161" t="s">
        <v>164</v>
      </c>
      <c r="GZ10" s="161" t="s">
        <v>165</v>
      </c>
      <c r="HA10" s="161" t="s">
        <v>164</v>
      </c>
      <c r="HB10" s="161" t="s">
        <v>165</v>
      </c>
      <c r="HC10" s="161" t="s">
        <v>164</v>
      </c>
      <c r="HD10" s="161" t="s">
        <v>165</v>
      </c>
      <c r="HE10" s="161" t="s">
        <v>164</v>
      </c>
      <c r="HF10" s="161" t="s">
        <v>165</v>
      </c>
      <c r="HG10" s="161" t="s">
        <v>164</v>
      </c>
      <c r="HH10" s="161" t="s">
        <v>165</v>
      </c>
      <c r="HI10" s="161" t="s">
        <v>164</v>
      </c>
      <c r="HJ10" s="161" t="s">
        <v>165</v>
      </c>
      <c r="HK10" s="161" t="s">
        <v>164</v>
      </c>
      <c r="HL10" s="161" t="s">
        <v>165</v>
      </c>
      <c r="HM10" s="161" t="s">
        <v>164</v>
      </c>
      <c r="HN10" s="161" t="s">
        <v>165</v>
      </c>
      <c r="HO10" s="161" t="s">
        <v>164</v>
      </c>
      <c r="HP10" s="161" t="s">
        <v>165</v>
      </c>
      <c r="HQ10" s="161" t="s">
        <v>164</v>
      </c>
      <c r="HR10" s="161" t="s">
        <v>165</v>
      </c>
      <c r="HS10" s="161" t="s">
        <v>164</v>
      </c>
      <c r="HT10" s="161" t="s">
        <v>165</v>
      </c>
      <c r="HU10" s="161" t="s">
        <v>164</v>
      </c>
      <c r="HV10" s="161" t="s">
        <v>165</v>
      </c>
      <c r="HW10" s="161" t="s">
        <v>164</v>
      </c>
      <c r="HX10" s="161" t="s">
        <v>165</v>
      </c>
      <c r="HY10" s="161" t="s">
        <v>164</v>
      </c>
      <c r="HZ10" s="161" t="s">
        <v>165</v>
      </c>
      <c r="IA10" s="161" t="s">
        <v>164</v>
      </c>
      <c r="IB10" s="161" t="s">
        <v>165</v>
      </c>
      <c r="IC10" s="157" t="s">
        <v>164</v>
      </c>
      <c r="ID10" s="157" t="s">
        <v>165</v>
      </c>
      <c r="IE10" s="157" t="s">
        <v>164</v>
      </c>
      <c r="IF10" s="157" t="s">
        <v>165</v>
      </c>
      <c r="IG10" s="157" t="s">
        <v>164</v>
      </c>
      <c r="IH10" s="157" t="s">
        <v>165</v>
      </c>
      <c r="II10" s="157" t="s">
        <v>164</v>
      </c>
      <c r="IJ10" s="157" t="s">
        <v>165</v>
      </c>
      <c r="IK10" s="157" t="s">
        <v>164</v>
      </c>
      <c r="IL10" s="157" t="s">
        <v>165</v>
      </c>
      <c r="IM10" s="157" t="s">
        <v>164</v>
      </c>
      <c r="IN10" s="157" t="s">
        <v>165</v>
      </c>
      <c r="IO10" s="157" t="s">
        <v>164</v>
      </c>
      <c r="IP10" s="157" t="s">
        <v>165</v>
      </c>
      <c r="IQ10" s="157" t="s">
        <v>164</v>
      </c>
      <c r="IR10" s="157" t="s">
        <v>165</v>
      </c>
      <c r="IS10" s="157" t="s">
        <v>164</v>
      </c>
      <c r="IT10" s="157" t="s">
        <v>165</v>
      </c>
      <c r="IU10" s="157" t="s">
        <v>164</v>
      </c>
      <c r="IV10" s="157" t="s">
        <v>165</v>
      </c>
      <c r="IW10" s="157" t="s">
        <v>164</v>
      </c>
      <c r="IX10" s="157" t="s">
        <v>165</v>
      </c>
      <c r="IY10" s="157" t="s">
        <v>164</v>
      </c>
      <c r="IZ10" s="157" t="s">
        <v>165</v>
      </c>
      <c r="JA10" s="157" t="s">
        <v>164</v>
      </c>
      <c r="JB10" s="157" t="s">
        <v>165</v>
      </c>
      <c r="JC10" s="157" t="s">
        <v>164</v>
      </c>
      <c r="JD10" s="157" t="s">
        <v>165</v>
      </c>
      <c r="JE10" s="192" t="s">
        <v>164</v>
      </c>
      <c r="JF10" s="192" t="s">
        <v>165</v>
      </c>
      <c r="JG10" s="192" t="s">
        <v>164</v>
      </c>
      <c r="JH10" s="192" t="s">
        <v>165</v>
      </c>
    </row>
    <row r="11" spans="1:305" s="160" customFormat="1" ht="12.75" customHeight="1">
      <c r="A11" s="136">
        <v>0</v>
      </c>
      <c r="B11" s="137">
        <v>1</v>
      </c>
      <c r="C11" s="95"/>
      <c r="D11" s="95"/>
      <c r="E11" s="138"/>
      <c r="F11" s="138"/>
      <c r="G11" s="95">
        <f>C11+E11</f>
        <v>0</v>
      </c>
      <c r="H11" s="95">
        <f>D11+F11</f>
        <v>0</v>
      </c>
      <c r="I11" s="116"/>
      <c r="J11" s="95"/>
      <c r="K11" s="95"/>
      <c r="L11" s="95"/>
      <c r="M11" s="95">
        <f>I11+K11</f>
        <v>0</v>
      </c>
      <c r="N11" s="95">
        <f>J11+L11</f>
        <v>0</v>
      </c>
      <c r="O11" s="116"/>
      <c r="P11" s="95"/>
      <c r="Q11" s="99"/>
      <c r="R11" s="95"/>
      <c r="S11" s="95">
        <f>O11+Q11</f>
        <v>0</v>
      </c>
      <c r="T11" s="95">
        <f>P11+R11</f>
        <v>0</v>
      </c>
      <c r="U11" s="116">
        <v>34.950000000000003</v>
      </c>
      <c r="V11" s="95"/>
      <c r="W11" s="99"/>
      <c r="X11" s="99"/>
      <c r="Y11" s="95">
        <f>U11+W11</f>
        <v>34.950000000000003</v>
      </c>
      <c r="Z11" s="95">
        <f>V11+X11</f>
        <v>0</v>
      </c>
      <c r="AA11" s="95"/>
      <c r="AB11" s="95"/>
      <c r="AC11" s="95"/>
      <c r="AD11" s="95"/>
      <c r="AE11" s="95">
        <f>AA11+AC11</f>
        <v>0</v>
      </c>
      <c r="AF11" s="95">
        <f>AB11+AD11</f>
        <v>0</v>
      </c>
      <c r="AG11" s="116"/>
      <c r="AH11" s="95"/>
      <c r="AI11" s="95"/>
      <c r="AJ11" s="95"/>
      <c r="AK11" s="95">
        <f>AG11+AI11</f>
        <v>0</v>
      </c>
      <c r="AL11" s="95">
        <f>AH11+AJ11</f>
        <v>0</v>
      </c>
      <c r="AM11" s="95"/>
      <c r="AN11" s="95"/>
      <c r="AO11" s="138"/>
      <c r="AP11" s="138"/>
      <c r="AQ11" s="95">
        <f>AM11+AO11</f>
        <v>0</v>
      </c>
      <c r="AR11" s="95">
        <f>AN11+AP11</f>
        <v>0</v>
      </c>
      <c r="AS11" s="139">
        <v>13.4</v>
      </c>
      <c r="AT11" s="162"/>
      <c r="AU11" s="99"/>
      <c r="AV11" s="95"/>
      <c r="AW11" s="95">
        <f>AS11+AU11</f>
        <v>13.4</v>
      </c>
      <c r="AX11" s="95">
        <f>AT11+AV11</f>
        <v>0</v>
      </c>
      <c r="AY11" s="150"/>
      <c r="AZ11" s="110"/>
      <c r="BA11" s="110"/>
      <c r="BB11" s="110"/>
      <c r="BC11" s="95">
        <f>AY11+BA11</f>
        <v>0</v>
      </c>
      <c r="BD11" s="95">
        <f>AZ11+BB11</f>
        <v>0</v>
      </c>
      <c r="BE11" s="95"/>
      <c r="BF11" s="95"/>
      <c r="BG11" s="99"/>
      <c r="BH11" s="95"/>
      <c r="BI11" s="95">
        <f>BE11+BG11</f>
        <v>0</v>
      </c>
      <c r="BJ11" s="95">
        <f>BF11+BH11</f>
        <v>0</v>
      </c>
      <c r="BK11" s="118"/>
      <c r="BL11" s="118"/>
      <c r="BM11" s="95"/>
      <c r="BN11" s="95"/>
      <c r="BO11" s="95">
        <f>BK11+BM11</f>
        <v>0</v>
      </c>
      <c r="BP11" s="95">
        <f>BL11+BN11</f>
        <v>0</v>
      </c>
      <c r="BQ11" s="95"/>
      <c r="BR11" s="95"/>
      <c r="BS11" s="119"/>
      <c r="BT11" s="119"/>
      <c r="BU11" s="95">
        <f>BQ11+BS11</f>
        <v>0</v>
      </c>
      <c r="BV11" s="95">
        <f>BR11+BT11</f>
        <v>0</v>
      </c>
      <c r="BW11" s="356"/>
      <c r="BX11" s="138"/>
      <c r="BY11" s="103"/>
      <c r="BZ11" s="118"/>
      <c r="CA11" s="95">
        <f>BW11+BY11</f>
        <v>0</v>
      </c>
      <c r="CB11" s="95">
        <f>BX11+BZ11</f>
        <v>0</v>
      </c>
      <c r="CC11" s="139"/>
      <c r="CD11" s="99"/>
      <c r="CE11" s="120"/>
      <c r="CF11" s="120"/>
      <c r="CG11" s="95">
        <f>CC11+CE11</f>
        <v>0</v>
      </c>
      <c r="CH11" s="95">
        <f>CD11+CF11</f>
        <v>0</v>
      </c>
      <c r="CI11" s="95"/>
      <c r="CJ11" s="95"/>
      <c r="CK11" s="95"/>
      <c r="CL11" s="95"/>
      <c r="CM11" s="95">
        <f>CI11+CK11</f>
        <v>0</v>
      </c>
      <c r="CN11" s="95">
        <f>CJ11+CL11</f>
        <v>0</v>
      </c>
      <c r="CO11" s="116"/>
      <c r="CP11" s="95"/>
      <c r="CQ11" s="95"/>
      <c r="CR11" s="95"/>
      <c r="CS11" s="95">
        <f>CO11+CQ11</f>
        <v>0</v>
      </c>
      <c r="CT11" s="95">
        <f>CP11+CR11</f>
        <v>0</v>
      </c>
      <c r="CU11" s="95"/>
      <c r="CV11" s="95"/>
      <c r="CW11" s="95"/>
      <c r="CX11" s="95"/>
      <c r="CY11" s="95">
        <f>CU11+CW11</f>
        <v>0</v>
      </c>
      <c r="CZ11" s="95">
        <f>CV11+CX11</f>
        <v>0</v>
      </c>
      <c r="DA11" s="139">
        <v>10.31</v>
      </c>
      <c r="DB11" s="138"/>
      <c r="DC11" s="95"/>
      <c r="DD11" s="95"/>
      <c r="DE11" s="95">
        <f>DA11+DC11</f>
        <v>10.31</v>
      </c>
      <c r="DF11" s="95">
        <f>DB11+DD11</f>
        <v>0</v>
      </c>
      <c r="DG11" s="95"/>
      <c r="DH11" s="95"/>
      <c r="DI11" s="118"/>
      <c r="DJ11" s="95"/>
      <c r="DK11" s="95">
        <f>DG11+DI11</f>
        <v>0</v>
      </c>
      <c r="DL11" s="95">
        <f>DH11+DJ11</f>
        <v>0</v>
      </c>
      <c r="DM11" s="138"/>
      <c r="DN11" s="138"/>
      <c r="DO11" s="138"/>
      <c r="DP11" s="138"/>
      <c r="DQ11" s="95">
        <f>DM11+DO11</f>
        <v>0</v>
      </c>
      <c r="DR11" s="95">
        <f>DN11+DP11</f>
        <v>0</v>
      </c>
      <c r="DS11" s="116"/>
      <c r="DT11" s="95"/>
      <c r="DU11" s="95"/>
      <c r="DV11" s="119"/>
      <c r="DW11" s="95">
        <f>DS11+DU11</f>
        <v>0</v>
      </c>
      <c r="DX11" s="95">
        <f>DT11+DV11</f>
        <v>0</v>
      </c>
      <c r="DY11" s="140"/>
      <c r="DZ11" s="95"/>
      <c r="EA11" s="95"/>
      <c r="EB11" s="95"/>
      <c r="EC11" s="95">
        <f>DY11+EA11</f>
        <v>0</v>
      </c>
      <c r="ED11" s="95">
        <f>DZ11+EB11</f>
        <v>0</v>
      </c>
      <c r="EE11" s="95"/>
      <c r="EF11" s="95"/>
      <c r="EG11" s="121"/>
      <c r="EH11" s="95"/>
      <c r="EI11" s="95">
        <f>EE11+EG11</f>
        <v>0</v>
      </c>
      <c r="EJ11" s="95">
        <f>EF11+EH11</f>
        <v>0</v>
      </c>
      <c r="EK11" s="95"/>
      <c r="EL11" s="95"/>
      <c r="EM11" s="95"/>
      <c r="EN11" s="95"/>
      <c r="EO11" s="95">
        <f>EK11+EM11</f>
        <v>0</v>
      </c>
      <c r="EP11" s="95">
        <f>EL11+EN11</f>
        <v>0</v>
      </c>
      <c r="EQ11" s="95"/>
      <c r="ER11" s="95"/>
      <c r="ES11" s="95"/>
      <c r="ET11" s="95"/>
      <c r="EU11" s="95">
        <f>EQ11+ES11</f>
        <v>0</v>
      </c>
      <c r="EV11" s="95">
        <f>ER11+ET11</f>
        <v>0</v>
      </c>
      <c r="EW11" s="116">
        <v>0</v>
      </c>
      <c r="EX11" s="95"/>
      <c r="EY11" s="95"/>
      <c r="EZ11" s="95"/>
      <c r="FA11" s="95">
        <f>EW11+EY11</f>
        <v>0</v>
      </c>
      <c r="FB11" s="95">
        <f>EX11+EZ11</f>
        <v>0</v>
      </c>
      <c r="FC11" s="95"/>
      <c r="FD11" s="95"/>
      <c r="FE11" s="95"/>
      <c r="FF11" s="95"/>
      <c r="FG11" s="95">
        <f>FC11+FE11</f>
        <v>0</v>
      </c>
      <c r="FH11" s="95">
        <f>FD11+FF11</f>
        <v>0</v>
      </c>
      <c r="FI11" s="95"/>
      <c r="FJ11" s="95"/>
      <c r="FK11" s="95"/>
      <c r="FL11" s="95"/>
      <c r="FM11" s="95">
        <f>FI11+FK11</f>
        <v>0</v>
      </c>
      <c r="FN11" s="95">
        <f>FJ11+FL11</f>
        <v>0</v>
      </c>
      <c r="FO11" s="95"/>
      <c r="FP11" s="95"/>
      <c r="FQ11" s="95"/>
      <c r="FR11" s="95"/>
      <c r="FS11" s="95">
        <f>FO11+FQ11</f>
        <v>0</v>
      </c>
      <c r="FT11" s="95">
        <f>FP11+FR11</f>
        <v>0</v>
      </c>
      <c r="FU11" s="95"/>
      <c r="FV11" s="95"/>
      <c r="FW11" s="95"/>
      <c r="FX11" s="95"/>
      <c r="FY11" s="95">
        <f>FU11+FW11</f>
        <v>0</v>
      </c>
      <c r="FZ11" s="95">
        <f>FV11+FX11</f>
        <v>0</v>
      </c>
      <c r="GA11" s="95"/>
      <c r="GB11" s="95"/>
      <c r="GC11" s="95"/>
      <c r="GD11" s="95"/>
      <c r="GE11" s="95">
        <f>GA11+GC11</f>
        <v>0</v>
      </c>
      <c r="GF11" s="95">
        <f>GB11+GD11</f>
        <v>0</v>
      </c>
      <c r="GG11" s="95"/>
      <c r="GH11" s="95"/>
      <c r="GI11" s="95"/>
      <c r="GJ11" s="95"/>
      <c r="GK11" s="95">
        <f>GG11+GI11</f>
        <v>0</v>
      </c>
      <c r="GL11" s="95">
        <f>GH11+GJ11</f>
        <v>0</v>
      </c>
      <c r="GM11" s="95"/>
      <c r="GN11" s="95"/>
      <c r="GO11" s="95"/>
      <c r="GP11" s="95"/>
      <c r="GQ11" s="95">
        <f>GM11+GO11</f>
        <v>0</v>
      </c>
      <c r="GR11" s="95">
        <f>GN11+GP11</f>
        <v>0</v>
      </c>
      <c r="GS11" s="95"/>
      <c r="GT11" s="95"/>
      <c r="GU11" s="95"/>
      <c r="GV11" s="95"/>
      <c r="GW11" s="95">
        <f>GS11+GU11</f>
        <v>0</v>
      </c>
      <c r="GX11" s="95">
        <f>GT11+GV11</f>
        <v>0</v>
      </c>
      <c r="GY11" s="95"/>
      <c r="GZ11" s="95"/>
      <c r="HA11" s="95"/>
      <c r="HB11" s="95"/>
      <c r="HC11" s="95">
        <f>GY11+HA11</f>
        <v>0</v>
      </c>
      <c r="HD11" s="95">
        <f>GZ11+HB11</f>
        <v>0</v>
      </c>
      <c r="HE11" s="95"/>
      <c r="HF11" s="95"/>
      <c r="HG11" s="95"/>
      <c r="HH11" s="95"/>
      <c r="HI11" s="95">
        <f>HE11+HG11</f>
        <v>0</v>
      </c>
      <c r="HJ11" s="95">
        <f>HF11+HH11</f>
        <v>0</v>
      </c>
      <c r="HK11" s="95"/>
      <c r="HL11" s="95"/>
      <c r="HM11" s="95"/>
      <c r="HN11" s="95"/>
      <c r="HO11" s="95">
        <f>HK11+HM11</f>
        <v>0</v>
      </c>
      <c r="HP11" s="95">
        <f>HL11+HN11</f>
        <v>0</v>
      </c>
      <c r="HQ11" s="95"/>
      <c r="HR11" s="95"/>
      <c r="HS11" s="95"/>
      <c r="HT11" s="95"/>
      <c r="HU11" s="95">
        <f>HQ11+HS11</f>
        <v>0</v>
      </c>
      <c r="HV11" s="95">
        <f>HR11+HT11</f>
        <v>0</v>
      </c>
      <c r="HW11" s="95"/>
      <c r="HX11" s="163"/>
      <c r="HY11" s="163"/>
      <c r="HZ11" s="163"/>
      <c r="IA11" s="95">
        <f>HW11</f>
        <v>0</v>
      </c>
      <c r="IB11" s="95">
        <f>HX11</f>
        <v>0</v>
      </c>
      <c r="IC11" s="164"/>
      <c r="ID11" s="99"/>
      <c r="IE11" s="99">
        <f>IC11</f>
        <v>0</v>
      </c>
      <c r="IF11" s="99">
        <f>ID11</f>
        <v>0</v>
      </c>
      <c r="IG11" s="99"/>
      <c r="IH11" s="99"/>
      <c r="II11" s="99">
        <f>IG11</f>
        <v>0</v>
      </c>
      <c r="IJ11" s="99">
        <f>IH11</f>
        <v>0</v>
      </c>
      <c r="IK11" s="165"/>
      <c r="IL11" s="162"/>
      <c r="IM11" s="162">
        <f>IK11</f>
        <v>0</v>
      </c>
      <c r="IN11" s="162">
        <f>IL11</f>
        <v>0</v>
      </c>
      <c r="IO11" s="139"/>
      <c r="IP11" s="163"/>
      <c r="IQ11" s="162">
        <f>IO11</f>
        <v>0</v>
      </c>
      <c r="IR11" s="162">
        <f>IP11</f>
        <v>0</v>
      </c>
      <c r="IS11" s="117"/>
      <c r="IT11" s="163"/>
      <c r="IU11" s="162">
        <f>IS11</f>
        <v>0</v>
      </c>
      <c r="IV11" s="162">
        <f>IT11</f>
        <v>0</v>
      </c>
      <c r="IW11" s="163"/>
      <c r="IX11" s="163"/>
      <c r="IY11" s="191">
        <f>IW11</f>
        <v>0</v>
      </c>
      <c r="IZ11" s="191">
        <f>IX11</f>
        <v>0</v>
      </c>
      <c r="JA11" s="191"/>
      <c r="JB11" s="191"/>
      <c r="JC11" s="191">
        <f>JA11</f>
        <v>0</v>
      </c>
      <c r="JD11" s="191">
        <f>JB11</f>
        <v>0</v>
      </c>
      <c r="JE11" s="191"/>
      <c r="JF11" s="191"/>
      <c r="JG11" s="191">
        <f>JE11</f>
        <v>0</v>
      </c>
      <c r="JH11" s="191">
        <f>JF11</f>
        <v>0</v>
      </c>
    </row>
    <row r="12" spans="1:305" s="160" customFormat="1" ht="12.75" customHeight="1">
      <c r="A12" s="134"/>
      <c r="B12" s="137">
        <v>2</v>
      </c>
      <c r="C12" s="95"/>
      <c r="D12" s="95"/>
      <c r="E12" s="138"/>
      <c r="F12" s="138"/>
      <c r="G12" s="95">
        <f t="shared" ref="G12:G75" si="0">C12+E12</f>
        <v>0</v>
      </c>
      <c r="H12" s="95">
        <f t="shared" ref="H12:H75" si="1">D12+F12</f>
        <v>0</v>
      </c>
      <c r="I12" s="116"/>
      <c r="J12" s="95"/>
      <c r="K12" s="95"/>
      <c r="L12" s="95"/>
      <c r="M12" s="95">
        <f t="shared" ref="M12:M75" si="2">I12+K12</f>
        <v>0</v>
      </c>
      <c r="N12" s="95">
        <f t="shared" ref="N12:N75" si="3">J12+L12</f>
        <v>0</v>
      </c>
      <c r="O12" s="116"/>
      <c r="P12" s="95"/>
      <c r="Q12" s="99"/>
      <c r="R12" s="95"/>
      <c r="S12" s="95">
        <f t="shared" ref="S12:S43" si="4">O12+Q12</f>
        <v>0</v>
      </c>
      <c r="T12" s="95">
        <f t="shared" ref="T12:T75" si="5">P12+R12</f>
        <v>0</v>
      </c>
      <c r="U12" s="116">
        <v>34.950000000000003</v>
      </c>
      <c r="V12" s="95"/>
      <c r="W12" s="99"/>
      <c r="X12" s="99"/>
      <c r="Y12" s="95">
        <f t="shared" ref="Y12:Y75" si="6">U12+W12</f>
        <v>34.950000000000003</v>
      </c>
      <c r="Z12" s="95">
        <f t="shared" ref="Z12:Z75" si="7">V12+X12</f>
        <v>0</v>
      </c>
      <c r="AA12" s="95"/>
      <c r="AB12" s="95"/>
      <c r="AC12" s="115"/>
      <c r="AD12" s="95"/>
      <c r="AE12" s="95">
        <f t="shared" ref="AE12:AE75" si="8">AA12+AC12</f>
        <v>0</v>
      </c>
      <c r="AF12" s="95">
        <f t="shared" ref="AF12:AF75" si="9">AB12+AD12</f>
        <v>0</v>
      </c>
      <c r="AG12" s="116"/>
      <c r="AH12" s="95"/>
      <c r="AI12" s="95"/>
      <c r="AJ12" s="95"/>
      <c r="AK12" s="95">
        <f t="shared" ref="AK12:AK75" si="10">AG12+AI12</f>
        <v>0</v>
      </c>
      <c r="AL12" s="95">
        <f t="shared" ref="AL12:AL75" si="11">AH12+AJ12</f>
        <v>0</v>
      </c>
      <c r="AM12" s="95"/>
      <c r="AN12" s="95"/>
      <c r="AO12" s="138"/>
      <c r="AP12" s="138"/>
      <c r="AQ12" s="95">
        <f t="shared" ref="AQ12:AQ75" si="12">AM12+AO12</f>
        <v>0</v>
      </c>
      <c r="AR12" s="95">
        <f t="shared" ref="AR12:AR75" si="13">AN12+AP12</f>
        <v>0</v>
      </c>
      <c r="AS12" s="139">
        <v>13.4</v>
      </c>
      <c r="AT12" s="162"/>
      <c r="AU12" s="99"/>
      <c r="AV12" s="95"/>
      <c r="AW12" s="95">
        <f t="shared" ref="AW12:AW75" si="14">AS12+AU12</f>
        <v>13.4</v>
      </c>
      <c r="AX12" s="95">
        <f t="shared" ref="AX12:AX75" si="15">AT12+AV12</f>
        <v>0</v>
      </c>
      <c r="AY12" s="150"/>
      <c r="AZ12" s="110"/>
      <c r="BA12" s="110"/>
      <c r="BB12" s="110"/>
      <c r="BC12" s="95">
        <f t="shared" ref="BC12:BC75" si="16">AY12+BA12</f>
        <v>0</v>
      </c>
      <c r="BD12" s="95">
        <f t="shared" ref="BD12:BD75" si="17">AZ12+BB12</f>
        <v>0</v>
      </c>
      <c r="BE12" s="95"/>
      <c r="BF12" s="95"/>
      <c r="BG12" s="99"/>
      <c r="BH12" s="95"/>
      <c r="BI12" s="95">
        <f t="shared" ref="BI12:BI75" si="18">BE12+BG12</f>
        <v>0</v>
      </c>
      <c r="BJ12" s="95">
        <f t="shared" ref="BJ12:BJ75" si="19">BF12+BH12</f>
        <v>0</v>
      </c>
      <c r="BK12" s="118"/>
      <c r="BL12" s="118"/>
      <c r="BM12" s="95"/>
      <c r="BN12" s="95"/>
      <c r="BO12" s="95">
        <f t="shared" ref="BO12:BO75" si="20">BK12+BM12</f>
        <v>0</v>
      </c>
      <c r="BP12" s="95">
        <f t="shared" ref="BP12:BP75" si="21">BL12+BN12</f>
        <v>0</v>
      </c>
      <c r="BQ12" s="95"/>
      <c r="BR12" s="95"/>
      <c r="BS12" s="119"/>
      <c r="BT12" s="119"/>
      <c r="BU12" s="95">
        <f t="shared" ref="BU12:BU75" si="22">BQ12+BS12</f>
        <v>0</v>
      </c>
      <c r="BV12" s="95">
        <f t="shared" ref="BV12:BV75" si="23">BR12+BT12</f>
        <v>0</v>
      </c>
      <c r="BW12" s="356"/>
      <c r="BX12" s="138"/>
      <c r="BY12" s="103"/>
      <c r="BZ12" s="118"/>
      <c r="CA12" s="95">
        <f t="shared" ref="CA12:CA75" si="24">BW12+BY12</f>
        <v>0</v>
      </c>
      <c r="CB12" s="95">
        <f t="shared" ref="CB12:CB75" si="25">BX12+BZ12</f>
        <v>0</v>
      </c>
      <c r="CC12" s="139"/>
      <c r="CD12" s="99"/>
      <c r="CE12" s="120"/>
      <c r="CF12" s="120"/>
      <c r="CG12" s="95">
        <f t="shared" ref="CG12:CG75" si="26">CC12+CE12</f>
        <v>0</v>
      </c>
      <c r="CH12" s="95">
        <f>CD12+CF12</f>
        <v>0</v>
      </c>
      <c r="CI12" s="95"/>
      <c r="CJ12" s="95"/>
      <c r="CK12" s="95"/>
      <c r="CL12" s="95"/>
      <c r="CM12" s="95">
        <f t="shared" ref="CM12:CM75" si="27">CI12+CK12</f>
        <v>0</v>
      </c>
      <c r="CN12" s="95">
        <f t="shared" ref="CN12:CN75" si="28">CJ12+CL12</f>
        <v>0</v>
      </c>
      <c r="CO12" s="116"/>
      <c r="CP12" s="95"/>
      <c r="CQ12" s="95"/>
      <c r="CR12" s="95"/>
      <c r="CS12" s="95">
        <f t="shared" ref="CS12:CS43" si="29">CO12+CQ12</f>
        <v>0</v>
      </c>
      <c r="CT12" s="95">
        <f t="shared" ref="CT12:CT75" si="30">CP12+CR12</f>
        <v>0</v>
      </c>
      <c r="CU12" s="95"/>
      <c r="CV12" s="95"/>
      <c r="CW12" s="95"/>
      <c r="CX12" s="95"/>
      <c r="CY12" s="95">
        <f t="shared" ref="CY12:CY75" si="31">CU12+CW12</f>
        <v>0</v>
      </c>
      <c r="CZ12" s="95">
        <f t="shared" ref="CZ12:CZ75" si="32">CV12+CX12</f>
        <v>0</v>
      </c>
      <c r="DA12" s="139">
        <v>10.31</v>
      </c>
      <c r="DB12" s="138"/>
      <c r="DC12" s="95"/>
      <c r="DD12" s="95"/>
      <c r="DE12" s="95">
        <f t="shared" ref="DE12:DE75" si="33">DA12+DC12</f>
        <v>10.31</v>
      </c>
      <c r="DF12" s="95">
        <f t="shared" ref="DF12:DF75" si="34">DB12+DD12</f>
        <v>0</v>
      </c>
      <c r="DG12" s="95"/>
      <c r="DH12" s="95"/>
      <c r="DI12" s="118"/>
      <c r="DJ12" s="95"/>
      <c r="DK12" s="95">
        <f t="shared" ref="DK12:DK75" si="35">DG12+DI12</f>
        <v>0</v>
      </c>
      <c r="DL12" s="95">
        <f t="shared" ref="DL12:DL75" si="36">DH12+DJ12</f>
        <v>0</v>
      </c>
      <c r="DM12" s="138"/>
      <c r="DN12" s="138"/>
      <c r="DO12" s="138"/>
      <c r="DP12" s="138"/>
      <c r="DQ12" s="95">
        <f t="shared" ref="DQ12:DQ75" si="37">DM12+DO12</f>
        <v>0</v>
      </c>
      <c r="DR12" s="95">
        <f t="shared" ref="DR12:DR75" si="38">DN12+DP12</f>
        <v>0</v>
      </c>
      <c r="DS12" s="116"/>
      <c r="DT12" s="95"/>
      <c r="DU12" s="95"/>
      <c r="DV12" s="119"/>
      <c r="DW12" s="95">
        <f t="shared" ref="DW12:DW75" si="39">DS12+DU12</f>
        <v>0</v>
      </c>
      <c r="DX12" s="95">
        <f t="shared" ref="DX12:DX75" si="40">DT12+DV12</f>
        <v>0</v>
      </c>
      <c r="DY12" s="140"/>
      <c r="DZ12" s="95"/>
      <c r="EA12" s="95"/>
      <c r="EB12" s="95"/>
      <c r="EC12" s="95">
        <f t="shared" ref="EC12:EC75" si="41">DY12+EA12</f>
        <v>0</v>
      </c>
      <c r="ED12" s="95">
        <f t="shared" ref="ED12:ED75" si="42">DZ12+EB12</f>
        <v>0</v>
      </c>
      <c r="EE12" s="95"/>
      <c r="EF12" s="95"/>
      <c r="EG12" s="121"/>
      <c r="EH12" s="95"/>
      <c r="EI12" s="95">
        <f t="shared" ref="EI12:EI75" si="43">EE12+EG12</f>
        <v>0</v>
      </c>
      <c r="EJ12" s="95">
        <f t="shared" ref="EJ12:EJ75" si="44">EF12+EH12</f>
        <v>0</v>
      </c>
      <c r="EK12" s="95"/>
      <c r="EL12" s="95"/>
      <c r="EM12" s="95"/>
      <c r="EN12" s="95"/>
      <c r="EO12" s="95">
        <f t="shared" ref="EO12:EO75" si="45">EK12+EM12</f>
        <v>0</v>
      </c>
      <c r="EP12" s="95">
        <f t="shared" ref="EP12:EP75" si="46">EL12+EN12</f>
        <v>0</v>
      </c>
      <c r="EQ12" s="95"/>
      <c r="ER12" s="95"/>
      <c r="ES12" s="95"/>
      <c r="ET12" s="95"/>
      <c r="EU12" s="95">
        <f t="shared" ref="EU12:EU43" si="47">EQ12+ES12</f>
        <v>0</v>
      </c>
      <c r="EV12" s="95">
        <f t="shared" ref="EV12:EV75" si="48">ER12+ET12</f>
        <v>0</v>
      </c>
      <c r="EW12" s="116">
        <v>0</v>
      </c>
      <c r="EX12" s="95"/>
      <c r="EY12" s="95"/>
      <c r="EZ12" s="95"/>
      <c r="FA12" s="95">
        <f t="shared" ref="FA12:FA75" si="49">EW12+EY12</f>
        <v>0</v>
      </c>
      <c r="FB12" s="95">
        <f t="shared" ref="FB12:FB75" si="50">EX12+EZ12</f>
        <v>0</v>
      </c>
      <c r="FC12" s="95"/>
      <c r="FD12" s="95"/>
      <c r="FE12" s="95"/>
      <c r="FF12" s="95"/>
      <c r="FG12" s="95">
        <f t="shared" ref="FG12:FG75" si="51">FC12+FE12</f>
        <v>0</v>
      </c>
      <c r="FH12" s="95">
        <f t="shared" ref="FH12:FH75" si="52">FD12+FF12</f>
        <v>0</v>
      </c>
      <c r="FI12" s="95"/>
      <c r="FJ12" s="95"/>
      <c r="FK12" s="95"/>
      <c r="FL12" s="95"/>
      <c r="FM12" s="95">
        <f t="shared" ref="FM12:FM75" si="53">FI12+FK12</f>
        <v>0</v>
      </c>
      <c r="FN12" s="95">
        <f t="shared" ref="FN12:FN75" si="54">FJ12+FL12</f>
        <v>0</v>
      </c>
      <c r="FO12" s="95"/>
      <c r="FP12" s="95"/>
      <c r="FQ12" s="95"/>
      <c r="FR12" s="95"/>
      <c r="FS12" s="95">
        <f t="shared" ref="FS12:FS75" si="55">FO12+FQ12</f>
        <v>0</v>
      </c>
      <c r="FT12" s="95">
        <f t="shared" ref="FT12:FT75" si="56">FP12+FR12</f>
        <v>0</v>
      </c>
      <c r="FU12" s="95"/>
      <c r="FV12" s="95"/>
      <c r="FW12" s="95"/>
      <c r="FX12" s="95"/>
      <c r="FY12" s="95">
        <f t="shared" ref="FY12:FY75" si="57">FU12+FW12</f>
        <v>0</v>
      </c>
      <c r="FZ12" s="95">
        <f t="shared" ref="FZ12:FZ75" si="58">FV12+FX12</f>
        <v>0</v>
      </c>
      <c r="GA12" s="95"/>
      <c r="GB12" s="95"/>
      <c r="GC12" s="95"/>
      <c r="GD12" s="95"/>
      <c r="GE12" s="95">
        <f t="shared" ref="GE12:GE75" si="59">GA12+GC12</f>
        <v>0</v>
      </c>
      <c r="GF12" s="95">
        <f t="shared" ref="GF12:GF75" si="60">GB12+GD12</f>
        <v>0</v>
      </c>
      <c r="GG12" s="95"/>
      <c r="GH12" s="95"/>
      <c r="GI12" s="95"/>
      <c r="GJ12" s="95"/>
      <c r="GK12" s="95">
        <f t="shared" ref="GK12:GK75" si="61">GG12+GI12</f>
        <v>0</v>
      </c>
      <c r="GL12" s="95">
        <f t="shared" ref="GL12:GL75" si="62">GH12+GJ12</f>
        <v>0</v>
      </c>
      <c r="GM12" s="95"/>
      <c r="GN12" s="95"/>
      <c r="GO12" s="95"/>
      <c r="GP12" s="95"/>
      <c r="GQ12" s="95">
        <f t="shared" ref="GQ12:GQ75" si="63">GM12+GO12</f>
        <v>0</v>
      </c>
      <c r="GR12" s="95">
        <f t="shared" ref="GR12:GR75" si="64">GN12+GP12</f>
        <v>0</v>
      </c>
      <c r="GS12" s="95"/>
      <c r="GT12" s="95"/>
      <c r="GU12" s="95"/>
      <c r="GV12" s="95"/>
      <c r="GW12" s="95">
        <f t="shared" ref="GW12:GX75" si="65">GS12+GU12</f>
        <v>0</v>
      </c>
      <c r="GX12" s="95">
        <f t="shared" si="65"/>
        <v>0</v>
      </c>
      <c r="GY12" s="95"/>
      <c r="GZ12" s="95"/>
      <c r="HA12" s="95"/>
      <c r="HB12" s="95"/>
      <c r="HC12" s="95">
        <f t="shared" ref="HC12:HD75" si="66">GY12+HA12</f>
        <v>0</v>
      </c>
      <c r="HD12" s="95">
        <f t="shared" si="66"/>
        <v>0</v>
      </c>
      <c r="HE12" s="95"/>
      <c r="HF12" s="95"/>
      <c r="HG12" s="95"/>
      <c r="HH12" s="95"/>
      <c r="HI12" s="95">
        <f t="shared" ref="HI12:HI75" si="67">HE12+HG12</f>
        <v>0</v>
      </c>
      <c r="HJ12" s="95">
        <f t="shared" ref="HJ12:HJ75" si="68">HF12+HH12</f>
        <v>0</v>
      </c>
      <c r="HK12" s="95"/>
      <c r="HL12" s="95"/>
      <c r="HM12" s="95"/>
      <c r="HN12" s="95"/>
      <c r="HO12" s="95">
        <f t="shared" ref="HO12:HO75" si="69">HK12+HM12</f>
        <v>0</v>
      </c>
      <c r="HP12" s="95">
        <f t="shared" ref="HP12:HP75" si="70">HL12+HN12</f>
        <v>0</v>
      </c>
      <c r="HQ12" s="95"/>
      <c r="HR12" s="95"/>
      <c r="HS12" s="95"/>
      <c r="HT12" s="95"/>
      <c r="HU12" s="95">
        <f t="shared" ref="HU12:HV75" si="71">HQ12+HS12</f>
        <v>0</v>
      </c>
      <c r="HV12" s="95">
        <f t="shared" si="71"/>
        <v>0</v>
      </c>
      <c r="HW12" s="95"/>
      <c r="HX12" s="163"/>
      <c r="HY12" s="163"/>
      <c r="HZ12" s="163"/>
      <c r="IA12" s="95">
        <f t="shared" ref="IA12:IA75" si="72">HW12</f>
        <v>0</v>
      </c>
      <c r="IB12" s="95">
        <f t="shared" ref="IB12:IB75" si="73">HX12</f>
        <v>0</v>
      </c>
      <c r="IC12" s="164"/>
      <c r="ID12" s="99"/>
      <c r="IE12" s="99">
        <f t="shared" ref="IE12:IF43" si="74">IC12</f>
        <v>0</v>
      </c>
      <c r="IF12" s="99">
        <f t="shared" si="74"/>
        <v>0</v>
      </c>
      <c r="IG12" s="99"/>
      <c r="IH12" s="99"/>
      <c r="II12" s="99">
        <f t="shared" ref="II12:II75" si="75">IG12</f>
        <v>0</v>
      </c>
      <c r="IJ12" s="99">
        <f t="shared" ref="IJ12:IJ75" si="76">IH12</f>
        <v>0</v>
      </c>
      <c r="IK12" s="165"/>
      <c r="IL12" s="162"/>
      <c r="IM12" s="162">
        <f t="shared" ref="IM12:IM75" si="77">IK12</f>
        <v>0</v>
      </c>
      <c r="IN12" s="162">
        <f t="shared" ref="IN12:IN75" si="78">IL12</f>
        <v>0</v>
      </c>
      <c r="IO12" s="139"/>
      <c r="IP12" s="163"/>
      <c r="IQ12" s="162">
        <f t="shared" ref="IQ12:IQ75" si="79">IO12</f>
        <v>0</v>
      </c>
      <c r="IR12" s="162">
        <f t="shared" ref="IR12:IR75" si="80">IP12</f>
        <v>0</v>
      </c>
      <c r="IS12" s="117"/>
      <c r="IT12" s="163"/>
      <c r="IU12" s="162">
        <f t="shared" ref="IU12:IU75" si="81">IS12</f>
        <v>0</v>
      </c>
      <c r="IV12" s="162">
        <f t="shared" ref="IV12:IV75" si="82">IT12</f>
        <v>0</v>
      </c>
      <c r="IW12" s="163"/>
      <c r="IX12" s="163"/>
      <c r="IY12" s="191">
        <f t="shared" ref="IY12:IY19" si="83">IW12</f>
        <v>0</v>
      </c>
      <c r="IZ12" s="191">
        <f t="shared" ref="IZ12:IZ19" si="84">IX12</f>
        <v>0</v>
      </c>
      <c r="JA12" s="191"/>
      <c r="JB12" s="191"/>
      <c r="JC12" s="191">
        <f t="shared" ref="JC12:JC75" si="85">JA12</f>
        <v>0</v>
      </c>
      <c r="JD12" s="191">
        <f t="shared" ref="JD12:JD75" si="86">JB12</f>
        <v>0</v>
      </c>
      <c r="JE12" s="191"/>
      <c r="JF12" s="191"/>
      <c r="JG12" s="191">
        <f t="shared" ref="JG12:JG75" si="87">JE12</f>
        <v>0</v>
      </c>
      <c r="JH12" s="191">
        <f t="shared" ref="JH12:JH75" si="88">JF12</f>
        <v>0</v>
      </c>
    </row>
    <row r="13" spans="1:305" ht="12.75" customHeight="1">
      <c r="A13" s="134"/>
      <c r="B13" s="137">
        <v>3</v>
      </c>
      <c r="C13" s="95"/>
      <c r="D13" s="95"/>
      <c r="E13" s="138"/>
      <c r="F13" s="138"/>
      <c r="G13" s="95">
        <f t="shared" si="0"/>
        <v>0</v>
      </c>
      <c r="H13" s="95">
        <f t="shared" si="1"/>
        <v>0</v>
      </c>
      <c r="I13" s="116"/>
      <c r="J13" s="95"/>
      <c r="K13" s="95"/>
      <c r="L13" s="95"/>
      <c r="M13" s="95">
        <f t="shared" si="2"/>
        <v>0</v>
      </c>
      <c r="N13" s="95">
        <f t="shared" si="3"/>
        <v>0</v>
      </c>
      <c r="O13" s="116"/>
      <c r="P13" s="95"/>
      <c r="Q13" s="99"/>
      <c r="R13" s="95"/>
      <c r="S13" s="95">
        <f t="shared" si="4"/>
        <v>0</v>
      </c>
      <c r="T13" s="95">
        <f t="shared" si="5"/>
        <v>0</v>
      </c>
      <c r="U13" s="116">
        <v>34.950000000000003</v>
      </c>
      <c r="V13" s="95"/>
      <c r="W13" s="99"/>
      <c r="X13" s="99"/>
      <c r="Y13" s="95">
        <f t="shared" si="6"/>
        <v>34.950000000000003</v>
      </c>
      <c r="Z13" s="95">
        <f t="shared" si="7"/>
        <v>0</v>
      </c>
      <c r="AA13" s="95"/>
      <c r="AB13" s="95"/>
      <c r="AC13" s="95"/>
      <c r="AD13" s="95"/>
      <c r="AE13" s="95">
        <f t="shared" si="8"/>
        <v>0</v>
      </c>
      <c r="AF13" s="95">
        <f t="shared" si="9"/>
        <v>0</v>
      </c>
      <c r="AG13" s="116"/>
      <c r="AH13" s="95"/>
      <c r="AI13" s="95"/>
      <c r="AJ13" s="95"/>
      <c r="AK13" s="95">
        <f t="shared" si="10"/>
        <v>0</v>
      </c>
      <c r="AL13" s="95">
        <f t="shared" si="11"/>
        <v>0</v>
      </c>
      <c r="AM13" s="95"/>
      <c r="AN13" s="95"/>
      <c r="AO13" s="138"/>
      <c r="AP13" s="138"/>
      <c r="AQ13" s="95">
        <f t="shared" si="12"/>
        <v>0</v>
      </c>
      <c r="AR13" s="95">
        <f t="shared" si="13"/>
        <v>0</v>
      </c>
      <c r="AS13" s="139">
        <v>13.4</v>
      </c>
      <c r="AT13" s="162"/>
      <c r="AU13" s="99"/>
      <c r="AV13" s="95"/>
      <c r="AW13" s="95">
        <f t="shared" si="14"/>
        <v>13.4</v>
      </c>
      <c r="AX13" s="95">
        <f t="shared" si="15"/>
        <v>0</v>
      </c>
      <c r="AY13" s="150"/>
      <c r="AZ13" s="110"/>
      <c r="BA13" s="110"/>
      <c r="BB13" s="110"/>
      <c r="BC13" s="95">
        <f t="shared" si="16"/>
        <v>0</v>
      </c>
      <c r="BD13" s="95">
        <f t="shared" si="17"/>
        <v>0</v>
      </c>
      <c r="BE13" s="95"/>
      <c r="BF13" s="95"/>
      <c r="BG13" s="99"/>
      <c r="BH13" s="95"/>
      <c r="BI13" s="95">
        <f t="shared" si="18"/>
        <v>0</v>
      </c>
      <c r="BJ13" s="95">
        <f t="shared" si="19"/>
        <v>0</v>
      </c>
      <c r="BK13" s="118"/>
      <c r="BL13" s="118"/>
      <c r="BM13" s="95"/>
      <c r="BN13" s="95"/>
      <c r="BO13" s="95">
        <f t="shared" si="20"/>
        <v>0</v>
      </c>
      <c r="BP13" s="95">
        <f t="shared" si="21"/>
        <v>0</v>
      </c>
      <c r="BQ13" s="95"/>
      <c r="BR13" s="95"/>
      <c r="BS13" s="119"/>
      <c r="BT13" s="119"/>
      <c r="BU13" s="95">
        <f t="shared" si="22"/>
        <v>0</v>
      </c>
      <c r="BV13" s="95">
        <f t="shared" si="23"/>
        <v>0</v>
      </c>
      <c r="BW13" s="356"/>
      <c r="BX13" s="138"/>
      <c r="BY13" s="103"/>
      <c r="BZ13" s="118"/>
      <c r="CA13" s="95">
        <f t="shared" si="24"/>
        <v>0</v>
      </c>
      <c r="CB13" s="95">
        <f t="shared" si="25"/>
        <v>0</v>
      </c>
      <c r="CC13" s="139"/>
      <c r="CD13" s="99"/>
      <c r="CE13" s="120"/>
      <c r="CF13" s="120"/>
      <c r="CG13" s="95">
        <f t="shared" si="26"/>
        <v>0</v>
      </c>
      <c r="CH13" s="95">
        <f t="shared" ref="CH13:CH75" si="89">CD13+CF13</f>
        <v>0</v>
      </c>
      <c r="CI13" s="95"/>
      <c r="CJ13" s="95"/>
      <c r="CK13" s="95"/>
      <c r="CL13" s="95"/>
      <c r="CM13" s="95">
        <f t="shared" si="27"/>
        <v>0</v>
      </c>
      <c r="CN13" s="95">
        <f t="shared" si="28"/>
        <v>0</v>
      </c>
      <c r="CO13" s="116"/>
      <c r="CP13" s="95"/>
      <c r="CQ13" s="95"/>
      <c r="CR13" s="95"/>
      <c r="CS13" s="95">
        <f t="shared" si="29"/>
        <v>0</v>
      </c>
      <c r="CT13" s="95">
        <f t="shared" si="30"/>
        <v>0</v>
      </c>
      <c r="CU13" s="95"/>
      <c r="CV13" s="95"/>
      <c r="CW13" s="95"/>
      <c r="CX13" s="95"/>
      <c r="CY13" s="95">
        <f t="shared" si="31"/>
        <v>0</v>
      </c>
      <c r="CZ13" s="95">
        <f t="shared" si="32"/>
        <v>0</v>
      </c>
      <c r="DA13" s="139">
        <v>10.31</v>
      </c>
      <c r="DB13" s="138"/>
      <c r="DC13" s="95"/>
      <c r="DD13" s="95"/>
      <c r="DE13" s="95">
        <f t="shared" si="33"/>
        <v>10.31</v>
      </c>
      <c r="DF13" s="95">
        <f t="shared" si="34"/>
        <v>0</v>
      </c>
      <c r="DG13" s="95"/>
      <c r="DH13" s="95"/>
      <c r="DI13" s="118"/>
      <c r="DJ13" s="95"/>
      <c r="DK13" s="95">
        <f t="shared" si="35"/>
        <v>0</v>
      </c>
      <c r="DL13" s="95">
        <f t="shared" si="36"/>
        <v>0</v>
      </c>
      <c r="DM13" s="138"/>
      <c r="DN13" s="138"/>
      <c r="DO13" s="138"/>
      <c r="DP13" s="138"/>
      <c r="DQ13" s="95">
        <f t="shared" si="37"/>
        <v>0</v>
      </c>
      <c r="DR13" s="95">
        <f t="shared" si="38"/>
        <v>0</v>
      </c>
      <c r="DS13" s="116"/>
      <c r="DT13" s="95"/>
      <c r="DU13" s="95"/>
      <c r="DV13" s="119"/>
      <c r="DW13" s="95">
        <f t="shared" si="39"/>
        <v>0</v>
      </c>
      <c r="DX13" s="95">
        <f t="shared" si="40"/>
        <v>0</v>
      </c>
      <c r="DY13" s="140"/>
      <c r="DZ13" s="95"/>
      <c r="EA13" s="95"/>
      <c r="EB13" s="95"/>
      <c r="EC13" s="95">
        <f t="shared" si="41"/>
        <v>0</v>
      </c>
      <c r="ED13" s="95">
        <f t="shared" si="42"/>
        <v>0</v>
      </c>
      <c r="EE13" s="95"/>
      <c r="EF13" s="95"/>
      <c r="EG13" s="121"/>
      <c r="EH13" s="95"/>
      <c r="EI13" s="95">
        <f t="shared" si="43"/>
        <v>0</v>
      </c>
      <c r="EJ13" s="95">
        <f t="shared" si="44"/>
        <v>0</v>
      </c>
      <c r="EK13" s="95"/>
      <c r="EL13" s="95"/>
      <c r="EM13" s="95"/>
      <c r="EN13" s="95"/>
      <c r="EO13" s="95">
        <f t="shared" si="45"/>
        <v>0</v>
      </c>
      <c r="EP13" s="95">
        <f t="shared" si="46"/>
        <v>0</v>
      </c>
      <c r="EQ13" s="95"/>
      <c r="ER13" s="95"/>
      <c r="ES13" s="95"/>
      <c r="ET13" s="95"/>
      <c r="EU13" s="95">
        <f t="shared" si="47"/>
        <v>0</v>
      </c>
      <c r="EV13" s="95">
        <f t="shared" si="48"/>
        <v>0</v>
      </c>
      <c r="EW13" s="116">
        <v>0</v>
      </c>
      <c r="EX13" s="95"/>
      <c r="EY13" s="95"/>
      <c r="EZ13" s="95"/>
      <c r="FA13" s="95">
        <f t="shared" si="49"/>
        <v>0</v>
      </c>
      <c r="FB13" s="95">
        <f t="shared" si="50"/>
        <v>0</v>
      </c>
      <c r="FC13" s="95"/>
      <c r="FD13" s="95"/>
      <c r="FE13" s="95"/>
      <c r="FF13" s="95"/>
      <c r="FG13" s="95">
        <f t="shared" si="51"/>
        <v>0</v>
      </c>
      <c r="FH13" s="95">
        <f t="shared" si="52"/>
        <v>0</v>
      </c>
      <c r="FI13" s="95"/>
      <c r="FJ13" s="95"/>
      <c r="FK13" s="95"/>
      <c r="FL13" s="95"/>
      <c r="FM13" s="95">
        <f t="shared" si="53"/>
        <v>0</v>
      </c>
      <c r="FN13" s="95">
        <f t="shared" si="54"/>
        <v>0</v>
      </c>
      <c r="FO13" s="95"/>
      <c r="FP13" s="95"/>
      <c r="FQ13" s="95"/>
      <c r="FR13" s="95"/>
      <c r="FS13" s="95">
        <f t="shared" si="55"/>
        <v>0</v>
      </c>
      <c r="FT13" s="95">
        <f t="shared" si="56"/>
        <v>0</v>
      </c>
      <c r="FU13" s="95"/>
      <c r="FV13" s="95"/>
      <c r="FW13" s="95"/>
      <c r="FX13" s="95"/>
      <c r="FY13" s="95">
        <f t="shared" si="57"/>
        <v>0</v>
      </c>
      <c r="FZ13" s="95">
        <f t="shared" si="58"/>
        <v>0</v>
      </c>
      <c r="GA13" s="95"/>
      <c r="GB13" s="95"/>
      <c r="GC13" s="95"/>
      <c r="GD13" s="95"/>
      <c r="GE13" s="95">
        <f t="shared" si="59"/>
        <v>0</v>
      </c>
      <c r="GF13" s="95">
        <f t="shared" si="60"/>
        <v>0</v>
      </c>
      <c r="GG13" s="95"/>
      <c r="GH13" s="95"/>
      <c r="GI13" s="95"/>
      <c r="GJ13" s="95"/>
      <c r="GK13" s="95">
        <f t="shared" si="61"/>
        <v>0</v>
      </c>
      <c r="GL13" s="95">
        <f t="shared" si="62"/>
        <v>0</v>
      </c>
      <c r="GM13" s="95"/>
      <c r="GN13" s="95"/>
      <c r="GO13" s="95"/>
      <c r="GP13" s="95"/>
      <c r="GQ13" s="95">
        <f t="shared" si="63"/>
        <v>0</v>
      </c>
      <c r="GR13" s="95">
        <f t="shared" si="64"/>
        <v>0</v>
      </c>
      <c r="GS13" s="95"/>
      <c r="GT13" s="95"/>
      <c r="GU13" s="95"/>
      <c r="GV13" s="95"/>
      <c r="GW13" s="95">
        <f t="shared" si="65"/>
        <v>0</v>
      </c>
      <c r="GX13" s="95">
        <f t="shared" si="65"/>
        <v>0</v>
      </c>
      <c r="GY13" s="95"/>
      <c r="GZ13" s="95"/>
      <c r="HA13" s="95"/>
      <c r="HB13" s="95"/>
      <c r="HC13" s="95">
        <f t="shared" si="66"/>
        <v>0</v>
      </c>
      <c r="HD13" s="95">
        <f t="shared" si="66"/>
        <v>0</v>
      </c>
      <c r="HE13" s="95"/>
      <c r="HF13" s="95"/>
      <c r="HG13" s="95"/>
      <c r="HH13" s="95"/>
      <c r="HI13" s="95">
        <f t="shared" si="67"/>
        <v>0</v>
      </c>
      <c r="HJ13" s="95">
        <f t="shared" si="68"/>
        <v>0</v>
      </c>
      <c r="HK13" s="95"/>
      <c r="HL13" s="95"/>
      <c r="HM13" s="95"/>
      <c r="HN13" s="95"/>
      <c r="HO13" s="95">
        <f t="shared" si="69"/>
        <v>0</v>
      </c>
      <c r="HP13" s="95">
        <f t="shared" si="70"/>
        <v>0</v>
      </c>
      <c r="HQ13" s="95"/>
      <c r="HR13" s="95"/>
      <c r="HS13" s="95"/>
      <c r="HT13" s="95"/>
      <c r="HU13" s="95">
        <f t="shared" si="71"/>
        <v>0</v>
      </c>
      <c r="HV13" s="95">
        <f t="shared" si="71"/>
        <v>0</v>
      </c>
      <c r="HW13" s="95"/>
      <c r="HX13" s="166"/>
      <c r="HY13" s="166"/>
      <c r="HZ13" s="166"/>
      <c r="IA13" s="95">
        <f t="shared" si="72"/>
        <v>0</v>
      </c>
      <c r="IB13" s="95">
        <f t="shared" si="73"/>
        <v>0</v>
      </c>
      <c r="IC13" s="164"/>
      <c r="ID13" s="99"/>
      <c r="IE13" s="99">
        <f t="shared" si="74"/>
        <v>0</v>
      </c>
      <c r="IF13" s="99">
        <f t="shared" si="74"/>
        <v>0</v>
      </c>
      <c r="IG13" s="99"/>
      <c r="IH13" s="99"/>
      <c r="II13" s="99">
        <f t="shared" si="75"/>
        <v>0</v>
      </c>
      <c r="IJ13" s="99">
        <f t="shared" si="76"/>
        <v>0</v>
      </c>
      <c r="IK13" s="165"/>
      <c r="IL13" s="167"/>
      <c r="IM13" s="162">
        <f t="shared" si="77"/>
        <v>0</v>
      </c>
      <c r="IN13" s="162">
        <f t="shared" si="78"/>
        <v>0</v>
      </c>
      <c r="IO13" s="139"/>
      <c r="IP13" s="166"/>
      <c r="IQ13" s="162">
        <f t="shared" si="79"/>
        <v>0</v>
      </c>
      <c r="IR13" s="162">
        <f t="shared" si="80"/>
        <v>0</v>
      </c>
      <c r="IS13" s="117"/>
      <c r="IT13" s="166"/>
      <c r="IU13" s="162">
        <f t="shared" si="81"/>
        <v>0</v>
      </c>
      <c r="IV13" s="162">
        <f t="shared" si="82"/>
        <v>0</v>
      </c>
      <c r="IW13" s="163"/>
      <c r="IX13" s="163"/>
      <c r="IY13" s="191">
        <f t="shared" si="83"/>
        <v>0</v>
      </c>
      <c r="IZ13" s="191">
        <f t="shared" si="84"/>
        <v>0</v>
      </c>
      <c r="JA13" s="191"/>
      <c r="JB13" s="191"/>
      <c r="JC13" s="191">
        <f t="shared" si="85"/>
        <v>0</v>
      </c>
      <c r="JD13" s="191">
        <f t="shared" si="86"/>
        <v>0</v>
      </c>
      <c r="JE13" s="190"/>
      <c r="JF13" s="190"/>
      <c r="JG13" s="191">
        <f t="shared" si="87"/>
        <v>0</v>
      </c>
      <c r="JH13" s="191">
        <f t="shared" si="88"/>
        <v>0</v>
      </c>
    </row>
    <row r="14" spans="1:305" ht="12.75" customHeight="1">
      <c r="A14" s="134"/>
      <c r="B14" s="137">
        <v>4</v>
      </c>
      <c r="C14" s="95"/>
      <c r="D14" s="95"/>
      <c r="E14" s="138"/>
      <c r="F14" s="138"/>
      <c r="G14" s="95">
        <f t="shared" si="0"/>
        <v>0</v>
      </c>
      <c r="H14" s="95">
        <f t="shared" si="1"/>
        <v>0</v>
      </c>
      <c r="I14" s="116"/>
      <c r="J14" s="95"/>
      <c r="K14" s="95"/>
      <c r="L14" s="95"/>
      <c r="M14" s="95">
        <f t="shared" si="2"/>
        <v>0</v>
      </c>
      <c r="N14" s="95">
        <f t="shared" si="3"/>
        <v>0</v>
      </c>
      <c r="O14" s="116"/>
      <c r="P14" s="95"/>
      <c r="Q14" s="99"/>
      <c r="R14" s="95"/>
      <c r="S14" s="95">
        <f t="shared" si="4"/>
        <v>0</v>
      </c>
      <c r="T14" s="95">
        <f t="shared" si="5"/>
        <v>0</v>
      </c>
      <c r="U14" s="116">
        <v>34.950000000000003</v>
      </c>
      <c r="V14" s="95"/>
      <c r="W14" s="99"/>
      <c r="X14" s="99"/>
      <c r="Y14" s="95">
        <f t="shared" si="6"/>
        <v>34.950000000000003</v>
      </c>
      <c r="Z14" s="95">
        <f t="shared" si="7"/>
        <v>0</v>
      </c>
      <c r="AA14" s="95"/>
      <c r="AB14" s="95"/>
      <c r="AC14" s="95"/>
      <c r="AD14" s="95"/>
      <c r="AE14" s="95">
        <f t="shared" si="8"/>
        <v>0</v>
      </c>
      <c r="AF14" s="95">
        <f t="shared" si="9"/>
        <v>0</v>
      </c>
      <c r="AG14" s="116"/>
      <c r="AH14" s="95"/>
      <c r="AI14" s="95"/>
      <c r="AJ14" s="95"/>
      <c r="AK14" s="95">
        <f t="shared" si="10"/>
        <v>0</v>
      </c>
      <c r="AL14" s="95">
        <f t="shared" si="11"/>
        <v>0</v>
      </c>
      <c r="AM14" s="95"/>
      <c r="AN14" s="95"/>
      <c r="AO14" s="138"/>
      <c r="AP14" s="138"/>
      <c r="AQ14" s="95">
        <f t="shared" si="12"/>
        <v>0</v>
      </c>
      <c r="AR14" s="95">
        <f t="shared" si="13"/>
        <v>0</v>
      </c>
      <c r="AS14" s="139">
        <v>13.4</v>
      </c>
      <c r="AT14" s="162"/>
      <c r="AU14" s="99"/>
      <c r="AV14" s="95"/>
      <c r="AW14" s="95">
        <f t="shared" si="14"/>
        <v>13.4</v>
      </c>
      <c r="AX14" s="95">
        <f t="shared" si="15"/>
        <v>0</v>
      </c>
      <c r="AY14" s="150"/>
      <c r="AZ14" s="110"/>
      <c r="BA14" s="110"/>
      <c r="BB14" s="110"/>
      <c r="BC14" s="95">
        <f t="shared" si="16"/>
        <v>0</v>
      </c>
      <c r="BD14" s="95">
        <f t="shared" si="17"/>
        <v>0</v>
      </c>
      <c r="BE14" s="95"/>
      <c r="BF14" s="95"/>
      <c r="BG14" s="99"/>
      <c r="BH14" s="95"/>
      <c r="BI14" s="95">
        <f t="shared" si="18"/>
        <v>0</v>
      </c>
      <c r="BJ14" s="95">
        <f t="shared" si="19"/>
        <v>0</v>
      </c>
      <c r="BK14" s="118"/>
      <c r="BL14" s="118"/>
      <c r="BM14" s="95"/>
      <c r="BN14" s="95"/>
      <c r="BO14" s="95">
        <f t="shared" si="20"/>
        <v>0</v>
      </c>
      <c r="BP14" s="95">
        <f t="shared" si="21"/>
        <v>0</v>
      </c>
      <c r="BQ14" s="95"/>
      <c r="BR14" s="95"/>
      <c r="BS14" s="119"/>
      <c r="BT14" s="119"/>
      <c r="BU14" s="95">
        <f t="shared" si="22"/>
        <v>0</v>
      </c>
      <c r="BV14" s="95">
        <f t="shared" si="23"/>
        <v>0</v>
      </c>
      <c r="BW14" s="356"/>
      <c r="BX14" s="138"/>
      <c r="BY14" s="103"/>
      <c r="BZ14" s="118"/>
      <c r="CA14" s="95">
        <f t="shared" si="24"/>
        <v>0</v>
      </c>
      <c r="CB14" s="95">
        <f t="shared" si="25"/>
        <v>0</v>
      </c>
      <c r="CC14" s="139"/>
      <c r="CD14" s="99"/>
      <c r="CE14" s="120"/>
      <c r="CF14" s="120"/>
      <c r="CG14" s="95">
        <f t="shared" si="26"/>
        <v>0</v>
      </c>
      <c r="CH14" s="95">
        <f t="shared" si="89"/>
        <v>0</v>
      </c>
      <c r="CI14" s="95"/>
      <c r="CJ14" s="95"/>
      <c r="CK14" s="95"/>
      <c r="CL14" s="95"/>
      <c r="CM14" s="95">
        <f t="shared" si="27"/>
        <v>0</v>
      </c>
      <c r="CN14" s="95">
        <f t="shared" si="28"/>
        <v>0</v>
      </c>
      <c r="CO14" s="116"/>
      <c r="CP14" s="95"/>
      <c r="CQ14" s="95"/>
      <c r="CR14" s="95"/>
      <c r="CS14" s="95">
        <f t="shared" si="29"/>
        <v>0</v>
      </c>
      <c r="CT14" s="95">
        <f t="shared" si="30"/>
        <v>0</v>
      </c>
      <c r="CU14" s="95"/>
      <c r="CV14" s="95"/>
      <c r="CW14" s="95"/>
      <c r="CX14" s="95"/>
      <c r="CY14" s="95">
        <f t="shared" si="31"/>
        <v>0</v>
      </c>
      <c r="CZ14" s="95">
        <f t="shared" si="32"/>
        <v>0</v>
      </c>
      <c r="DA14" s="139">
        <v>10.31</v>
      </c>
      <c r="DB14" s="138"/>
      <c r="DC14" s="95"/>
      <c r="DD14" s="95"/>
      <c r="DE14" s="95">
        <f t="shared" si="33"/>
        <v>10.31</v>
      </c>
      <c r="DF14" s="95">
        <f t="shared" si="34"/>
        <v>0</v>
      </c>
      <c r="DG14" s="95"/>
      <c r="DH14" s="95"/>
      <c r="DI14" s="118"/>
      <c r="DJ14" s="95"/>
      <c r="DK14" s="95">
        <f t="shared" si="35"/>
        <v>0</v>
      </c>
      <c r="DL14" s="95">
        <f t="shared" si="36"/>
        <v>0</v>
      </c>
      <c r="DM14" s="138"/>
      <c r="DN14" s="138"/>
      <c r="DO14" s="138"/>
      <c r="DP14" s="138"/>
      <c r="DQ14" s="95">
        <f t="shared" si="37"/>
        <v>0</v>
      </c>
      <c r="DR14" s="95">
        <f t="shared" si="38"/>
        <v>0</v>
      </c>
      <c r="DS14" s="116"/>
      <c r="DT14" s="95"/>
      <c r="DU14" s="95"/>
      <c r="DV14" s="119"/>
      <c r="DW14" s="95">
        <f t="shared" si="39"/>
        <v>0</v>
      </c>
      <c r="DX14" s="95">
        <f t="shared" si="40"/>
        <v>0</v>
      </c>
      <c r="DY14" s="140"/>
      <c r="DZ14" s="95"/>
      <c r="EA14" s="95"/>
      <c r="EB14" s="95"/>
      <c r="EC14" s="95">
        <f t="shared" si="41"/>
        <v>0</v>
      </c>
      <c r="ED14" s="95">
        <f t="shared" si="42"/>
        <v>0</v>
      </c>
      <c r="EE14" s="95"/>
      <c r="EF14" s="95"/>
      <c r="EG14" s="121"/>
      <c r="EH14" s="95"/>
      <c r="EI14" s="95">
        <f t="shared" si="43"/>
        <v>0</v>
      </c>
      <c r="EJ14" s="95">
        <f t="shared" si="44"/>
        <v>0</v>
      </c>
      <c r="EK14" s="95"/>
      <c r="EL14" s="95"/>
      <c r="EM14" s="95"/>
      <c r="EN14" s="95"/>
      <c r="EO14" s="95">
        <f t="shared" si="45"/>
        <v>0</v>
      </c>
      <c r="EP14" s="95">
        <f t="shared" si="46"/>
        <v>0</v>
      </c>
      <c r="EQ14" s="95"/>
      <c r="ER14" s="95"/>
      <c r="ES14" s="95"/>
      <c r="ET14" s="95"/>
      <c r="EU14" s="95">
        <f t="shared" si="47"/>
        <v>0</v>
      </c>
      <c r="EV14" s="95">
        <f t="shared" si="48"/>
        <v>0</v>
      </c>
      <c r="EW14" s="116">
        <v>0</v>
      </c>
      <c r="EX14" s="95"/>
      <c r="EY14" s="95"/>
      <c r="EZ14" s="95"/>
      <c r="FA14" s="95">
        <f t="shared" si="49"/>
        <v>0</v>
      </c>
      <c r="FB14" s="95">
        <f t="shared" si="50"/>
        <v>0</v>
      </c>
      <c r="FC14" s="95"/>
      <c r="FD14" s="95"/>
      <c r="FE14" s="95"/>
      <c r="FF14" s="95"/>
      <c r="FG14" s="95">
        <f t="shared" si="51"/>
        <v>0</v>
      </c>
      <c r="FH14" s="95">
        <f t="shared" si="52"/>
        <v>0</v>
      </c>
      <c r="FI14" s="95"/>
      <c r="FJ14" s="95"/>
      <c r="FK14" s="95"/>
      <c r="FL14" s="95"/>
      <c r="FM14" s="95">
        <f t="shared" si="53"/>
        <v>0</v>
      </c>
      <c r="FN14" s="95">
        <f t="shared" si="54"/>
        <v>0</v>
      </c>
      <c r="FO14" s="95"/>
      <c r="FP14" s="95"/>
      <c r="FQ14" s="95"/>
      <c r="FR14" s="95"/>
      <c r="FS14" s="95">
        <f t="shared" si="55"/>
        <v>0</v>
      </c>
      <c r="FT14" s="95">
        <f t="shared" si="56"/>
        <v>0</v>
      </c>
      <c r="FU14" s="95"/>
      <c r="FV14" s="95"/>
      <c r="FW14" s="95"/>
      <c r="FX14" s="95"/>
      <c r="FY14" s="95">
        <f t="shared" si="57"/>
        <v>0</v>
      </c>
      <c r="FZ14" s="95">
        <f t="shared" si="58"/>
        <v>0</v>
      </c>
      <c r="GA14" s="95"/>
      <c r="GB14" s="95"/>
      <c r="GC14" s="95"/>
      <c r="GD14" s="95"/>
      <c r="GE14" s="95">
        <f t="shared" si="59"/>
        <v>0</v>
      </c>
      <c r="GF14" s="95">
        <f t="shared" si="60"/>
        <v>0</v>
      </c>
      <c r="GG14" s="95"/>
      <c r="GH14" s="95"/>
      <c r="GI14" s="95"/>
      <c r="GJ14" s="95"/>
      <c r="GK14" s="95">
        <f t="shared" si="61"/>
        <v>0</v>
      </c>
      <c r="GL14" s="95">
        <f t="shared" si="62"/>
        <v>0</v>
      </c>
      <c r="GM14" s="95"/>
      <c r="GN14" s="95"/>
      <c r="GO14" s="95"/>
      <c r="GP14" s="95"/>
      <c r="GQ14" s="95">
        <f t="shared" si="63"/>
        <v>0</v>
      </c>
      <c r="GR14" s="95">
        <f t="shared" si="64"/>
        <v>0</v>
      </c>
      <c r="GS14" s="95"/>
      <c r="GT14" s="95"/>
      <c r="GU14" s="95"/>
      <c r="GV14" s="95"/>
      <c r="GW14" s="95">
        <f t="shared" si="65"/>
        <v>0</v>
      </c>
      <c r="GX14" s="95">
        <f t="shared" si="65"/>
        <v>0</v>
      </c>
      <c r="GY14" s="95"/>
      <c r="GZ14" s="95"/>
      <c r="HA14" s="95"/>
      <c r="HB14" s="95"/>
      <c r="HC14" s="95">
        <f t="shared" si="66"/>
        <v>0</v>
      </c>
      <c r="HD14" s="95">
        <f t="shared" si="66"/>
        <v>0</v>
      </c>
      <c r="HE14" s="95"/>
      <c r="HF14" s="95"/>
      <c r="HG14" s="95"/>
      <c r="HH14" s="95"/>
      <c r="HI14" s="95">
        <f t="shared" si="67"/>
        <v>0</v>
      </c>
      <c r="HJ14" s="95">
        <f t="shared" si="68"/>
        <v>0</v>
      </c>
      <c r="HK14" s="95"/>
      <c r="HL14" s="95"/>
      <c r="HM14" s="95"/>
      <c r="HN14" s="95"/>
      <c r="HO14" s="95">
        <f t="shared" si="69"/>
        <v>0</v>
      </c>
      <c r="HP14" s="95">
        <f t="shared" si="70"/>
        <v>0</v>
      </c>
      <c r="HQ14" s="95"/>
      <c r="HR14" s="95"/>
      <c r="HS14" s="95"/>
      <c r="HT14" s="95"/>
      <c r="HU14" s="95">
        <f t="shared" si="71"/>
        <v>0</v>
      </c>
      <c r="HV14" s="95">
        <f t="shared" si="71"/>
        <v>0</v>
      </c>
      <c r="HW14" s="95"/>
      <c r="HX14" s="166"/>
      <c r="HY14" s="166"/>
      <c r="HZ14" s="166"/>
      <c r="IA14" s="95">
        <f t="shared" si="72"/>
        <v>0</v>
      </c>
      <c r="IB14" s="95">
        <f t="shared" si="73"/>
        <v>0</v>
      </c>
      <c r="IC14" s="164"/>
      <c r="ID14" s="99"/>
      <c r="IE14" s="99">
        <f t="shared" si="74"/>
        <v>0</v>
      </c>
      <c r="IF14" s="99">
        <f t="shared" si="74"/>
        <v>0</v>
      </c>
      <c r="IG14" s="99"/>
      <c r="IH14" s="99"/>
      <c r="II14" s="99">
        <f t="shared" si="75"/>
        <v>0</v>
      </c>
      <c r="IJ14" s="99">
        <f t="shared" si="76"/>
        <v>0</v>
      </c>
      <c r="IK14" s="165"/>
      <c r="IL14" s="167"/>
      <c r="IM14" s="162">
        <f t="shared" si="77"/>
        <v>0</v>
      </c>
      <c r="IN14" s="162">
        <f t="shared" si="78"/>
        <v>0</v>
      </c>
      <c r="IO14" s="139"/>
      <c r="IP14" s="166"/>
      <c r="IQ14" s="162">
        <f t="shared" si="79"/>
        <v>0</v>
      </c>
      <c r="IR14" s="162">
        <f t="shared" si="80"/>
        <v>0</v>
      </c>
      <c r="IS14" s="117"/>
      <c r="IT14" s="166"/>
      <c r="IU14" s="162">
        <f t="shared" si="81"/>
        <v>0</v>
      </c>
      <c r="IV14" s="162">
        <f t="shared" si="82"/>
        <v>0</v>
      </c>
      <c r="IW14" s="163"/>
      <c r="IX14" s="163"/>
      <c r="IY14" s="191">
        <f t="shared" si="83"/>
        <v>0</v>
      </c>
      <c r="IZ14" s="191">
        <f t="shared" si="84"/>
        <v>0</v>
      </c>
      <c r="JA14" s="191"/>
      <c r="JB14" s="191"/>
      <c r="JC14" s="191">
        <f t="shared" si="85"/>
        <v>0</v>
      </c>
      <c r="JD14" s="191">
        <f t="shared" si="86"/>
        <v>0</v>
      </c>
      <c r="JE14" s="190"/>
      <c r="JF14" s="190"/>
      <c r="JG14" s="191">
        <f t="shared" si="87"/>
        <v>0</v>
      </c>
      <c r="JH14" s="191">
        <f t="shared" si="88"/>
        <v>0</v>
      </c>
    </row>
    <row r="15" spans="1:305" ht="12.75" customHeight="1">
      <c r="A15" s="136">
        <v>4.1666666666666664E-2</v>
      </c>
      <c r="B15" s="137">
        <v>5</v>
      </c>
      <c r="C15" s="95"/>
      <c r="D15" s="95"/>
      <c r="E15" s="138"/>
      <c r="F15" s="138"/>
      <c r="G15" s="95">
        <f t="shared" si="0"/>
        <v>0</v>
      </c>
      <c r="H15" s="95">
        <f t="shared" si="1"/>
        <v>0</v>
      </c>
      <c r="I15" s="116"/>
      <c r="J15" s="95"/>
      <c r="K15" s="95"/>
      <c r="L15" s="95"/>
      <c r="M15" s="95">
        <f t="shared" si="2"/>
        <v>0</v>
      </c>
      <c r="N15" s="95">
        <f t="shared" si="3"/>
        <v>0</v>
      </c>
      <c r="O15" s="116"/>
      <c r="P15" s="95"/>
      <c r="Q15" s="99"/>
      <c r="R15" s="95"/>
      <c r="S15" s="95">
        <f t="shared" si="4"/>
        <v>0</v>
      </c>
      <c r="T15" s="95">
        <f t="shared" si="5"/>
        <v>0</v>
      </c>
      <c r="U15" s="116">
        <v>34.950000000000003</v>
      </c>
      <c r="V15" s="95"/>
      <c r="W15" s="99"/>
      <c r="X15" s="99"/>
      <c r="Y15" s="95">
        <f t="shared" si="6"/>
        <v>34.950000000000003</v>
      </c>
      <c r="Z15" s="95">
        <f t="shared" si="7"/>
        <v>0</v>
      </c>
      <c r="AA15" s="95"/>
      <c r="AB15" s="168"/>
      <c r="AC15" s="231"/>
      <c r="AD15" s="95"/>
      <c r="AE15" s="95">
        <f t="shared" si="8"/>
        <v>0</v>
      </c>
      <c r="AF15" s="95">
        <f t="shared" si="9"/>
        <v>0</v>
      </c>
      <c r="AG15" s="116"/>
      <c r="AH15" s="95"/>
      <c r="AI15" s="95"/>
      <c r="AJ15" s="95"/>
      <c r="AK15" s="95">
        <f t="shared" si="10"/>
        <v>0</v>
      </c>
      <c r="AL15" s="95">
        <f t="shared" si="11"/>
        <v>0</v>
      </c>
      <c r="AM15" s="95"/>
      <c r="AN15" s="95"/>
      <c r="AO15" s="138"/>
      <c r="AP15" s="138"/>
      <c r="AQ15" s="95">
        <f t="shared" si="12"/>
        <v>0</v>
      </c>
      <c r="AR15" s="95">
        <f t="shared" si="13"/>
        <v>0</v>
      </c>
      <c r="AS15" s="139">
        <v>13.4</v>
      </c>
      <c r="AT15" s="162"/>
      <c r="AU15" s="99"/>
      <c r="AV15" s="95"/>
      <c r="AW15" s="95">
        <f t="shared" si="14"/>
        <v>13.4</v>
      </c>
      <c r="AX15" s="95">
        <f t="shared" si="15"/>
        <v>0</v>
      </c>
      <c r="AY15" s="150"/>
      <c r="AZ15" s="110"/>
      <c r="BA15" s="110"/>
      <c r="BB15" s="110"/>
      <c r="BC15" s="95">
        <f t="shared" si="16"/>
        <v>0</v>
      </c>
      <c r="BD15" s="95">
        <f t="shared" si="17"/>
        <v>0</v>
      </c>
      <c r="BE15" s="95"/>
      <c r="BF15" s="95"/>
      <c r="BG15" s="99"/>
      <c r="BH15" s="95"/>
      <c r="BI15" s="95">
        <f t="shared" si="18"/>
        <v>0</v>
      </c>
      <c r="BJ15" s="95">
        <f t="shared" si="19"/>
        <v>0</v>
      </c>
      <c r="BK15" s="118"/>
      <c r="BL15" s="118"/>
      <c r="BM15" s="95"/>
      <c r="BN15" s="95"/>
      <c r="BO15" s="95">
        <f t="shared" si="20"/>
        <v>0</v>
      </c>
      <c r="BP15" s="95">
        <f t="shared" si="21"/>
        <v>0</v>
      </c>
      <c r="BQ15" s="95"/>
      <c r="BR15" s="95"/>
      <c r="BS15" s="119"/>
      <c r="BT15" s="119"/>
      <c r="BU15" s="95">
        <f t="shared" si="22"/>
        <v>0</v>
      </c>
      <c r="BV15" s="95">
        <f t="shared" si="23"/>
        <v>0</v>
      </c>
      <c r="BW15" s="356"/>
      <c r="BX15" s="138"/>
      <c r="BY15" s="103"/>
      <c r="BZ15" s="118"/>
      <c r="CA15" s="95">
        <f t="shared" si="24"/>
        <v>0</v>
      </c>
      <c r="CB15" s="95">
        <f t="shared" si="25"/>
        <v>0</v>
      </c>
      <c r="CC15" s="139"/>
      <c r="CD15" s="99"/>
      <c r="CE15" s="120"/>
      <c r="CF15" s="120"/>
      <c r="CG15" s="95">
        <f t="shared" si="26"/>
        <v>0</v>
      </c>
      <c r="CH15" s="95">
        <f t="shared" si="89"/>
        <v>0</v>
      </c>
      <c r="CI15" s="95"/>
      <c r="CJ15" s="95"/>
      <c r="CK15" s="95"/>
      <c r="CL15" s="95"/>
      <c r="CM15" s="95">
        <f t="shared" si="27"/>
        <v>0</v>
      </c>
      <c r="CN15" s="95">
        <f t="shared" si="28"/>
        <v>0</v>
      </c>
      <c r="CO15" s="116"/>
      <c r="CP15" s="95"/>
      <c r="CQ15" s="95"/>
      <c r="CR15" s="95"/>
      <c r="CS15" s="95">
        <f t="shared" si="29"/>
        <v>0</v>
      </c>
      <c r="CT15" s="95">
        <f t="shared" si="30"/>
        <v>0</v>
      </c>
      <c r="CU15" s="95"/>
      <c r="CV15" s="95"/>
      <c r="CW15" s="95"/>
      <c r="CX15" s="95"/>
      <c r="CY15" s="95">
        <f t="shared" si="31"/>
        <v>0</v>
      </c>
      <c r="CZ15" s="95">
        <f t="shared" si="32"/>
        <v>0</v>
      </c>
      <c r="DA15" s="139">
        <v>10.31</v>
      </c>
      <c r="DB15" s="138"/>
      <c r="DC15" s="95"/>
      <c r="DD15" s="95"/>
      <c r="DE15" s="95">
        <f t="shared" si="33"/>
        <v>10.31</v>
      </c>
      <c r="DF15" s="95">
        <f t="shared" si="34"/>
        <v>0</v>
      </c>
      <c r="DG15" s="95"/>
      <c r="DH15" s="95"/>
      <c r="DI15" s="118"/>
      <c r="DJ15" s="95"/>
      <c r="DK15" s="95">
        <f t="shared" si="35"/>
        <v>0</v>
      </c>
      <c r="DL15" s="95">
        <f t="shared" si="36"/>
        <v>0</v>
      </c>
      <c r="DM15" s="138"/>
      <c r="DN15" s="138"/>
      <c r="DO15" s="138"/>
      <c r="DP15" s="138"/>
      <c r="DQ15" s="95">
        <f t="shared" si="37"/>
        <v>0</v>
      </c>
      <c r="DR15" s="95">
        <f t="shared" si="38"/>
        <v>0</v>
      </c>
      <c r="DS15" s="116"/>
      <c r="DT15" s="95"/>
      <c r="DU15" s="95"/>
      <c r="DV15" s="119"/>
      <c r="DW15" s="95">
        <f t="shared" si="39"/>
        <v>0</v>
      </c>
      <c r="DX15" s="95">
        <f t="shared" si="40"/>
        <v>0</v>
      </c>
      <c r="DY15" s="140"/>
      <c r="DZ15" s="95"/>
      <c r="EA15" s="95"/>
      <c r="EB15" s="95"/>
      <c r="EC15" s="95">
        <f t="shared" si="41"/>
        <v>0</v>
      </c>
      <c r="ED15" s="95">
        <f t="shared" si="42"/>
        <v>0</v>
      </c>
      <c r="EE15" s="95"/>
      <c r="EF15" s="95"/>
      <c r="EG15" s="121"/>
      <c r="EH15" s="95"/>
      <c r="EI15" s="95">
        <f t="shared" si="43"/>
        <v>0</v>
      </c>
      <c r="EJ15" s="95">
        <f t="shared" si="44"/>
        <v>0</v>
      </c>
      <c r="EK15" s="95"/>
      <c r="EL15" s="95"/>
      <c r="EM15" s="95"/>
      <c r="EN15" s="95"/>
      <c r="EO15" s="95">
        <f t="shared" si="45"/>
        <v>0</v>
      </c>
      <c r="EP15" s="95">
        <f t="shared" si="46"/>
        <v>0</v>
      </c>
      <c r="EQ15" s="95"/>
      <c r="ER15" s="95"/>
      <c r="ES15" s="95"/>
      <c r="ET15" s="95"/>
      <c r="EU15" s="95">
        <f t="shared" si="47"/>
        <v>0</v>
      </c>
      <c r="EV15" s="95">
        <f t="shared" si="48"/>
        <v>0</v>
      </c>
      <c r="EW15" s="116">
        <v>0</v>
      </c>
      <c r="EX15" s="95"/>
      <c r="EY15" s="95"/>
      <c r="EZ15" s="95"/>
      <c r="FA15" s="95">
        <f t="shared" si="49"/>
        <v>0</v>
      </c>
      <c r="FB15" s="95">
        <f t="shared" si="50"/>
        <v>0</v>
      </c>
      <c r="FC15" s="95"/>
      <c r="FD15" s="95"/>
      <c r="FE15" s="95"/>
      <c r="FF15" s="95"/>
      <c r="FG15" s="95">
        <f t="shared" si="51"/>
        <v>0</v>
      </c>
      <c r="FH15" s="95">
        <f t="shared" si="52"/>
        <v>0</v>
      </c>
      <c r="FI15" s="95"/>
      <c r="FJ15" s="95"/>
      <c r="FK15" s="95"/>
      <c r="FL15" s="95"/>
      <c r="FM15" s="95">
        <f t="shared" si="53"/>
        <v>0</v>
      </c>
      <c r="FN15" s="95">
        <f t="shared" si="54"/>
        <v>0</v>
      </c>
      <c r="FO15" s="95"/>
      <c r="FP15" s="95"/>
      <c r="FQ15" s="95"/>
      <c r="FR15" s="95"/>
      <c r="FS15" s="95">
        <f t="shared" si="55"/>
        <v>0</v>
      </c>
      <c r="FT15" s="95">
        <f t="shared" si="56"/>
        <v>0</v>
      </c>
      <c r="FU15" s="95"/>
      <c r="FV15" s="95"/>
      <c r="FW15" s="95"/>
      <c r="FX15" s="95"/>
      <c r="FY15" s="95">
        <f t="shared" si="57"/>
        <v>0</v>
      </c>
      <c r="FZ15" s="95">
        <f t="shared" si="58"/>
        <v>0</v>
      </c>
      <c r="GA15" s="95"/>
      <c r="GB15" s="95"/>
      <c r="GC15" s="95"/>
      <c r="GD15" s="95"/>
      <c r="GE15" s="95">
        <f t="shared" si="59"/>
        <v>0</v>
      </c>
      <c r="GF15" s="95">
        <f t="shared" si="60"/>
        <v>0</v>
      </c>
      <c r="GG15" s="95"/>
      <c r="GH15" s="95"/>
      <c r="GI15" s="95"/>
      <c r="GJ15" s="95"/>
      <c r="GK15" s="95">
        <f t="shared" si="61"/>
        <v>0</v>
      </c>
      <c r="GL15" s="95">
        <f t="shared" si="62"/>
        <v>0</v>
      </c>
      <c r="GM15" s="95"/>
      <c r="GN15" s="95"/>
      <c r="GO15" s="95"/>
      <c r="GP15" s="95"/>
      <c r="GQ15" s="95">
        <f t="shared" si="63"/>
        <v>0</v>
      </c>
      <c r="GR15" s="95">
        <f t="shared" si="64"/>
        <v>0</v>
      </c>
      <c r="GS15" s="95"/>
      <c r="GT15" s="95"/>
      <c r="GU15" s="95"/>
      <c r="GV15" s="95"/>
      <c r="GW15" s="95">
        <f t="shared" si="65"/>
        <v>0</v>
      </c>
      <c r="GX15" s="95">
        <f t="shared" si="65"/>
        <v>0</v>
      </c>
      <c r="GY15" s="95"/>
      <c r="GZ15" s="95"/>
      <c r="HA15" s="95"/>
      <c r="HB15" s="95"/>
      <c r="HC15" s="95">
        <f t="shared" si="66"/>
        <v>0</v>
      </c>
      <c r="HD15" s="95">
        <f t="shared" si="66"/>
        <v>0</v>
      </c>
      <c r="HE15" s="95"/>
      <c r="HF15" s="95"/>
      <c r="HG15" s="95"/>
      <c r="HH15" s="95"/>
      <c r="HI15" s="95">
        <f t="shared" si="67"/>
        <v>0</v>
      </c>
      <c r="HJ15" s="95">
        <f t="shared" si="68"/>
        <v>0</v>
      </c>
      <c r="HK15" s="95"/>
      <c r="HL15" s="95"/>
      <c r="HM15" s="95"/>
      <c r="HN15" s="95"/>
      <c r="HO15" s="95">
        <f t="shared" si="69"/>
        <v>0</v>
      </c>
      <c r="HP15" s="95">
        <f t="shared" si="70"/>
        <v>0</v>
      </c>
      <c r="HQ15" s="95"/>
      <c r="HR15" s="95"/>
      <c r="HS15" s="95"/>
      <c r="HT15" s="95"/>
      <c r="HU15" s="95">
        <f t="shared" si="71"/>
        <v>0</v>
      </c>
      <c r="HV15" s="95">
        <f t="shared" si="71"/>
        <v>0</v>
      </c>
      <c r="HW15" s="95"/>
      <c r="HX15" s="166"/>
      <c r="HY15" s="166"/>
      <c r="HZ15" s="166"/>
      <c r="IA15" s="95">
        <f t="shared" si="72"/>
        <v>0</v>
      </c>
      <c r="IB15" s="95">
        <f t="shared" si="73"/>
        <v>0</v>
      </c>
      <c r="IC15" s="164"/>
      <c r="ID15" s="99"/>
      <c r="IE15" s="99">
        <f t="shared" si="74"/>
        <v>0</v>
      </c>
      <c r="IF15" s="99">
        <f t="shared" si="74"/>
        <v>0</v>
      </c>
      <c r="IG15" s="99"/>
      <c r="IH15" s="99"/>
      <c r="II15" s="99">
        <f t="shared" si="75"/>
        <v>0</v>
      </c>
      <c r="IJ15" s="99">
        <f t="shared" si="76"/>
        <v>0</v>
      </c>
      <c r="IK15" s="165"/>
      <c r="IL15" s="167"/>
      <c r="IM15" s="162">
        <f t="shared" si="77"/>
        <v>0</v>
      </c>
      <c r="IN15" s="162">
        <f t="shared" si="78"/>
        <v>0</v>
      </c>
      <c r="IO15" s="139"/>
      <c r="IP15" s="166"/>
      <c r="IQ15" s="162">
        <f t="shared" si="79"/>
        <v>0</v>
      </c>
      <c r="IR15" s="162">
        <f t="shared" si="80"/>
        <v>0</v>
      </c>
      <c r="IS15" s="117"/>
      <c r="IT15" s="166"/>
      <c r="IU15" s="162">
        <f t="shared" si="81"/>
        <v>0</v>
      </c>
      <c r="IV15" s="162">
        <f t="shared" si="82"/>
        <v>0</v>
      </c>
      <c r="IW15" s="163"/>
      <c r="IX15" s="163"/>
      <c r="IY15" s="191">
        <f t="shared" si="83"/>
        <v>0</v>
      </c>
      <c r="IZ15" s="191">
        <f t="shared" si="84"/>
        <v>0</v>
      </c>
      <c r="JA15" s="191"/>
      <c r="JB15" s="191"/>
      <c r="JC15" s="191">
        <f t="shared" si="85"/>
        <v>0</v>
      </c>
      <c r="JD15" s="191">
        <f t="shared" si="86"/>
        <v>0</v>
      </c>
      <c r="JE15" s="190"/>
      <c r="JF15" s="190"/>
      <c r="JG15" s="191">
        <f t="shared" si="87"/>
        <v>0</v>
      </c>
      <c r="JH15" s="191">
        <f t="shared" si="88"/>
        <v>0</v>
      </c>
    </row>
    <row r="16" spans="1:305" ht="12.75" customHeight="1">
      <c r="A16" s="134"/>
      <c r="B16" s="137">
        <v>6</v>
      </c>
      <c r="C16" s="95"/>
      <c r="D16" s="95"/>
      <c r="E16" s="138"/>
      <c r="F16" s="138"/>
      <c r="G16" s="95">
        <f t="shared" si="0"/>
        <v>0</v>
      </c>
      <c r="H16" s="95">
        <f t="shared" si="1"/>
        <v>0</v>
      </c>
      <c r="I16" s="116"/>
      <c r="J16" s="95"/>
      <c r="K16" s="95"/>
      <c r="L16" s="95"/>
      <c r="M16" s="95">
        <f t="shared" si="2"/>
        <v>0</v>
      </c>
      <c r="N16" s="95">
        <f t="shared" si="3"/>
        <v>0</v>
      </c>
      <c r="O16" s="116"/>
      <c r="P16" s="95"/>
      <c r="Q16" s="99"/>
      <c r="R16" s="95"/>
      <c r="S16" s="95">
        <f t="shared" si="4"/>
        <v>0</v>
      </c>
      <c r="T16" s="95">
        <f t="shared" si="5"/>
        <v>0</v>
      </c>
      <c r="U16" s="116">
        <v>34.950000000000003</v>
      </c>
      <c r="V16" s="95"/>
      <c r="W16" s="99"/>
      <c r="X16" s="99"/>
      <c r="Y16" s="95">
        <f t="shared" si="6"/>
        <v>34.950000000000003</v>
      </c>
      <c r="Z16" s="95">
        <f t="shared" si="7"/>
        <v>0</v>
      </c>
      <c r="AA16" s="95"/>
      <c r="AB16" s="168"/>
      <c r="AC16" s="231"/>
      <c r="AD16" s="95"/>
      <c r="AE16" s="95">
        <f t="shared" si="8"/>
        <v>0</v>
      </c>
      <c r="AF16" s="95">
        <f t="shared" si="9"/>
        <v>0</v>
      </c>
      <c r="AG16" s="116"/>
      <c r="AH16" s="95"/>
      <c r="AI16" s="95"/>
      <c r="AJ16" s="95"/>
      <c r="AK16" s="95">
        <f t="shared" si="10"/>
        <v>0</v>
      </c>
      <c r="AL16" s="95">
        <f t="shared" si="11"/>
        <v>0</v>
      </c>
      <c r="AM16" s="95"/>
      <c r="AN16" s="95"/>
      <c r="AO16" s="138"/>
      <c r="AP16" s="138"/>
      <c r="AQ16" s="95">
        <f t="shared" si="12"/>
        <v>0</v>
      </c>
      <c r="AR16" s="95">
        <f t="shared" si="13"/>
        <v>0</v>
      </c>
      <c r="AS16" s="139">
        <v>13.4</v>
      </c>
      <c r="AT16" s="162"/>
      <c r="AU16" s="99"/>
      <c r="AV16" s="95"/>
      <c r="AW16" s="95">
        <f t="shared" si="14"/>
        <v>13.4</v>
      </c>
      <c r="AX16" s="95">
        <f t="shared" si="15"/>
        <v>0</v>
      </c>
      <c r="AY16" s="150"/>
      <c r="AZ16" s="110"/>
      <c r="BA16" s="110"/>
      <c r="BB16" s="110"/>
      <c r="BC16" s="95">
        <f t="shared" si="16"/>
        <v>0</v>
      </c>
      <c r="BD16" s="95">
        <f t="shared" si="17"/>
        <v>0</v>
      </c>
      <c r="BE16" s="95"/>
      <c r="BF16" s="95"/>
      <c r="BG16" s="99"/>
      <c r="BH16" s="95"/>
      <c r="BI16" s="95">
        <f t="shared" si="18"/>
        <v>0</v>
      </c>
      <c r="BJ16" s="95">
        <f t="shared" si="19"/>
        <v>0</v>
      </c>
      <c r="BK16" s="118"/>
      <c r="BL16" s="118"/>
      <c r="BM16" s="95"/>
      <c r="BN16" s="95"/>
      <c r="BO16" s="95">
        <f t="shared" si="20"/>
        <v>0</v>
      </c>
      <c r="BP16" s="95">
        <f t="shared" si="21"/>
        <v>0</v>
      </c>
      <c r="BQ16" s="95"/>
      <c r="BR16" s="95"/>
      <c r="BS16" s="119"/>
      <c r="BT16" s="119"/>
      <c r="BU16" s="95">
        <f t="shared" si="22"/>
        <v>0</v>
      </c>
      <c r="BV16" s="95">
        <f t="shared" si="23"/>
        <v>0</v>
      </c>
      <c r="BW16" s="356"/>
      <c r="BX16" s="138"/>
      <c r="BY16" s="103"/>
      <c r="BZ16" s="118"/>
      <c r="CA16" s="95">
        <f t="shared" si="24"/>
        <v>0</v>
      </c>
      <c r="CB16" s="95">
        <f t="shared" si="25"/>
        <v>0</v>
      </c>
      <c r="CC16" s="139"/>
      <c r="CD16" s="99"/>
      <c r="CE16" s="120"/>
      <c r="CF16" s="120"/>
      <c r="CG16" s="95">
        <f t="shared" si="26"/>
        <v>0</v>
      </c>
      <c r="CH16" s="95">
        <f t="shared" si="89"/>
        <v>0</v>
      </c>
      <c r="CI16" s="95"/>
      <c r="CJ16" s="95"/>
      <c r="CK16" s="95"/>
      <c r="CL16" s="95"/>
      <c r="CM16" s="95">
        <f t="shared" si="27"/>
        <v>0</v>
      </c>
      <c r="CN16" s="95">
        <f t="shared" si="28"/>
        <v>0</v>
      </c>
      <c r="CO16" s="116"/>
      <c r="CP16" s="95"/>
      <c r="CQ16" s="95"/>
      <c r="CR16" s="95"/>
      <c r="CS16" s="95">
        <f t="shared" si="29"/>
        <v>0</v>
      </c>
      <c r="CT16" s="95">
        <f t="shared" si="30"/>
        <v>0</v>
      </c>
      <c r="CU16" s="95"/>
      <c r="CV16" s="95"/>
      <c r="CW16" s="95"/>
      <c r="CX16" s="95"/>
      <c r="CY16" s="95">
        <f t="shared" si="31"/>
        <v>0</v>
      </c>
      <c r="CZ16" s="95">
        <f t="shared" si="32"/>
        <v>0</v>
      </c>
      <c r="DA16" s="139">
        <v>10.31</v>
      </c>
      <c r="DB16" s="138"/>
      <c r="DC16" s="95"/>
      <c r="DD16" s="95"/>
      <c r="DE16" s="95">
        <f t="shared" si="33"/>
        <v>10.31</v>
      </c>
      <c r="DF16" s="95">
        <f t="shared" si="34"/>
        <v>0</v>
      </c>
      <c r="DG16" s="95"/>
      <c r="DH16" s="95"/>
      <c r="DI16" s="118"/>
      <c r="DJ16" s="95"/>
      <c r="DK16" s="95">
        <f t="shared" si="35"/>
        <v>0</v>
      </c>
      <c r="DL16" s="95">
        <f t="shared" si="36"/>
        <v>0</v>
      </c>
      <c r="DM16" s="138"/>
      <c r="DN16" s="138"/>
      <c r="DO16" s="138"/>
      <c r="DP16" s="138"/>
      <c r="DQ16" s="95">
        <f t="shared" si="37"/>
        <v>0</v>
      </c>
      <c r="DR16" s="95">
        <f t="shared" si="38"/>
        <v>0</v>
      </c>
      <c r="DS16" s="116"/>
      <c r="DT16" s="95"/>
      <c r="DU16" s="95"/>
      <c r="DV16" s="119"/>
      <c r="DW16" s="95">
        <f t="shared" si="39"/>
        <v>0</v>
      </c>
      <c r="DX16" s="95">
        <f t="shared" si="40"/>
        <v>0</v>
      </c>
      <c r="DY16" s="140"/>
      <c r="DZ16" s="95"/>
      <c r="EA16" s="95"/>
      <c r="EB16" s="95"/>
      <c r="EC16" s="95">
        <f t="shared" si="41"/>
        <v>0</v>
      </c>
      <c r="ED16" s="95">
        <f t="shared" si="42"/>
        <v>0</v>
      </c>
      <c r="EE16" s="95"/>
      <c r="EF16" s="95"/>
      <c r="EG16" s="121"/>
      <c r="EH16" s="95"/>
      <c r="EI16" s="95">
        <f t="shared" si="43"/>
        <v>0</v>
      </c>
      <c r="EJ16" s="95">
        <f t="shared" si="44"/>
        <v>0</v>
      </c>
      <c r="EK16" s="95"/>
      <c r="EL16" s="95"/>
      <c r="EM16" s="95"/>
      <c r="EN16" s="95"/>
      <c r="EO16" s="95">
        <f t="shared" si="45"/>
        <v>0</v>
      </c>
      <c r="EP16" s="95">
        <f t="shared" si="46"/>
        <v>0</v>
      </c>
      <c r="EQ16" s="95"/>
      <c r="ER16" s="95"/>
      <c r="ES16" s="95"/>
      <c r="ET16" s="95"/>
      <c r="EU16" s="95">
        <f t="shared" si="47"/>
        <v>0</v>
      </c>
      <c r="EV16" s="95">
        <f t="shared" si="48"/>
        <v>0</v>
      </c>
      <c r="EW16" s="116">
        <v>0</v>
      </c>
      <c r="EX16" s="95"/>
      <c r="EY16" s="95"/>
      <c r="EZ16" s="95"/>
      <c r="FA16" s="95">
        <f t="shared" si="49"/>
        <v>0</v>
      </c>
      <c r="FB16" s="95">
        <f t="shared" si="50"/>
        <v>0</v>
      </c>
      <c r="FC16" s="95"/>
      <c r="FD16" s="95"/>
      <c r="FE16" s="95"/>
      <c r="FF16" s="95"/>
      <c r="FG16" s="95">
        <f t="shared" si="51"/>
        <v>0</v>
      </c>
      <c r="FH16" s="95">
        <f t="shared" si="52"/>
        <v>0</v>
      </c>
      <c r="FI16" s="95"/>
      <c r="FJ16" s="95"/>
      <c r="FK16" s="95"/>
      <c r="FL16" s="95"/>
      <c r="FM16" s="95">
        <f t="shared" si="53"/>
        <v>0</v>
      </c>
      <c r="FN16" s="95">
        <f t="shared" si="54"/>
        <v>0</v>
      </c>
      <c r="FO16" s="95"/>
      <c r="FP16" s="95"/>
      <c r="FQ16" s="95"/>
      <c r="FR16" s="95"/>
      <c r="FS16" s="95">
        <f t="shared" si="55"/>
        <v>0</v>
      </c>
      <c r="FT16" s="95">
        <f t="shared" si="56"/>
        <v>0</v>
      </c>
      <c r="FU16" s="95"/>
      <c r="FV16" s="95"/>
      <c r="FW16" s="95"/>
      <c r="FX16" s="95"/>
      <c r="FY16" s="95">
        <f t="shared" si="57"/>
        <v>0</v>
      </c>
      <c r="FZ16" s="95">
        <f t="shared" si="58"/>
        <v>0</v>
      </c>
      <c r="GA16" s="95"/>
      <c r="GB16" s="95"/>
      <c r="GC16" s="95"/>
      <c r="GD16" s="95"/>
      <c r="GE16" s="95">
        <f t="shared" si="59"/>
        <v>0</v>
      </c>
      <c r="GF16" s="95">
        <f t="shared" si="60"/>
        <v>0</v>
      </c>
      <c r="GG16" s="95"/>
      <c r="GH16" s="95"/>
      <c r="GI16" s="95"/>
      <c r="GJ16" s="95"/>
      <c r="GK16" s="95">
        <f t="shared" si="61"/>
        <v>0</v>
      </c>
      <c r="GL16" s="95">
        <f t="shared" si="62"/>
        <v>0</v>
      </c>
      <c r="GM16" s="95"/>
      <c r="GN16" s="95"/>
      <c r="GO16" s="95"/>
      <c r="GP16" s="95"/>
      <c r="GQ16" s="95">
        <f t="shared" si="63"/>
        <v>0</v>
      </c>
      <c r="GR16" s="95">
        <f t="shared" si="64"/>
        <v>0</v>
      </c>
      <c r="GS16" s="95"/>
      <c r="GT16" s="95"/>
      <c r="GU16" s="95"/>
      <c r="GV16" s="95"/>
      <c r="GW16" s="95">
        <f t="shared" si="65"/>
        <v>0</v>
      </c>
      <c r="GX16" s="95">
        <f t="shared" si="65"/>
        <v>0</v>
      </c>
      <c r="GY16" s="95"/>
      <c r="GZ16" s="95"/>
      <c r="HA16" s="95"/>
      <c r="HB16" s="95"/>
      <c r="HC16" s="95">
        <f t="shared" si="66"/>
        <v>0</v>
      </c>
      <c r="HD16" s="95">
        <f t="shared" si="66"/>
        <v>0</v>
      </c>
      <c r="HE16" s="95"/>
      <c r="HF16" s="95"/>
      <c r="HG16" s="95"/>
      <c r="HH16" s="95"/>
      <c r="HI16" s="95">
        <f t="shared" si="67"/>
        <v>0</v>
      </c>
      <c r="HJ16" s="95">
        <f t="shared" si="68"/>
        <v>0</v>
      </c>
      <c r="HK16" s="95"/>
      <c r="HL16" s="95"/>
      <c r="HM16" s="95"/>
      <c r="HN16" s="95"/>
      <c r="HO16" s="95">
        <f t="shared" si="69"/>
        <v>0</v>
      </c>
      <c r="HP16" s="95">
        <f t="shared" si="70"/>
        <v>0</v>
      </c>
      <c r="HQ16" s="95"/>
      <c r="HR16" s="95"/>
      <c r="HS16" s="95"/>
      <c r="HT16" s="95"/>
      <c r="HU16" s="95">
        <f t="shared" si="71"/>
        <v>0</v>
      </c>
      <c r="HV16" s="95">
        <f t="shared" si="71"/>
        <v>0</v>
      </c>
      <c r="HW16" s="95"/>
      <c r="HX16" s="166"/>
      <c r="HY16" s="166"/>
      <c r="HZ16" s="166"/>
      <c r="IA16" s="95">
        <f t="shared" si="72"/>
        <v>0</v>
      </c>
      <c r="IB16" s="95">
        <f t="shared" si="73"/>
        <v>0</v>
      </c>
      <c r="IC16" s="164"/>
      <c r="ID16" s="99"/>
      <c r="IE16" s="99">
        <f t="shared" si="74"/>
        <v>0</v>
      </c>
      <c r="IF16" s="99">
        <f t="shared" si="74"/>
        <v>0</v>
      </c>
      <c r="IG16" s="99"/>
      <c r="IH16" s="99"/>
      <c r="II16" s="99">
        <f t="shared" si="75"/>
        <v>0</v>
      </c>
      <c r="IJ16" s="99">
        <f t="shared" si="76"/>
        <v>0</v>
      </c>
      <c r="IK16" s="165"/>
      <c r="IL16" s="167"/>
      <c r="IM16" s="162">
        <f t="shared" si="77"/>
        <v>0</v>
      </c>
      <c r="IN16" s="162">
        <f t="shared" si="78"/>
        <v>0</v>
      </c>
      <c r="IO16" s="139"/>
      <c r="IP16" s="166"/>
      <c r="IQ16" s="162">
        <f t="shared" si="79"/>
        <v>0</v>
      </c>
      <c r="IR16" s="162">
        <f t="shared" si="80"/>
        <v>0</v>
      </c>
      <c r="IS16" s="117"/>
      <c r="IT16" s="166"/>
      <c r="IU16" s="162">
        <f t="shared" si="81"/>
        <v>0</v>
      </c>
      <c r="IV16" s="162">
        <f t="shared" si="82"/>
        <v>0</v>
      </c>
      <c r="IW16" s="163"/>
      <c r="IX16" s="163"/>
      <c r="IY16" s="191">
        <f t="shared" si="83"/>
        <v>0</v>
      </c>
      <c r="IZ16" s="191">
        <f t="shared" si="84"/>
        <v>0</v>
      </c>
      <c r="JA16" s="191"/>
      <c r="JB16" s="191"/>
      <c r="JC16" s="191">
        <f t="shared" si="85"/>
        <v>0</v>
      </c>
      <c r="JD16" s="191">
        <f t="shared" si="86"/>
        <v>0</v>
      </c>
      <c r="JE16" s="190"/>
      <c r="JF16" s="190"/>
      <c r="JG16" s="191">
        <f t="shared" si="87"/>
        <v>0</v>
      </c>
      <c r="JH16" s="191">
        <f t="shared" si="88"/>
        <v>0</v>
      </c>
    </row>
    <row r="17" spans="1:268" ht="12.75" customHeight="1">
      <c r="A17" s="134"/>
      <c r="B17" s="137">
        <v>7</v>
      </c>
      <c r="C17" s="95"/>
      <c r="D17" s="95"/>
      <c r="E17" s="138"/>
      <c r="F17" s="138"/>
      <c r="G17" s="95">
        <f t="shared" si="0"/>
        <v>0</v>
      </c>
      <c r="H17" s="95">
        <f t="shared" si="1"/>
        <v>0</v>
      </c>
      <c r="I17" s="116"/>
      <c r="J17" s="95"/>
      <c r="K17" s="95"/>
      <c r="L17" s="95"/>
      <c r="M17" s="95">
        <f t="shared" si="2"/>
        <v>0</v>
      </c>
      <c r="N17" s="95">
        <f t="shared" si="3"/>
        <v>0</v>
      </c>
      <c r="O17" s="116"/>
      <c r="P17" s="95"/>
      <c r="Q17" s="99"/>
      <c r="R17" s="95"/>
      <c r="S17" s="95">
        <f t="shared" si="4"/>
        <v>0</v>
      </c>
      <c r="T17" s="95">
        <f t="shared" si="5"/>
        <v>0</v>
      </c>
      <c r="U17" s="116">
        <v>0</v>
      </c>
      <c r="V17" s="95"/>
      <c r="W17" s="99"/>
      <c r="X17" s="99"/>
      <c r="Y17" s="95">
        <f t="shared" si="6"/>
        <v>0</v>
      </c>
      <c r="Z17" s="95">
        <f t="shared" si="7"/>
        <v>0</v>
      </c>
      <c r="AA17" s="95"/>
      <c r="AB17" s="168"/>
      <c r="AC17" s="231"/>
      <c r="AD17" s="95"/>
      <c r="AE17" s="95">
        <f t="shared" si="8"/>
        <v>0</v>
      </c>
      <c r="AF17" s="95">
        <f t="shared" si="9"/>
        <v>0</v>
      </c>
      <c r="AG17" s="116"/>
      <c r="AH17" s="95"/>
      <c r="AI17" s="95"/>
      <c r="AJ17" s="95"/>
      <c r="AK17" s="95">
        <f t="shared" si="10"/>
        <v>0</v>
      </c>
      <c r="AL17" s="95">
        <f t="shared" si="11"/>
        <v>0</v>
      </c>
      <c r="AM17" s="95"/>
      <c r="AN17" s="95"/>
      <c r="AO17" s="138"/>
      <c r="AP17" s="138"/>
      <c r="AQ17" s="95">
        <f t="shared" si="12"/>
        <v>0</v>
      </c>
      <c r="AR17" s="95">
        <f t="shared" si="13"/>
        <v>0</v>
      </c>
      <c r="AS17" s="139">
        <v>13.4</v>
      </c>
      <c r="AT17" s="162"/>
      <c r="AU17" s="99"/>
      <c r="AV17" s="95"/>
      <c r="AW17" s="95">
        <f t="shared" si="14"/>
        <v>13.4</v>
      </c>
      <c r="AX17" s="95">
        <f t="shared" si="15"/>
        <v>0</v>
      </c>
      <c r="AY17" s="150"/>
      <c r="AZ17" s="110"/>
      <c r="BA17" s="110"/>
      <c r="BB17" s="110"/>
      <c r="BC17" s="95">
        <f t="shared" si="16"/>
        <v>0</v>
      </c>
      <c r="BD17" s="95">
        <f t="shared" si="17"/>
        <v>0</v>
      </c>
      <c r="BE17" s="95"/>
      <c r="BF17" s="95"/>
      <c r="BG17" s="99"/>
      <c r="BH17" s="95"/>
      <c r="BI17" s="95">
        <f t="shared" si="18"/>
        <v>0</v>
      </c>
      <c r="BJ17" s="95">
        <f t="shared" si="19"/>
        <v>0</v>
      </c>
      <c r="BK17" s="118"/>
      <c r="BL17" s="118"/>
      <c r="BM17" s="95"/>
      <c r="BN17" s="95"/>
      <c r="BO17" s="95">
        <f t="shared" si="20"/>
        <v>0</v>
      </c>
      <c r="BP17" s="95">
        <f t="shared" si="21"/>
        <v>0</v>
      </c>
      <c r="BQ17" s="95"/>
      <c r="BR17" s="95"/>
      <c r="BS17" s="119"/>
      <c r="BT17" s="119"/>
      <c r="BU17" s="95">
        <f t="shared" si="22"/>
        <v>0</v>
      </c>
      <c r="BV17" s="95">
        <f t="shared" si="23"/>
        <v>0</v>
      </c>
      <c r="BW17" s="356"/>
      <c r="BX17" s="138"/>
      <c r="BY17" s="103"/>
      <c r="BZ17" s="118"/>
      <c r="CA17" s="95">
        <f t="shared" si="24"/>
        <v>0</v>
      </c>
      <c r="CB17" s="95">
        <f t="shared" si="25"/>
        <v>0</v>
      </c>
      <c r="CC17" s="139"/>
      <c r="CD17" s="99"/>
      <c r="CE17" s="120"/>
      <c r="CF17" s="120"/>
      <c r="CG17" s="95">
        <f t="shared" si="26"/>
        <v>0</v>
      </c>
      <c r="CH17" s="95">
        <f t="shared" si="89"/>
        <v>0</v>
      </c>
      <c r="CI17" s="95"/>
      <c r="CJ17" s="95"/>
      <c r="CK17" s="95"/>
      <c r="CL17" s="95"/>
      <c r="CM17" s="95">
        <f t="shared" si="27"/>
        <v>0</v>
      </c>
      <c r="CN17" s="95">
        <f t="shared" si="28"/>
        <v>0</v>
      </c>
      <c r="CO17" s="116"/>
      <c r="CP17" s="95"/>
      <c r="CQ17" s="95"/>
      <c r="CR17" s="95"/>
      <c r="CS17" s="95">
        <f t="shared" si="29"/>
        <v>0</v>
      </c>
      <c r="CT17" s="95">
        <f t="shared" si="30"/>
        <v>0</v>
      </c>
      <c r="CU17" s="95"/>
      <c r="CV17" s="95"/>
      <c r="CW17" s="95"/>
      <c r="CX17" s="95"/>
      <c r="CY17" s="95">
        <f t="shared" si="31"/>
        <v>0</v>
      </c>
      <c r="CZ17" s="95">
        <f t="shared" si="32"/>
        <v>0</v>
      </c>
      <c r="DA17" s="139">
        <v>10.31</v>
      </c>
      <c r="DB17" s="138"/>
      <c r="DC17" s="95"/>
      <c r="DD17" s="95"/>
      <c r="DE17" s="95">
        <f t="shared" si="33"/>
        <v>10.31</v>
      </c>
      <c r="DF17" s="95">
        <f t="shared" si="34"/>
        <v>0</v>
      </c>
      <c r="DG17" s="95"/>
      <c r="DH17" s="95"/>
      <c r="DI17" s="118"/>
      <c r="DJ17" s="95"/>
      <c r="DK17" s="95">
        <f t="shared" si="35"/>
        <v>0</v>
      </c>
      <c r="DL17" s="95">
        <f t="shared" si="36"/>
        <v>0</v>
      </c>
      <c r="DM17" s="138"/>
      <c r="DN17" s="138"/>
      <c r="DO17" s="138"/>
      <c r="DP17" s="138"/>
      <c r="DQ17" s="95">
        <f t="shared" si="37"/>
        <v>0</v>
      </c>
      <c r="DR17" s="95">
        <f t="shared" si="38"/>
        <v>0</v>
      </c>
      <c r="DS17" s="116"/>
      <c r="DT17" s="95"/>
      <c r="DU17" s="95"/>
      <c r="DV17" s="119"/>
      <c r="DW17" s="95">
        <f t="shared" si="39"/>
        <v>0</v>
      </c>
      <c r="DX17" s="95">
        <f t="shared" si="40"/>
        <v>0</v>
      </c>
      <c r="DY17" s="140"/>
      <c r="DZ17" s="95"/>
      <c r="EA17" s="95"/>
      <c r="EB17" s="95"/>
      <c r="EC17" s="95">
        <f t="shared" si="41"/>
        <v>0</v>
      </c>
      <c r="ED17" s="95">
        <f t="shared" si="42"/>
        <v>0</v>
      </c>
      <c r="EE17" s="95"/>
      <c r="EF17" s="95"/>
      <c r="EG17" s="121"/>
      <c r="EH17" s="95"/>
      <c r="EI17" s="95">
        <f t="shared" si="43"/>
        <v>0</v>
      </c>
      <c r="EJ17" s="95">
        <f t="shared" si="44"/>
        <v>0</v>
      </c>
      <c r="EK17" s="95"/>
      <c r="EL17" s="95"/>
      <c r="EM17" s="95"/>
      <c r="EN17" s="95"/>
      <c r="EO17" s="95">
        <f t="shared" si="45"/>
        <v>0</v>
      </c>
      <c r="EP17" s="95">
        <f t="shared" si="46"/>
        <v>0</v>
      </c>
      <c r="EQ17" s="95"/>
      <c r="ER17" s="95"/>
      <c r="ES17" s="95"/>
      <c r="ET17" s="95"/>
      <c r="EU17" s="95">
        <f t="shared" si="47"/>
        <v>0</v>
      </c>
      <c r="EV17" s="95">
        <f t="shared" si="48"/>
        <v>0</v>
      </c>
      <c r="EW17" s="116">
        <v>0</v>
      </c>
      <c r="EX17" s="95"/>
      <c r="EY17" s="95"/>
      <c r="EZ17" s="95"/>
      <c r="FA17" s="95">
        <f t="shared" si="49"/>
        <v>0</v>
      </c>
      <c r="FB17" s="95">
        <f t="shared" si="50"/>
        <v>0</v>
      </c>
      <c r="FC17" s="95"/>
      <c r="FD17" s="95"/>
      <c r="FE17" s="95"/>
      <c r="FF17" s="95"/>
      <c r="FG17" s="95">
        <f t="shared" si="51"/>
        <v>0</v>
      </c>
      <c r="FH17" s="95">
        <f t="shared" si="52"/>
        <v>0</v>
      </c>
      <c r="FI17" s="95"/>
      <c r="FJ17" s="95"/>
      <c r="FK17" s="95"/>
      <c r="FL17" s="95"/>
      <c r="FM17" s="95">
        <f t="shared" si="53"/>
        <v>0</v>
      </c>
      <c r="FN17" s="95">
        <f t="shared" si="54"/>
        <v>0</v>
      </c>
      <c r="FO17" s="95"/>
      <c r="FP17" s="95"/>
      <c r="FQ17" s="95"/>
      <c r="FR17" s="95"/>
      <c r="FS17" s="95">
        <f t="shared" si="55"/>
        <v>0</v>
      </c>
      <c r="FT17" s="95">
        <f t="shared" si="56"/>
        <v>0</v>
      </c>
      <c r="FU17" s="95"/>
      <c r="FV17" s="95"/>
      <c r="FW17" s="95"/>
      <c r="FX17" s="95"/>
      <c r="FY17" s="95">
        <f t="shared" si="57"/>
        <v>0</v>
      </c>
      <c r="FZ17" s="95">
        <f t="shared" si="58"/>
        <v>0</v>
      </c>
      <c r="GA17" s="95"/>
      <c r="GB17" s="95"/>
      <c r="GC17" s="95"/>
      <c r="GD17" s="95"/>
      <c r="GE17" s="95">
        <f t="shared" si="59"/>
        <v>0</v>
      </c>
      <c r="GF17" s="95">
        <f t="shared" si="60"/>
        <v>0</v>
      </c>
      <c r="GG17" s="95"/>
      <c r="GH17" s="95"/>
      <c r="GI17" s="95"/>
      <c r="GJ17" s="95"/>
      <c r="GK17" s="95">
        <f t="shared" si="61"/>
        <v>0</v>
      </c>
      <c r="GL17" s="95">
        <f t="shared" si="62"/>
        <v>0</v>
      </c>
      <c r="GM17" s="95"/>
      <c r="GN17" s="95"/>
      <c r="GO17" s="95"/>
      <c r="GP17" s="95"/>
      <c r="GQ17" s="95">
        <f t="shared" si="63"/>
        <v>0</v>
      </c>
      <c r="GR17" s="95">
        <f t="shared" si="64"/>
        <v>0</v>
      </c>
      <c r="GS17" s="95"/>
      <c r="GT17" s="95"/>
      <c r="GU17" s="95"/>
      <c r="GV17" s="95"/>
      <c r="GW17" s="95">
        <f t="shared" si="65"/>
        <v>0</v>
      </c>
      <c r="GX17" s="95">
        <f t="shared" si="65"/>
        <v>0</v>
      </c>
      <c r="GY17" s="95"/>
      <c r="GZ17" s="95"/>
      <c r="HA17" s="95"/>
      <c r="HB17" s="95"/>
      <c r="HC17" s="95">
        <f t="shared" si="66"/>
        <v>0</v>
      </c>
      <c r="HD17" s="95">
        <f t="shared" si="66"/>
        <v>0</v>
      </c>
      <c r="HE17" s="95"/>
      <c r="HF17" s="95"/>
      <c r="HG17" s="95"/>
      <c r="HH17" s="95"/>
      <c r="HI17" s="95">
        <f t="shared" si="67"/>
        <v>0</v>
      </c>
      <c r="HJ17" s="95">
        <f t="shared" si="68"/>
        <v>0</v>
      </c>
      <c r="HK17" s="95"/>
      <c r="HL17" s="95"/>
      <c r="HM17" s="95"/>
      <c r="HN17" s="95"/>
      <c r="HO17" s="95">
        <f t="shared" si="69"/>
        <v>0</v>
      </c>
      <c r="HP17" s="95">
        <f t="shared" si="70"/>
        <v>0</v>
      </c>
      <c r="HQ17" s="95"/>
      <c r="HR17" s="95"/>
      <c r="HS17" s="95"/>
      <c r="HT17" s="95"/>
      <c r="HU17" s="95">
        <f t="shared" si="71"/>
        <v>0</v>
      </c>
      <c r="HV17" s="95">
        <f t="shared" si="71"/>
        <v>0</v>
      </c>
      <c r="HW17" s="95"/>
      <c r="HX17" s="166"/>
      <c r="HY17" s="166"/>
      <c r="HZ17" s="166"/>
      <c r="IA17" s="95">
        <f t="shared" si="72"/>
        <v>0</v>
      </c>
      <c r="IB17" s="95">
        <f t="shared" si="73"/>
        <v>0</v>
      </c>
      <c r="IC17" s="164"/>
      <c r="ID17" s="99"/>
      <c r="IE17" s="99">
        <f t="shared" si="74"/>
        <v>0</v>
      </c>
      <c r="IF17" s="99">
        <f t="shared" si="74"/>
        <v>0</v>
      </c>
      <c r="IG17" s="99"/>
      <c r="IH17" s="99"/>
      <c r="II17" s="99">
        <f t="shared" si="75"/>
        <v>0</v>
      </c>
      <c r="IJ17" s="99">
        <f t="shared" si="76"/>
        <v>0</v>
      </c>
      <c r="IK17" s="165"/>
      <c r="IL17" s="167"/>
      <c r="IM17" s="162">
        <f t="shared" si="77"/>
        <v>0</v>
      </c>
      <c r="IN17" s="162">
        <f t="shared" si="78"/>
        <v>0</v>
      </c>
      <c r="IO17" s="139"/>
      <c r="IP17" s="166"/>
      <c r="IQ17" s="162">
        <f t="shared" si="79"/>
        <v>0</v>
      </c>
      <c r="IR17" s="162">
        <f t="shared" si="80"/>
        <v>0</v>
      </c>
      <c r="IS17" s="117"/>
      <c r="IT17" s="166"/>
      <c r="IU17" s="162">
        <f t="shared" si="81"/>
        <v>0</v>
      </c>
      <c r="IV17" s="162">
        <f t="shared" si="82"/>
        <v>0</v>
      </c>
      <c r="IW17" s="163"/>
      <c r="IX17" s="163"/>
      <c r="IY17" s="191">
        <f t="shared" si="83"/>
        <v>0</v>
      </c>
      <c r="IZ17" s="191">
        <f t="shared" si="84"/>
        <v>0</v>
      </c>
      <c r="JA17" s="191"/>
      <c r="JB17" s="191"/>
      <c r="JC17" s="191">
        <f t="shared" si="85"/>
        <v>0</v>
      </c>
      <c r="JD17" s="191">
        <f t="shared" si="86"/>
        <v>0</v>
      </c>
      <c r="JE17" s="190"/>
      <c r="JF17" s="190"/>
      <c r="JG17" s="191">
        <f t="shared" si="87"/>
        <v>0</v>
      </c>
      <c r="JH17" s="191">
        <f t="shared" si="88"/>
        <v>0</v>
      </c>
    </row>
    <row r="18" spans="1:268" ht="12.75" customHeight="1">
      <c r="A18" s="134"/>
      <c r="B18" s="137">
        <v>8</v>
      </c>
      <c r="C18" s="95"/>
      <c r="D18" s="95"/>
      <c r="E18" s="138"/>
      <c r="F18" s="138"/>
      <c r="G18" s="95">
        <f t="shared" si="0"/>
        <v>0</v>
      </c>
      <c r="H18" s="95">
        <f t="shared" si="1"/>
        <v>0</v>
      </c>
      <c r="I18" s="116"/>
      <c r="J18" s="95"/>
      <c r="K18" s="95"/>
      <c r="L18" s="95"/>
      <c r="M18" s="95">
        <f t="shared" si="2"/>
        <v>0</v>
      </c>
      <c r="N18" s="95">
        <f t="shared" si="3"/>
        <v>0</v>
      </c>
      <c r="O18" s="116"/>
      <c r="P18" s="95"/>
      <c r="Q18" s="99"/>
      <c r="R18" s="95"/>
      <c r="S18" s="95">
        <f t="shared" si="4"/>
        <v>0</v>
      </c>
      <c r="T18" s="95">
        <f t="shared" si="5"/>
        <v>0</v>
      </c>
      <c r="U18" s="116">
        <v>0</v>
      </c>
      <c r="V18" s="95"/>
      <c r="W18" s="99"/>
      <c r="X18" s="99"/>
      <c r="Y18" s="95">
        <f t="shared" si="6"/>
        <v>0</v>
      </c>
      <c r="Z18" s="95">
        <f t="shared" si="7"/>
        <v>0</v>
      </c>
      <c r="AA18" s="95"/>
      <c r="AB18" s="168"/>
      <c r="AC18" s="231"/>
      <c r="AD18" s="95"/>
      <c r="AE18" s="95">
        <f t="shared" si="8"/>
        <v>0</v>
      </c>
      <c r="AF18" s="95">
        <f t="shared" si="9"/>
        <v>0</v>
      </c>
      <c r="AG18" s="116"/>
      <c r="AH18" s="95"/>
      <c r="AI18" s="95"/>
      <c r="AJ18" s="95"/>
      <c r="AK18" s="95">
        <f t="shared" si="10"/>
        <v>0</v>
      </c>
      <c r="AL18" s="95">
        <f t="shared" si="11"/>
        <v>0</v>
      </c>
      <c r="AM18" s="95"/>
      <c r="AN18" s="95"/>
      <c r="AO18" s="138"/>
      <c r="AP18" s="138"/>
      <c r="AQ18" s="95">
        <f t="shared" si="12"/>
        <v>0</v>
      </c>
      <c r="AR18" s="95">
        <f t="shared" si="13"/>
        <v>0</v>
      </c>
      <c r="AS18" s="139">
        <v>13.4</v>
      </c>
      <c r="AT18" s="162"/>
      <c r="AU18" s="99"/>
      <c r="AV18" s="95"/>
      <c r="AW18" s="95">
        <f t="shared" si="14"/>
        <v>13.4</v>
      </c>
      <c r="AX18" s="95">
        <f t="shared" si="15"/>
        <v>0</v>
      </c>
      <c r="AY18" s="150"/>
      <c r="AZ18" s="110"/>
      <c r="BA18" s="110"/>
      <c r="BB18" s="110"/>
      <c r="BC18" s="95">
        <f t="shared" si="16"/>
        <v>0</v>
      </c>
      <c r="BD18" s="95">
        <f t="shared" si="17"/>
        <v>0</v>
      </c>
      <c r="BE18" s="95"/>
      <c r="BF18" s="95"/>
      <c r="BG18" s="99"/>
      <c r="BH18" s="95"/>
      <c r="BI18" s="95">
        <f t="shared" si="18"/>
        <v>0</v>
      </c>
      <c r="BJ18" s="95">
        <f t="shared" si="19"/>
        <v>0</v>
      </c>
      <c r="BK18" s="118"/>
      <c r="BL18" s="118"/>
      <c r="BM18" s="95"/>
      <c r="BN18" s="95"/>
      <c r="BO18" s="95">
        <f t="shared" si="20"/>
        <v>0</v>
      </c>
      <c r="BP18" s="95">
        <f t="shared" si="21"/>
        <v>0</v>
      </c>
      <c r="BQ18" s="95"/>
      <c r="BR18" s="95"/>
      <c r="BS18" s="119"/>
      <c r="BT18" s="119"/>
      <c r="BU18" s="95">
        <f t="shared" si="22"/>
        <v>0</v>
      </c>
      <c r="BV18" s="95">
        <f t="shared" si="23"/>
        <v>0</v>
      </c>
      <c r="BW18" s="356"/>
      <c r="BX18" s="138"/>
      <c r="BY18" s="103"/>
      <c r="BZ18" s="118"/>
      <c r="CA18" s="95">
        <f t="shared" si="24"/>
        <v>0</v>
      </c>
      <c r="CB18" s="95">
        <f t="shared" si="25"/>
        <v>0</v>
      </c>
      <c r="CC18" s="139"/>
      <c r="CD18" s="99"/>
      <c r="CE18" s="120"/>
      <c r="CF18" s="120"/>
      <c r="CG18" s="95">
        <f t="shared" si="26"/>
        <v>0</v>
      </c>
      <c r="CH18" s="95">
        <f t="shared" si="89"/>
        <v>0</v>
      </c>
      <c r="CI18" s="95"/>
      <c r="CJ18" s="95"/>
      <c r="CK18" s="95"/>
      <c r="CL18" s="95"/>
      <c r="CM18" s="95">
        <f t="shared" si="27"/>
        <v>0</v>
      </c>
      <c r="CN18" s="95">
        <f t="shared" si="28"/>
        <v>0</v>
      </c>
      <c r="CO18" s="116"/>
      <c r="CP18" s="95"/>
      <c r="CQ18" s="95"/>
      <c r="CR18" s="95"/>
      <c r="CS18" s="95">
        <f t="shared" si="29"/>
        <v>0</v>
      </c>
      <c r="CT18" s="95">
        <f t="shared" si="30"/>
        <v>0</v>
      </c>
      <c r="CU18" s="95"/>
      <c r="CV18" s="95"/>
      <c r="CW18" s="95"/>
      <c r="CX18" s="95"/>
      <c r="CY18" s="95">
        <f t="shared" si="31"/>
        <v>0</v>
      </c>
      <c r="CZ18" s="95">
        <f t="shared" si="32"/>
        <v>0</v>
      </c>
      <c r="DA18" s="139">
        <v>10.31</v>
      </c>
      <c r="DB18" s="138"/>
      <c r="DC18" s="95"/>
      <c r="DD18" s="95"/>
      <c r="DE18" s="95">
        <f t="shared" si="33"/>
        <v>10.31</v>
      </c>
      <c r="DF18" s="95">
        <f t="shared" si="34"/>
        <v>0</v>
      </c>
      <c r="DG18" s="95"/>
      <c r="DH18" s="95"/>
      <c r="DI18" s="118"/>
      <c r="DJ18" s="95"/>
      <c r="DK18" s="95">
        <f t="shared" si="35"/>
        <v>0</v>
      </c>
      <c r="DL18" s="95">
        <f t="shared" si="36"/>
        <v>0</v>
      </c>
      <c r="DM18" s="138"/>
      <c r="DN18" s="138"/>
      <c r="DO18" s="138"/>
      <c r="DP18" s="138"/>
      <c r="DQ18" s="95">
        <f t="shared" si="37"/>
        <v>0</v>
      </c>
      <c r="DR18" s="95">
        <f t="shared" si="38"/>
        <v>0</v>
      </c>
      <c r="DS18" s="116"/>
      <c r="DT18" s="95"/>
      <c r="DU18" s="95"/>
      <c r="DV18" s="119"/>
      <c r="DW18" s="95">
        <f t="shared" si="39"/>
        <v>0</v>
      </c>
      <c r="DX18" s="95">
        <f t="shared" si="40"/>
        <v>0</v>
      </c>
      <c r="DY18" s="140"/>
      <c r="DZ18" s="95"/>
      <c r="EA18" s="95"/>
      <c r="EB18" s="95"/>
      <c r="EC18" s="95">
        <f t="shared" si="41"/>
        <v>0</v>
      </c>
      <c r="ED18" s="95">
        <f t="shared" si="42"/>
        <v>0</v>
      </c>
      <c r="EE18" s="95"/>
      <c r="EF18" s="95"/>
      <c r="EG18" s="121"/>
      <c r="EH18" s="95"/>
      <c r="EI18" s="95">
        <f t="shared" si="43"/>
        <v>0</v>
      </c>
      <c r="EJ18" s="95">
        <f t="shared" si="44"/>
        <v>0</v>
      </c>
      <c r="EK18" s="95"/>
      <c r="EL18" s="95"/>
      <c r="EM18" s="95"/>
      <c r="EN18" s="95"/>
      <c r="EO18" s="95">
        <f t="shared" si="45"/>
        <v>0</v>
      </c>
      <c r="EP18" s="95">
        <f t="shared" si="46"/>
        <v>0</v>
      </c>
      <c r="EQ18" s="95"/>
      <c r="ER18" s="95"/>
      <c r="ES18" s="95"/>
      <c r="ET18" s="95"/>
      <c r="EU18" s="95">
        <f t="shared" si="47"/>
        <v>0</v>
      </c>
      <c r="EV18" s="95">
        <f t="shared" si="48"/>
        <v>0</v>
      </c>
      <c r="EW18" s="116">
        <v>0</v>
      </c>
      <c r="EX18" s="95"/>
      <c r="EY18" s="95"/>
      <c r="EZ18" s="95"/>
      <c r="FA18" s="95">
        <f t="shared" si="49"/>
        <v>0</v>
      </c>
      <c r="FB18" s="95">
        <f t="shared" si="50"/>
        <v>0</v>
      </c>
      <c r="FC18" s="95"/>
      <c r="FD18" s="95"/>
      <c r="FE18" s="95"/>
      <c r="FF18" s="95"/>
      <c r="FG18" s="95">
        <f t="shared" si="51"/>
        <v>0</v>
      </c>
      <c r="FH18" s="95">
        <f t="shared" si="52"/>
        <v>0</v>
      </c>
      <c r="FI18" s="95"/>
      <c r="FJ18" s="95"/>
      <c r="FK18" s="95"/>
      <c r="FL18" s="95"/>
      <c r="FM18" s="95">
        <f t="shared" si="53"/>
        <v>0</v>
      </c>
      <c r="FN18" s="95">
        <f t="shared" si="54"/>
        <v>0</v>
      </c>
      <c r="FO18" s="95"/>
      <c r="FP18" s="95"/>
      <c r="FQ18" s="95"/>
      <c r="FR18" s="95"/>
      <c r="FS18" s="95">
        <f t="shared" si="55"/>
        <v>0</v>
      </c>
      <c r="FT18" s="95">
        <f t="shared" si="56"/>
        <v>0</v>
      </c>
      <c r="FU18" s="95"/>
      <c r="FV18" s="95"/>
      <c r="FW18" s="95"/>
      <c r="FX18" s="95"/>
      <c r="FY18" s="95">
        <f t="shared" si="57"/>
        <v>0</v>
      </c>
      <c r="FZ18" s="95">
        <f t="shared" si="58"/>
        <v>0</v>
      </c>
      <c r="GA18" s="95"/>
      <c r="GB18" s="95"/>
      <c r="GC18" s="95"/>
      <c r="GD18" s="95"/>
      <c r="GE18" s="95">
        <f t="shared" si="59"/>
        <v>0</v>
      </c>
      <c r="GF18" s="95">
        <f t="shared" si="60"/>
        <v>0</v>
      </c>
      <c r="GG18" s="95"/>
      <c r="GH18" s="95"/>
      <c r="GI18" s="95"/>
      <c r="GJ18" s="95"/>
      <c r="GK18" s="95">
        <f t="shared" si="61"/>
        <v>0</v>
      </c>
      <c r="GL18" s="95">
        <f t="shared" si="62"/>
        <v>0</v>
      </c>
      <c r="GM18" s="95"/>
      <c r="GN18" s="95"/>
      <c r="GO18" s="95"/>
      <c r="GP18" s="95"/>
      <c r="GQ18" s="95">
        <f t="shared" si="63"/>
        <v>0</v>
      </c>
      <c r="GR18" s="95">
        <f t="shared" si="64"/>
        <v>0</v>
      </c>
      <c r="GS18" s="95"/>
      <c r="GT18" s="95"/>
      <c r="GU18" s="95"/>
      <c r="GV18" s="95"/>
      <c r="GW18" s="95">
        <f t="shared" si="65"/>
        <v>0</v>
      </c>
      <c r="GX18" s="95">
        <f t="shared" si="65"/>
        <v>0</v>
      </c>
      <c r="GY18" s="95"/>
      <c r="GZ18" s="95"/>
      <c r="HA18" s="95"/>
      <c r="HB18" s="95"/>
      <c r="HC18" s="95">
        <f t="shared" si="66"/>
        <v>0</v>
      </c>
      <c r="HD18" s="95">
        <f t="shared" si="66"/>
        <v>0</v>
      </c>
      <c r="HE18" s="95"/>
      <c r="HF18" s="95"/>
      <c r="HG18" s="95"/>
      <c r="HH18" s="95"/>
      <c r="HI18" s="95">
        <f t="shared" si="67"/>
        <v>0</v>
      </c>
      <c r="HJ18" s="95">
        <f t="shared" si="68"/>
        <v>0</v>
      </c>
      <c r="HK18" s="95"/>
      <c r="HL18" s="95"/>
      <c r="HM18" s="95"/>
      <c r="HN18" s="95"/>
      <c r="HO18" s="95">
        <f t="shared" si="69"/>
        <v>0</v>
      </c>
      <c r="HP18" s="95">
        <f t="shared" si="70"/>
        <v>0</v>
      </c>
      <c r="HQ18" s="95"/>
      <c r="HR18" s="95"/>
      <c r="HS18" s="95"/>
      <c r="HT18" s="95"/>
      <c r="HU18" s="95">
        <f t="shared" si="71"/>
        <v>0</v>
      </c>
      <c r="HV18" s="95">
        <f t="shared" si="71"/>
        <v>0</v>
      </c>
      <c r="HW18" s="95"/>
      <c r="HX18" s="166"/>
      <c r="HY18" s="166"/>
      <c r="HZ18" s="166"/>
      <c r="IA18" s="95">
        <f t="shared" si="72"/>
        <v>0</v>
      </c>
      <c r="IB18" s="95">
        <f t="shared" si="73"/>
        <v>0</v>
      </c>
      <c r="IC18" s="164"/>
      <c r="ID18" s="99"/>
      <c r="IE18" s="99">
        <f t="shared" si="74"/>
        <v>0</v>
      </c>
      <c r="IF18" s="99">
        <f t="shared" si="74"/>
        <v>0</v>
      </c>
      <c r="IG18" s="99"/>
      <c r="IH18" s="99"/>
      <c r="II18" s="99">
        <f t="shared" si="75"/>
        <v>0</v>
      </c>
      <c r="IJ18" s="99">
        <f t="shared" si="76"/>
        <v>0</v>
      </c>
      <c r="IK18" s="165"/>
      <c r="IL18" s="167"/>
      <c r="IM18" s="162">
        <f t="shared" si="77"/>
        <v>0</v>
      </c>
      <c r="IN18" s="162">
        <f t="shared" si="78"/>
        <v>0</v>
      </c>
      <c r="IO18" s="139"/>
      <c r="IP18" s="166"/>
      <c r="IQ18" s="162">
        <f t="shared" si="79"/>
        <v>0</v>
      </c>
      <c r="IR18" s="162">
        <f t="shared" si="80"/>
        <v>0</v>
      </c>
      <c r="IS18" s="117"/>
      <c r="IT18" s="166"/>
      <c r="IU18" s="162">
        <f t="shared" si="81"/>
        <v>0</v>
      </c>
      <c r="IV18" s="162">
        <f t="shared" si="82"/>
        <v>0</v>
      </c>
      <c r="IW18" s="163"/>
      <c r="IX18" s="163"/>
      <c r="IY18" s="191">
        <f t="shared" si="83"/>
        <v>0</v>
      </c>
      <c r="IZ18" s="191">
        <f t="shared" si="84"/>
        <v>0</v>
      </c>
      <c r="JA18" s="191"/>
      <c r="JB18" s="191"/>
      <c r="JC18" s="191">
        <f t="shared" si="85"/>
        <v>0</v>
      </c>
      <c r="JD18" s="191">
        <f t="shared" si="86"/>
        <v>0</v>
      </c>
      <c r="JE18" s="190"/>
      <c r="JF18" s="190"/>
      <c r="JG18" s="191">
        <f t="shared" si="87"/>
        <v>0</v>
      </c>
      <c r="JH18" s="191">
        <f t="shared" si="88"/>
        <v>0</v>
      </c>
    </row>
    <row r="19" spans="1:268" ht="12.75" customHeight="1">
      <c r="A19" s="136">
        <v>8.3333333333333329E-2</v>
      </c>
      <c r="B19" s="137">
        <v>9</v>
      </c>
      <c r="C19" s="95"/>
      <c r="D19" s="95"/>
      <c r="E19" s="138"/>
      <c r="F19" s="138"/>
      <c r="G19" s="95">
        <f t="shared" si="0"/>
        <v>0</v>
      </c>
      <c r="H19" s="95">
        <f t="shared" si="1"/>
        <v>0</v>
      </c>
      <c r="I19" s="116"/>
      <c r="J19" s="95"/>
      <c r="K19" s="95"/>
      <c r="L19" s="95"/>
      <c r="M19" s="95">
        <f t="shared" si="2"/>
        <v>0</v>
      </c>
      <c r="N19" s="95">
        <f t="shared" si="3"/>
        <v>0</v>
      </c>
      <c r="O19" s="116"/>
      <c r="P19" s="95"/>
      <c r="Q19" s="99"/>
      <c r="R19" s="95"/>
      <c r="S19" s="95">
        <f t="shared" si="4"/>
        <v>0</v>
      </c>
      <c r="T19" s="95">
        <f t="shared" si="5"/>
        <v>0</v>
      </c>
      <c r="U19" s="116">
        <v>0</v>
      </c>
      <c r="V19" s="95"/>
      <c r="W19" s="99"/>
      <c r="X19" s="99"/>
      <c r="Y19" s="95">
        <f t="shared" si="6"/>
        <v>0</v>
      </c>
      <c r="Z19" s="95">
        <f t="shared" si="7"/>
        <v>0</v>
      </c>
      <c r="AA19" s="95"/>
      <c r="AB19" s="168"/>
      <c r="AC19" s="231"/>
      <c r="AD19" s="95"/>
      <c r="AE19" s="95">
        <f t="shared" si="8"/>
        <v>0</v>
      </c>
      <c r="AF19" s="95">
        <f t="shared" si="9"/>
        <v>0</v>
      </c>
      <c r="AG19" s="116"/>
      <c r="AH19" s="95"/>
      <c r="AI19" s="95"/>
      <c r="AJ19" s="95"/>
      <c r="AK19" s="95">
        <f t="shared" si="10"/>
        <v>0</v>
      </c>
      <c r="AL19" s="95">
        <f t="shared" si="11"/>
        <v>0</v>
      </c>
      <c r="AM19" s="95"/>
      <c r="AN19" s="95"/>
      <c r="AO19" s="138"/>
      <c r="AP19" s="138"/>
      <c r="AQ19" s="95">
        <f t="shared" si="12"/>
        <v>0</v>
      </c>
      <c r="AR19" s="95">
        <f t="shared" si="13"/>
        <v>0</v>
      </c>
      <c r="AS19" s="139">
        <v>13.4</v>
      </c>
      <c r="AT19" s="162"/>
      <c r="AU19" s="99"/>
      <c r="AV19" s="95"/>
      <c r="AW19" s="95">
        <f t="shared" si="14"/>
        <v>13.4</v>
      </c>
      <c r="AX19" s="95">
        <f t="shared" si="15"/>
        <v>0</v>
      </c>
      <c r="AY19" s="150"/>
      <c r="AZ19" s="110"/>
      <c r="BA19" s="110"/>
      <c r="BB19" s="110"/>
      <c r="BC19" s="95">
        <f t="shared" si="16"/>
        <v>0</v>
      </c>
      <c r="BD19" s="95">
        <f t="shared" si="17"/>
        <v>0</v>
      </c>
      <c r="BE19" s="95"/>
      <c r="BF19" s="95"/>
      <c r="BG19" s="99"/>
      <c r="BH19" s="95"/>
      <c r="BI19" s="95">
        <f t="shared" si="18"/>
        <v>0</v>
      </c>
      <c r="BJ19" s="95">
        <f t="shared" si="19"/>
        <v>0</v>
      </c>
      <c r="BK19" s="118"/>
      <c r="BL19" s="118"/>
      <c r="BM19" s="95"/>
      <c r="BN19" s="95"/>
      <c r="BO19" s="95">
        <f t="shared" si="20"/>
        <v>0</v>
      </c>
      <c r="BP19" s="95">
        <f t="shared" si="21"/>
        <v>0</v>
      </c>
      <c r="BQ19" s="95"/>
      <c r="BR19" s="95"/>
      <c r="BS19" s="119"/>
      <c r="BT19" s="119"/>
      <c r="BU19" s="95">
        <f t="shared" si="22"/>
        <v>0</v>
      </c>
      <c r="BV19" s="95">
        <f t="shared" si="23"/>
        <v>0</v>
      </c>
      <c r="BW19" s="356"/>
      <c r="BX19" s="138"/>
      <c r="BY19" s="103"/>
      <c r="BZ19" s="118"/>
      <c r="CA19" s="95">
        <f t="shared" si="24"/>
        <v>0</v>
      </c>
      <c r="CB19" s="95">
        <f t="shared" si="25"/>
        <v>0</v>
      </c>
      <c r="CC19" s="139"/>
      <c r="CD19" s="99"/>
      <c r="CE19" s="120"/>
      <c r="CF19" s="120"/>
      <c r="CG19" s="95">
        <f t="shared" si="26"/>
        <v>0</v>
      </c>
      <c r="CH19" s="95">
        <f t="shared" si="89"/>
        <v>0</v>
      </c>
      <c r="CI19" s="95"/>
      <c r="CJ19" s="95"/>
      <c r="CK19" s="95"/>
      <c r="CL19" s="95"/>
      <c r="CM19" s="95">
        <f t="shared" si="27"/>
        <v>0</v>
      </c>
      <c r="CN19" s="95">
        <f t="shared" si="28"/>
        <v>0</v>
      </c>
      <c r="CO19" s="116"/>
      <c r="CP19" s="95"/>
      <c r="CQ19" s="95"/>
      <c r="CR19" s="95"/>
      <c r="CS19" s="95">
        <f t="shared" si="29"/>
        <v>0</v>
      </c>
      <c r="CT19" s="95">
        <f t="shared" si="30"/>
        <v>0</v>
      </c>
      <c r="CU19" s="95"/>
      <c r="CV19" s="95"/>
      <c r="CW19" s="95"/>
      <c r="CX19" s="95"/>
      <c r="CY19" s="95">
        <f t="shared" si="31"/>
        <v>0</v>
      </c>
      <c r="CZ19" s="95">
        <f t="shared" si="32"/>
        <v>0</v>
      </c>
      <c r="DA19" s="139">
        <v>10.31</v>
      </c>
      <c r="DB19" s="138"/>
      <c r="DC19" s="95"/>
      <c r="DD19" s="95"/>
      <c r="DE19" s="95">
        <f t="shared" si="33"/>
        <v>10.31</v>
      </c>
      <c r="DF19" s="95">
        <f t="shared" si="34"/>
        <v>0</v>
      </c>
      <c r="DG19" s="95"/>
      <c r="DH19" s="95"/>
      <c r="DI19" s="118"/>
      <c r="DJ19" s="95"/>
      <c r="DK19" s="95">
        <f t="shared" si="35"/>
        <v>0</v>
      </c>
      <c r="DL19" s="95">
        <f t="shared" si="36"/>
        <v>0</v>
      </c>
      <c r="DM19" s="138"/>
      <c r="DN19" s="138"/>
      <c r="DO19" s="138"/>
      <c r="DP19" s="138"/>
      <c r="DQ19" s="95">
        <f t="shared" si="37"/>
        <v>0</v>
      </c>
      <c r="DR19" s="95">
        <f t="shared" si="38"/>
        <v>0</v>
      </c>
      <c r="DS19" s="116"/>
      <c r="DT19" s="95"/>
      <c r="DU19" s="95"/>
      <c r="DV19" s="119"/>
      <c r="DW19" s="95">
        <f t="shared" si="39"/>
        <v>0</v>
      </c>
      <c r="DX19" s="95">
        <f t="shared" si="40"/>
        <v>0</v>
      </c>
      <c r="DY19" s="140"/>
      <c r="DZ19" s="95"/>
      <c r="EA19" s="95"/>
      <c r="EB19" s="95"/>
      <c r="EC19" s="95">
        <f t="shared" si="41"/>
        <v>0</v>
      </c>
      <c r="ED19" s="95">
        <f t="shared" si="42"/>
        <v>0</v>
      </c>
      <c r="EE19" s="95"/>
      <c r="EF19" s="95"/>
      <c r="EG19" s="121"/>
      <c r="EH19" s="95"/>
      <c r="EI19" s="95">
        <f t="shared" si="43"/>
        <v>0</v>
      </c>
      <c r="EJ19" s="95">
        <f t="shared" si="44"/>
        <v>0</v>
      </c>
      <c r="EK19" s="95"/>
      <c r="EL19" s="95"/>
      <c r="EM19" s="95"/>
      <c r="EN19" s="95"/>
      <c r="EO19" s="95">
        <f t="shared" si="45"/>
        <v>0</v>
      </c>
      <c r="EP19" s="95">
        <f t="shared" si="46"/>
        <v>0</v>
      </c>
      <c r="EQ19" s="95"/>
      <c r="ER19" s="95"/>
      <c r="ES19" s="95"/>
      <c r="ET19" s="95"/>
      <c r="EU19" s="95">
        <f t="shared" si="47"/>
        <v>0</v>
      </c>
      <c r="EV19" s="95">
        <f t="shared" si="48"/>
        <v>0</v>
      </c>
      <c r="EW19" s="116">
        <v>0</v>
      </c>
      <c r="EX19" s="95"/>
      <c r="EY19" s="95"/>
      <c r="EZ19" s="95"/>
      <c r="FA19" s="95">
        <f t="shared" si="49"/>
        <v>0</v>
      </c>
      <c r="FB19" s="95">
        <f t="shared" si="50"/>
        <v>0</v>
      </c>
      <c r="FC19" s="95"/>
      <c r="FD19" s="95"/>
      <c r="FE19" s="95"/>
      <c r="FF19" s="95"/>
      <c r="FG19" s="95">
        <f t="shared" si="51"/>
        <v>0</v>
      </c>
      <c r="FH19" s="95">
        <f t="shared" si="52"/>
        <v>0</v>
      </c>
      <c r="FI19" s="95"/>
      <c r="FJ19" s="95"/>
      <c r="FK19" s="95"/>
      <c r="FL19" s="95"/>
      <c r="FM19" s="95">
        <f t="shared" si="53"/>
        <v>0</v>
      </c>
      <c r="FN19" s="95">
        <f t="shared" si="54"/>
        <v>0</v>
      </c>
      <c r="FO19" s="95"/>
      <c r="FP19" s="95"/>
      <c r="FQ19" s="95"/>
      <c r="FR19" s="95"/>
      <c r="FS19" s="95">
        <f t="shared" si="55"/>
        <v>0</v>
      </c>
      <c r="FT19" s="95">
        <f t="shared" si="56"/>
        <v>0</v>
      </c>
      <c r="FU19" s="95"/>
      <c r="FV19" s="95"/>
      <c r="FW19" s="95"/>
      <c r="FX19" s="95"/>
      <c r="FY19" s="95">
        <f t="shared" si="57"/>
        <v>0</v>
      </c>
      <c r="FZ19" s="95">
        <f t="shared" si="58"/>
        <v>0</v>
      </c>
      <c r="GA19" s="95"/>
      <c r="GB19" s="95"/>
      <c r="GC19" s="95"/>
      <c r="GD19" s="95"/>
      <c r="GE19" s="95">
        <f t="shared" si="59"/>
        <v>0</v>
      </c>
      <c r="GF19" s="95">
        <f t="shared" si="60"/>
        <v>0</v>
      </c>
      <c r="GG19" s="95"/>
      <c r="GH19" s="95"/>
      <c r="GI19" s="95"/>
      <c r="GJ19" s="95"/>
      <c r="GK19" s="95">
        <f t="shared" si="61"/>
        <v>0</v>
      </c>
      <c r="GL19" s="95">
        <f t="shared" si="62"/>
        <v>0</v>
      </c>
      <c r="GM19" s="95"/>
      <c r="GN19" s="95"/>
      <c r="GO19" s="95"/>
      <c r="GP19" s="95"/>
      <c r="GQ19" s="95">
        <f t="shared" si="63"/>
        <v>0</v>
      </c>
      <c r="GR19" s="95">
        <f t="shared" si="64"/>
        <v>0</v>
      </c>
      <c r="GS19" s="95"/>
      <c r="GT19" s="95"/>
      <c r="GU19" s="95"/>
      <c r="GV19" s="95"/>
      <c r="GW19" s="95">
        <f t="shared" si="65"/>
        <v>0</v>
      </c>
      <c r="GX19" s="95">
        <f t="shared" si="65"/>
        <v>0</v>
      </c>
      <c r="GY19" s="95"/>
      <c r="GZ19" s="95"/>
      <c r="HA19" s="95"/>
      <c r="HB19" s="95"/>
      <c r="HC19" s="95">
        <f t="shared" si="66"/>
        <v>0</v>
      </c>
      <c r="HD19" s="95">
        <f t="shared" si="66"/>
        <v>0</v>
      </c>
      <c r="HE19" s="95"/>
      <c r="HF19" s="95"/>
      <c r="HG19" s="95"/>
      <c r="HH19" s="95"/>
      <c r="HI19" s="95">
        <f t="shared" si="67"/>
        <v>0</v>
      </c>
      <c r="HJ19" s="95">
        <f t="shared" si="68"/>
        <v>0</v>
      </c>
      <c r="HK19" s="95"/>
      <c r="HL19" s="95"/>
      <c r="HM19" s="95"/>
      <c r="HN19" s="95"/>
      <c r="HO19" s="95">
        <f t="shared" si="69"/>
        <v>0</v>
      </c>
      <c r="HP19" s="95">
        <f t="shared" si="70"/>
        <v>0</v>
      </c>
      <c r="HQ19" s="95"/>
      <c r="HR19" s="95"/>
      <c r="HS19" s="95"/>
      <c r="HT19" s="95"/>
      <c r="HU19" s="95">
        <f t="shared" si="71"/>
        <v>0</v>
      </c>
      <c r="HV19" s="95">
        <f t="shared" si="71"/>
        <v>0</v>
      </c>
      <c r="HW19" s="95"/>
      <c r="HX19" s="166"/>
      <c r="HY19" s="166"/>
      <c r="HZ19" s="166"/>
      <c r="IA19" s="95">
        <f t="shared" si="72"/>
        <v>0</v>
      </c>
      <c r="IB19" s="95">
        <f t="shared" si="73"/>
        <v>0</v>
      </c>
      <c r="IC19" s="164"/>
      <c r="ID19" s="99"/>
      <c r="IE19" s="99">
        <f t="shared" si="74"/>
        <v>0</v>
      </c>
      <c r="IF19" s="99">
        <f t="shared" si="74"/>
        <v>0</v>
      </c>
      <c r="IG19" s="99"/>
      <c r="IH19" s="99"/>
      <c r="II19" s="99">
        <f t="shared" si="75"/>
        <v>0</v>
      </c>
      <c r="IJ19" s="99">
        <f t="shared" si="76"/>
        <v>0</v>
      </c>
      <c r="IK19" s="165"/>
      <c r="IL19" s="167"/>
      <c r="IM19" s="162">
        <f t="shared" si="77"/>
        <v>0</v>
      </c>
      <c r="IN19" s="162">
        <f t="shared" si="78"/>
        <v>0</v>
      </c>
      <c r="IO19" s="139"/>
      <c r="IP19" s="166"/>
      <c r="IQ19" s="162">
        <f t="shared" si="79"/>
        <v>0</v>
      </c>
      <c r="IR19" s="162">
        <f t="shared" si="80"/>
        <v>0</v>
      </c>
      <c r="IS19" s="117"/>
      <c r="IT19" s="166"/>
      <c r="IU19" s="162">
        <f t="shared" si="81"/>
        <v>0</v>
      </c>
      <c r="IV19" s="162">
        <f t="shared" si="82"/>
        <v>0</v>
      </c>
      <c r="IW19" s="163"/>
      <c r="IX19" s="163"/>
      <c r="IY19" s="191">
        <f t="shared" si="83"/>
        <v>0</v>
      </c>
      <c r="IZ19" s="191">
        <f t="shared" si="84"/>
        <v>0</v>
      </c>
      <c r="JA19" s="191"/>
      <c r="JB19" s="191"/>
      <c r="JC19" s="191">
        <f t="shared" si="85"/>
        <v>0</v>
      </c>
      <c r="JD19" s="191">
        <f t="shared" si="86"/>
        <v>0</v>
      </c>
      <c r="JE19" s="190"/>
      <c r="JF19" s="190"/>
      <c r="JG19" s="191">
        <f t="shared" si="87"/>
        <v>0</v>
      </c>
      <c r="JH19" s="191">
        <f t="shared" si="88"/>
        <v>0</v>
      </c>
    </row>
    <row r="20" spans="1:268" ht="12.75" customHeight="1">
      <c r="A20" s="134"/>
      <c r="B20" s="137">
        <v>10</v>
      </c>
      <c r="C20" s="95"/>
      <c r="D20" s="95"/>
      <c r="E20" s="138"/>
      <c r="F20" s="138"/>
      <c r="G20" s="95">
        <f t="shared" si="0"/>
        <v>0</v>
      </c>
      <c r="H20" s="95">
        <f t="shared" si="1"/>
        <v>0</v>
      </c>
      <c r="I20" s="116"/>
      <c r="J20" s="95"/>
      <c r="K20" s="95"/>
      <c r="L20" s="95"/>
      <c r="M20" s="95">
        <f t="shared" si="2"/>
        <v>0</v>
      </c>
      <c r="N20" s="95">
        <f t="shared" si="3"/>
        <v>0</v>
      </c>
      <c r="O20" s="116"/>
      <c r="P20" s="95"/>
      <c r="Q20" s="99"/>
      <c r="R20" s="95"/>
      <c r="S20" s="95">
        <f t="shared" si="4"/>
        <v>0</v>
      </c>
      <c r="T20" s="95">
        <f t="shared" si="5"/>
        <v>0</v>
      </c>
      <c r="U20" s="116">
        <v>0</v>
      </c>
      <c r="V20" s="95"/>
      <c r="W20" s="99"/>
      <c r="X20" s="99"/>
      <c r="Y20" s="95">
        <f t="shared" si="6"/>
        <v>0</v>
      </c>
      <c r="Z20" s="95">
        <f t="shared" si="7"/>
        <v>0</v>
      </c>
      <c r="AA20" s="95"/>
      <c r="AB20" s="168"/>
      <c r="AC20" s="231"/>
      <c r="AD20" s="95"/>
      <c r="AE20" s="95">
        <f t="shared" si="8"/>
        <v>0</v>
      </c>
      <c r="AF20" s="95">
        <f t="shared" si="9"/>
        <v>0</v>
      </c>
      <c r="AG20" s="116"/>
      <c r="AH20" s="95"/>
      <c r="AI20" s="95"/>
      <c r="AJ20" s="95"/>
      <c r="AK20" s="95">
        <f t="shared" si="10"/>
        <v>0</v>
      </c>
      <c r="AL20" s="95">
        <f t="shared" si="11"/>
        <v>0</v>
      </c>
      <c r="AM20" s="95"/>
      <c r="AN20" s="95"/>
      <c r="AO20" s="138"/>
      <c r="AP20" s="138"/>
      <c r="AQ20" s="95">
        <f t="shared" si="12"/>
        <v>0</v>
      </c>
      <c r="AR20" s="95">
        <f t="shared" si="13"/>
        <v>0</v>
      </c>
      <c r="AS20" s="139">
        <v>13.4</v>
      </c>
      <c r="AT20" s="162"/>
      <c r="AU20" s="99"/>
      <c r="AV20" s="95"/>
      <c r="AW20" s="95">
        <f t="shared" si="14"/>
        <v>13.4</v>
      </c>
      <c r="AX20" s="95">
        <f t="shared" si="15"/>
        <v>0</v>
      </c>
      <c r="AY20" s="150"/>
      <c r="AZ20" s="110"/>
      <c r="BA20" s="110"/>
      <c r="BB20" s="110"/>
      <c r="BC20" s="95">
        <f t="shared" si="16"/>
        <v>0</v>
      </c>
      <c r="BD20" s="95">
        <f t="shared" si="17"/>
        <v>0</v>
      </c>
      <c r="BE20" s="95"/>
      <c r="BF20" s="95"/>
      <c r="BG20" s="99"/>
      <c r="BH20" s="95"/>
      <c r="BI20" s="95">
        <f t="shared" si="18"/>
        <v>0</v>
      </c>
      <c r="BJ20" s="95">
        <f t="shared" si="19"/>
        <v>0</v>
      </c>
      <c r="BK20" s="118"/>
      <c r="BL20" s="118"/>
      <c r="BM20" s="95"/>
      <c r="BN20" s="95"/>
      <c r="BO20" s="95">
        <f t="shared" si="20"/>
        <v>0</v>
      </c>
      <c r="BP20" s="95">
        <f t="shared" si="21"/>
        <v>0</v>
      </c>
      <c r="BQ20" s="95"/>
      <c r="BR20" s="95"/>
      <c r="BS20" s="119"/>
      <c r="BT20" s="119"/>
      <c r="BU20" s="95">
        <f t="shared" si="22"/>
        <v>0</v>
      </c>
      <c r="BV20" s="95">
        <f t="shared" si="23"/>
        <v>0</v>
      </c>
      <c r="BW20" s="356"/>
      <c r="BX20" s="138"/>
      <c r="BY20" s="103"/>
      <c r="BZ20" s="118"/>
      <c r="CA20" s="95">
        <f t="shared" si="24"/>
        <v>0</v>
      </c>
      <c r="CB20" s="95">
        <f t="shared" si="25"/>
        <v>0</v>
      </c>
      <c r="CC20" s="139"/>
      <c r="CD20" s="99"/>
      <c r="CE20" s="120"/>
      <c r="CF20" s="120"/>
      <c r="CG20" s="95">
        <f t="shared" si="26"/>
        <v>0</v>
      </c>
      <c r="CH20" s="95">
        <f t="shared" si="89"/>
        <v>0</v>
      </c>
      <c r="CI20" s="95"/>
      <c r="CJ20" s="95"/>
      <c r="CK20" s="95"/>
      <c r="CL20" s="95"/>
      <c r="CM20" s="95">
        <f t="shared" si="27"/>
        <v>0</v>
      </c>
      <c r="CN20" s="95">
        <f t="shared" si="28"/>
        <v>0</v>
      </c>
      <c r="CO20" s="116"/>
      <c r="CP20" s="95"/>
      <c r="CQ20" s="95"/>
      <c r="CR20" s="95"/>
      <c r="CS20" s="95">
        <f t="shared" si="29"/>
        <v>0</v>
      </c>
      <c r="CT20" s="95">
        <f t="shared" si="30"/>
        <v>0</v>
      </c>
      <c r="CU20" s="95"/>
      <c r="CV20" s="95"/>
      <c r="CW20" s="95"/>
      <c r="CX20" s="95"/>
      <c r="CY20" s="95">
        <f t="shared" si="31"/>
        <v>0</v>
      </c>
      <c r="CZ20" s="95">
        <f t="shared" si="32"/>
        <v>0</v>
      </c>
      <c r="DA20" s="139">
        <v>10.31</v>
      </c>
      <c r="DB20" s="138"/>
      <c r="DC20" s="95"/>
      <c r="DD20" s="95"/>
      <c r="DE20" s="95">
        <f t="shared" si="33"/>
        <v>10.31</v>
      </c>
      <c r="DF20" s="95">
        <f t="shared" si="34"/>
        <v>0</v>
      </c>
      <c r="DG20" s="95"/>
      <c r="DH20" s="95"/>
      <c r="DI20" s="118"/>
      <c r="DJ20" s="95"/>
      <c r="DK20" s="95">
        <f t="shared" si="35"/>
        <v>0</v>
      </c>
      <c r="DL20" s="95">
        <f t="shared" si="36"/>
        <v>0</v>
      </c>
      <c r="DM20" s="138"/>
      <c r="DN20" s="138"/>
      <c r="DO20" s="138"/>
      <c r="DP20" s="138"/>
      <c r="DQ20" s="95">
        <f t="shared" si="37"/>
        <v>0</v>
      </c>
      <c r="DR20" s="95">
        <f t="shared" si="38"/>
        <v>0</v>
      </c>
      <c r="DS20" s="116"/>
      <c r="DT20" s="95"/>
      <c r="DU20" s="95"/>
      <c r="DV20" s="119"/>
      <c r="DW20" s="95">
        <f t="shared" si="39"/>
        <v>0</v>
      </c>
      <c r="DX20" s="95">
        <f t="shared" si="40"/>
        <v>0</v>
      </c>
      <c r="DY20" s="140"/>
      <c r="DZ20" s="95"/>
      <c r="EA20" s="95"/>
      <c r="EB20" s="95"/>
      <c r="EC20" s="95">
        <f t="shared" si="41"/>
        <v>0</v>
      </c>
      <c r="ED20" s="95">
        <f t="shared" si="42"/>
        <v>0</v>
      </c>
      <c r="EE20" s="95"/>
      <c r="EF20" s="95"/>
      <c r="EG20" s="121"/>
      <c r="EH20" s="95"/>
      <c r="EI20" s="95">
        <f t="shared" si="43"/>
        <v>0</v>
      </c>
      <c r="EJ20" s="95">
        <f t="shared" si="44"/>
        <v>0</v>
      </c>
      <c r="EK20" s="95"/>
      <c r="EL20" s="95"/>
      <c r="EM20" s="95"/>
      <c r="EN20" s="95"/>
      <c r="EO20" s="95">
        <f t="shared" si="45"/>
        <v>0</v>
      </c>
      <c r="EP20" s="95">
        <f t="shared" si="46"/>
        <v>0</v>
      </c>
      <c r="EQ20" s="95"/>
      <c r="ER20" s="95"/>
      <c r="ES20" s="95"/>
      <c r="ET20" s="95"/>
      <c r="EU20" s="95">
        <f t="shared" si="47"/>
        <v>0</v>
      </c>
      <c r="EV20" s="95">
        <f t="shared" si="48"/>
        <v>0</v>
      </c>
      <c r="EW20" s="116">
        <v>0</v>
      </c>
      <c r="EX20" s="95"/>
      <c r="EY20" s="95"/>
      <c r="EZ20" s="95"/>
      <c r="FA20" s="95">
        <f t="shared" si="49"/>
        <v>0</v>
      </c>
      <c r="FB20" s="95">
        <f t="shared" si="50"/>
        <v>0</v>
      </c>
      <c r="FC20" s="95"/>
      <c r="FD20" s="95"/>
      <c r="FE20" s="95"/>
      <c r="FF20" s="95"/>
      <c r="FG20" s="95">
        <f t="shared" si="51"/>
        <v>0</v>
      </c>
      <c r="FH20" s="95">
        <f t="shared" si="52"/>
        <v>0</v>
      </c>
      <c r="FI20" s="95"/>
      <c r="FJ20" s="95"/>
      <c r="FK20" s="95"/>
      <c r="FL20" s="95"/>
      <c r="FM20" s="95">
        <f t="shared" si="53"/>
        <v>0</v>
      </c>
      <c r="FN20" s="95">
        <f t="shared" si="54"/>
        <v>0</v>
      </c>
      <c r="FO20" s="95"/>
      <c r="FP20" s="95"/>
      <c r="FQ20" s="95"/>
      <c r="FR20" s="95"/>
      <c r="FS20" s="95">
        <f t="shared" si="55"/>
        <v>0</v>
      </c>
      <c r="FT20" s="95">
        <f t="shared" si="56"/>
        <v>0</v>
      </c>
      <c r="FU20" s="95"/>
      <c r="FV20" s="95"/>
      <c r="FW20" s="95"/>
      <c r="FX20" s="95"/>
      <c r="FY20" s="95">
        <f t="shared" si="57"/>
        <v>0</v>
      </c>
      <c r="FZ20" s="95">
        <f t="shared" si="58"/>
        <v>0</v>
      </c>
      <c r="GA20" s="95"/>
      <c r="GB20" s="95"/>
      <c r="GC20" s="95"/>
      <c r="GD20" s="95"/>
      <c r="GE20" s="95">
        <f t="shared" si="59"/>
        <v>0</v>
      </c>
      <c r="GF20" s="95">
        <f t="shared" si="60"/>
        <v>0</v>
      </c>
      <c r="GG20" s="95"/>
      <c r="GH20" s="95"/>
      <c r="GI20" s="95"/>
      <c r="GJ20" s="95"/>
      <c r="GK20" s="95">
        <f t="shared" si="61"/>
        <v>0</v>
      </c>
      <c r="GL20" s="95">
        <f t="shared" si="62"/>
        <v>0</v>
      </c>
      <c r="GM20" s="95"/>
      <c r="GN20" s="95"/>
      <c r="GO20" s="95"/>
      <c r="GP20" s="95"/>
      <c r="GQ20" s="95">
        <f t="shared" si="63"/>
        <v>0</v>
      </c>
      <c r="GR20" s="95">
        <f t="shared" si="64"/>
        <v>0</v>
      </c>
      <c r="GS20" s="95"/>
      <c r="GT20" s="95"/>
      <c r="GU20" s="95"/>
      <c r="GV20" s="95"/>
      <c r="GW20" s="95">
        <f t="shared" si="65"/>
        <v>0</v>
      </c>
      <c r="GX20" s="95">
        <f t="shared" si="65"/>
        <v>0</v>
      </c>
      <c r="GY20" s="95"/>
      <c r="GZ20" s="95"/>
      <c r="HA20" s="95"/>
      <c r="HB20" s="95"/>
      <c r="HC20" s="95">
        <f t="shared" si="66"/>
        <v>0</v>
      </c>
      <c r="HD20" s="95">
        <f t="shared" si="66"/>
        <v>0</v>
      </c>
      <c r="HE20" s="95"/>
      <c r="HF20" s="95"/>
      <c r="HG20" s="95"/>
      <c r="HH20" s="95"/>
      <c r="HI20" s="95">
        <f t="shared" si="67"/>
        <v>0</v>
      </c>
      <c r="HJ20" s="95">
        <f t="shared" si="68"/>
        <v>0</v>
      </c>
      <c r="HK20" s="95"/>
      <c r="HL20" s="95"/>
      <c r="HM20" s="95"/>
      <c r="HN20" s="95"/>
      <c r="HO20" s="95">
        <f t="shared" si="69"/>
        <v>0</v>
      </c>
      <c r="HP20" s="95">
        <f t="shared" si="70"/>
        <v>0</v>
      </c>
      <c r="HQ20" s="95"/>
      <c r="HR20" s="95"/>
      <c r="HS20" s="95"/>
      <c r="HT20" s="95"/>
      <c r="HU20" s="95">
        <f t="shared" si="71"/>
        <v>0</v>
      </c>
      <c r="HV20" s="95">
        <f t="shared" si="71"/>
        <v>0</v>
      </c>
      <c r="HW20" s="95"/>
      <c r="HX20" s="166"/>
      <c r="HY20" s="166"/>
      <c r="HZ20" s="166"/>
      <c r="IA20" s="95">
        <f t="shared" si="72"/>
        <v>0</v>
      </c>
      <c r="IB20" s="95">
        <f t="shared" si="73"/>
        <v>0</v>
      </c>
      <c r="IC20" s="164"/>
      <c r="ID20" s="99"/>
      <c r="IE20" s="99">
        <f t="shared" si="74"/>
        <v>0</v>
      </c>
      <c r="IF20" s="99">
        <f t="shared" si="74"/>
        <v>0</v>
      </c>
      <c r="IG20" s="99"/>
      <c r="IH20" s="99"/>
      <c r="II20" s="99">
        <f t="shared" si="75"/>
        <v>0</v>
      </c>
      <c r="IJ20" s="99">
        <f t="shared" si="76"/>
        <v>0</v>
      </c>
      <c r="IK20" s="165"/>
      <c r="IL20" s="167"/>
      <c r="IM20" s="162">
        <f t="shared" si="77"/>
        <v>0</v>
      </c>
      <c r="IN20" s="162">
        <f t="shared" si="78"/>
        <v>0</v>
      </c>
      <c r="IO20" s="139"/>
      <c r="IP20" s="166"/>
      <c r="IQ20" s="162">
        <f t="shared" si="79"/>
        <v>0</v>
      </c>
      <c r="IR20" s="162">
        <f t="shared" si="80"/>
        <v>0</v>
      </c>
      <c r="IS20" s="117"/>
      <c r="IT20" s="166"/>
      <c r="IU20" s="162">
        <f t="shared" si="81"/>
        <v>0</v>
      </c>
      <c r="IV20" s="162">
        <f t="shared" si="82"/>
        <v>0</v>
      </c>
      <c r="IW20" s="163"/>
      <c r="IX20" s="163"/>
      <c r="IY20" s="191">
        <f>IW20</f>
        <v>0</v>
      </c>
      <c r="IZ20" s="190">
        <f>IX20</f>
        <v>0</v>
      </c>
      <c r="JA20" s="191"/>
      <c r="JB20" s="191"/>
      <c r="JC20" s="191">
        <f t="shared" si="85"/>
        <v>0</v>
      </c>
      <c r="JD20" s="191">
        <f t="shared" si="86"/>
        <v>0</v>
      </c>
      <c r="JE20" s="190"/>
      <c r="JF20" s="190"/>
      <c r="JG20" s="191">
        <f t="shared" si="87"/>
        <v>0</v>
      </c>
      <c r="JH20" s="191">
        <f t="shared" si="88"/>
        <v>0</v>
      </c>
    </row>
    <row r="21" spans="1:268" ht="12.75" customHeight="1">
      <c r="A21" s="134"/>
      <c r="B21" s="137">
        <v>11</v>
      </c>
      <c r="C21" s="95"/>
      <c r="D21" s="95"/>
      <c r="E21" s="138"/>
      <c r="F21" s="138"/>
      <c r="G21" s="95">
        <f t="shared" si="0"/>
        <v>0</v>
      </c>
      <c r="H21" s="95">
        <f t="shared" si="1"/>
        <v>0</v>
      </c>
      <c r="I21" s="116"/>
      <c r="J21" s="95"/>
      <c r="K21" s="95"/>
      <c r="L21" s="95"/>
      <c r="M21" s="95">
        <f t="shared" si="2"/>
        <v>0</v>
      </c>
      <c r="N21" s="95">
        <f t="shared" si="3"/>
        <v>0</v>
      </c>
      <c r="O21" s="116"/>
      <c r="P21" s="95"/>
      <c r="Q21" s="99"/>
      <c r="R21" s="95"/>
      <c r="S21" s="95">
        <f t="shared" si="4"/>
        <v>0</v>
      </c>
      <c r="T21" s="95">
        <f t="shared" si="5"/>
        <v>0</v>
      </c>
      <c r="U21" s="116">
        <v>0</v>
      </c>
      <c r="V21" s="95"/>
      <c r="W21" s="99"/>
      <c r="X21" s="99"/>
      <c r="Y21" s="95">
        <f t="shared" si="6"/>
        <v>0</v>
      </c>
      <c r="Z21" s="95">
        <f t="shared" si="7"/>
        <v>0</v>
      </c>
      <c r="AA21" s="95"/>
      <c r="AB21" s="168"/>
      <c r="AC21" s="231"/>
      <c r="AD21" s="95"/>
      <c r="AE21" s="95">
        <f t="shared" si="8"/>
        <v>0</v>
      </c>
      <c r="AF21" s="95">
        <f t="shared" si="9"/>
        <v>0</v>
      </c>
      <c r="AG21" s="116"/>
      <c r="AH21" s="95"/>
      <c r="AI21" s="95"/>
      <c r="AJ21" s="95"/>
      <c r="AK21" s="95">
        <f t="shared" si="10"/>
        <v>0</v>
      </c>
      <c r="AL21" s="95">
        <f t="shared" si="11"/>
        <v>0</v>
      </c>
      <c r="AM21" s="95"/>
      <c r="AN21" s="95"/>
      <c r="AO21" s="138"/>
      <c r="AP21" s="138"/>
      <c r="AQ21" s="95">
        <f t="shared" si="12"/>
        <v>0</v>
      </c>
      <c r="AR21" s="95">
        <f t="shared" si="13"/>
        <v>0</v>
      </c>
      <c r="AS21" s="139">
        <v>13.4</v>
      </c>
      <c r="AT21" s="162"/>
      <c r="AU21" s="99"/>
      <c r="AV21" s="95"/>
      <c r="AW21" s="95">
        <f t="shared" si="14"/>
        <v>13.4</v>
      </c>
      <c r="AX21" s="95">
        <f t="shared" si="15"/>
        <v>0</v>
      </c>
      <c r="AY21" s="150"/>
      <c r="AZ21" s="110"/>
      <c r="BA21" s="110"/>
      <c r="BB21" s="110"/>
      <c r="BC21" s="95">
        <f t="shared" si="16"/>
        <v>0</v>
      </c>
      <c r="BD21" s="95">
        <f t="shared" si="17"/>
        <v>0</v>
      </c>
      <c r="BE21" s="95"/>
      <c r="BF21" s="95"/>
      <c r="BG21" s="99"/>
      <c r="BH21" s="95"/>
      <c r="BI21" s="95">
        <f t="shared" si="18"/>
        <v>0</v>
      </c>
      <c r="BJ21" s="95">
        <f t="shared" si="19"/>
        <v>0</v>
      </c>
      <c r="BK21" s="118"/>
      <c r="BL21" s="118"/>
      <c r="BM21" s="95"/>
      <c r="BN21" s="95"/>
      <c r="BO21" s="95">
        <f t="shared" si="20"/>
        <v>0</v>
      </c>
      <c r="BP21" s="95">
        <f t="shared" si="21"/>
        <v>0</v>
      </c>
      <c r="BQ21" s="95"/>
      <c r="BR21" s="95"/>
      <c r="BS21" s="119"/>
      <c r="BT21" s="119"/>
      <c r="BU21" s="95">
        <f t="shared" si="22"/>
        <v>0</v>
      </c>
      <c r="BV21" s="95">
        <f t="shared" si="23"/>
        <v>0</v>
      </c>
      <c r="BW21" s="356"/>
      <c r="BX21" s="138"/>
      <c r="BY21" s="103"/>
      <c r="BZ21" s="118"/>
      <c r="CA21" s="95">
        <f t="shared" si="24"/>
        <v>0</v>
      </c>
      <c r="CB21" s="95">
        <f t="shared" si="25"/>
        <v>0</v>
      </c>
      <c r="CC21" s="139"/>
      <c r="CD21" s="99"/>
      <c r="CE21" s="120"/>
      <c r="CF21" s="120"/>
      <c r="CG21" s="95">
        <f t="shared" si="26"/>
        <v>0</v>
      </c>
      <c r="CH21" s="95">
        <f t="shared" si="89"/>
        <v>0</v>
      </c>
      <c r="CI21" s="95"/>
      <c r="CJ21" s="95"/>
      <c r="CK21" s="95"/>
      <c r="CL21" s="95"/>
      <c r="CM21" s="95">
        <f t="shared" si="27"/>
        <v>0</v>
      </c>
      <c r="CN21" s="95">
        <f t="shared" si="28"/>
        <v>0</v>
      </c>
      <c r="CO21" s="116"/>
      <c r="CP21" s="95"/>
      <c r="CQ21" s="95"/>
      <c r="CR21" s="95"/>
      <c r="CS21" s="95">
        <f t="shared" si="29"/>
        <v>0</v>
      </c>
      <c r="CT21" s="95">
        <f t="shared" si="30"/>
        <v>0</v>
      </c>
      <c r="CU21" s="95"/>
      <c r="CV21" s="95"/>
      <c r="CW21" s="95"/>
      <c r="CX21" s="95"/>
      <c r="CY21" s="95">
        <f t="shared" si="31"/>
        <v>0</v>
      </c>
      <c r="CZ21" s="95">
        <f t="shared" si="32"/>
        <v>0</v>
      </c>
      <c r="DA21" s="139">
        <v>10.31</v>
      </c>
      <c r="DB21" s="138"/>
      <c r="DC21" s="95"/>
      <c r="DD21" s="95"/>
      <c r="DE21" s="95">
        <f t="shared" si="33"/>
        <v>10.31</v>
      </c>
      <c r="DF21" s="95">
        <f t="shared" si="34"/>
        <v>0</v>
      </c>
      <c r="DG21" s="95"/>
      <c r="DH21" s="95"/>
      <c r="DI21" s="118"/>
      <c r="DJ21" s="95"/>
      <c r="DK21" s="95">
        <f t="shared" si="35"/>
        <v>0</v>
      </c>
      <c r="DL21" s="95">
        <f t="shared" si="36"/>
        <v>0</v>
      </c>
      <c r="DM21" s="138"/>
      <c r="DN21" s="138"/>
      <c r="DO21" s="138"/>
      <c r="DP21" s="138"/>
      <c r="DQ21" s="95">
        <f t="shared" si="37"/>
        <v>0</v>
      </c>
      <c r="DR21" s="95">
        <f t="shared" si="38"/>
        <v>0</v>
      </c>
      <c r="DS21" s="116"/>
      <c r="DT21" s="95"/>
      <c r="DU21" s="95"/>
      <c r="DV21" s="119"/>
      <c r="DW21" s="95">
        <f t="shared" si="39"/>
        <v>0</v>
      </c>
      <c r="DX21" s="95">
        <f t="shared" si="40"/>
        <v>0</v>
      </c>
      <c r="DY21" s="140"/>
      <c r="DZ21" s="95"/>
      <c r="EA21" s="95"/>
      <c r="EB21" s="95"/>
      <c r="EC21" s="95">
        <f t="shared" si="41"/>
        <v>0</v>
      </c>
      <c r="ED21" s="95">
        <f t="shared" si="42"/>
        <v>0</v>
      </c>
      <c r="EE21" s="95"/>
      <c r="EF21" s="95"/>
      <c r="EG21" s="121"/>
      <c r="EH21" s="95"/>
      <c r="EI21" s="95">
        <f t="shared" si="43"/>
        <v>0</v>
      </c>
      <c r="EJ21" s="95">
        <f t="shared" si="44"/>
        <v>0</v>
      </c>
      <c r="EK21" s="95"/>
      <c r="EL21" s="95"/>
      <c r="EM21" s="95"/>
      <c r="EN21" s="95"/>
      <c r="EO21" s="95">
        <f t="shared" si="45"/>
        <v>0</v>
      </c>
      <c r="EP21" s="95">
        <f t="shared" si="46"/>
        <v>0</v>
      </c>
      <c r="EQ21" s="95"/>
      <c r="ER21" s="95"/>
      <c r="ES21" s="95"/>
      <c r="ET21" s="95"/>
      <c r="EU21" s="95">
        <f t="shared" si="47"/>
        <v>0</v>
      </c>
      <c r="EV21" s="95">
        <f t="shared" si="48"/>
        <v>0</v>
      </c>
      <c r="EW21" s="116">
        <v>0</v>
      </c>
      <c r="EX21" s="95"/>
      <c r="EY21" s="95"/>
      <c r="EZ21" s="95"/>
      <c r="FA21" s="95">
        <f t="shared" si="49"/>
        <v>0</v>
      </c>
      <c r="FB21" s="95">
        <f t="shared" si="50"/>
        <v>0</v>
      </c>
      <c r="FC21" s="95"/>
      <c r="FD21" s="95"/>
      <c r="FE21" s="95"/>
      <c r="FF21" s="95"/>
      <c r="FG21" s="95">
        <f t="shared" si="51"/>
        <v>0</v>
      </c>
      <c r="FH21" s="95">
        <f t="shared" si="52"/>
        <v>0</v>
      </c>
      <c r="FI21" s="95"/>
      <c r="FJ21" s="95"/>
      <c r="FK21" s="95"/>
      <c r="FL21" s="95"/>
      <c r="FM21" s="95">
        <f t="shared" si="53"/>
        <v>0</v>
      </c>
      <c r="FN21" s="95">
        <f t="shared" si="54"/>
        <v>0</v>
      </c>
      <c r="FO21" s="95"/>
      <c r="FP21" s="95"/>
      <c r="FQ21" s="95"/>
      <c r="FR21" s="95"/>
      <c r="FS21" s="95">
        <f t="shared" si="55"/>
        <v>0</v>
      </c>
      <c r="FT21" s="95">
        <f t="shared" si="56"/>
        <v>0</v>
      </c>
      <c r="FU21" s="95"/>
      <c r="FV21" s="95"/>
      <c r="FW21" s="95"/>
      <c r="FX21" s="95"/>
      <c r="FY21" s="95">
        <f t="shared" si="57"/>
        <v>0</v>
      </c>
      <c r="FZ21" s="95">
        <f t="shared" si="58"/>
        <v>0</v>
      </c>
      <c r="GA21" s="95"/>
      <c r="GB21" s="95"/>
      <c r="GC21" s="95"/>
      <c r="GD21" s="95"/>
      <c r="GE21" s="95">
        <f t="shared" si="59"/>
        <v>0</v>
      </c>
      <c r="GF21" s="95">
        <f t="shared" si="60"/>
        <v>0</v>
      </c>
      <c r="GG21" s="95"/>
      <c r="GH21" s="95"/>
      <c r="GI21" s="95"/>
      <c r="GJ21" s="95"/>
      <c r="GK21" s="95">
        <f t="shared" si="61"/>
        <v>0</v>
      </c>
      <c r="GL21" s="95">
        <f t="shared" si="62"/>
        <v>0</v>
      </c>
      <c r="GM21" s="95"/>
      <c r="GN21" s="95"/>
      <c r="GO21" s="95"/>
      <c r="GP21" s="95"/>
      <c r="GQ21" s="95">
        <f t="shared" si="63"/>
        <v>0</v>
      </c>
      <c r="GR21" s="95">
        <f t="shared" si="64"/>
        <v>0</v>
      </c>
      <c r="GS21" s="95"/>
      <c r="GT21" s="95"/>
      <c r="GU21" s="95"/>
      <c r="GV21" s="95"/>
      <c r="GW21" s="95">
        <f t="shared" si="65"/>
        <v>0</v>
      </c>
      <c r="GX21" s="95">
        <f t="shared" si="65"/>
        <v>0</v>
      </c>
      <c r="GY21" s="95"/>
      <c r="GZ21" s="95"/>
      <c r="HA21" s="95"/>
      <c r="HB21" s="95"/>
      <c r="HC21" s="95">
        <f t="shared" si="66"/>
        <v>0</v>
      </c>
      <c r="HD21" s="95">
        <f t="shared" si="66"/>
        <v>0</v>
      </c>
      <c r="HE21" s="95"/>
      <c r="HF21" s="95"/>
      <c r="HG21" s="95"/>
      <c r="HH21" s="95"/>
      <c r="HI21" s="95">
        <f t="shared" si="67"/>
        <v>0</v>
      </c>
      <c r="HJ21" s="95">
        <f t="shared" si="68"/>
        <v>0</v>
      </c>
      <c r="HK21" s="95"/>
      <c r="HL21" s="95"/>
      <c r="HM21" s="95"/>
      <c r="HN21" s="95"/>
      <c r="HO21" s="95">
        <f t="shared" si="69"/>
        <v>0</v>
      </c>
      <c r="HP21" s="95">
        <f t="shared" si="70"/>
        <v>0</v>
      </c>
      <c r="HQ21" s="95"/>
      <c r="HR21" s="95"/>
      <c r="HS21" s="95"/>
      <c r="HT21" s="95"/>
      <c r="HU21" s="95">
        <f t="shared" si="71"/>
        <v>0</v>
      </c>
      <c r="HV21" s="95">
        <f t="shared" si="71"/>
        <v>0</v>
      </c>
      <c r="HW21" s="95"/>
      <c r="HX21" s="166"/>
      <c r="HY21" s="166"/>
      <c r="HZ21" s="166"/>
      <c r="IA21" s="95">
        <f t="shared" si="72"/>
        <v>0</v>
      </c>
      <c r="IB21" s="95">
        <f t="shared" si="73"/>
        <v>0</v>
      </c>
      <c r="IC21" s="164"/>
      <c r="ID21" s="99"/>
      <c r="IE21" s="99">
        <f t="shared" si="74"/>
        <v>0</v>
      </c>
      <c r="IF21" s="99">
        <f t="shared" si="74"/>
        <v>0</v>
      </c>
      <c r="IG21" s="99"/>
      <c r="IH21" s="99"/>
      <c r="II21" s="99">
        <f t="shared" si="75"/>
        <v>0</v>
      </c>
      <c r="IJ21" s="99">
        <f t="shared" si="76"/>
        <v>0</v>
      </c>
      <c r="IK21" s="165"/>
      <c r="IL21" s="167"/>
      <c r="IM21" s="162">
        <f t="shared" si="77"/>
        <v>0</v>
      </c>
      <c r="IN21" s="162">
        <f t="shared" si="78"/>
        <v>0</v>
      </c>
      <c r="IO21" s="139"/>
      <c r="IP21" s="166"/>
      <c r="IQ21" s="162">
        <f t="shared" si="79"/>
        <v>0</v>
      </c>
      <c r="IR21" s="162">
        <f t="shared" si="80"/>
        <v>0</v>
      </c>
      <c r="IS21" s="117"/>
      <c r="IT21" s="166"/>
      <c r="IU21" s="162">
        <f t="shared" si="81"/>
        <v>0</v>
      </c>
      <c r="IV21" s="162">
        <f t="shared" si="82"/>
        <v>0</v>
      </c>
      <c r="IW21" s="163"/>
      <c r="IX21" s="163"/>
      <c r="IY21" s="191">
        <f t="shared" ref="IY21:IY84" si="90">IW21</f>
        <v>0</v>
      </c>
      <c r="IZ21" s="190">
        <f t="shared" ref="IZ21:IZ84" si="91">IX21</f>
        <v>0</v>
      </c>
      <c r="JA21" s="191"/>
      <c r="JB21" s="191"/>
      <c r="JC21" s="191">
        <f t="shared" si="85"/>
        <v>0</v>
      </c>
      <c r="JD21" s="191">
        <f t="shared" si="86"/>
        <v>0</v>
      </c>
      <c r="JE21" s="190"/>
      <c r="JF21" s="190"/>
      <c r="JG21" s="191">
        <f t="shared" si="87"/>
        <v>0</v>
      </c>
      <c r="JH21" s="191">
        <f t="shared" si="88"/>
        <v>0</v>
      </c>
    </row>
    <row r="22" spans="1:268" ht="12.75" customHeight="1">
      <c r="A22" s="134"/>
      <c r="B22" s="137">
        <v>12</v>
      </c>
      <c r="C22" s="95"/>
      <c r="D22" s="95"/>
      <c r="E22" s="138"/>
      <c r="F22" s="138"/>
      <c r="G22" s="95">
        <f t="shared" si="0"/>
        <v>0</v>
      </c>
      <c r="H22" s="95">
        <f t="shared" si="1"/>
        <v>0</v>
      </c>
      <c r="I22" s="116"/>
      <c r="J22" s="95"/>
      <c r="K22" s="95"/>
      <c r="L22" s="95"/>
      <c r="M22" s="95">
        <f t="shared" si="2"/>
        <v>0</v>
      </c>
      <c r="N22" s="95">
        <f t="shared" si="3"/>
        <v>0</v>
      </c>
      <c r="O22" s="116"/>
      <c r="P22" s="95"/>
      <c r="Q22" s="99"/>
      <c r="R22" s="95"/>
      <c r="S22" s="95">
        <f t="shared" si="4"/>
        <v>0</v>
      </c>
      <c r="T22" s="95">
        <f t="shared" si="5"/>
        <v>0</v>
      </c>
      <c r="U22" s="116">
        <v>0</v>
      </c>
      <c r="V22" s="95"/>
      <c r="W22" s="99"/>
      <c r="X22" s="99"/>
      <c r="Y22" s="95">
        <f t="shared" si="6"/>
        <v>0</v>
      </c>
      <c r="Z22" s="95">
        <f t="shared" si="7"/>
        <v>0</v>
      </c>
      <c r="AA22" s="95"/>
      <c r="AB22" s="168"/>
      <c r="AC22" s="231"/>
      <c r="AD22" s="95"/>
      <c r="AE22" s="95">
        <f t="shared" si="8"/>
        <v>0</v>
      </c>
      <c r="AF22" s="95">
        <f t="shared" si="9"/>
        <v>0</v>
      </c>
      <c r="AG22" s="116"/>
      <c r="AH22" s="95"/>
      <c r="AI22" s="95"/>
      <c r="AJ22" s="95"/>
      <c r="AK22" s="95">
        <f t="shared" si="10"/>
        <v>0</v>
      </c>
      <c r="AL22" s="95">
        <f t="shared" si="11"/>
        <v>0</v>
      </c>
      <c r="AM22" s="95"/>
      <c r="AN22" s="95"/>
      <c r="AO22" s="138"/>
      <c r="AP22" s="138"/>
      <c r="AQ22" s="95">
        <f t="shared" si="12"/>
        <v>0</v>
      </c>
      <c r="AR22" s="95">
        <f t="shared" si="13"/>
        <v>0</v>
      </c>
      <c r="AS22" s="139">
        <v>13.4</v>
      </c>
      <c r="AT22" s="162"/>
      <c r="AU22" s="99"/>
      <c r="AV22" s="95"/>
      <c r="AW22" s="95">
        <f t="shared" si="14"/>
        <v>13.4</v>
      </c>
      <c r="AX22" s="95">
        <f t="shared" si="15"/>
        <v>0</v>
      </c>
      <c r="AY22" s="150"/>
      <c r="AZ22" s="110"/>
      <c r="BA22" s="110"/>
      <c r="BB22" s="110"/>
      <c r="BC22" s="95">
        <f t="shared" si="16"/>
        <v>0</v>
      </c>
      <c r="BD22" s="95">
        <f t="shared" si="17"/>
        <v>0</v>
      </c>
      <c r="BE22" s="95"/>
      <c r="BF22" s="95"/>
      <c r="BG22" s="99"/>
      <c r="BH22" s="95"/>
      <c r="BI22" s="95">
        <f t="shared" si="18"/>
        <v>0</v>
      </c>
      <c r="BJ22" s="95">
        <f t="shared" si="19"/>
        <v>0</v>
      </c>
      <c r="BK22" s="118"/>
      <c r="BL22" s="118"/>
      <c r="BM22" s="95"/>
      <c r="BN22" s="95"/>
      <c r="BO22" s="95">
        <f t="shared" si="20"/>
        <v>0</v>
      </c>
      <c r="BP22" s="95">
        <f t="shared" si="21"/>
        <v>0</v>
      </c>
      <c r="BQ22" s="95"/>
      <c r="BR22" s="95"/>
      <c r="BS22" s="119"/>
      <c r="BT22" s="119"/>
      <c r="BU22" s="95">
        <f t="shared" si="22"/>
        <v>0</v>
      </c>
      <c r="BV22" s="95">
        <f t="shared" si="23"/>
        <v>0</v>
      </c>
      <c r="BW22" s="356"/>
      <c r="BX22" s="138"/>
      <c r="BY22" s="103"/>
      <c r="BZ22" s="118"/>
      <c r="CA22" s="95">
        <f t="shared" si="24"/>
        <v>0</v>
      </c>
      <c r="CB22" s="95">
        <f t="shared" si="25"/>
        <v>0</v>
      </c>
      <c r="CC22" s="139"/>
      <c r="CD22" s="99"/>
      <c r="CE22" s="120"/>
      <c r="CF22" s="120"/>
      <c r="CG22" s="95">
        <f t="shared" si="26"/>
        <v>0</v>
      </c>
      <c r="CH22" s="95">
        <f t="shared" si="89"/>
        <v>0</v>
      </c>
      <c r="CI22" s="95"/>
      <c r="CJ22" s="95"/>
      <c r="CK22" s="95"/>
      <c r="CL22" s="95"/>
      <c r="CM22" s="95">
        <f t="shared" si="27"/>
        <v>0</v>
      </c>
      <c r="CN22" s="95">
        <f t="shared" si="28"/>
        <v>0</v>
      </c>
      <c r="CO22" s="116"/>
      <c r="CP22" s="95"/>
      <c r="CQ22" s="95"/>
      <c r="CR22" s="95"/>
      <c r="CS22" s="95">
        <f t="shared" si="29"/>
        <v>0</v>
      </c>
      <c r="CT22" s="95">
        <f t="shared" si="30"/>
        <v>0</v>
      </c>
      <c r="CU22" s="95"/>
      <c r="CV22" s="95"/>
      <c r="CW22" s="95"/>
      <c r="CX22" s="95"/>
      <c r="CY22" s="95">
        <f t="shared" si="31"/>
        <v>0</v>
      </c>
      <c r="CZ22" s="95">
        <f t="shared" si="32"/>
        <v>0</v>
      </c>
      <c r="DA22" s="139">
        <v>10.31</v>
      </c>
      <c r="DB22" s="138"/>
      <c r="DC22" s="95"/>
      <c r="DD22" s="95"/>
      <c r="DE22" s="95">
        <f t="shared" si="33"/>
        <v>10.31</v>
      </c>
      <c r="DF22" s="95">
        <f t="shared" si="34"/>
        <v>0</v>
      </c>
      <c r="DG22" s="95"/>
      <c r="DH22" s="95"/>
      <c r="DI22" s="118"/>
      <c r="DJ22" s="95"/>
      <c r="DK22" s="95">
        <f t="shared" si="35"/>
        <v>0</v>
      </c>
      <c r="DL22" s="95">
        <f t="shared" si="36"/>
        <v>0</v>
      </c>
      <c r="DM22" s="138"/>
      <c r="DN22" s="138"/>
      <c r="DO22" s="138"/>
      <c r="DP22" s="138"/>
      <c r="DQ22" s="95">
        <f t="shared" si="37"/>
        <v>0</v>
      </c>
      <c r="DR22" s="95">
        <f t="shared" si="38"/>
        <v>0</v>
      </c>
      <c r="DS22" s="116"/>
      <c r="DT22" s="95"/>
      <c r="DU22" s="95"/>
      <c r="DV22" s="119"/>
      <c r="DW22" s="95">
        <f t="shared" si="39"/>
        <v>0</v>
      </c>
      <c r="DX22" s="95">
        <f t="shared" si="40"/>
        <v>0</v>
      </c>
      <c r="DY22" s="140"/>
      <c r="DZ22" s="95"/>
      <c r="EA22" s="95"/>
      <c r="EB22" s="95"/>
      <c r="EC22" s="95">
        <f t="shared" si="41"/>
        <v>0</v>
      </c>
      <c r="ED22" s="95">
        <f t="shared" si="42"/>
        <v>0</v>
      </c>
      <c r="EE22" s="95"/>
      <c r="EF22" s="95"/>
      <c r="EG22" s="121"/>
      <c r="EH22" s="95"/>
      <c r="EI22" s="95">
        <f t="shared" si="43"/>
        <v>0</v>
      </c>
      <c r="EJ22" s="95">
        <f t="shared" si="44"/>
        <v>0</v>
      </c>
      <c r="EK22" s="95"/>
      <c r="EL22" s="95"/>
      <c r="EM22" s="95"/>
      <c r="EN22" s="95"/>
      <c r="EO22" s="95">
        <f t="shared" si="45"/>
        <v>0</v>
      </c>
      <c r="EP22" s="95">
        <f t="shared" si="46"/>
        <v>0</v>
      </c>
      <c r="EQ22" s="95"/>
      <c r="ER22" s="95"/>
      <c r="ES22" s="95"/>
      <c r="ET22" s="95"/>
      <c r="EU22" s="95">
        <f t="shared" si="47"/>
        <v>0</v>
      </c>
      <c r="EV22" s="95">
        <f t="shared" si="48"/>
        <v>0</v>
      </c>
      <c r="EW22" s="116">
        <v>0</v>
      </c>
      <c r="EX22" s="95"/>
      <c r="EY22" s="95"/>
      <c r="EZ22" s="95"/>
      <c r="FA22" s="95">
        <f t="shared" si="49"/>
        <v>0</v>
      </c>
      <c r="FB22" s="95">
        <f t="shared" si="50"/>
        <v>0</v>
      </c>
      <c r="FC22" s="95"/>
      <c r="FD22" s="95"/>
      <c r="FE22" s="95"/>
      <c r="FF22" s="95"/>
      <c r="FG22" s="95">
        <f t="shared" si="51"/>
        <v>0</v>
      </c>
      <c r="FH22" s="95">
        <f t="shared" si="52"/>
        <v>0</v>
      </c>
      <c r="FI22" s="95"/>
      <c r="FJ22" s="95"/>
      <c r="FK22" s="95"/>
      <c r="FL22" s="95"/>
      <c r="FM22" s="95">
        <f t="shared" si="53"/>
        <v>0</v>
      </c>
      <c r="FN22" s="95">
        <f t="shared" si="54"/>
        <v>0</v>
      </c>
      <c r="FO22" s="95"/>
      <c r="FP22" s="95"/>
      <c r="FQ22" s="95"/>
      <c r="FR22" s="95"/>
      <c r="FS22" s="95">
        <f t="shared" si="55"/>
        <v>0</v>
      </c>
      <c r="FT22" s="95">
        <f t="shared" si="56"/>
        <v>0</v>
      </c>
      <c r="FU22" s="95"/>
      <c r="FV22" s="95"/>
      <c r="FW22" s="95"/>
      <c r="FX22" s="95"/>
      <c r="FY22" s="95">
        <f t="shared" si="57"/>
        <v>0</v>
      </c>
      <c r="FZ22" s="95">
        <f t="shared" si="58"/>
        <v>0</v>
      </c>
      <c r="GA22" s="95"/>
      <c r="GB22" s="95"/>
      <c r="GC22" s="95"/>
      <c r="GD22" s="95"/>
      <c r="GE22" s="95">
        <f t="shared" si="59"/>
        <v>0</v>
      </c>
      <c r="GF22" s="95">
        <f t="shared" si="60"/>
        <v>0</v>
      </c>
      <c r="GG22" s="95"/>
      <c r="GH22" s="95"/>
      <c r="GI22" s="95"/>
      <c r="GJ22" s="95"/>
      <c r="GK22" s="95">
        <f t="shared" si="61"/>
        <v>0</v>
      </c>
      <c r="GL22" s="95">
        <f t="shared" si="62"/>
        <v>0</v>
      </c>
      <c r="GM22" s="95"/>
      <c r="GN22" s="95"/>
      <c r="GO22" s="95"/>
      <c r="GP22" s="95"/>
      <c r="GQ22" s="95">
        <f t="shared" si="63"/>
        <v>0</v>
      </c>
      <c r="GR22" s="95">
        <f t="shared" si="64"/>
        <v>0</v>
      </c>
      <c r="GS22" s="95"/>
      <c r="GT22" s="95"/>
      <c r="GU22" s="95"/>
      <c r="GV22" s="95"/>
      <c r="GW22" s="95">
        <f t="shared" si="65"/>
        <v>0</v>
      </c>
      <c r="GX22" s="95">
        <f t="shared" si="65"/>
        <v>0</v>
      </c>
      <c r="GY22" s="95"/>
      <c r="GZ22" s="95"/>
      <c r="HA22" s="95"/>
      <c r="HB22" s="95"/>
      <c r="HC22" s="95">
        <f t="shared" si="66"/>
        <v>0</v>
      </c>
      <c r="HD22" s="95">
        <f t="shared" si="66"/>
        <v>0</v>
      </c>
      <c r="HE22" s="95"/>
      <c r="HF22" s="95"/>
      <c r="HG22" s="95"/>
      <c r="HH22" s="95"/>
      <c r="HI22" s="95">
        <f t="shared" si="67"/>
        <v>0</v>
      </c>
      <c r="HJ22" s="95">
        <f t="shared" si="68"/>
        <v>0</v>
      </c>
      <c r="HK22" s="95"/>
      <c r="HL22" s="95"/>
      <c r="HM22" s="95"/>
      <c r="HN22" s="95"/>
      <c r="HO22" s="95">
        <f t="shared" si="69"/>
        <v>0</v>
      </c>
      <c r="HP22" s="95">
        <f t="shared" si="70"/>
        <v>0</v>
      </c>
      <c r="HQ22" s="95"/>
      <c r="HR22" s="95"/>
      <c r="HS22" s="95"/>
      <c r="HT22" s="95"/>
      <c r="HU22" s="95">
        <f t="shared" si="71"/>
        <v>0</v>
      </c>
      <c r="HV22" s="95">
        <f t="shared" si="71"/>
        <v>0</v>
      </c>
      <c r="HW22" s="95"/>
      <c r="HX22" s="166"/>
      <c r="HY22" s="166"/>
      <c r="HZ22" s="166"/>
      <c r="IA22" s="95">
        <f t="shared" si="72"/>
        <v>0</v>
      </c>
      <c r="IB22" s="95">
        <f t="shared" si="73"/>
        <v>0</v>
      </c>
      <c r="IC22" s="164"/>
      <c r="ID22" s="99"/>
      <c r="IE22" s="99">
        <f t="shared" si="74"/>
        <v>0</v>
      </c>
      <c r="IF22" s="99">
        <f t="shared" si="74"/>
        <v>0</v>
      </c>
      <c r="IG22" s="99"/>
      <c r="IH22" s="99"/>
      <c r="II22" s="99">
        <f t="shared" si="75"/>
        <v>0</v>
      </c>
      <c r="IJ22" s="99">
        <f t="shared" si="76"/>
        <v>0</v>
      </c>
      <c r="IK22" s="165"/>
      <c r="IL22" s="167"/>
      <c r="IM22" s="162">
        <f t="shared" si="77"/>
        <v>0</v>
      </c>
      <c r="IN22" s="162">
        <f t="shared" si="78"/>
        <v>0</v>
      </c>
      <c r="IO22" s="139"/>
      <c r="IP22" s="166"/>
      <c r="IQ22" s="162">
        <f t="shared" si="79"/>
        <v>0</v>
      </c>
      <c r="IR22" s="162">
        <f t="shared" si="80"/>
        <v>0</v>
      </c>
      <c r="IS22" s="117"/>
      <c r="IT22" s="166"/>
      <c r="IU22" s="162">
        <f t="shared" si="81"/>
        <v>0</v>
      </c>
      <c r="IV22" s="162">
        <f t="shared" si="82"/>
        <v>0</v>
      </c>
      <c r="IW22" s="163"/>
      <c r="IX22" s="163"/>
      <c r="IY22" s="191">
        <f t="shared" si="90"/>
        <v>0</v>
      </c>
      <c r="IZ22" s="190">
        <f t="shared" si="91"/>
        <v>0</v>
      </c>
      <c r="JA22" s="191"/>
      <c r="JB22" s="191"/>
      <c r="JC22" s="191">
        <f t="shared" si="85"/>
        <v>0</v>
      </c>
      <c r="JD22" s="191">
        <f t="shared" si="86"/>
        <v>0</v>
      </c>
      <c r="JE22" s="190"/>
      <c r="JF22" s="190"/>
      <c r="JG22" s="191">
        <f t="shared" si="87"/>
        <v>0</v>
      </c>
      <c r="JH22" s="191">
        <f t="shared" si="88"/>
        <v>0</v>
      </c>
    </row>
    <row r="23" spans="1:268" ht="12.75" customHeight="1">
      <c r="A23" s="136">
        <v>0.125</v>
      </c>
      <c r="B23" s="137">
        <v>13</v>
      </c>
      <c r="C23" s="95"/>
      <c r="D23" s="95"/>
      <c r="E23" s="138"/>
      <c r="F23" s="138"/>
      <c r="G23" s="95">
        <f t="shared" si="0"/>
        <v>0</v>
      </c>
      <c r="H23" s="95">
        <f t="shared" si="1"/>
        <v>0</v>
      </c>
      <c r="I23" s="116"/>
      <c r="J23" s="95"/>
      <c r="K23" s="95"/>
      <c r="L23" s="95"/>
      <c r="M23" s="95">
        <f t="shared" si="2"/>
        <v>0</v>
      </c>
      <c r="N23" s="95">
        <f t="shared" si="3"/>
        <v>0</v>
      </c>
      <c r="O23" s="116"/>
      <c r="P23" s="95"/>
      <c r="Q23" s="99"/>
      <c r="R23" s="95"/>
      <c r="S23" s="95">
        <f t="shared" si="4"/>
        <v>0</v>
      </c>
      <c r="T23" s="95">
        <f t="shared" si="5"/>
        <v>0</v>
      </c>
      <c r="U23" s="116">
        <v>0</v>
      </c>
      <c r="V23" s="95"/>
      <c r="W23" s="99"/>
      <c r="X23" s="99"/>
      <c r="Y23" s="95">
        <f t="shared" si="6"/>
        <v>0</v>
      </c>
      <c r="Z23" s="95">
        <f t="shared" si="7"/>
        <v>0</v>
      </c>
      <c r="AA23" s="95"/>
      <c r="AB23" s="168"/>
      <c r="AC23" s="231"/>
      <c r="AD23" s="95"/>
      <c r="AE23" s="95">
        <f t="shared" si="8"/>
        <v>0</v>
      </c>
      <c r="AF23" s="95">
        <f t="shared" si="9"/>
        <v>0</v>
      </c>
      <c r="AG23" s="116"/>
      <c r="AH23" s="95"/>
      <c r="AI23" s="95"/>
      <c r="AJ23" s="95"/>
      <c r="AK23" s="95">
        <f t="shared" si="10"/>
        <v>0</v>
      </c>
      <c r="AL23" s="95">
        <f t="shared" si="11"/>
        <v>0</v>
      </c>
      <c r="AM23" s="95"/>
      <c r="AN23" s="95"/>
      <c r="AO23" s="138"/>
      <c r="AP23" s="138"/>
      <c r="AQ23" s="95">
        <f t="shared" si="12"/>
        <v>0</v>
      </c>
      <c r="AR23" s="95">
        <f t="shared" si="13"/>
        <v>0</v>
      </c>
      <c r="AS23" s="139">
        <v>13.4</v>
      </c>
      <c r="AT23" s="162"/>
      <c r="AU23" s="99"/>
      <c r="AV23" s="95"/>
      <c r="AW23" s="95">
        <f t="shared" si="14"/>
        <v>13.4</v>
      </c>
      <c r="AX23" s="95">
        <f t="shared" si="15"/>
        <v>0</v>
      </c>
      <c r="AY23" s="150"/>
      <c r="AZ23" s="110"/>
      <c r="BA23" s="110"/>
      <c r="BB23" s="110"/>
      <c r="BC23" s="95">
        <f t="shared" si="16"/>
        <v>0</v>
      </c>
      <c r="BD23" s="95">
        <f t="shared" si="17"/>
        <v>0</v>
      </c>
      <c r="BE23" s="95"/>
      <c r="BF23" s="95"/>
      <c r="BG23" s="99"/>
      <c r="BH23" s="95"/>
      <c r="BI23" s="95">
        <f t="shared" si="18"/>
        <v>0</v>
      </c>
      <c r="BJ23" s="95">
        <f t="shared" si="19"/>
        <v>0</v>
      </c>
      <c r="BK23" s="118"/>
      <c r="BL23" s="118"/>
      <c r="BM23" s="95"/>
      <c r="BN23" s="95"/>
      <c r="BO23" s="95">
        <f t="shared" si="20"/>
        <v>0</v>
      </c>
      <c r="BP23" s="95">
        <f t="shared" si="21"/>
        <v>0</v>
      </c>
      <c r="BQ23" s="95"/>
      <c r="BR23" s="95"/>
      <c r="BS23" s="119"/>
      <c r="BT23" s="119"/>
      <c r="BU23" s="95">
        <f t="shared" si="22"/>
        <v>0</v>
      </c>
      <c r="BV23" s="95">
        <f t="shared" si="23"/>
        <v>0</v>
      </c>
      <c r="BW23" s="356"/>
      <c r="BX23" s="138"/>
      <c r="BY23" s="103"/>
      <c r="BZ23" s="118"/>
      <c r="CA23" s="95">
        <f t="shared" si="24"/>
        <v>0</v>
      </c>
      <c r="CB23" s="95">
        <f t="shared" si="25"/>
        <v>0</v>
      </c>
      <c r="CC23" s="139"/>
      <c r="CD23" s="99"/>
      <c r="CE23" s="120"/>
      <c r="CF23" s="120"/>
      <c r="CG23" s="95">
        <f t="shared" si="26"/>
        <v>0</v>
      </c>
      <c r="CH23" s="95">
        <f t="shared" si="89"/>
        <v>0</v>
      </c>
      <c r="CI23" s="95"/>
      <c r="CJ23" s="95"/>
      <c r="CK23" s="95"/>
      <c r="CL23" s="95"/>
      <c r="CM23" s="95">
        <f t="shared" si="27"/>
        <v>0</v>
      </c>
      <c r="CN23" s="95">
        <f t="shared" si="28"/>
        <v>0</v>
      </c>
      <c r="CO23" s="116"/>
      <c r="CP23" s="95"/>
      <c r="CQ23" s="95"/>
      <c r="CR23" s="95"/>
      <c r="CS23" s="95">
        <f t="shared" si="29"/>
        <v>0</v>
      </c>
      <c r="CT23" s="95">
        <f t="shared" si="30"/>
        <v>0</v>
      </c>
      <c r="CU23" s="95"/>
      <c r="CV23" s="95"/>
      <c r="CW23" s="95"/>
      <c r="CX23" s="95"/>
      <c r="CY23" s="95">
        <f t="shared" si="31"/>
        <v>0</v>
      </c>
      <c r="CZ23" s="95">
        <f t="shared" si="32"/>
        <v>0</v>
      </c>
      <c r="DA23" s="139">
        <v>10.31</v>
      </c>
      <c r="DB23" s="138"/>
      <c r="DC23" s="95"/>
      <c r="DD23" s="95"/>
      <c r="DE23" s="95">
        <f t="shared" si="33"/>
        <v>10.31</v>
      </c>
      <c r="DF23" s="95">
        <f t="shared" si="34"/>
        <v>0</v>
      </c>
      <c r="DG23" s="95"/>
      <c r="DH23" s="95"/>
      <c r="DI23" s="118"/>
      <c r="DJ23" s="95"/>
      <c r="DK23" s="95">
        <f t="shared" si="35"/>
        <v>0</v>
      </c>
      <c r="DL23" s="95">
        <f t="shared" si="36"/>
        <v>0</v>
      </c>
      <c r="DM23" s="138"/>
      <c r="DN23" s="138"/>
      <c r="DO23" s="138"/>
      <c r="DP23" s="138"/>
      <c r="DQ23" s="95">
        <f t="shared" si="37"/>
        <v>0</v>
      </c>
      <c r="DR23" s="95">
        <f t="shared" si="38"/>
        <v>0</v>
      </c>
      <c r="DS23" s="116"/>
      <c r="DT23" s="95"/>
      <c r="DU23" s="95"/>
      <c r="DV23" s="119"/>
      <c r="DW23" s="95">
        <f t="shared" si="39"/>
        <v>0</v>
      </c>
      <c r="DX23" s="95">
        <f t="shared" si="40"/>
        <v>0</v>
      </c>
      <c r="DY23" s="140"/>
      <c r="DZ23" s="95"/>
      <c r="EA23" s="95"/>
      <c r="EB23" s="95"/>
      <c r="EC23" s="95">
        <f t="shared" si="41"/>
        <v>0</v>
      </c>
      <c r="ED23" s="95">
        <f t="shared" si="42"/>
        <v>0</v>
      </c>
      <c r="EE23" s="95"/>
      <c r="EF23" s="95"/>
      <c r="EG23" s="121"/>
      <c r="EH23" s="95"/>
      <c r="EI23" s="95">
        <f t="shared" si="43"/>
        <v>0</v>
      </c>
      <c r="EJ23" s="95">
        <f t="shared" si="44"/>
        <v>0</v>
      </c>
      <c r="EK23" s="95"/>
      <c r="EL23" s="95"/>
      <c r="EM23" s="95"/>
      <c r="EN23" s="95"/>
      <c r="EO23" s="95">
        <f t="shared" si="45"/>
        <v>0</v>
      </c>
      <c r="EP23" s="95">
        <f t="shared" si="46"/>
        <v>0</v>
      </c>
      <c r="EQ23" s="95"/>
      <c r="ER23" s="95"/>
      <c r="ES23" s="95"/>
      <c r="ET23" s="95"/>
      <c r="EU23" s="95">
        <f t="shared" si="47"/>
        <v>0</v>
      </c>
      <c r="EV23" s="95">
        <f t="shared" si="48"/>
        <v>0</v>
      </c>
      <c r="EW23" s="116">
        <v>0</v>
      </c>
      <c r="EX23" s="95"/>
      <c r="EY23" s="95"/>
      <c r="EZ23" s="95"/>
      <c r="FA23" s="95">
        <f t="shared" si="49"/>
        <v>0</v>
      </c>
      <c r="FB23" s="95">
        <f t="shared" si="50"/>
        <v>0</v>
      </c>
      <c r="FC23" s="95"/>
      <c r="FD23" s="95"/>
      <c r="FE23" s="95"/>
      <c r="FF23" s="95"/>
      <c r="FG23" s="95">
        <f t="shared" si="51"/>
        <v>0</v>
      </c>
      <c r="FH23" s="95">
        <f t="shared" si="52"/>
        <v>0</v>
      </c>
      <c r="FI23" s="95"/>
      <c r="FJ23" s="95"/>
      <c r="FK23" s="95"/>
      <c r="FL23" s="95"/>
      <c r="FM23" s="95">
        <f t="shared" si="53"/>
        <v>0</v>
      </c>
      <c r="FN23" s="95">
        <f t="shared" si="54"/>
        <v>0</v>
      </c>
      <c r="FO23" s="95"/>
      <c r="FP23" s="95"/>
      <c r="FQ23" s="95"/>
      <c r="FR23" s="95"/>
      <c r="FS23" s="95">
        <f t="shared" si="55"/>
        <v>0</v>
      </c>
      <c r="FT23" s="95">
        <f t="shared" si="56"/>
        <v>0</v>
      </c>
      <c r="FU23" s="95"/>
      <c r="FV23" s="95"/>
      <c r="FW23" s="95"/>
      <c r="FX23" s="95"/>
      <c r="FY23" s="95">
        <f t="shared" si="57"/>
        <v>0</v>
      </c>
      <c r="FZ23" s="95">
        <f t="shared" si="58"/>
        <v>0</v>
      </c>
      <c r="GA23" s="95"/>
      <c r="GB23" s="95"/>
      <c r="GC23" s="95"/>
      <c r="GD23" s="95"/>
      <c r="GE23" s="95">
        <f t="shared" si="59"/>
        <v>0</v>
      </c>
      <c r="GF23" s="95">
        <f t="shared" si="60"/>
        <v>0</v>
      </c>
      <c r="GG23" s="95"/>
      <c r="GH23" s="95"/>
      <c r="GI23" s="95"/>
      <c r="GJ23" s="95"/>
      <c r="GK23" s="95">
        <f t="shared" si="61"/>
        <v>0</v>
      </c>
      <c r="GL23" s="95">
        <f t="shared" si="62"/>
        <v>0</v>
      </c>
      <c r="GM23" s="95"/>
      <c r="GN23" s="95"/>
      <c r="GO23" s="95"/>
      <c r="GP23" s="95"/>
      <c r="GQ23" s="95">
        <f t="shared" si="63"/>
        <v>0</v>
      </c>
      <c r="GR23" s="95">
        <f t="shared" si="64"/>
        <v>0</v>
      </c>
      <c r="GS23" s="95"/>
      <c r="GT23" s="95"/>
      <c r="GU23" s="95"/>
      <c r="GV23" s="95"/>
      <c r="GW23" s="95">
        <f t="shared" si="65"/>
        <v>0</v>
      </c>
      <c r="GX23" s="95">
        <f t="shared" si="65"/>
        <v>0</v>
      </c>
      <c r="GY23" s="95"/>
      <c r="GZ23" s="95"/>
      <c r="HA23" s="95"/>
      <c r="HB23" s="95"/>
      <c r="HC23" s="95">
        <f t="shared" si="66"/>
        <v>0</v>
      </c>
      <c r="HD23" s="95">
        <f t="shared" si="66"/>
        <v>0</v>
      </c>
      <c r="HE23" s="95"/>
      <c r="HF23" s="95"/>
      <c r="HG23" s="95"/>
      <c r="HH23" s="95"/>
      <c r="HI23" s="95">
        <f t="shared" si="67"/>
        <v>0</v>
      </c>
      <c r="HJ23" s="95">
        <f t="shared" si="68"/>
        <v>0</v>
      </c>
      <c r="HK23" s="95"/>
      <c r="HL23" s="95"/>
      <c r="HM23" s="95"/>
      <c r="HN23" s="95"/>
      <c r="HO23" s="95">
        <f t="shared" si="69"/>
        <v>0</v>
      </c>
      <c r="HP23" s="95">
        <f t="shared" si="70"/>
        <v>0</v>
      </c>
      <c r="HQ23" s="95"/>
      <c r="HR23" s="95"/>
      <c r="HS23" s="95"/>
      <c r="HT23" s="95"/>
      <c r="HU23" s="95">
        <f t="shared" si="71"/>
        <v>0</v>
      </c>
      <c r="HV23" s="95">
        <f t="shared" si="71"/>
        <v>0</v>
      </c>
      <c r="HW23" s="95"/>
      <c r="HX23" s="166"/>
      <c r="HY23" s="166"/>
      <c r="HZ23" s="166"/>
      <c r="IA23" s="95">
        <f t="shared" si="72"/>
        <v>0</v>
      </c>
      <c r="IB23" s="95">
        <f t="shared" si="73"/>
        <v>0</v>
      </c>
      <c r="IC23" s="164"/>
      <c r="ID23" s="99"/>
      <c r="IE23" s="99">
        <f t="shared" si="74"/>
        <v>0</v>
      </c>
      <c r="IF23" s="99">
        <f t="shared" si="74"/>
        <v>0</v>
      </c>
      <c r="IG23" s="99"/>
      <c r="IH23" s="99"/>
      <c r="II23" s="99">
        <f t="shared" si="75"/>
        <v>0</v>
      </c>
      <c r="IJ23" s="99">
        <f t="shared" si="76"/>
        <v>0</v>
      </c>
      <c r="IK23" s="165"/>
      <c r="IL23" s="167"/>
      <c r="IM23" s="162">
        <f t="shared" si="77"/>
        <v>0</v>
      </c>
      <c r="IN23" s="162">
        <f t="shared" si="78"/>
        <v>0</v>
      </c>
      <c r="IO23" s="139"/>
      <c r="IP23" s="166"/>
      <c r="IQ23" s="162">
        <f t="shared" si="79"/>
        <v>0</v>
      </c>
      <c r="IR23" s="162">
        <f t="shared" si="80"/>
        <v>0</v>
      </c>
      <c r="IS23" s="117"/>
      <c r="IT23" s="166"/>
      <c r="IU23" s="162">
        <f t="shared" si="81"/>
        <v>0</v>
      </c>
      <c r="IV23" s="162">
        <f t="shared" si="82"/>
        <v>0</v>
      </c>
      <c r="IW23" s="163"/>
      <c r="IX23" s="163"/>
      <c r="IY23" s="191">
        <f t="shared" si="90"/>
        <v>0</v>
      </c>
      <c r="IZ23" s="190">
        <f t="shared" si="91"/>
        <v>0</v>
      </c>
      <c r="JA23" s="191"/>
      <c r="JB23" s="191"/>
      <c r="JC23" s="191">
        <f t="shared" si="85"/>
        <v>0</v>
      </c>
      <c r="JD23" s="191">
        <f t="shared" si="86"/>
        <v>0</v>
      </c>
      <c r="JE23" s="190"/>
      <c r="JF23" s="190"/>
      <c r="JG23" s="191">
        <f t="shared" si="87"/>
        <v>0</v>
      </c>
      <c r="JH23" s="191">
        <f t="shared" si="88"/>
        <v>0</v>
      </c>
    </row>
    <row r="24" spans="1:268" ht="12.75" customHeight="1">
      <c r="A24" s="134"/>
      <c r="B24" s="137">
        <v>14</v>
      </c>
      <c r="C24" s="95"/>
      <c r="D24" s="95"/>
      <c r="E24" s="138"/>
      <c r="F24" s="138"/>
      <c r="G24" s="95">
        <f t="shared" si="0"/>
        <v>0</v>
      </c>
      <c r="H24" s="95">
        <f t="shared" si="1"/>
        <v>0</v>
      </c>
      <c r="I24" s="116"/>
      <c r="J24" s="95"/>
      <c r="K24" s="95"/>
      <c r="L24" s="95"/>
      <c r="M24" s="95">
        <f t="shared" si="2"/>
        <v>0</v>
      </c>
      <c r="N24" s="95">
        <f t="shared" si="3"/>
        <v>0</v>
      </c>
      <c r="O24" s="116"/>
      <c r="P24" s="95"/>
      <c r="Q24" s="99"/>
      <c r="R24" s="95"/>
      <c r="S24" s="95">
        <f t="shared" si="4"/>
        <v>0</v>
      </c>
      <c r="T24" s="95">
        <f t="shared" si="5"/>
        <v>0</v>
      </c>
      <c r="U24" s="116">
        <v>0</v>
      </c>
      <c r="V24" s="95"/>
      <c r="W24" s="99"/>
      <c r="X24" s="99"/>
      <c r="Y24" s="95">
        <f t="shared" si="6"/>
        <v>0</v>
      </c>
      <c r="Z24" s="95">
        <f t="shared" si="7"/>
        <v>0</v>
      </c>
      <c r="AA24" s="95"/>
      <c r="AB24" s="168"/>
      <c r="AC24" s="231"/>
      <c r="AD24" s="95"/>
      <c r="AE24" s="95">
        <f t="shared" si="8"/>
        <v>0</v>
      </c>
      <c r="AF24" s="95">
        <f t="shared" si="9"/>
        <v>0</v>
      </c>
      <c r="AG24" s="116"/>
      <c r="AH24" s="95"/>
      <c r="AI24" s="95"/>
      <c r="AJ24" s="95"/>
      <c r="AK24" s="95">
        <f t="shared" si="10"/>
        <v>0</v>
      </c>
      <c r="AL24" s="95">
        <f t="shared" si="11"/>
        <v>0</v>
      </c>
      <c r="AM24" s="95"/>
      <c r="AN24" s="95"/>
      <c r="AO24" s="138"/>
      <c r="AP24" s="138"/>
      <c r="AQ24" s="95">
        <f t="shared" si="12"/>
        <v>0</v>
      </c>
      <c r="AR24" s="95">
        <f t="shared" si="13"/>
        <v>0</v>
      </c>
      <c r="AS24" s="139">
        <v>13.4</v>
      </c>
      <c r="AT24" s="162"/>
      <c r="AU24" s="99"/>
      <c r="AV24" s="95"/>
      <c r="AW24" s="95">
        <f t="shared" si="14"/>
        <v>13.4</v>
      </c>
      <c r="AX24" s="95">
        <f t="shared" si="15"/>
        <v>0</v>
      </c>
      <c r="AY24" s="150"/>
      <c r="AZ24" s="110"/>
      <c r="BA24" s="110"/>
      <c r="BB24" s="110"/>
      <c r="BC24" s="95">
        <f t="shared" si="16"/>
        <v>0</v>
      </c>
      <c r="BD24" s="95">
        <f t="shared" si="17"/>
        <v>0</v>
      </c>
      <c r="BE24" s="95"/>
      <c r="BF24" s="95"/>
      <c r="BG24" s="99"/>
      <c r="BH24" s="95"/>
      <c r="BI24" s="95">
        <f t="shared" si="18"/>
        <v>0</v>
      </c>
      <c r="BJ24" s="95">
        <f t="shared" si="19"/>
        <v>0</v>
      </c>
      <c r="BK24" s="118"/>
      <c r="BL24" s="118"/>
      <c r="BM24" s="95"/>
      <c r="BN24" s="95"/>
      <c r="BO24" s="95">
        <f t="shared" si="20"/>
        <v>0</v>
      </c>
      <c r="BP24" s="95">
        <f t="shared" si="21"/>
        <v>0</v>
      </c>
      <c r="BQ24" s="95"/>
      <c r="BR24" s="95"/>
      <c r="BS24" s="119"/>
      <c r="BT24" s="119"/>
      <c r="BU24" s="95">
        <f t="shared" si="22"/>
        <v>0</v>
      </c>
      <c r="BV24" s="95">
        <f t="shared" si="23"/>
        <v>0</v>
      </c>
      <c r="BW24" s="356"/>
      <c r="BX24" s="138"/>
      <c r="BY24" s="103"/>
      <c r="BZ24" s="118"/>
      <c r="CA24" s="95">
        <f t="shared" si="24"/>
        <v>0</v>
      </c>
      <c r="CB24" s="95">
        <f t="shared" si="25"/>
        <v>0</v>
      </c>
      <c r="CC24" s="139"/>
      <c r="CD24" s="99"/>
      <c r="CE24" s="120"/>
      <c r="CF24" s="120"/>
      <c r="CG24" s="95">
        <f t="shared" si="26"/>
        <v>0</v>
      </c>
      <c r="CH24" s="95">
        <f t="shared" si="89"/>
        <v>0</v>
      </c>
      <c r="CI24" s="95"/>
      <c r="CJ24" s="95"/>
      <c r="CK24" s="95"/>
      <c r="CL24" s="95"/>
      <c r="CM24" s="95">
        <f t="shared" si="27"/>
        <v>0</v>
      </c>
      <c r="CN24" s="95">
        <f t="shared" si="28"/>
        <v>0</v>
      </c>
      <c r="CO24" s="116"/>
      <c r="CP24" s="95"/>
      <c r="CQ24" s="95"/>
      <c r="CR24" s="95"/>
      <c r="CS24" s="95">
        <f t="shared" si="29"/>
        <v>0</v>
      </c>
      <c r="CT24" s="95">
        <f t="shared" si="30"/>
        <v>0</v>
      </c>
      <c r="CU24" s="95"/>
      <c r="CV24" s="95"/>
      <c r="CW24" s="95"/>
      <c r="CX24" s="95"/>
      <c r="CY24" s="95">
        <f t="shared" si="31"/>
        <v>0</v>
      </c>
      <c r="CZ24" s="95">
        <f t="shared" si="32"/>
        <v>0</v>
      </c>
      <c r="DA24" s="139">
        <v>10.31</v>
      </c>
      <c r="DB24" s="138"/>
      <c r="DC24" s="95"/>
      <c r="DD24" s="95"/>
      <c r="DE24" s="95">
        <f t="shared" si="33"/>
        <v>10.31</v>
      </c>
      <c r="DF24" s="95">
        <f t="shared" si="34"/>
        <v>0</v>
      </c>
      <c r="DG24" s="95"/>
      <c r="DH24" s="95"/>
      <c r="DI24" s="118"/>
      <c r="DJ24" s="95"/>
      <c r="DK24" s="95">
        <f t="shared" si="35"/>
        <v>0</v>
      </c>
      <c r="DL24" s="95">
        <f t="shared" si="36"/>
        <v>0</v>
      </c>
      <c r="DM24" s="138"/>
      <c r="DN24" s="138"/>
      <c r="DO24" s="138"/>
      <c r="DP24" s="138"/>
      <c r="DQ24" s="95">
        <f t="shared" si="37"/>
        <v>0</v>
      </c>
      <c r="DR24" s="95">
        <f t="shared" si="38"/>
        <v>0</v>
      </c>
      <c r="DS24" s="116"/>
      <c r="DT24" s="95"/>
      <c r="DU24" s="95"/>
      <c r="DV24" s="119"/>
      <c r="DW24" s="95">
        <f t="shared" si="39"/>
        <v>0</v>
      </c>
      <c r="DX24" s="95">
        <f t="shared" si="40"/>
        <v>0</v>
      </c>
      <c r="DY24" s="140"/>
      <c r="DZ24" s="95"/>
      <c r="EA24" s="95"/>
      <c r="EB24" s="95"/>
      <c r="EC24" s="95">
        <f t="shared" si="41"/>
        <v>0</v>
      </c>
      <c r="ED24" s="95">
        <f t="shared" si="42"/>
        <v>0</v>
      </c>
      <c r="EE24" s="95"/>
      <c r="EF24" s="95"/>
      <c r="EG24" s="121"/>
      <c r="EH24" s="95"/>
      <c r="EI24" s="95">
        <f t="shared" si="43"/>
        <v>0</v>
      </c>
      <c r="EJ24" s="95">
        <f t="shared" si="44"/>
        <v>0</v>
      </c>
      <c r="EK24" s="95"/>
      <c r="EL24" s="95"/>
      <c r="EM24" s="95"/>
      <c r="EN24" s="95"/>
      <c r="EO24" s="95">
        <f t="shared" si="45"/>
        <v>0</v>
      </c>
      <c r="EP24" s="95">
        <f t="shared" si="46"/>
        <v>0</v>
      </c>
      <c r="EQ24" s="95"/>
      <c r="ER24" s="95"/>
      <c r="ES24" s="95"/>
      <c r="ET24" s="95"/>
      <c r="EU24" s="95">
        <f t="shared" si="47"/>
        <v>0</v>
      </c>
      <c r="EV24" s="95">
        <f t="shared" si="48"/>
        <v>0</v>
      </c>
      <c r="EW24" s="116">
        <v>0</v>
      </c>
      <c r="EX24" s="95"/>
      <c r="EY24" s="95"/>
      <c r="EZ24" s="95"/>
      <c r="FA24" s="95">
        <f t="shared" si="49"/>
        <v>0</v>
      </c>
      <c r="FB24" s="95">
        <f t="shared" si="50"/>
        <v>0</v>
      </c>
      <c r="FC24" s="95"/>
      <c r="FD24" s="95"/>
      <c r="FE24" s="95"/>
      <c r="FF24" s="95"/>
      <c r="FG24" s="95">
        <f t="shared" si="51"/>
        <v>0</v>
      </c>
      <c r="FH24" s="95">
        <f t="shared" si="52"/>
        <v>0</v>
      </c>
      <c r="FI24" s="95"/>
      <c r="FJ24" s="95"/>
      <c r="FK24" s="95"/>
      <c r="FL24" s="95"/>
      <c r="FM24" s="95">
        <f t="shared" si="53"/>
        <v>0</v>
      </c>
      <c r="FN24" s="95">
        <f t="shared" si="54"/>
        <v>0</v>
      </c>
      <c r="FO24" s="95"/>
      <c r="FP24" s="95"/>
      <c r="FQ24" s="95"/>
      <c r="FR24" s="95"/>
      <c r="FS24" s="95">
        <f t="shared" si="55"/>
        <v>0</v>
      </c>
      <c r="FT24" s="95">
        <f t="shared" si="56"/>
        <v>0</v>
      </c>
      <c r="FU24" s="95"/>
      <c r="FV24" s="95"/>
      <c r="FW24" s="95"/>
      <c r="FX24" s="95"/>
      <c r="FY24" s="95">
        <f t="shared" si="57"/>
        <v>0</v>
      </c>
      <c r="FZ24" s="95">
        <f t="shared" si="58"/>
        <v>0</v>
      </c>
      <c r="GA24" s="95"/>
      <c r="GB24" s="95"/>
      <c r="GC24" s="95"/>
      <c r="GD24" s="95"/>
      <c r="GE24" s="95">
        <f t="shared" si="59"/>
        <v>0</v>
      </c>
      <c r="GF24" s="95">
        <f t="shared" si="60"/>
        <v>0</v>
      </c>
      <c r="GG24" s="95"/>
      <c r="GH24" s="95"/>
      <c r="GI24" s="95"/>
      <c r="GJ24" s="95"/>
      <c r="GK24" s="95">
        <f t="shared" si="61"/>
        <v>0</v>
      </c>
      <c r="GL24" s="95">
        <f t="shared" si="62"/>
        <v>0</v>
      </c>
      <c r="GM24" s="95"/>
      <c r="GN24" s="95"/>
      <c r="GO24" s="95"/>
      <c r="GP24" s="95"/>
      <c r="GQ24" s="95">
        <f t="shared" si="63"/>
        <v>0</v>
      </c>
      <c r="GR24" s="95">
        <f t="shared" si="64"/>
        <v>0</v>
      </c>
      <c r="GS24" s="95"/>
      <c r="GT24" s="95"/>
      <c r="GU24" s="95"/>
      <c r="GV24" s="95"/>
      <c r="GW24" s="95">
        <f t="shared" si="65"/>
        <v>0</v>
      </c>
      <c r="GX24" s="95">
        <f t="shared" si="65"/>
        <v>0</v>
      </c>
      <c r="GY24" s="95"/>
      <c r="GZ24" s="95"/>
      <c r="HA24" s="95"/>
      <c r="HB24" s="95"/>
      <c r="HC24" s="95">
        <f t="shared" si="66"/>
        <v>0</v>
      </c>
      <c r="HD24" s="95">
        <f t="shared" si="66"/>
        <v>0</v>
      </c>
      <c r="HE24" s="95"/>
      <c r="HF24" s="95"/>
      <c r="HG24" s="95"/>
      <c r="HH24" s="95"/>
      <c r="HI24" s="95">
        <f t="shared" si="67"/>
        <v>0</v>
      </c>
      <c r="HJ24" s="95">
        <f t="shared" si="68"/>
        <v>0</v>
      </c>
      <c r="HK24" s="95"/>
      <c r="HL24" s="95"/>
      <c r="HM24" s="95"/>
      <c r="HN24" s="95"/>
      <c r="HO24" s="95">
        <f t="shared" si="69"/>
        <v>0</v>
      </c>
      <c r="HP24" s="95">
        <f t="shared" si="70"/>
        <v>0</v>
      </c>
      <c r="HQ24" s="95"/>
      <c r="HR24" s="95"/>
      <c r="HS24" s="95"/>
      <c r="HT24" s="95"/>
      <c r="HU24" s="95">
        <f t="shared" si="71"/>
        <v>0</v>
      </c>
      <c r="HV24" s="95">
        <f t="shared" si="71"/>
        <v>0</v>
      </c>
      <c r="HW24" s="95"/>
      <c r="HX24" s="166"/>
      <c r="HY24" s="166"/>
      <c r="HZ24" s="166"/>
      <c r="IA24" s="95">
        <f t="shared" si="72"/>
        <v>0</v>
      </c>
      <c r="IB24" s="95">
        <f t="shared" si="73"/>
        <v>0</v>
      </c>
      <c r="IC24" s="164"/>
      <c r="ID24" s="99"/>
      <c r="IE24" s="99">
        <f t="shared" si="74"/>
        <v>0</v>
      </c>
      <c r="IF24" s="99">
        <f t="shared" si="74"/>
        <v>0</v>
      </c>
      <c r="IG24" s="99"/>
      <c r="IH24" s="99"/>
      <c r="II24" s="99">
        <f t="shared" si="75"/>
        <v>0</v>
      </c>
      <c r="IJ24" s="99">
        <f t="shared" si="76"/>
        <v>0</v>
      </c>
      <c r="IK24" s="165"/>
      <c r="IL24" s="167"/>
      <c r="IM24" s="162">
        <f t="shared" si="77"/>
        <v>0</v>
      </c>
      <c r="IN24" s="162">
        <f t="shared" si="78"/>
        <v>0</v>
      </c>
      <c r="IO24" s="139"/>
      <c r="IP24" s="166"/>
      <c r="IQ24" s="162">
        <f t="shared" si="79"/>
        <v>0</v>
      </c>
      <c r="IR24" s="162">
        <f t="shared" si="80"/>
        <v>0</v>
      </c>
      <c r="IS24" s="117"/>
      <c r="IT24" s="166"/>
      <c r="IU24" s="162">
        <f t="shared" si="81"/>
        <v>0</v>
      </c>
      <c r="IV24" s="162">
        <f t="shared" si="82"/>
        <v>0</v>
      </c>
      <c r="IW24" s="163"/>
      <c r="IX24" s="163"/>
      <c r="IY24" s="191">
        <f t="shared" si="90"/>
        <v>0</v>
      </c>
      <c r="IZ24" s="190">
        <f t="shared" si="91"/>
        <v>0</v>
      </c>
      <c r="JA24" s="191"/>
      <c r="JB24" s="191"/>
      <c r="JC24" s="191">
        <f t="shared" si="85"/>
        <v>0</v>
      </c>
      <c r="JD24" s="191">
        <f t="shared" si="86"/>
        <v>0</v>
      </c>
      <c r="JE24" s="190"/>
      <c r="JF24" s="190"/>
      <c r="JG24" s="191">
        <f t="shared" si="87"/>
        <v>0</v>
      </c>
      <c r="JH24" s="191">
        <f t="shared" si="88"/>
        <v>0</v>
      </c>
    </row>
    <row r="25" spans="1:268" ht="12.75" customHeight="1">
      <c r="A25" s="134"/>
      <c r="B25" s="137">
        <v>15</v>
      </c>
      <c r="C25" s="95"/>
      <c r="D25" s="95"/>
      <c r="E25" s="138"/>
      <c r="F25" s="138"/>
      <c r="G25" s="95">
        <f t="shared" si="0"/>
        <v>0</v>
      </c>
      <c r="H25" s="95">
        <f t="shared" si="1"/>
        <v>0</v>
      </c>
      <c r="I25" s="116"/>
      <c r="J25" s="95"/>
      <c r="K25" s="95"/>
      <c r="L25" s="95"/>
      <c r="M25" s="95">
        <f t="shared" si="2"/>
        <v>0</v>
      </c>
      <c r="N25" s="95">
        <f t="shared" si="3"/>
        <v>0</v>
      </c>
      <c r="O25" s="116"/>
      <c r="P25" s="95"/>
      <c r="Q25" s="99"/>
      <c r="R25" s="95"/>
      <c r="S25" s="95">
        <f t="shared" si="4"/>
        <v>0</v>
      </c>
      <c r="T25" s="95">
        <f t="shared" si="5"/>
        <v>0</v>
      </c>
      <c r="U25" s="116">
        <v>0</v>
      </c>
      <c r="V25" s="95"/>
      <c r="W25" s="99"/>
      <c r="X25" s="99"/>
      <c r="Y25" s="95">
        <f t="shared" si="6"/>
        <v>0</v>
      </c>
      <c r="Z25" s="95">
        <f t="shared" si="7"/>
        <v>0</v>
      </c>
      <c r="AA25" s="95"/>
      <c r="AB25" s="168"/>
      <c r="AC25" s="231"/>
      <c r="AD25" s="95"/>
      <c r="AE25" s="95">
        <f t="shared" si="8"/>
        <v>0</v>
      </c>
      <c r="AF25" s="95">
        <f t="shared" si="9"/>
        <v>0</v>
      </c>
      <c r="AG25" s="116"/>
      <c r="AH25" s="95"/>
      <c r="AI25" s="95"/>
      <c r="AJ25" s="95"/>
      <c r="AK25" s="95">
        <f t="shared" si="10"/>
        <v>0</v>
      </c>
      <c r="AL25" s="95">
        <f t="shared" si="11"/>
        <v>0</v>
      </c>
      <c r="AM25" s="95"/>
      <c r="AN25" s="95"/>
      <c r="AO25" s="138"/>
      <c r="AP25" s="138"/>
      <c r="AQ25" s="95">
        <f t="shared" si="12"/>
        <v>0</v>
      </c>
      <c r="AR25" s="95">
        <f t="shared" si="13"/>
        <v>0</v>
      </c>
      <c r="AS25" s="139">
        <v>13.4</v>
      </c>
      <c r="AT25" s="162"/>
      <c r="AU25" s="99"/>
      <c r="AV25" s="95"/>
      <c r="AW25" s="95">
        <f t="shared" si="14"/>
        <v>13.4</v>
      </c>
      <c r="AX25" s="95">
        <f t="shared" si="15"/>
        <v>0</v>
      </c>
      <c r="AY25" s="150"/>
      <c r="AZ25" s="110"/>
      <c r="BA25" s="110"/>
      <c r="BB25" s="110"/>
      <c r="BC25" s="95">
        <f t="shared" si="16"/>
        <v>0</v>
      </c>
      <c r="BD25" s="95">
        <f t="shared" si="17"/>
        <v>0</v>
      </c>
      <c r="BE25" s="95"/>
      <c r="BF25" s="95"/>
      <c r="BG25" s="99"/>
      <c r="BH25" s="95"/>
      <c r="BI25" s="95">
        <f t="shared" si="18"/>
        <v>0</v>
      </c>
      <c r="BJ25" s="95">
        <f t="shared" si="19"/>
        <v>0</v>
      </c>
      <c r="BK25" s="118"/>
      <c r="BL25" s="118"/>
      <c r="BM25" s="95"/>
      <c r="BN25" s="95"/>
      <c r="BO25" s="95">
        <f t="shared" si="20"/>
        <v>0</v>
      </c>
      <c r="BP25" s="95">
        <f t="shared" si="21"/>
        <v>0</v>
      </c>
      <c r="BQ25" s="95"/>
      <c r="BR25" s="95"/>
      <c r="BS25" s="119"/>
      <c r="BT25" s="119"/>
      <c r="BU25" s="95">
        <f t="shared" si="22"/>
        <v>0</v>
      </c>
      <c r="BV25" s="95">
        <f t="shared" si="23"/>
        <v>0</v>
      </c>
      <c r="BW25" s="356"/>
      <c r="BX25" s="138"/>
      <c r="BY25" s="103"/>
      <c r="BZ25" s="118"/>
      <c r="CA25" s="95">
        <f t="shared" si="24"/>
        <v>0</v>
      </c>
      <c r="CB25" s="95">
        <f t="shared" si="25"/>
        <v>0</v>
      </c>
      <c r="CC25" s="139"/>
      <c r="CD25" s="99"/>
      <c r="CE25" s="120"/>
      <c r="CF25" s="120"/>
      <c r="CG25" s="95">
        <f t="shared" si="26"/>
        <v>0</v>
      </c>
      <c r="CH25" s="95">
        <f t="shared" si="89"/>
        <v>0</v>
      </c>
      <c r="CI25" s="95"/>
      <c r="CJ25" s="95"/>
      <c r="CK25" s="95"/>
      <c r="CL25" s="95"/>
      <c r="CM25" s="95">
        <f t="shared" si="27"/>
        <v>0</v>
      </c>
      <c r="CN25" s="95">
        <f t="shared" si="28"/>
        <v>0</v>
      </c>
      <c r="CO25" s="116"/>
      <c r="CP25" s="95"/>
      <c r="CQ25" s="95"/>
      <c r="CR25" s="95"/>
      <c r="CS25" s="95">
        <f t="shared" si="29"/>
        <v>0</v>
      </c>
      <c r="CT25" s="95">
        <f t="shared" si="30"/>
        <v>0</v>
      </c>
      <c r="CU25" s="95"/>
      <c r="CV25" s="95"/>
      <c r="CW25" s="95"/>
      <c r="CX25" s="95"/>
      <c r="CY25" s="95">
        <f t="shared" si="31"/>
        <v>0</v>
      </c>
      <c r="CZ25" s="95">
        <f t="shared" si="32"/>
        <v>0</v>
      </c>
      <c r="DA25" s="139">
        <v>10.31</v>
      </c>
      <c r="DB25" s="138"/>
      <c r="DC25" s="95"/>
      <c r="DD25" s="95"/>
      <c r="DE25" s="95">
        <f t="shared" si="33"/>
        <v>10.31</v>
      </c>
      <c r="DF25" s="95">
        <f t="shared" si="34"/>
        <v>0</v>
      </c>
      <c r="DG25" s="95"/>
      <c r="DH25" s="95"/>
      <c r="DI25" s="118"/>
      <c r="DJ25" s="95"/>
      <c r="DK25" s="95">
        <f t="shared" si="35"/>
        <v>0</v>
      </c>
      <c r="DL25" s="95">
        <f t="shared" si="36"/>
        <v>0</v>
      </c>
      <c r="DM25" s="138"/>
      <c r="DN25" s="138"/>
      <c r="DO25" s="138"/>
      <c r="DP25" s="138"/>
      <c r="DQ25" s="95">
        <f t="shared" si="37"/>
        <v>0</v>
      </c>
      <c r="DR25" s="95">
        <f t="shared" si="38"/>
        <v>0</v>
      </c>
      <c r="DS25" s="116"/>
      <c r="DT25" s="95"/>
      <c r="DU25" s="95"/>
      <c r="DV25" s="119"/>
      <c r="DW25" s="95">
        <f t="shared" si="39"/>
        <v>0</v>
      </c>
      <c r="DX25" s="95">
        <f t="shared" si="40"/>
        <v>0</v>
      </c>
      <c r="DY25" s="140"/>
      <c r="DZ25" s="95"/>
      <c r="EA25" s="95"/>
      <c r="EB25" s="95"/>
      <c r="EC25" s="95">
        <f t="shared" si="41"/>
        <v>0</v>
      </c>
      <c r="ED25" s="95">
        <f t="shared" si="42"/>
        <v>0</v>
      </c>
      <c r="EE25" s="95"/>
      <c r="EF25" s="95"/>
      <c r="EG25" s="121"/>
      <c r="EH25" s="95"/>
      <c r="EI25" s="95">
        <f t="shared" si="43"/>
        <v>0</v>
      </c>
      <c r="EJ25" s="95">
        <f t="shared" si="44"/>
        <v>0</v>
      </c>
      <c r="EK25" s="95"/>
      <c r="EL25" s="95"/>
      <c r="EM25" s="95"/>
      <c r="EN25" s="95"/>
      <c r="EO25" s="95">
        <f t="shared" si="45"/>
        <v>0</v>
      </c>
      <c r="EP25" s="95">
        <f t="shared" si="46"/>
        <v>0</v>
      </c>
      <c r="EQ25" s="95"/>
      <c r="ER25" s="95"/>
      <c r="ES25" s="95"/>
      <c r="ET25" s="95"/>
      <c r="EU25" s="95">
        <f t="shared" si="47"/>
        <v>0</v>
      </c>
      <c r="EV25" s="95">
        <f t="shared" si="48"/>
        <v>0</v>
      </c>
      <c r="EW25" s="116">
        <v>0</v>
      </c>
      <c r="EX25" s="95"/>
      <c r="EY25" s="95"/>
      <c r="EZ25" s="95"/>
      <c r="FA25" s="95">
        <f t="shared" si="49"/>
        <v>0</v>
      </c>
      <c r="FB25" s="95">
        <f t="shared" si="50"/>
        <v>0</v>
      </c>
      <c r="FC25" s="95"/>
      <c r="FD25" s="95"/>
      <c r="FE25" s="95"/>
      <c r="FF25" s="95"/>
      <c r="FG25" s="95">
        <f t="shared" si="51"/>
        <v>0</v>
      </c>
      <c r="FH25" s="95">
        <f t="shared" si="52"/>
        <v>0</v>
      </c>
      <c r="FI25" s="95"/>
      <c r="FJ25" s="95"/>
      <c r="FK25" s="95"/>
      <c r="FL25" s="95"/>
      <c r="FM25" s="95">
        <f t="shared" si="53"/>
        <v>0</v>
      </c>
      <c r="FN25" s="95">
        <f t="shared" si="54"/>
        <v>0</v>
      </c>
      <c r="FO25" s="95"/>
      <c r="FP25" s="95"/>
      <c r="FQ25" s="95"/>
      <c r="FR25" s="95"/>
      <c r="FS25" s="95">
        <f t="shared" si="55"/>
        <v>0</v>
      </c>
      <c r="FT25" s="95">
        <f t="shared" si="56"/>
        <v>0</v>
      </c>
      <c r="FU25" s="95"/>
      <c r="FV25" s="95"/>
      <c r="FW25" s="95"/>
      <c r="FX25" s="95"/>
      <c r="FY25" s="95">
        <f t="shared" si="57"/>
        <v>0</v>
      </c>
      <c r="FZ25" s="95">
        <f t="shared" si="58"/>
        <v>0</v>
      </c>
      <c r="GA25" s="95"/>
      <c r="GB25" s="95"/>
      <c r="GC25" s="95"/>
      <c r="GD25" s="95"/>
      <c r="GE25" s="95">
        <f t="shared" si="59"/>
        <v>0</v>
      </c>
      <c r="GF25" s="95">
        <f t="shared" si="60"/>
        <v>0</v>
      </c>
      <c r="GG25" s="95"/>
      <c r="GH25" s="95"/>
      <c r="GI25" s="95"/>
      <c r="GJ25" s="95"/>
      <c r="GK25" s="95">
        <f t="shared" si="61"/>
        <v>0</v>
      </c>
      <c r="GL25" s="95">
        <f t="shared" si="62"/>
        <v>0</v>
      </c>
      <c r="GM25" s="95"/>
      <c r="GN25" s="95"/>
      <c r="GO25" s="95"/>
      <c r="GP25" s="95"/>
      <c r="GQ25" s="95">
        <f t="shared" si="63"/>
        <v>0</v>
      </c>
      <c r="GR25" s="95">
        <f t="shared" si="64"/>
        <v>0</v>
      </c>
      <c r="GS25" s="95"/>
      <c r="GT25" s="95"/>
      <c r="GU25" s="95"/>
      <c r="GV25" s="95"/>
      <c r="GW25" s="95">
        <f t="shared" si="65"/>
        <v>0</v>
      </c>
      <c r="GX25" s="95">
        <f t="shared" si="65"/>
        <v>0</v>
      </c>
      <c r="GY25" s="95"/>
      <c r="GZ25" s="95"/>
      <c r="HA25" s="95"/>
      <c r="HB25" s="95"/>
      <c r="HC25" s="95">
        <f t="shared" si="66"/>
        <v>0</v>
      </c>
      <c r="HD25" s="95">
        <f t="shared" si="66"/>
        <v>0</v>
      </c>
      <c r="HE25" s="95"/>
      <c r="HF25" s="95"/>
      <c r="HG25" s="95"/>
      <c r="HH25" s="95"/>
      <c r="HI25" s="95">
        <f t="shared" si="67"/>
        <v>0</v>
      </c>
      <c r="HJ25" s="95">
        <f t="shared" si="68"/>
        <v>0</v>
      </c>
      <c r="HK25" s="95"/>
      <c r="HL25" s="95"/>
      <c r="HM25" s="95"/>
      <c r="HN25" s="95"/>
      <c r="HO25" s="95">
        <f t="shared" si="69"/>
        <v>0</v>
      </c>
      <c r="HP25" s="95">
        <f t="shared" si="70"/>
        <v>0</v>
      </c>
      <c r="HQ25" s="95"/>
      <c r="HR25" s="95"/>
      <c r="HS25" s="95"/>
      <c r="HT25" s="95"/>
      <c r="HU25" s="95">
        <f t="shared" si="71"/>
        <v>0</v>
      </c>
      <c r="HV25" s="95">
        <f t="shared" si="71"/>
        <v>0</v>
      </c>
      <c r="HW25" s="95"/>
      <c r="HX25" s="166"/>
      <c r="HY25" s="166"/>
      <c r="HZ25" s="166"/>
      <c r="IA25" s="95">
        <f t="shared" si="72"/>
        <v>0</v>
      </c>
      <c r="IB25" s="95">
        <f t="shared" si="73"/>
        <v>0</v>
      </c>
      <c r="IC25" s="164"/>
      <c r="ID25" s="99"/>
      <c r="IE25" s="99">
        <f t="shared" si="74"/>
        <v>0</v>
      </c>
      <c r="IF25" s="99">
        <f t="shared" si="74"/>
        <v>0</v>
      </c>
      <c r="IG25" s="99"/>
      <c r="IH25" s="99"/>
      <c r="II25" s="99">
        <f t="shared" si="75"/>
        <v>0</v>
      </c>
      <c r="IJ25" s="99">
        <f t="shared" si="76"/>
        <v>0</v>
      </c>
      <c r="IK25" s="165"/>
      <c r="IL25" s="167"/>
      <c r="IM25" s="162">
        <f t="shared" si="77"/>
        <v>0</v>
      </c>
      <c r="IN25" s="162">
        <f t="shared" si="78"/>
        <v>0</v>
      </c>
      <c r="IO25" s="139"/>
      <c r="IP25" s="166"/>
      <c r="IQ25" s="162">
        <f t="shared" si="79"/>
        <v>0</v>
      </c>
      <c r="IR25" s="162">
        <f t="shared" si="80"/>
        <v>0</v>
      </c>
      <c r="IS25" s="117"/>
      <c r="IT25" s="166"/>
      <c r="IU25" s="162">
        <f t="shared" si="81"/>
        <v>0</v>
      </c>
      <c r="IV25" s="162">
        <f t="shared" si="82"/>
        <v>0</v>
      </c>
      <c r="IW25" s="163"/>
      <c r="IX25" s="163"/>
      <c r="IY25" s="191">
        <f t="shared" si="90"/>
        <v>0</v>
      </c>
      <c r="IZ25" s="190">
        <f t="shared" si="91"/>
        <v>0</v>
      </c>
      <c r="JA25" s="191"/>
      <c r="JB25" s="191"/>
      <c r="JC25" s="191">
        <f t="shared" si="85"/>
        <v>0</v>
      </c>
      <c r="JD25" s="191">
        <f t="shared" si="86"/>
        <v>0</v>
      </c>
      <c r="JE25" s="190"/>
      <c r="JF25" s="190"/>
      <c r="JG25" s="191">
        <f t="shared" si="87"/>
        <v>0</v>
      </c>
      <c r="JH25" s="191">
        <f t="shared" si="88"/>
        <v>0</v>
      </c>
    </row>
    <row r="26" spans="1:268" ht="12.75" customHeight="1">
      <c r="A26" s="134"/>
      <c r="B26" s="137">
        <v>16</v>
      </c>
      <c r="C26" s="95"/>
      <c r="D26" s="95"/>
      <c r="E26" s="138"/>
      <c r="F26" s="138"/>
      <c r="G26" s="95">
        <f t="shared" si="0"/>
        <v>0</v>
      </c>
      <c r="H26" s="95">
        <f t="shared" si="1"/>
        <v>0</v>
      </c>
      <c r="I26" s="116"/>
      <c r="J26" s="95"/>
      <c r="K26" s="95"/>
      <c r="L26" s="95"/>
      <c r="M26" s="95">
        <f t="shared" si="2"/>
        <v>0</v>
      </c>
      <c r="N26" s="95">
        <f t="shared" si="3"/>
        <v>0</v>
      </c>
      <c r="O26" s="116"/>
      <c r="P26" s="95"/>
      <c r="Q26" s="99"/>
      <c r="R26" s="95"/>
      <c r="S26" s="95">
        <f t="shared" si="4"/>
        <v>0</v>
      </c>
      <c r="T26" s="95">
        <f t="shared" si="5"/>
        <v>0</v>
      </c>
      <c r="U26" s="116">
        <v>0</v>
      </c>
      <c r="V26" s="95"/>
      <c r="W26" s="99"/>
      <c r="X26" s="99"/>
      <c r="Y26" s="95">
        <f t="shared" si="6"/>
        <v>0</v>
      </c>
      <c r="Z26" s="95">
        <f t="shared" si="7"/>
        <v>0</v>
      </c>
      <c r="AA26" s="95"/>
      <c r="AB26" s="168"/>
      <c r="AC26" s="231"/>
      <c r="AD26" s="95"/>
      <c r="AE26" s="95">
        <f t="shared" si="8"/>
        <v>0</v>
      </c>
      <c r="AF26" s="95">
        <f t="shared" si="9"/>
        <v>0</v>
      </c>
      <c r="AG26" s="116"/>
      <c r="AH26" s="95"/>
      <c r="AI26" s="95"/>
      <c r="AJ26" s="95"/>
      <c r="AK26" s="95">
        <f t="shared" si="10"/>
        <v>0</v>
      </c>
      <c r="AL26" s="95">
        <f t="shared" si="11"/>
        <v>0</v>
      </c>
      <c r="AM26" s="95"/>
      <c r="AN26" s="95"/>
      <c r="AO26" s="138"/>
      <c r="AP26" s="138"/>
      <c r="AQ26" s="95">
        <f t="shared" si="12"/>
        <v>0</v>
      </c>
      <c r="AR26" s="95">
        <f t="shared" si="13"/>
        <v>0</v>
      </c>
      <c r="AS26" s="139">
        <v>13.4</v>
      </c>
      <c r="AT26" s="162"/>
      <c r="AU26" s="99"/>
      <c r="AV26" s="95"/>
      <c r="AW26" s="95">
        <f t="shared" si="14"/>
        <v>13.4</v>
      </c>
      <c r="AX26" s="95">
        <f t="shared" si="15"/>
        <v>0</v>
      </c>
      <c r="AY26" s="150"/>
      <c r="AZ26" s="110"/>
      <c r="BA26" s="110"/>
      <c r="BB26" s="110"/>
      <c r="BC26" s="95">
        <f t="shared" si="16"/>
        <v>0</v>
      </c>
      <c r="BD26" s="95">
        <f t="shared" si="17"/>
        <v>0</v>
      </c>
      <c r="BE26" s="95"/>
      <c r="BF26" s="95"/>
      <c r="BG26" s="99"/>
      <c r="BH26" s="95"/>
      <c r="BI26" s="95">
        <f t="shared" si="18"/>
        <v>0</v>
      </c>
      <c r="BJ26" s="95">
        <f t="shared" si="19"/>
        <v>0</v>
      </c>
      <c r="BK26" s="118"/>
      <c r="BL26" s="118"/>
      <c r="BM26" s="95"/>
      <c r="BN26" s="95"/>
      <c r="BO26" s="95">
        <f t="shared" si="20"/>
        <v>0</v>
      </c>
      <c r="BP26" s="95">
        <f t="shared" si="21"/>
        <v>0</v>
      </c>
      <c r="BQ26" s="95"/>
      <c r="BR26" s="95"/>
      <c r="BS26" s="119"/>
      <c r="BT26" s="119"/>
      <c r="BU26" s="95">
        <f t="shared" si="22"/>
        <v>0</v>
      </c>
      <c r="BV26" s="95">
        <f t="shared" si="23"/>
        <v>0</v>
      </c>
      <c r="BW26" s="356"/>
      <c r="BX26" s="138"/>
      <c r="BY26" s="103"/>
      <c r="BZ26" s="118"/>
      <c r="CA26" s="95">
        <f t="shared" si="24"/>
        <v>0</v>
      </c>
      <c r="CB26" s="95">
        <f t="shared" si="25"/>
        <v>0</v>
      </c>
      <c r="CC26" s="139"/>
      <c r="CD26" s="99"/>
      <c r="CE26" s="120"/>
      <c r="CF26" s="120"/>
      <c r="CG26" s="95">
        <f t="shared" si="26"/>
        <v>0</v>
      </c>
      <c r="CH26" s="95">
        <f t="shared" si="89"/>
        <v>0</v>
      </c>
      <c r="CI26" s="95"/>
      <c r="CJ26" s="95"/>
      <c r="CK26" s="95"/>
      <c r="CL26" s="95"/>
      <c r="CM26" s="95">
        <f t="shared" si="27"/>
        <v>0</v>
      </c>
      <c r="CN26" s="95">
        <f t="shared" si="28"/>
        <v>0</v>
      </c>
      <c r="CO26" s="116"/>
      <c r="CP26" s="95"/>
      <c r="CQ26" s="95"/>
      <c r="CR26" s="95"/>
      <c r="CS26" s="95">
        <f t="shared" si="29"/>
        <v>0</v>
      </c>
      <c r="CT26" s="95">
        <f t="shared" si="30"/>
        <v>0</v>
      </c>
      <c r="CU26" s="95"/>
      <c r="CV26" s="95"/>
      <c r="CW26" s="95"/>
      <c r="CX26" s="95"/>
      <c r="CY26" s="95">
        <f t="shared" si="31"/>
        <v>0</v>
      </c>
      <c r="CZ26" s="95">
        <f t="shared" si="32"/>
        <v>0</v>
      </c>
      <c r="DA26" s="139">
        <v>10.31</v>
      </c>
      <c r="DB26" s="138"/>
      <c r="DC26" s="95"/>
      <c r="DD26" s="95"/>
      <c r="DE26" s="95">
        <f t="shared" si="33"/>
        <v>10.31</v>
      </c>
      <c r="DF26" s="95">
        <f t="shared" si="34"/>
        <v>0</v>
      </c>
      <c r="DG26" s="95"/>
      <c r="DH26" s="95"/>
      <c r="DI26" s="118"/>
      <c r="DJ26" s="95"/>
      <c r="DK26" s="95">
        <f t="shared" si="35"/>
        <v>0</v>
      </c>
      <c r="DL26" s="95">
        <f t="shared" si="36"/>
        <v>0</v>
      </c>
      <c r="DM26" s="138"/>
      <c r="DN26" s="138"/>
      <c r="DO26" s="138"/>
      <c r="DP26" s="138"/>
      <c r="DQ26" s="95">
        <f t="shared" si="37"/>
        <v>0</v>
      </c>
      <c r="DR26" s="95">
        <f t="shared" si="38"/>
        <v>0</v>
      </c>
      <c r="DS26" s="116"/>
      <c r="DT26" s="95"/>
      <c r="DU26" s="95"/>
      <c r="DV26" s="119"/>
      <c r="DW26" s="95">
        <f t="shared" si="39"/>
        <v>0</v>
      </c>
      <c r="DX26" s="95">
        <f t="shared" si="40"/>
        <v>0</v>
      </c>
      <c r="DY26" s="140"/>
      <c r="DZ26" s="95"/>
      <c r="EA26" s="95"/>
      <c r="EB26" s="95"/>
      <c r="EC26" s="95">
        <f t="shared" si="41"/>
        <v>0</v>
      </c>
      <c r="ED26" s="95">
        <f t="shared" si="42"/>
        <v>0</v>
      </c>
      <c r="EE26" s="95"/>
      <c r="EF26" s="95"/>
      <c r="EG26" s="121"/>
      <c r="EH26" s="95"/>
      <c r="EI26" s="95">
        <f t="shared" si="43"/>
        <v>0</v>
      </c>
      <c r="EJ26" s="95">
        <f t="shared" si="44"/>
        <v>0</v>
      </c>
      <c r="EK26" s="95"/>
      <c r="EL26" s="95"/>
      <c r="EM26" s="95"/>
      <c r="EN26" s="95"/>
      <c r="EO26" s="95">
        <f t="shared" si="45"/>
        <v>0</v>
      </c>
      <c r="EP26" s="95">
        <f t="shared" si="46"/>
        <v>0</v>
      </c>
      <c r="EQ26" s="95"/>
      <c r="ER26" s="95"/>
      <c r="ES26" s="95"/>
      <c r="ET26" s="95"/>
      <c r="EU26" s="95">
        <f t="shared" si="47"/>
        <v>0</v>
      </c>
      <c r="EV26" s="95">
        <f t="shared" si="48"/>
        <v>0</v>
      </c>
      <c r="EW26" s="116">
        <v>0</v>
      </c>
      <c r="EX26" s="95"/>
      <c r="EY26" s="95"/>
      <c r="EZ26" s="95"/>
      <c r="FA26" s="95">
        <f t="shared" si="49"/>
        <v>0</v>
      </c>
      <c r="FB26" s="95">
        <f t="shared" si="50"/>
        <v>0</v>
      </c>
      <c r="FC26" s="95"/>
      <c r="FD26" s="95"/>
      <c r="FE26" s="95"/>
      <c r="FF26" s="95"/>
      <c r="FG26" s="95">
        <f t="shared" si="51"/>
        <v>0</v>
      </c>
      <c r="FH26" s="95">
        <f t="shared" si="52"/>
        <v>0</v>
      </c>
      <c r="FI26" s="95"/>
      <c r="FJ26" s="95"/>
      <c r="FK26" s="95"/>
      <c r="FL26" s="95"/>
      <c r="FM26" s="95">
        <f t="shared" si="53"/>
        <v>0</v>
      </c>
      <c r="FN26" s="95">
        <f t="shared" si="54"/>
        <v>0</v>
      </c>
      <c r="FO26" s="95"/>
      <c r="FP26" s="95"/>
      <c r="FQ26" s="95"/>
      <c r="FR26" s="95"/>
      <c r="FS26" s="95">
        <f t="shared" si="55"/>
        <v>0</v>
      </c>
      <c r="FT26" s="95">
        <f t="shared" si="56"/>
        <v>0</v>
      </c>
      <c r="FU26" s="95"/>
      <c r="FV26" s="95"/>
      <c r="FW26" s="95"/>
      <c r="FX26" s="95"/>
      <c r="FY26" s="95">
        <f t="shared" si="57"/>
        <v>0</v>
      </c>
      <c r="FZ26" s="95">
        <f t="shared" si="58"/>
        <v>0</v>
      </c>
      <c r="GA26" s="95"/>
      <c r="GB26" s="95"/>
      <c r="GC26" s="95"/>
      <c r="GD26" s="95"/>
      <c r="GE26" s="95">
        <f t="shared" si="59"/>
        <v>0</v>
      </c>
      <c r="GF26" s="95">
        <f t="shared" si="60"/>
        <v>0</v>
      </c>
      <c r="GG26" s="95"/>
      <c r="GH26" s="95"/>
      <c r="GI26" s="95"/>
      <c r="GJ26" s="95"/>
      <c r="GK26" s="95">
        <f t="shared" si="61"/>
        <v>0</v>
      </c>
      <c r="GL26" s="95">
        <f t="shared" si="62"/>
        <v>0</v>
      </c>
      <c r="GM26" s="95"/>
      <c r="GN26" s="95"/>
      <c r="GO26" s="95"/>
      <c r="GP26" s="95"/>
      <c r="GQ26" s="95">
        <f t="shared" si="63"/>
        <v>0</v>
      </c>
      <c r="GR26" s="95">
        <f t="shared" si="64"/>
        <v>0</v>
      </c>
      <c r="GS26" s="95"/>
      <c r="GT26" s="95"/>
      <c r="GU26" s="95"/>
      <c r="GV26" s="95"/>
      <c r="GW26" s="95">
        <f t="shared" si="65"/>
        <v>0</v>
      </c>
      <c r="GX26" s="95">
        <f t="shared" si="65"/>
        <v>0</v>
      </c>
      <c r="GY26" s="95"/>
      <c r="GZ26" s="95"/>
      <c r="HA26" s="95"/>
      <c r="HB26" s="95"/>
      <c r="HC26" s="95">
        <f t="shared" si="66"/>
        <v>0</v>
      </c>
      <c r="HD26" s="95">
        <f t="shared" si="66"/>
        <v>0</v>
      </c>
      <c r="HE26" s="95"/>
      <c r="HF26" s="95"/>
      <c r="HG26" s="95"/>
      <c r="HH26" s="95"/>
      <c r="HI26" s="95">
        <f t="shared" si="67"/>
        <v>0</v>
      </c>
      <c r="HJ26" s="95">
        <f t="shared" si="68"/>
        <v>0</v>
      </c>
      <c r="HK26" s="95"/>
      <c r="HL26" s="95"/>
      <c r="HM26" s="95"/>
      <c r="HN26" s="95"/>
      <c r="HO26" s="95">
        <f t="shared" si="69"/>
        <v>0</v>
      </c>
      <c r="HP26" s="95">
        <f t="shared" si="70"/>
        <v>0</v>
      </c>
      <c r="HQ26" s="95"/>
      <c r="HR26" s="95"/>
      <c r="HS26" s="95"/>
      <c r="HT26" s="95"/>
      <c r="HU26" s="95">
        <f t="shared" si="71"/>
        <v>0</v>
      </c>
      <c r="HV26" s="95">
        <f t="shared" si="71"/>
        <v>0</v>
      </c>
      <c r="HW26" s="95"/>
      <c r="HX26" s="166"/>
      <c r="HY26" s="166"/>
      <c r="HZ26" s="166"/>
      <c r="IA26" s="95">
        <f t="shared" si="72"/>
        <v>0</v>
      </c>
      <c r="IB26" s="95">
        <f t="shared" si="73"/>
        <v>0</v>
      </c>
      <c r="IC26" s="164"/>
      <c r="ID26" s="99"/>
      <c r="IE26" s="99">
        <f t="shared" si="74"/>
        <v>0</v>
      </c>
      <c r="IF26" s="99">
        <f t="shared" si="74"/>
        <v>0</v>
      </c>
      <c r="IG26" s="99"/>
      <c r="IH26" s="99"/>
      <c r="II26" s="99">
        <f t="shared" si="75"/>
        <v>0</v>
      </c>
      <c r="IJ26" s="99">
        <f t="shared" si="76"/>
        <v>0</v>
      </c>
      <c r="IK26" s="165"/>
      <c r="IL26" s="167"/>
      <c r="IM26" s="162">
        <f t="shared" si="77"/>
        <v>0</v>
      </c>
      <c r="IN26" s="162">
        <f t="shared" si="78"/>
        <v>0</v>
      </c>
      <c r="IO26" s="139"/>
      <c r="IP26" s="166"/>
      <c r="IQ26" s="162">
        <f t="shared" si="79"/>
        <v>0</v>
      </c>
      <c r="IR26" s="162">
        <f t="shared" si="80"/>
        <v>0</v>
      </c>
      <c r="IS26" s="117"/>
      <c r="IT26" s="166"/>
      <c r="IU26" s="162">
        <f t="shared" si="81"/>
        <v>0</v>
      </c>
      <c r="IV26" s="162">
        <f t="shared" si="82"/>
        <v>0</v>
      </c>
      <c r="IW26" s="163"/>
      <c r="IX26" s="163"/>
      <c r="IY26" s="191">
        <f t="shared" si="90"/>
        <v>0</v>
      </c>
      <c r="IZ26" s="190">
        <f t="shared" si="91"/>
        <v>0</v>
      </c>
      <c r="JA26" s="191"/>
      <c r="JB26" s="191"/>
      <c r="JC26" s="191">
        <f t="shared" si="85"/>
        <v>0</v>
      </c>
      <c r="JD26" s="191">
        <f t="shared" si="86"/>
        <v>0</v>
      </c>
      <c r="JE26" s="190"/>
      <c r="JF26" s="190"/>
      <c r="JG26" s="191">
        <f t="shared" si="87"/>
        <v>0</v>
      </c>
      <c r="JH26" s="191">
        <f t="shared" si="88"/>
        <v>0</v>
      </c>
    </row>
    <row r="27" spans="1:268" ht="12.75" customHeight="1">
      <c r="A27" s="136">
        <v>0.16666666666666666</v>
      </c>
      <c r="B27" s="137">
        <v>17</v>
      </c>
      <c r="C27" s="95"/>
      <c r="D27" s="95"/>
      <c r="E27" s="138"/>
      <c r="F27" s="138"/>
      <c r="G27" s="95">
        <f t="shared" si="0"/>
        <v>0</v>
      </c>
      <c r="H27" s="95">
        <f t="shared" si="1"/>
        <v>0</v>
      </c>
      <c r="I27" s="116"/>
      <c r="J27" s="95"/>
      <c r="K27" s="95"/>
      <c r="L27" s="95"/>
      <c r="M27" s="95">
        <f t="shared" si="2"/>
        <v>0</v>
      </c>
      <c r="N27" s="95">
        <f t="shared" si="3"/>
        <v>0</v>
      </c>
      <c r="O27" s="116"/>
      <c r="P27" s="95"/>
      <c r="Q27" s="99"/>
      <c r="R27" s="95"/>
      <c r="S27" s="95">
        <f t="shared" si="4"/>
        <v>0</v>
      </c>
      <c r="T27" s="95">
        <f t="shared" si="5"/>
        <v>0</v>
      </c>
      <c r="U27" s="116">
        <v>0</v>
      </c>
      <c r="V27" s="95"/>
      <c r="W27" s="99"/>
      <c r="X27" s="99"/>
      <c r="Y27" s="95">
        <f t="shared" si="6"/>
        <v>0</v>
      </c>
      <c r="Z27" s="95">
        <f t="shared" si="7"/>
        <v>0</v>
      </c>
      <c r="AA27" s="95"/>
      <c r="AB27" s="168"/>
      <c r="AC27" s="231"/>
      <c r="AD27" s="95"/>
      <c r="AE27" s="95">
        <f t="shared" si="8"/>
        <v>0</v>
      </c>
      <c r="AF27" s="95">
        <f t="shared" si="9"/>
        <v>0</v>
      </c>
      <c r="AG27" s="116"/>
      <c r="AH27" s="95"/>
      <c r="AI27" s="95"/>
      <c r="AJ27" s="95"/>
      <c r="AK27" s="95">
        <f t="shared" si="10"/>
        <v>0</v>
      </c>
      <c r="AL27" s="95">
        <f t="shared" si="11"/>
        <v>0</v>
      </c>
      <c r="AM27" s="95"/>
      <c r="AN27" s="95"/>
      <c r="AO27" s="138"/>
      <c r="AP27" s="138"/>
      <c r="AQ27" s="95">
        <f t="shared" si="12"/>
        <v>0</v>
      </c>
      <c r="AR27" s="95">
        <f t="shared" si="13"/>
        <v>0</v>
      </c>
      <c r="AS27" s="139">
        <v>13.4</v>
      </c>
      <c r="AT27" s="162"/>
      <c r="AU27" s="99"/>
      <c r="AV27" s="95"/>
      <c r="AW27" s="95">
        <f t="shared" si="14"/>
        <v>13.4</v>
      </c>
      <c r="AX27" s="95">
        <f t="shared" si="15"/>
        <v>0</v>
      </c>
      <c r="AY27" s="150"/>
      <c r="AZ27" s="110"/>
      <c r="BA27" s="110"/>
      <c r="BB27" s="110"/>
      <c r="BC27" s="95">
        <f t="shared" si="16"/>
        <v>0</v>
      </c>
      <c r="BD27" s="95">
        <f t="shared" si="17"/>
        <v>0</v>
      </c>
      <c r="BE27" s="95"/>
      <c r="BF27" s="95"/>
      <c r="BG27" s="99"/>
      <c r="BH27" s="95"/>
      <c r="BI27" s="95">
        <f t="shared" si="18"/>
        <v>0</v>
      </c>
      <c r="BJ27" s="95">
        <f t="shared" si="19"/>
        <v>0</v>
      </c>
      <c r="BK27" s="118"/>
      <c r="BL27" s="118"/>
      <c r="BM27" s="95"/>
      <c r="BN27" s="95"/>
      <c r="BO27" s="95">
        <f t="shared" si="20"/>
        <v>0</v>
      </c>
      <c r="BP27" s="95">
        <f t="shared" si="21"/>
        <v>0</v>
      </c>
      <c r="BQ27" s="95"/>
      <c r="BR27" s="95"/>
      <c r="BS27" s="119"/>
      <c r="BT27" s="119"/>
      <c r="BU27" s="95">
        <f t="shared" si="22"/>
        <v>0</v>
      </c>
      <c r="BV27" s="95">
        <f t="shared" si="23"/>
        <v>0</v>
      </c>
      <c r="BW27" s="356"/>
      <c r="BX27" s="138"/>
      <c r="BY27" s="103"/>
      <c r="BZ27" s="118"/>
      <c r="CA27" s="95">
        <f t="shared" si="24"/>
        <v>0</v>
      </c>
      <c r="CB27" s="95">
        <f t="shared" si="25"/>
        <v>0</v>
      </c>
      <c r="CC27" s="139"/>
      <c r="CD27" s="99"/>
      <c r="CE27" s="120"/>
      <c r="CF27" s="120"/>
      <c r="CG27" s="95">
        <f t="shared" si="26"/>
        <v>0</v>
      </c>
      <c r="CH27" s="95">
        <f t="shared" si="89"/>
        <v>0</v>
      </c>
      <c r="CI27" s="95"/>
      <c r="CJ27" s="95"/>
      <c r="CK27" s="95"/>
      <c r="CL27" s="95"/>
      <c r="CM27" s="95">
        <f t="shared" si="27"/>
        <v>0</v>
      </c>
      <c r="CN27" s="95">
        <f t="shared" si="28"/>
        <v>0</v>
      </c>
      <c r="CO27" s="116"/>
      <c r="CP27" s="95"/>
      <c r="CQ27" s="95"/>
      <c r="CR27" s="95"/>
      <c r="CS27" s="95">
        <f t="shared" si="29"/>
        <v>0</v>
      </c>
      <c r="CT27" s="95">
        <f t="shared" si="30"/>
        <v>0</v>
      </c>
      <c r="CU27" s="95"/>
      <c r="CV27" s="95"/>
      <c r="CW27" s="95"/>
      <c r="CX27" s="95"/>
      <c r="CY27" s="95">
        <f t="shared" si="31"/>
        <v>0</v>
      </c>
      <c r="CZ27" s="95">
        <f t="shared" si="32"/>
        <v>0</v>
      </c>
      <c r="DA27" s="139">
        <v>10.31</v>
      </c>
      <c r="DB27" s="138"/>
      <c r="DC27" s="95"/>
      <c r="DD27" s="95"/>
      <c r="DE27" s="95">
        <f t="shared" si="33"/>
        <v>10.31</v>
      </c>
      <c r="DF27" s="95">
        <f t="shared" si="34"/>
        <v>0</v>
      </c>
      <c r="DG27" s="95"/>
      <c r="DH27" s="95"/>
      <c r="DI27" s="118"/>
      <c r="DJ27" s="95"/>
      <c r="DK27" s="95">
        <f t="shared" si="35"/>
        <v>0</v>
      </c>
      <c r="DL27" s="95">
        <f t="shared" si="36"/>
        <v>0</v>
      </c>
      <c r="DM27" s="138"/>
      <c r="DN27" s="138"/>
      <c r="DO27" s="138"/>
      <c r="DP27" s="138"/>
      <c r="DQ27" s="95">
        <f t="shared" si="37"/>
        <v>0</v>
      </c>
      <c r="DR27" s="95">
        <f t="shared" si="38"/>
        <v>0</v>
      </c>
      <c r="DS27" s="116"/>
      <c r="DT27" s="95"/>
      <c r="DU27" s="95"/>
      <c r="DV27" s="119"/>
      <c r="DW27" s="95">
        <f t="shared" si="39"/>
        <v>0</v>
      </c>
      <c r="DX27" s="95">
        <f t="shared" si="40"/>
        <v>0</v>
      </c>
      <c r="DY27" s="140"/>
      <c r="DZ27" s="95"/>
      <c r="EA27" s="95"/>
      <c r="EB27" s="95"/>
      <c r="EC27" s="95">
        <f t="shared" si="41"/>
        <v>0</v>
      </c>
      <c r="ED27" s="95">
        <f t="shared" si="42"/>
        <v>0</v>
      </c>
      <c r="EE27" s="95"/>
      <c r="EF27" s="95"/>
      <c r="EG27" s="121"/>
      <c r="EH27" s="95"/>
      <c r="EI27" s="95">
        <f t="shared" si="43"/>
        <v>0</v>
      </c>
      <c r="EJ27" s="95">
        <f t="shared" si="44"/>
        <v>0</v>
      </c>
      <c r="EK27" s="95"/>
      <c r="EL27" s="95"/>
      <c r="EM27" s="95"/>
      <c r="EN27" s="95"/>
      <c r="EO27" s="95">
        <f t="shared" si="45"/>
        <v>0</v>
      </c>
      <c r="EP27" s="95">
        <f t="shared" si="46"/>
        <v>0</v>
      </c>
      <c r="EQ27" s="95"/>
      <c r="ER27" s="95"/>
      <c r="ES27" s="95"/>
      <c r="ET27" s="95"/>
      <c r="EU27" s="95">
        <f t="shared" si="47"/>
        <v>0</v>
      </c>
      <c r="EV27" s="95">
        <f t="shared" si="48"/>
        <v>0</v>
      </c>
      <c r="EW27" s="116">
        <v>0</v>
      </c>
      <c r="EX27" s="95"/>
      <c r="EY27" s="95"/>
      <c r="EZ27" s="95"/>
      <c r="FA27" s="95">
        <f t="shared" si="49"/>
        <v>0</v>
      </c>
      <c r="FB27" s="95">
        <f t="shared" si="50"/>
        <v>0</v>
      </c>
      <c r="FC27" s="95"/>
      <c r="FD27" s="95"/>
      <c r="FE27" s="95"/>
      <c r="FF27" s="95"/>
      <c r="FG27" s="95">
        <f t="shared" si="51"/>
        <v>0</v>
      </c>
      <c r="FH27" s="95">
        <f t="shared" si="52"/>
        <v>0</v>
      </c>
      <c r="FI27" s="95"/>
      <c r="FJ27" s="95"/>
      <c r="FK27" s="95"/>
      <c r="FL27" s="95"/>
      <c r="FM27" s="95">
        <f t="shared" si="53"/>
        <v>0</v>
      </c>
      <c r="FN27" s="95">
        <f t="shared" si="54"/>
        <v>0</v>
      </c>
      <c r="FO27" s="95"/>
      <c r="FP27" s="95"/>
      <c r="FQ27" s="95"/>
      <c r="FR27" s="95"/>
      <c r="FS27" s="95">
        <f t="shared" si="55"/>
        <v>0</v>
      </c>
      <c r="FT27" s="95">
        <f t="shared" si="56"/>
        <v>0</v>
      </c>
      <c r="FU27" s="95"/>
      <c r="FV27" s="95"/>
      <c r="FW27" s="95"/>
      <c r="FX27" s="95"/>
      <c r="FY27" s="95">
        <f t="shared" si="57"/>
        <v>0</v>
      </c>
      <c r="FZ27" s="95">
        <f t="shared" si="58"/>
        <v>0</v>
      </c>
      <c r="GA27" s="95"/>
      <c r="GB27" s="95"/>
      <c r="GC27" s="95"/>
      <c r="GD27" s="95"/>
      <c r="GE27" s="95">
        <f t="shared" si="59"/>
        <v>0</v>
      </c>
      <c r="GF27" s="95">
        <f t="shared" si="60"/>
        <v>0</v>
      </c>
      <c r="GG27" s="95"/>
      <c r="GH27" s="95"/>
      <c r="GI27" s="95"/>
      <c r="GJ27" s="95"/>
      <c r="GK27" s="95">
        <f t="shared" si="61"/>
        <v>0</v>
      </c>
      <c r="GL27" s="95">
        <f t="shared" si="62"/>
        <v>0</v>
      </c>
      <c r="GM27" s="95"/>
      <c r="GN27" s="95"/>
      <c r="GO27" s="95"/>
      <c r="GP27" s="95"/>
      <c r="GQ27" s="95">
        <f t="shared" si="63"/>
        <v>0</v>
      </c>
      <c r="GR27" s="95">
        <f t="shared" si="64"/>
        <v>0</v>
      </c>
      <c r="GS27" s="95"/>
      <c r="GT27" s="95"/>
      <c r="GU27" s="95"/>
      <c r="GV27" s="95"/>
      <c r="GW27" s="95">
        <f t="shared" si="65"/>
        <v>0</v>
      </c>
      <c r="GX27" s="95">
        <f t="shared" si="65"/>
        <v>0</v>
      </c>
      <c r="GY27" s="95"/>
      <c r="GZ27" s="95"/>
      <c r="HA27" s="95"/>
      <c r="HB27" s="95"/>
      <c r="HC27" s="95">
        <f t="shared" si="66"/>
        <v>0</v>
      </c>
      <c r="HD27" s="95">
        <f t="shared" si="66"/>
        <v>0</v>
      </c>
      <c r="HE27" s="95"/>
      <c r="HF27" s="95"/>
      <c r="HG27" s="95"/>
      <c r="HH27" s="95"/>
      <c r="HI27" s="95">
        <f t="shared" si="67"/>
        <v>0</v>
      </c>
      <c r="HJ27" s="95">
        <f t="shared" si="68"/>
        <v>0</v>
      </c>
      <c r="HK27" s="95"/>
      <c r="HL27" s="95"/>
      <c r="HM27" s="95"/>
      <c r="HN27" s="95"/>
      <c r="HO27" s="95">
        <f t="shared" si="69"/>
        <v>0</v>
      </c>
      <c r="HP27" s="95">
        <f t="shared" si="70"/>
        <v>0</v>
      </c>
      <c r="HQ27" s="95"/>
      <c r="HR27" s="95"/>
      <c r="HS27" s="95"/>
      <c r="HT27" s="95"/>
      <c r="HU27" s="95">
        <f t="shared" si="71"/>
        <v>0</v>
      </c>
      <c r="HV27" s="95">
        <f t="shared" si="71"/>
        <v>0</v>
      </c>
      <c r="HW27" s="95"/>
      <c r="HX27" s="166"/>
      <c r="HY27" s="166"/>
      <c r="HZ27" s="166"/>
      <c r="IA27" s="95">
        <f t="shared" si="72"/>
        <v>0</v>
      </c>
      <c r="IB27" s="95">
        <f t="shared" si="73"/>
        <v>0</v>
      </c>
      <c r="IC27" s="164"/>
      <c r="ID27" s="99"/>
      <c r="IE27" s="99">
        <f t="shared" si="74"/>
        <v>0</v>
      </c>
      <c r="IF27" s="99">
        <f t="shared" si="74"/>
        <v>0</v>
      </c>
      <c r="IG27" s="99"/>
      <c r="IH27" s="99"/>
      <c r="II27" s="99">
        <f t="shared" si="75"/>
        <v>0</v>
      </c>
      <c r="IJ27" s="99">
        <f t="shared" si="76"/>
        <v>0</v>
      </c>
      <c r="IK27" s="165"/>
      <c r="IL27" s="167"/>
      <c r="IM27" s="162">
        <f t="shared" si="77"/>
        <v>0</v>
      </c>
      <c r="IN27" s="162">
        <f t="shared" si="78"/>
        <v>0</v>
      </c>
      <c r="IO27" s="139"/>
      <c r="IP27" s="166"/>
      <c r="IQ27" s="162">
        <f t="shared" si="79"/>
        <v>0</v>
      </c>
      <c r="IR27" s="162">
        <f t="shared" si="80"/>
        <v>0</v>
      </c>
      <c r="IS27" s="117"/>
      <c r="IT27" s="166"/>
      <c r="IU27" s="162">
        <f t="shared" si="81"/>
        <v>0</v>
      </c>
      <c r="IV27" s="162">
        <f t="shared" si="82"/>
        <v>0</v>
      </c>
      <c r="IW27" s="163"/>
      <c r="IX27" s="163"/>
      <c r="IY27" s="191">
        <f t="shared" si="90"/>
        <v>0</v>
      </c>
      <c r="IZ27" s="190">
        <f t="shared" si="91"/>
        <v>0</v>
      </c>
      <c r="JA27" s="191"/>
      <c r="JB27" s="191"/>
      <c r="JC27" s="191">
        <f t="shared" si="85"/>
        <v>0</v>
      </c>
      <c r="JD27" s="191">
        <f t="shared" si="86"/>
        <v>0</v>
      </c>
      <c r="JE27" s="190"/>
      <c r="JF27" s="190"/>
      <c r="JG27" s="191">
        <f t="shared" si="87"/>
        <v>0</v>
      </c>
      <c r="JH27" s="191">
        <f t="shared" si="88"/>
        <v>0</v>
      </c>
    </row>
    <row r="28" spans="1:268" ht="12.75" customHeight="1">
      <c r="A28" s="134"/>
      <c r="B28" s="137">
        <v>18</v>
      </c>
      <c r="C28" s="95"/>
      <c r="D28" s="95"/>
      <c r="E28" s="138"/>
      <c r="F28" s="138"/>
      <c r="G28" s="95">
        <f t="shared" si="0"/>
        <v>0</v>
      </c>
      <c r="H28" s="95">
        <f t="shared" si="1"/>
        <v>0</v>
      </c>
      <c r="I28" s="116"/>
      <c r="J28" s="95"/>
      <c r="K28" s="95"/>
      <c r="L28" s="95"/>
      <c r="M28" s="95">
        <f t="shared" si="2"/>
        <v>0</v>
      </c>
      <c r="N28" s="95">
        <f t="shared" si="3"/>
        <v>0</v>
      </c>
      <c r="O28" s="116"/>
      <c r="P28" s="95"/>
      <c r="Q28" s="99"/>
      <c r="R28" s="95"/>
      <c r="S28" s="95">
        <f t="shared" si="4"/>
        <v>0</v>
      </c>
      <c r="T28" s="95">
        <f t="shared" si="5"/>
        <v>0</v>
      </c>
      <c r="U28" s="116">
        <v>0</v>
      </c>
      <c r="V28" s="95"/>
      <c r="W28" s="99"/>
      <c r="X28" s="99"/>
      <c r="Y28" s="95">
        <f t="shared" si="6"/>
        <v>0</v>
      </c>
      <c r="Z28" s="95">
        <f t="shared" si="7"/>
        <v>0</v>
      </c>
      <c r="AA28" s="95"/>
      <c r="AB28" s="168"/>
      <c r="AC28" s="231"/>
      <c r="AD28" s="95"/>
      <c r="AE28" s="95">
        <f t="shared" si="8"/>
        <v>0</v>
      </c>
      <c r="AF28" s="95">
        <f t="shared" si="9"/>
        <v>0</v>
      </c>
      <c r="AG28" s="116"/>
      <c r="AH28" s="95"/>
      <c r="AI28" s="95"/>
      <c r="AJ28" s="95"/>
      <c r="AK28" s="95">
        <f t="shared" si="10"/>
        <v>0</v>
      </c>
      <c r="AL28" s="95">
        <f t="shared" si="11"/>
        <v>0</v>
      </c>
      <c r="AM28" s="95"/>
      <c r="AN28" s="95"/>
      <c r="AO28" s="138"/>
      <c r="AP28" s="138"/>
      <c r="AQ28" s="95">
        <f t="shared" si="12"/>
        <v>0</v>
      </c>
      <c r="AR28" s="95">
        <f t="shared" si="13"/>
        <v>0</v>
      </c>
      <c r="AS28" s="139">
        <v>13.4</v>
      </c>
      <c r="AT28" s="162"/>
      <c r="AU28" s="99"/>
      <c r="AV28" s="95"/>
      <c r="AW28" s="95">
        <f t="shared" si="14"/>
        <v>13.4</v>
      </c>
      <c r="AX28" s="95">
        <f t="shared" si="15"/>
        <v>0</v>
      </c>
      <c r="AY28" s="150"/>
      <c r="AZ28" s="110"/>
      <c r="BA28" s="110"/>
      <c r="BB28" s="110"/>
      <c r="BC28" s="95">
        <f t="shared" si="16"/>
        <v>0</v>
      </c>
      <c r="BD28" s="95">
        <f t="shared" si="17"/>
        <v>0</v>
      </c>
      <c r="BE28" s="95"/>
      <c r="BF28" s="95"/>
      <c r="BG28" s="99"/>
      <c r="BH28" s="95"/>
      <c r="BI28" s="95">
        <f t="shared" si="18"/>
        <v>0</v>
      </c>
      <c r="BJ28" s="95">
        <f t="shared" si="19"/>
        <v>0</v>
      </c>
      <c r="BK28" s="118"/>
      <c r="BL28" s="118"/>
      <c r="BM28" s="95"/>
      <c r="BN28" s="95"/>
      <c r="BO28" s="95">
        <f t="shared" si="20"/>
        <v>0</v>
      </c>
      <c r="BP28" s="95">
        <f t="shared" si="21"/>
        <v>0</v>
      </c>
      <c r="BQ28" s="95"/>
      <c r="BR28" s="95"/>
      <c r="BS28" s="119"/>
      <c r="BT28" s="119"/>
      <c r="BU28" s="95">
        <f t="shared" si="22"/>
        <v>0</v>
      </c>
      <c r="BV28" s="95">
        <f t="shared" si="23"/>
        <v>0</v>
      </c>
      <c r="BW28" s="356"/>
      <c r="BX28" s="138"/>
      <c r="BY28" s="103"/>
      <c r="BZ28" s="118"/>
      <c r="CA28" s="95">
        <f t="shared" si="24"/>
        <v>0</v>
      </c>
      <c r="CB28" s="95">
        <f t="shared" si="25"/>
        <v>0</v>
      </c>
      <c r="CC28" s="139"/>
      <c r="CD28" s="99"/>
      <c r="CE28" s="120"/>
      <c r="CF28" s="120"/>
      <c r="CG28" s="95">
        <f t="shared" si="26"/>
        <v>0</v>
      </c>
      <c r="CH28" s="95">
        <f t="shared" si="89"/>
        <v>0</v>
      </c>
      <c r="CI28" s="95"/>
      <c r="CJ28" s="95"/>
      <c r="CK28" s="95"/>
      <c r="CL28" s="95"/>
      <c r="CM28" s="95">
        <f t="shared" si="27"/>
        <v>0</v>
      </c>
      <c r="CN28" s="95">
        <f t="shared" si="28"/>
        <v>0</v>
      </c>
      <c r="CO28" s="116"/>
      <c r="CP28" s="95"/>
      <c r="CQ28" s="95"/>
      <c r="CR28" s="95"/>
      <c r="CS28" s="95">
        <f t="shared" si="29"/>
        <v>0</v>
      </c>
      <c r="CT28" s="95">
        <f t="shared" si="30"/>
        <v>0</v>
      </c>
      <c r="CU28" s="95"/>
      <c r="CV28" s="95"/>
      <c r="CW28" s="95"/>
      <c r="CX28" s="95"/>
      <c r="CY28" s="95">
        <f t="shared" si="31"/>
        <v>0</v>
      </c>
      <c r="CZ28" s="95">
        <f t="shared" si="32"/>
        <v>0</v>
      </c>
      <c r="DA28" s="139">
        <v>10.31</v>
      </c>
      <c r="DB28" s="138"/>
      <c r="DC28" s="95"/>
      <c r="DD28" s="95"/>
      <c r="DE28" s="95">
        <f t="shared" si="33"/>
        <v>10.31</v>
      </c>
      <c r="DF28" s="95">
        <f t="shared" si="34"/>
        <v>0</v>
      </c>
      <c r="DG28" s="95"/>
      <c r="DH28" s="95"/>
      <c r="DI28" s="118"/>
      <c r="DJ28" s="95"/>
      <c r="DK28" s="95">
        <f t="shared" si="35"/>
        <v>0</v>
      </c>
      <c r="DL28" s="95">
        <f t="shared" si="36"/>
        <v>0</v>
      </c>
      <c r="DM28" s="138"/>
      <c r="DN28" s="138"/>
      <c r="DO28" s="138"/>
      <c r="DP28" s="138"/>
      <c r="DQ28" s="95">
        <f t="shared" si="37"/>
        <v>0</v>
      </c>
      <c r="DR28" s="95">
        <f t="shared" si="38"/>
        <v>0</v>
      </c>
      <c r="DS28" s="116"/>
      <c r="DT28" s="95"/>
      <c r="DU28" s="95"/>
      <c r="DV28" s="119"/>
      <c r="DW28" s="95">
        <f t="shared" si="39"/>
        <v>0</v>
      </c>
      <c r="DX28" s="95">
        <f t="shared" si="40"/>
        <v>0</v>
      </c>
      <c r="DY28" s="140"/>
      <c r="DZ28" s="95"/>
      <c r="EA28" s="95"/>
      <c r="EB28" s="95"/>
      <c r="EC28" s="95">
        <f t="shared" si="41"/>
        <v>0</v>
      </c>
      <c r="ED28" s="95">
        <f t="shared" si="42"/>
        <v>0</v>
      </c>
      <c r="EE28" s="95"/>
      <c r="EF28" s="95"/>
      <c r="EG28" s="121"/>
      <c r="EH28" s="95"/>
      <c r="EI28" s="95">
        <f t="shared" si="43"/>
        <v>0</v>
      </c>
      <c r="EJ28" s="95">
        <f t="shared" si="44"/>
        <v>0</v>
      </c>
      <c r="EK28" s="95"/>
      <c r="EL28" s="95"/>
      <c r="EM28" s="95"/>
      <c r="EN28" s="95"/>
      <c r="EO28" s="95">
        <f t="shared" si="45"/>
        <v>0</v>
      </c>
      <c r="EP28" s="95">
        <f t="shared" si="46"/>
        <v>0</v>
      </c>
      <c r="EQ28" s="95"/>
      <c r="ER28" s="95"/>
      <c r="ES28" s="95"/>
      <c r="ET28" s="95"/>
      <c r="EU28" s="95">
        <f t="shared" si="47"/>
        <v>0</v>
      </c>
      <c r="EV28" s="95">
        <f t="shared" si="48"/>
        <v>0</v>
      </c>
      <c r="EW28" s="116">
        <v>0</v>
      </c>
      <c r="EX28" s="95"/>
      <c r="EY28" s="95"/>
      <c r="EZ28" s="95"/>
      <c r="FA28" s="95">
        <f t="shared" si="49"/>
        <v>0</v>
      </c>
      <c r="FB28" s="95">
        <f t="shared" si="50"/>
        <v>0</v>
      </c>
      <c r="FC28" s="95"/>
      <c r="FD28" s="95"/>
      <c r="FE28" s="95"/>
      <c r="FF28" s="95"/>
      <c r="FG28" s="95">
        <f t="shared" si="51"/>
        <v>0</v>
      </c>
      <c r="FH28" s="95">
        <f t="shared" si="52"/>
        <v>0</v>
      </c>
      <c r="FI28" s="95"/>
      <c r="FJ28" s="95"/>
      <c r="FK28" s="95"/>
      <c r="FL28" s="95"/>
      <c r="FM28" s="95">
        <f t="shared" si="53"/>
        <v>0</v>
      </c>
      <c r="FN28" s="95">
        <f t="shared" si="54"/>
        <v>0</v>
      </c>
      <c r="FO28" s="95"/>
      <c r="FP28" s="95"/>
      <c r="FQ28" s="95"/>
      <c r="FR28" s="95"/>
      <c r="FS28" s="95">
        <f t="shared" si="55"/>
        <v>0</v>
      </c>
      <c r="FT28" s="95">
        <f t="shared" si="56"/>
        <v>0</v>
      </c>
      <c r="FU28" s="95"/>
      <c r="FV28" s="95"/>
      <c r="FW28" s="95"/>
      <c r="FX28" s="95"/>
      <c r="FY28" s="95">
        <f t="shared" si="57"/>
        <v>0</v>
      </c>
      <c r="FZ28" s="95">
        <f t="shared" si="58"/>
        <v>0</v>
      </c>
      <c r="GA28" s="95"/>
      <c r="GB28" s="95"/>
      <c r="GC28" s="95"/>
      <c r="GD28" s="95"/>
      <c r="GE28" s="95">
        <f t="shared" si="59"/>
        <v>0</v>
      </c>
      <c r="GF28" s="95">
        <f t="shared" si="60"/>
        <v>0</v>
      </c>
      <c r="GG28" s="95"/>
      <c r="GH28" s="95"/>
      <c r="GI28" s="95"/>
      <c r="GJ28" s="95"/>
      <c r="GK28" s="95">
        <f t="shared" si="61"/>
        <v>0</v>
      </c>
      <c r="GL28" s="95">
        <f t="shared" si="62"/>
        <v>0</v>
      </c>
      <c r="GM28" s="95"/>
      <c r="GN28" s="95"/>
      <c r="GO28" s="95"/>
      <c r="GP28" s="95"/>
      <c r="GQ28" s="95">
        <f t="shared" si="63"/>
        <v>0</v>
      </c>
      <c r="GR28" s="95">
        <f t="shared" si="64"/>
        <v>0</v>
      </c>
      <c r="GS28" s="95"/>
      <c r="GT28" s="95"/>
      <c r="GU28" s="95"/>
      <c r="GV28" s="95"/>
      <c r="GW28" s="95">
        <f t="shared" si="65"/>
        <v>0</v>
      </c>
      <c r="GX28" s="95">
        <f t="shared" si="65"/>
        <v>0</v>
      </c>
      <c r="GY28" s="95"/>
      <c r="GZ28" s="95"/>
      <c r="HA28" s="95"/>
      <c r="HB28" s="95"/>
      <c r="HC28" s="95">
        <f t="shared" si="66"/>
        <v>0</v>
      </c>
      <c r="HD28" s="95">
        <f t="shared" si="66"/>
        <v>0</v>
      </c>
      <c r="HE28" s="95"/>
      <c r="HF28" s="95"/>
      <c r="HG28" s="95"/>
      <c r="HH28" s="95"/>
      <c r="HI28" s="95">
        <f t="shared" si="67"/>
        <v>0</v>
      </c>
      <c r="HJ28" s="95">
        <f t="shared" si="68"/>
        <v>0</v>
      </c>
      <c r="HK28" s="95"/>
      <c r="HL28" s="95"/>
      <c r="HM28" s="95"/>
      <c r="HN28" s="95"/>
      <c r="HO28" s="95">
        <f t="shared" si="69"/>
        <v>0</v>
      </c>
      <c r="HP28" s="95">
        <f t="shared" si="70"/>
        <v>0</v>
      </c>
      <c r="HQ28" s="95"/>
      <c r="HR28" s="95"/>
      <c r="HS28" s="95"/>
      <c r="HT28" s="95"/>
      <c r="HU28" s="95">
        <f t="shared" si="71"/>
        <v>0</v>
      </c>
      <c r="HV28" s="95">
        <f t="shared" si="71"/>
        <v>0</v>
      </c>
      <c r="HW28" s="95"/>
      <c r="HX28" s="166"/>
      <c r="HY28" s="166"/>
      <c r="HZ28" s="166"/>
      <c r="IA28" s="95">
        <f t="shared" si="72"/>
        <v>0</v>
      </c>
      <c r="IB28" s="95">
        <f t="shared" si="73"/>
        <v>0</v>
      </c>
      <c r="IC28" s="164"/>
      <c r="ID28" s="99"/>
      <c r="IE28" s="99">
        <f t="shared" si="74"/>
        <v>0</v>
      </c>
      <c r="IF28" s="99">
        <f t="shared" si="74"/>
        <v>0</v>
      </c>
      <c r="IG28" s="99"/>
      <c r="IH28" s="99"/>
      <c r="II28" s="99">
        <f t="shared" si="75"/>
        <v>0</v>
      </c>
      <c r="IJ28" s="99">
        <f t="shared" si="76"/>
        <v>0</v>
      </c>
      <c r="IK28" s="165"/>
      <c r="IL28" s="167"/>
      <c r="IM28" s="162">
        <f t="shared" si="77"/>
        <v>0</v>
      </c>
      <c r="IN28" s="162">
        <f t="shared" si="78"/>
        <v>0</v>
      </c>
      <c r="IO28" s="139"/>
      <c r="IP28" s="166"/>
      <c r="IQ28" s="162">
        <f t="shared" si="79"/>
        <v>0</v>
      </c>
      <c r="IR28" s="162">
        <f t="shared" si="80"/>
        <v>0</v>
      </c>
      <c r="IS28" s="117"/>
      <c r="IT28" s="166"/>
      <c r="IU28" s="162">
        <f t="shared" si="81"/>
        <v>0</v>
      </c>
      <c r="IV28" s="162">
        <f t="shared" si="82"/>
        <v>0</v>
      </c>
      <c r="IW28" s="163"/>
      <c r="IX28" s="163"/>
      <c r="IY28" s="191">
        <f t="shared" si="90"/>
        <v>0</v>
      </c>
      <c r="IZ28" s="190">
        <f t="shared" si="91"/>
        <v>0</v>
      </c>
      <c r="JA28" s="191"/>
      <c r="JB28" s="191"/>
      <c r="JC28" s="191">
        <f t="shared" si="85"/>
        <v>0</v>
      </c>
      <c r="JD28" s="191">
        <f t="shared" si="86"/>
        <v>0</v>
      </c>
      <c r="JE28" s="190"/>
      <c r="JF28" s="190"/>
      <c r="JG28" s="191">
        <f t="shared" si="87"/>
        <v>0</v>
      </c>
      <c r="JH28" s="191">
        <f t="shared" si="88"/>
        <v>0</v>
      </c>
    </row>
    <row r="29" spans="1:268" ht="12.75" customHeight="1">
      <c r="A29" s="134"/>
      <c r="B29" s="137">
        <v>19</v>
      </c>
      <c r="C29" s="95"/>
      <c r="D29" s="95"/>
      <c r="E29" s="138"/>
      <c r="F29" s="138"/>
      <c r="G29" s="95">
        <f t="shared" si="0"/>
        <v>0</v>
      </c>
      <c r="H29" s="95">
        <f t="shared" si="1"/>
        <v>0</v>
      </c>
      <c r="I29" s="116"/>
      <c r="J29" s="95"/>
      <c r="K29" s="95"/>
      <c r="L29" s="95"/>
      <c r="M29" s="95">
        <f t="shared" si="2"/>
        <v>0</v>
      </c>
      <c r="N29" s="95">
        <f t="shared" si="3"/>
        <v>0</v>
      </c>
      <c r="O29" s="116"/>
      <c r="P29" s="95"/>
      <c r="Q29" s="99"/>
      <c r="R29" s="95"/>
      <c r="S29" s="95">
        <f t="shared" si="4"/>
        <v>0</v>
      </c>
      <c r="T29" s="95">
        <f t="shared" si="5"/>
        <v>0</v>
      </c>
      <c r="U29" s="116">
        <v>0</v>
      </c>
      <c r="V29" s="95"/>
      <c r="W29" s="99"/>
      <c r="X29" s="99"/>
      <c r="Y29" s="95">
        <f t="shared" si="6"/>
        <v>0</v>
      </c>
      <c r="Z29" s="95">
        <f t="shared" si="7"/>
        <v>0</v>
      </c>
      <c r="AA29" s="95"/>
      <c r="AB29" s="168"/>
      <c r="AC29" s="231"/>
      <c r="AD29" s="95"/>
      <c r="AE29" s="95">
        <f t="shared" si="8"/>
        <v>0</v>
      </c>
      <c r="AF29" s="95">
        <f t="shared" si="9"/>
        <v>0</v>
      </c>
      <c r="AG29" s="116"/>
      <c r="AH29" s="95"/>
      <c r="AI29" s="95"/>
      <c r="AJ29" s="95"/>
      <c r="AK29" s="95">
        <f t="shared" si="10"/>
        <v>0</v>
      </c>
      <c r="AL29" s="95">
        <f t="shared" si="11"/>
        <v>0</v>
      </c>
      <c r="AM29" s="95"/>
      <c r="AN29" s="95"/>
      <c r="AO29" s="138"/>
      <c r="AP29" s="138"/>
      <c r="AQ29" s="95">
        <f t="shared" si="12"/>
        <v>0</v>
      </c>
      <c r="AR29" s="95">
        <f t="shared" si="13"/>
        <v>0</v>
      </c>
      <c r="AS29" s="139">
        <v>13.4</v>
      </c>
      <c r="AT29" s="162"/>
      <c r="AU29" s="99"/>
      <c r="AV29" s="95"/>
      <c r="AW29" s="95">
        <f t="shared" si="14"/>
        <v>13.4</v>
      </c>
      <c r="AX29" s="95">
        <f t="shared" si="15"/>
        <v>0</v>
      </c>
      <c r="AY29" s="150"/>
      <c r="AZ29" s="110"/>
      <c r="BA29" s="110"/>
      <c r="BB29" s="110"/>
      <c r="BC29" s="95">
        <f t="shared" si="16"/>
        <v>0</v>
      </c>
      <c r="BD29" s="95">
        <f t="shared" si="17"/>
        <v>0</v>
      </c>
      <c r="BE29" s="95"/>
      <c r="BF29" s="95"/>
      <c r="BG29" s="99"/>
      <c r="BH29" s="95"/>
      <c r="BI29" s="95">
        <f t="shared" si="18"/>
        <v>0</v>
      </c>
      <c r="BJ29" s="95">
        <f t="shared" si="19"/>
        <v>0</v>
      </c>
      <c r="BK29" s="118"/>
      <c r="BL29" s="118"/>
      <c r="BM29" s="95"/>
      <c r="BN29" s="95"/>
      <c r="BO29" s="95">
        <f t="shared" si="20"/>
        <v>0</v>
      </c>
      <c r="BP29" s="95">
        <f t="shared" si="21"/>
        <v>0</v>
      </c>
      <c r="BQ29" s="95"/>
      <c r="BR29" s="95"/>
      <c r="BS29" s="119"/>
      <c r="BT29" s="119"/>
      <c r="BU29" s="95">
        <f t="shared" si="22"/>
        <v>0</v>
      </c>
      <c r="BV29" s="95">
        <f t="shared" si="23"/>
        <v>0</v>
      </c>
      <c r="BW29" s="356"/>
      <c r="BX29" s="138"/>
      <c r="BY29" s="103"/>
      <c r="BZ29" s="118"/>
      <c r="CA29" s="95">
        <f t="shared" si="24"/>
        <v>0</v>
      </c>
      <c r="CB29" s="95">
        <f t="shared" si="25"/>
        <v>0</v>
      </c>
      <c r="CC29" s="139"/>
      <c r="CD29" s="99"/>
      <c r="CE29" s="120"/>
      <c r="CF29" s="120"/>
      <c r="CG29" s="95">
        <f t="shared" si="26"/>
        <v>0</v>
      </c>
      <c r="CH29" s="95">
        <f t="shared" si="89"/>
        <v>0</v>
      </c>
      <c r="CI29" s="95"/>
      <c r="CJ29" s="95"/>
      <c r="CK29" s="95"/>
      <c r="CL29" s="95"/>
      <c r="CM29" s="95">
        <f t="shared" si="27"/>
        <v>0</v>
      </c>
      <c r="CN29" s="95">
        <f t="shared" si="28"/>
        <v>0</v>
      </c>
      <c r="CO29" s="116"/>
      <c r="CP29" s="95"/>
      <c r="CQ29" s="95"/>
      <c r="CR29" s="95"/>
      <c r="CS29" s="95">
        <f t="shared" si="29"/>
        <v>0</v>
      </c>
      <c r="CT29" s="95">
        <f t="shared" si="30"/>
        <v>0</v>
      </c>
      <c r="CU29" s="95"/>
      <c r="CV29" s="95"/>
      <c r="CW29" s="95"/>
      <c r="CX29" s="95"/>
      <c r="CY29" s="95">
        <f t="shared" si="31"/>
        <v>0</v>
      </c>
      <c r="CZ29" s="95">
        <f t="shared" si="32"/>
        <v>0</v>
      </c>
      <c r="DA29" s="139">
        <v>10.31</v>
      </c>
      <c r="DB29" s="138"/>
      <c r="DC29" s="95"/>
      <c r="DD29" s="95"/>
      <c r="DE29" s="95">
        <f t="shared" si="33"/>
        <v>10.31</v>
      </c>
      <c r="DF29" s="95">
        <f t="shared" si="34"/>
        <v>0</v>
      </c>
      <c r="DG29" s="95"/>
      <c r="DH29" s="95"/>
      <c r="DI29" s="118"/>
      <c r="DJ29" s="95"/>
      <c r="DK29" s="95">
        <f t="shared" si="35"/>
        <v>0</v>
      </c>
      <c r="DL29" s="95">
        <f t="shared" si="36"/>
        <v>0</v>
      </c>
      <c r="DM29" s="138"/>
      <c r="DN29" s="138"/>
      <c r="DO29" s="138"/>
      <c r="DP29" s="138"/>
      <c r="DQ29" s="95">
        <f t="shared" si="37"/>
        <v>0</v>
      </c>
      <c r="DR29" s="95">
        <f t="shared" si="38"/>
        <v>0</v>
      </c>
      <c r="DS29" s="116"/>
      <c r="DT29" s="95"/>
      <c r="DU29" s="95"/>
      <c r="DV29" s="119"/>
      <c r="DW29" s="95">
        <f t="shared" si="39"/>
        <v>0</v>
      </c>
      <c r="DX29" s="95">
        <f t="shared" si="40"/>
        <v>0</v>
      </c>
      <c r="DY29" s="140"/>
      <c r="DZ29" s="95"/>
      <c r="EA29" s="95"/>
      <c r="EB29" s="95"/>
      <c r="EC29" s="95">
        <f t="shared" si="41"/>
        <v>0</v>
      </c>
      <c r="ED29" s="95">
        <f t="shared" si="42"/>
        <v>0</v>
      </c>
      <c r="EE29" s="95"/>
      <c r="EF29" s="95"/>
      <c r="EG29" s="121"/>
      <c r="EH29" s="95"/>
      <c r="EI29" s="95">
        <f t="shared" si="43"/>
        <v>0</v>
      </c>
      <c r="EJ29" s="95">
        <f t="shared" si="44"/>
        <v>0</v>
      </c>
      <c r="EK29" s="95"/>
      <c r="EL29" s="95"/>
      <c r="EM29" s="95"/>
      <c r="EN29" s="95"/>
      <c r="EO29" s="95">
        <f t="shared" si="45"/>
        <v>0</v>
      </c>
      <c r="EP29" s="95">
        <f t="shared" si="46"/>
        <v>0</v>
      </c>
      <c r="EQ29" s="95"/>
      <c r="ER29" s="95"/>
      <c r="ES29" s="95"/>
      <c r="ET29" s="95"/>
      <c r="EU29" s="95">
        <f t="shared" si="47"/>
        <v>0</v>
      </c>
      <c r="EV29" s="95">
        <f t="shared" si="48"/>
        <v>0</v>
      </c>
      <c r="EW29" s="116">
        <v>0</v>
      </c>
      <c r="EX29" s="95"/>
      <c r="EY29" s="95"/>
      <c r="EZ29" s="95"/>
      <c r="FA29" s="95">
        <f t="shared" si="49"/>
        <v>0</v>
      </c>
      <c r="FB29" s="95">
        <f t="shared" si="50"/>
        <v>0</v>
      </c>
      <c r="FC29" s="95"/>
      <c r="FD29" s="95"/>
      <c r="FE29" s="95"/>
      <c r="FF29" s="95"/>
      <c r="FG29" s="95">
        <f t="shared" si="51"/>
        <v>0</v>
      </c>
      <c r="FH29" s="95">
        <f t="shared" si="52"/>
        <v>0</v>
      </c>
      <c r="FI29" s="95"/>
      <c r="FJ29" s="95"/>
      <c r="FK29" s="95"/>
      <c r="FL29" s="95"/>
      <c r="FM29" s="95">
        <f t="shared" si="53"/>
        <v>0</v>
      </c>
      <c r="FN29" s="95">
        <f t="shared" si="54"/>
        <v>0</v>
      </c>
      <c r="FO29" s="95"/>
      <c r="FP29" s="95"/>
      <c r="FQ29" s="95"/>
      <c r="FR29" s="95"/>
      <c r="FS29" s="95">
        <f t="shared" si="55"/>
        <v>0</v>
      </c>
      <c r="FT29" s="95">
        <f t="shared" si="56"/>
        <v>0</v>
      </c>
      <c r="FU29" s="95"/>
      <c r="FV29" s="95"/>
      <c r="FW29" s="95"/>
      <c r="FX29" s="95"/>
      <c r="FY29" s="95">
        <f t="shared" si="57"/>
        <v>0</v>
      </c>
      <c r="FZ29" s="95">
        <f t="shared" si="58"/>
        <v>0</v>
      </c>
      <c r="GA29" s="95"/>
      <c r="GB29" s="95"/>
      <c r="GC29" s="95"/>
      <c r="GD29" s="95"/>
      <c r="GE29" s="95">
        <f t="shared" si="59"/>
        <v>0</v>
      </c>
      <c r="GF29" s="95">
        <f t="shared" si="60"/>
        <v>0</v>
      </c>
      <c r="GG29" s="95"/>
      <c r="GH29" s="95"/>
      <c r="GI29" s="95"/>
      <c r="GJ29" s="95"/>
      <c r="GK29" s="95">
        <f t="shared" si="61"/>
        <v>0</v>
      </c>
      <c r="GL29" s="95">
        <f t="shared" si="62"/>
        <v>0</v>
      </c>
      <c r="GM29" s="95"/>
      <c r="GN29" s="95"/>
      <c r="GO29" s="95"/>
      <c r="GP29" s="95"/>
      <c r="GQ29" s="95">
        <f t="shared" si="63"/>
        <v>0</v>
      </c>
      <c r="GR29" s="95">
        <f t="shared" si="64"/>
        <v>0</v>
      </c>
      <c r="GS29" s="95"/>
      <c r="GT29" s="95"/>
      <c r="GU29" s="95"/>
      <c r="GV29" s="95"/>
      <c r="GW29" s="95">
        <f t="shared" si="65"/>
        <v>0</v>
      </c>
      <c r="GX29" s="95">
        <f t="shared" si="65"/>
        <v>0</v>
      </c>
      <c r="GY29" s="95"/>
      <c r="GZ29" s="95"/>
      <c r="HA29" s="95"/>
      <c r="HB29" s="95"/>
      <c r="HC29" s="95">
        <f t="shared" si="66"/>
        <v>0</v>
      </c>
      <c r="HD29" s="95">
        <f t="shared" si="66"/>
        <v>0</v>
      </c>
      <c r="HE29" s="95"/>
      <c r="HF29" s="95"/>
      <c r="HG29" s="95"/>
      <c r="HH29" s="95"/>
      <c r="HI29" s="95">
        <f t="shared" si="67"/>
        <v>0</v>
      </c>
      <c r="HJ29" s="95">
        <f t="shared" si="68"/>
        <v>0</v>
      </c>
      <c r="HK29" s="95"/>
      <c r="HL29" s="95"/>
      <c r="HM29" s="95"/>
      <c r="HN29" s="95"/>
      <c r="HO29" s="95">
        <f t="shared" si="69"/>
        <v>0</v>
      </c>
      <c r="HP29" s="95">
        <f t="shared" si="70"/>
        <v>0</v>
      </c>
      <c r="HQ29" s="95"/>
      <c r="HR29" s="95"/>
      <c r="HS29" s="95"/>
      <c r="HT29" s="95"/>
      <c r="HU29" s="95">
        <f t="shared" si="71"/>
        <v>0</v>
      </c>
      <c r="HV29" s="95">
        <f t="shared" si="71"/>
        <v>0</v>
      </c>
      <c r="HW29" s="95"/>
      <c r="HX29" s="166"/>
      <c r="HY29" s="166"/>
      <c r="HZ29" s="166"/>
      <c r="IA29" s="95">
        <f t="shared" si="72"/>
        <v>0</v>
      </c>
      <c r="IB29" s="95">
        <f t="shared" si="73"/>
        <v>0</v>
      </c>
      <c r="IC29" s="164"/>
      <c r="ID29" s="99"/>
      <c r="IE29" s="99">
        <f t="shared" si="74"/>
        <v>0</v>
      </c>
      <c r="IF29" s="99">
        <f t="shared" si="74"/>
        <v>0</v>
      </c>
      <c r="IG29" s="99"/>
      <c r="IH29" s="99"/>
      <c r="II29" s="99">
        <f t="shared" si="75"/>
        <v>0</v>
      </c>
      <c r="IJ29" s="99">
        <f t="shared" si="76"/>
        <v>0</v>
      </c>
      <c r="IK29" s="165"/>
      <c r="IL29" s="167"/>
      <c r="IM29" s="162">
        <f t="shared" si="77"/>
        <v>0</v>
      </c>
      <c r="IN29" s="162">
        <f t="shared" si="78"/>
        <v>0</v>
      </c>
      <c r="IO29" s="139"/>
      <c r="IP29" s="166"/>
      <c r="IQ29" s="162">
        <f t="shared" si="79"/>
        <v>0</v>
      </c>
      <c r="IR29" s="162">
        <f t="shared" si="80"/>
        <v>0</v>
      </c>
      <c r="IS29" s="117"/>
      <c r="IT29" s="166"/>
      <c r="IU29" s="162">
        <f t="shared" si="81"/>
        <v>0</v>
      </c>
      <c r="IV29" s="162">
        <f t="shared" si="82"/>
        <v>0</v>
      </c>
      <c r="IW29" s="163"/>
      <c r="IX29" s="163"/>
      <c r="IY29" s="191">
        <f t="shared" si="90"/>
        <v>0</v>
      </c>
      <c r="IZ29" s="190">
        <f t="shared" si="91"/>
        <v>0</v>
      </c>
      <c r="JA29" s="191"/>
      <c r="JB29" s="191"/>
      <c r="JC29" s="191">
        <f t="shared" si="85"/>
        <v>0</v>
      </c>
      <c r="JD29" s="191">
        <f t="shared" si="86"/>
        <v>0</v>
      </c>
      <c r="JE29" s="190"/>
      <c r="JF29" s="190"/>
      <c r="JG29" s="191">
        <f t="shared" si="87"/>
        <v>0</v>
      </c>
      <c r="JH29" s="191">
        <f t="shared" si="88"/>
        <v>0</v>
      </c>
    </row>
    <row r="30" spans="1:268" ht="12.75" customHeight="1">
      <c r="A30" s="134"/>
      <c r="B30" s="137">
        <v>20</v>
      </c>
      <c r="C30" s="95"/>
      <c r="D30" s="95"/>
      <c r="E30" s="138"/>
      <c r="F30" s="138"/>
      <c r="G30" s="95">
        <f t="shared" si="0"/>
        <v>0</v>
      </c>
      <c r="H30" s="95">
        <f t="shared" si="1"/>
        <v>0</v>
      </c>
      <c r="I30" s="116"/>
      <c r="J30" s="95"/>
      <c r="K30" s="95"/>
      <c r="L30" s="95"/>
      <c r="M30" s="95">
        <f t="shared" si="2"/>
        <v>0</v>
      </c>
      <c r="N30" s="95">
        <f t="shared" si="3"/>
        <v>0</v>
      </c>
      <c r="O30" s="116"/>
      <c r="P30" s="95"/>
      <c r="Q30" s="99"/>
      <c r="R30" s="95"/>
      <c r="S30" s="95">
        <f t="shared" si="4"/>
        <v>0</v>
      </c>
      <c r="T30" s="95">
        <f t="shared" si="5"/>
        <v>0</v>
      </c>
      <c r="U30" s="116">
        <v>0</v>
      </c>
      <c r="V30" s="95"/>
      <c r="W30" s="99"/>
      <c r="X30" s="99"/>
      <c r="Y30" s="95">
        <f t="shared" si="6"/>
        <v>0</v>
      </c>
      <c r="Z30" s="95">
        <f t="shared" si="7"/>
        <v>0</v>
      </c>
      <c r="AA30" s="95"/>
      <c r="AB30" s="168"/>
      <c r="AC30" s="231"/>
      <c r="AD30" s="95"/>
      <c r="AE30" s="95">
        <f t="shared" si="8"/>
        <v>0</v>
      </c>
      <c r="AF30" s="95">
        <f t="shared" si="9"/>
        <v>0</v>
      </c>
      <c r="AG30" s="116"/>
      <c r="AH30" s="95"/>
      <c r="AI30" s="95"/>
      <c r="AJ30" s="95"/>
      <c r="AK30" s="95">
        <f t="shared" si="10"/>
        <v>0</v>
      </c>
      <c r="AL30" s="95">
        <f t="shared" si="11"/>
        <v>0</v>
      </c>
      <c r="AM30" s="95"/>
      <c r="AN30" s="95"/>
      <c r="AO30" s="138"/>
      <c r="AP30" s="138"/>
      <c r="AQ30" s="95">
        <f t="shared" si="12"/>
        <v>0</v>
      </c>
      <c r="AR30" s="95">
        <f t="shared" si="13"/>
        <v>0</v>
      </c>
      <c r="AS30" s="139">
        <v>13.4</v>
      </c>
      <c r="AT30" s="162"/>
      <c r="AU30" s="99"/>
      <c r="AV30" s="95"/>
      <c r="AW30" s="95">
        <f t="shared" si="14"/>
        <v>13.4</v>
      </c>
      <c r="AX30" s="95">
        <f t="shared" si="15"/>
        <v>0</v>
      </c>
      <c r="AY30" s="150"/>
      <c r="AZ30" s="110"/>
      <c r="BA30" s="110"/>
      <c r="BB30" s="110"/>
      <c r="BC30" s="95">
        <f t="shared" si="16"/>
        <v>0</v>
      </c>
      <c r="BD30" s="95">
        <f t="shared" si="17"/>
        <v>0</v>
      </c>
      <c r="BE30" s="95"/>
      <c r="BF30" s="95"/>
      <c r="BG30" s="99"/>
      <c r="BH30" s="95"/>
      <c r="BI30" s="95">
        <f t="shared" si="18"/>
        <v>0</v>
      </c>
      <c r="BJ30" s="95">
        <f t="shared" si="19"/>
        <v>0</v>
      </c>
      <c r="BK30" s="118"/>
      <c r="BL30" s="118"/>
      <c r="BM30" s="95"/>
      <c r="BN30" s="95"/>
      <c r="BO30" s="95">
        <f t="shared" si="20"/>
        <v>0</v>
      </c>
      <c r="BP30" s="95">
        <f t="shared" si="21"/>
        <v>0</v>
      </c>
      <c r="BQ30" s="95"/>
      <c r="BR30" s="95"/>
      <c r="BS30" s="119"/>
      <c r="BT30" s="119"/>
      <c r="BU30" s="95">
        <f t="shared" si="22"/>
        <v>0</v>
      </c>
      <c r="BV30" s="95">
        <f t="shared" si="23"/>
        <v>0</v>
      </c>
      <c r="BW30" s="356"/>
      <c r="BX30" s="138"/>
      <c r="BY30" s="103"/>
      <c r="BZ30" s="118"/>
      <c r="CA30" s="95">
        <f t="shared" si="24"/>
        <v>0</v>
      </c>
      <c r="CB30" s="95">
        <f t="shared" si="25"/>
        <v>0</v>
      </c>
      <c r="CC30" s="139"/>
      <c r="CD30" s="99"/>
      <c r="CE30" s="120"/>
      <c r="CF30" s="120"/>
      <c r="CG30" s="95">
        <f t="shared" si="26"/>
        <v>0</v>
      </c>
      <c r="CH30" s="95">
        <f t="shared" si="89"/>
        <v>0</v>
      </c>
      <c r="CI30" s="95"/>
      <c r="CJ30" s="95"/>
      <c r="CK30" s="95"/>
      <c r="CL30" s="95"/>
      <c r="CM30" s="95">
        <f t="shared" si="27"/>
        <v>0</v>
      </c>
      <c r="CN30" s="95">
        <f t="shared" si="28"/>
        <v>0</v>
      </c>
      <c r="CO30" s="116"/>
      <c r="CP30" s="95"/>
      <c r="CQ30" s="95"/>
      <c r="CR30" s="95"/>
      <c r="CS30" s="95">
        <f t="shared" si="29"/>
        <v>0</v>
      </c>
      <c r="CT30" s="95">
        <f t="shared" si="30"/>
        <v>0</v>
      </c>
      <c r="CU30" s="95"/>
      <c r="CV30" s="95"/>
      <c r="CW30" s="95"/>
      <c r="CX30" s="95"/>
      <c r="CY30" s="95">
        <f t="shared" si="31"/>
        <v>0</v>
      </c>
      <c r="CZ30" s="95">
        <f t="shared" si="32"/>
        <v>0</v>
      </c>
      <c r="DA30" s="139">
        <v>10.31</v>
      </c>
      <c r="DB30" s="138"/>
      <c r="DC30" s="95"/>
      <c r="DD30" s="95"/>
      <c r="DE30" s="95">
        <f t="shared" si="33"/>
        <v>10.31</v>
      </c>
      <c r="DF30" s="95">
        <f t="shared" si="34"/>
        <v>0</v>
      </c>
      <c r="DG30" s="95"/>
      <c r="DH30" s="95"/>
      <c r="DI30" s="118"/>
      <c r="DJ30" s="95"/>
      <c r="DK30" s="95">
        <f t="shared" si="35"/>
        <v>0</v>
      </c>
      <c r="DL30" s="95">
        <f t="shared" si="36"/>
        <v>0</v>
      </c>
      <c r="DM30" s="138"/>
      <c r="DN30" s="138"/>
      <c r="DO30" s="138"/>
      <c r="DP30" s="138"/>
      <c r="DQ30" s="95">
        <f t="shared" si="37"/>
        <v>0</v>
      </c>
      <c r="DR30" s="95">
        <f t="shared" si="38"/>
        <v>0</v>
      </c>
      <c r="DS30" s="116"/>
      <c r="DT30" s="95"/>
      <c r="DU30" s="95"/>
      <c r="DV30" s="119"/>
      <c r="DW30" s="95">
        <f t="shared" si="39"/>
        <v>0</v>
      </c>
      <c r="DX30" s="95">
        <f t="shared" si="40"/>
        <v>0</v>
      </c>
      <c r="DY30" s="140"/>
      <c r="DZ30" s="95"/>
      <c r="EA30" s="95"/>
      <c r="EB30" s="95"/>
      <c r="EC30" s="95">
        <f t="shared" si="41"/>
        <v>0</v>
      </c>
      <c r="ED30" s="95">
        <f t="shared" si="42"/>
        <v>0</v>
      </c>
      <c r="EE30" s="95"/>
      <c r="EF30" s="95"/>
      <c r="EG30" s="121"/>
      <c r="EH30" s="95"/>
      <c r="EI30" s="95">
        <f t="shared" si="43"/>
        <v>0</v>
      </c>
      <c r="EJ30" s="95">
        <f t="shared" si="44"/>
        <v>0</v>
      </c>
      <c r="EK30" s="95"/>
      <c r="EL30" s="95"/>
      <c r="EM30" s="95"/>
      <c r="EN30" s="95"/>
      <c r="EO30" s="95">
        <f t="shared" si="45"/>
        <v>0</v>
      </c>
      <c r="EP30" s="95">
        <f t="shared" si="46"/>
        <v>0</v>
      </c>
      <c r="EQ30" s="95"/>
      <c r="ER30" s="95"/>
      <c r="ES30" s="95"/>
      <c r="ET30" s="95"/>
      <c r="EU30" s="95">
        <f t="shared" si="47"/>
        <v>0</v>
      </c>
      <c r="EV30" s="95">
        <f t="shared" si="48"/>
        <v>0</v>
      </c>
      <c r="EW30" s="116">
        <v>0</v>
      </c>
      <c r="EX30" s="95"/>
      <c r="EY30" s="95"/>
      <c r="EZ30" s="95"/>
      <c r="FA30" s="95">
        <f t="shared" si="49"/>
        <v>0</v>
      </c>
      <c r="FB30" s="95">
        <f t="shared" si="50"/>
        <v>0</v>
      </c>
      <c r="FC30" s="95"/>
      <c r="FD30" s="95"/>
      <c r="FE30" s="95"/>
      <c r="FF30" s="95"/>
      <c r="FG30" s="95">
        <f t="shared" si="51"/>
        <v>0</v>
      </c>
      <c r="FH30" s="95">
        <f t="shared" si="52"/>
        <v>0</v>
      </c>
      <c r="FI30" s="95"/>
      <c r="FJ30" s="95"/>
      <c r="FK30" s="95"/>
      <c r="FL30" s="95"/>
      <c r="FM30" s="95">
        <f t="shared" si="53"/>
        <v>0</v>
      </c>
      <c r="FN30" s="95">
        <f t="shared" si="54"/>
        <v>0</v>
      </c>
      <c r="FO30" s="95"/>
      <c r="FP30" s="95"/>
      <c r="FQ30" s="95"/>
      <c r="FR30" s="95"/>
      <c r="FS30" s="95">
        <f t="shared" si="55"/>
        <v>0</v>
      </c>
      <c r="FT30" s="95">
        <f t="shared" si="56"/>
        <v>0</v>
      </c>
      <c r="FU30" s="95"/>
      <c r="FV30" s="95"/>
      <c r="FW30" s="95"/>
      <c r="FX30" s="95"/>
      <c r="FY30" s="95">
        <f t="shared" si="57"/>
        <v>0</v>
      </c>
      <c r="FZ30" s="95">
        <f t="shared" si="58"/>
        <v>0</v>
      </c>
      <c r="GA30" s="95"/>
      <c r="GB30" s="95"/>
      <c r="GC30" s="95"/>
      <c r="GD30" s="95"/>
      <c r="GE30" s="95">
        <f t="shared" si="59"/>
        <v>0</v>
      </c>
      <c r="GF30" s="95">
        <f t="shared" si="60"/>
        <v>0</v>
      </c>
      <c r="GG30" s="95"/>
      <c r="GH30" s="95"/>
      <c r="GI30" s="95"/>
      <c r="GJ30" s="95"/>
      <c r="GK30" s="95">
        <f t="shared" si="61"/>
        <v>0</v>
      </c>
      <c r="GL30" s="95">
        <f t="shared" si="62"/>
        <v>0</v>
      </c>
      <c r="GM30" s="95"/>
      <c r="GN30" s="95"/>
      <c r="GO30" s="95"/>
      <c r="GP30" s="95"/>
      <c r="GQ30" s="95">
        <f t="shared" si="63"/>
        <v>0</v>
      </c>
      <c r="GR30" s="95">
        <f t="shared" si="64"/>
        <v>0</v>
      </c>
      <c r="GS30" s="95"/>
      <c r="GT30" s="95"/>
      <c r="GU30" s="95"/>
      <c r="GV30" s="95"/>
      <c r="GW30" s="95">
        <f t="shared" si="65"/>
        <v>0</v>
      </c>
      <c r="GX30" s="95">
        <f t="shared" si="65"/>
        <v>0</v>
      </c>
      <c r="GY30" s="95"/>
      <c r="GZ30" s="95"/>
      <c r="HA30" s="95"/>
      <c r="HB30" s="95"/>
      <c r="HC30" s="95">
        <f t="shared" si="66"/>
        <v>0</v>
      </c>
      <c r="HD30" s="95">
        <f t="shared" si="66"/>
        <v>0</v>
      </c>
      <c r="HE30" s="95"/>
      <c r="HF30" s="95"/>
      <c r="HG30" s="95"/>
      <c r="HH30" s="95"/>
      <c r="HI30" s="95">
        <f t="shared" si="67"/>
        <v>0</v>
      </c>
      <c r="HJ30" s="95">
        <f t="shared" si="68"/>
        <v>0</v>
      </c>
      <c r="HK30" s="95"/>
      <c r="HL30" s="95"/>
      <c r="HM30" s="95"/>
      <c r="HN30" s="95"/>
      <c r="HO30" s="95">
        <f t="shared" si="69"/>
        <v>0</v>
      </c>
      <c r="HP30" s="95">
        <f t="shared" si="70"/>
        <v>0</v>
      </c>
      <c r="HQ30" s="95"/>
      <c r="HR30" s="95"/>
      <c r="HS30" s="95"/>
      <c r="HT30" s="95"/>
      <c r="HU30" s="95">
        <f t="shared" si="71"/>
        <v>0</v>
      </c>
      <c r="HV30" s="95">
        <f t="shared" si="71"/>
        <v>0</v>
      </c>
      <c r="HW30" s="95"/>
      <c r="HX30" s="166"/>
      <c r="HY30" s="166"/>
      <c r="HZ30" s="166"/>
      <c r="IA30" s="95">
        <f t="shared" si="72"/>
        <v>0</v>
      </c>
      <c r="IB30" s="95">
        <f t="shared" si="73"/>
        <v>0</v>
      </c>
      <c r="IC30" s="164"/>
      <c r="ID30" s="99"/>
      <c r="IE30" s="99">
        <f t="shared" si="74"/>
        <v>0</v>
      </c>
      <c r="IF30" s="99">
        <f t="shared" si="74"/>
        <v>0</v>
      </c>
      <c r="IG30" s="99"/>
      <c r="IH30" s="99"/>
      <c r="II30" s="99">
        <f t="shared" si="75"/>
        <v>0</v>
      </c>
      <c r="IJ30" s="99">
        <f t="shared" si="76"/>
        <v>0</v>
      </c>
      <c r="IK30" s="165"/>
      <c r="IL30" s="167"/>
      <c r="IM30" s="162">
        <f t="shared" si="77"/>
        <v>0</v>
      </c>
      <c r="IN30" s="162">
        <f t="shared" si="78"/>
        <v>0</v>
      </c>
      <c r="IO30" s="139"/>
      <c r="IP30" s="166"/>
      <c r="IQ30" s="162">
        <f t="shared" si="79"/>
        <v>0</v>
      </c>
      <c r="IR30" s="162">
        <f t="shared" si="80"/>
        <v>0</v>
      </c>
      <c r="IS30" s="117"/>
      <c r="IT30" s="166"/>
      <c r="IU30" s="162">
        <f t="shared" si="81"/>
        <v>0</v>
      </c>
      <c r="IV30" s="162">
        <f t="shared" si="82"/>
        <v>0</v>
      </c>
      <c r="IW30" s="163"/>
      <c r="IX30" s="163"/>
      <c r="IY30" s="191">
        <f t="shared" si="90"/>
        <v>0</v>
      </c>
      <c r="IZ30" s="190">
        <f t="shared" si="91"/>
        <v>0</v>
      </c>
      <c r="JA30" s="191"/>
      <c r="JB30" s="191"/>
      <c r="JC30" s="191">
        <f t="shared" si="85"/>
        <v>0</v>
      </c>
      <c r="JD30" s="191">
        <f t="shared" si="86"/>
        <v>0</v>
      </c>
      <c r="JE30" s="190"/>
      <c r="JF30" s="190"/>
      <c r="JG30" s="191">
        <f t="shared" si="87"/>
        <v>0</v>
      </c>
      <c r="JH30" s="191">
        <f t="shared" si="88"/>
        <v>0</v>
      </c>
    </row>
    <row r="31" spans="1:268" ht="12.75" customHeight="1">
      <c r="A31" s="136">
        <v>0.20833333333333334</v>
      </c>
      <c r="B31" s="137">
        <v>21</v>
      </c>
      <c r="C31" s="95"/>
      <c r="D31" s="95"/>
      <c r="E31" s="138"/>
      <c r="F31" s="138"/>
      <c r="G31" s="95">
        <f t="shared" si="0"/>
        <v>0</v>
      </c>
      <c r="H31" s="95">
        <f t="shared" si="1"/>
        <v>0</v>
      </c>
      <c r="I31" s="116"/>
      <c r="J31" s="95"/>
      <c r="K31" s="95"/>
      <c r="L31" s="95"/>
      <c r="M31" s="95">
        <f t="shared" si="2"/>
        <v>0</v>
      </c>
      <c r="N31" s="95">
        <f t="shared" si="3"/>
        <v>0</v>
      </c>
      <c r="O31" s="116"/>
      <c r="P31" s="95"/>
      <c r="Q31" s="99"/>
      <c r="R31" s="95"/>
      <c r="S31" s="95">
        <f t="shared" si="4"/>
        <v>0</v>
      </c>
      <c r="T31" s="95">
        <f t="shared" si="5"/>
        <v>0</v>
      </c>
      <c r="U31" s="116">
        <v>0</v>
      </c>
      <c r="V31" s="95"/>
      <c r="W31" s="99"/>
      <c r="X31" s="99"/>
      <c r="Y31" s="95">
        <f t="shared" si="6"/>
        <v>0</v>
      </c>
      <c r="Z31" s="95">
        <f t="shared" si="7"/>
        <v>0</v>
      </c>
      <c r="AA31" s="95"/>
      <c r="AB31" s="168"/>
      <c r="AC31" s="231"/>
      <c r="AD31" s="95"/>
      <c r="AE31" s="95">
        <f t="shared" si="8"/>
        <v>0</v>
      </c>
      <c r="AF31" s="95">
        <f t="shared" si="9"/>
        <v>0</v>
      </c>
      <c r="AG31" s="116"/>
      <c r="AH31" s="95"/>
      <c r="AI31" s="95"/>
      <c r="AJ31" s="95"/>
      <c r="AK31" s="95">
        <f t="shared" si="10"/>
        <v>0</v>
      </c>
      <c r="AL31" s="95">
        <f t="shared" si="11"/>
        <v>0</v>
      </c>
      <c r="AM31" s="95"/>
      <c r="AN31" s="95"/>
      <c r="AO31" s="138"/>
      <c r="AP31" s="138"/>
      <c r="AQ31" s="95">
        <f t="shared" si="12"/>
        <v>0</v>
      </c>
      <c r="AR31" s="95">
        <f t="shared" si="13"/>
        <v>0</v>
      </c>
      <c r="AS31" s="139">
        <v>13.4</v>
      </c>
      <c r="AT31" s="162"/>
      <c r="AU31" s="99"/>
      <c r="AV31" s="95"/>
      <c r="AW31" s="95">
        <f t="shared" si="14"/>
        <v>13.4</v>
      </c>
      <c r="AX31" s="95">
        <f t="shared" si="15"/>
        <v>0</v>
      </c>
      <c r="AY31" s="150"/>
      <c r="AZ31" s="110"/>
      <c r="BA31" s="110"/>
      <c r="BB31" s="110"/>
      <c r="BC31" s="95">
        <f t="shared" si="16"/>
        <v>0</v>
      </c>
      <c r="BD31" s="95">
        <f t="shared" si="17"/>
        <v>0</v>
      </c>
      <c r="BE31" s="95"/>
      <c r="BF31" s="95"/>
      <c r="BG31" s="99"/>
      <c r="BH31" s="95"/>
      <c r="BI31" s="95">
        <f t="shared" si="18"/>
        <v>0</v>
      </c>
      <c r="BJ31" s="95">
        <f t="shared" si="19"/>
        <v>0</v>
      </c>
      <c r="BK31" s="118"/>
      <c r="BL31" s="118"/>
      <c r="BM31" s="95"/>
      <c r="BN31" s="95"/>
      <c r="BO31" s="95">
        <f t="shared" si="20"/>
        <v>0</v>
      </c>
      <c r="BP31" s="95">
        <f t="shared" si="21"/>
        <v>0</v>
      </c>
      <c r="BQ31" s="95"/>
      <c r="BR31" s="95"/>
      <c r="BS31" s="119"/>
      <c r="BT31" s="119"/>
      <c r="BU31" s="95">
        <f t="shared" si="22"/>
        <v>0</v>
      </c>
      <c r="BV31" s="95">
        <f t="shared" si="23"/>
        <v>0</v>
      </c>
      <c r="BW31" s="356"/>
      <c r="BX31" s="138"/>
      <c r="BY31" s="103"/>
      <c r="BZ31" s="118"/>
      <c r="CA31" s="95">
        <f t="shared" si="24"/>
        <v>0</v>
      </c>
      <c r="CB31" s="95">
        <f t="shared" si="25"/>
        <v>0</v>
      </c>
      <c r="CC31" s="139"/>
      <c r="CD31" s="99"/>
      <c r="CE31" s="120"/>
      <c r="CF31" s="120"/>
      <c r="CG31" s="95">
        <f t="shared" si="26"/>
        <v>0</v>
      </c>
      <c r="CH31" s="95">
        <f t="shared" si="89"/>
        <v>0</v>
      </c>
      <c r="CI31" s="95"/>
      <c r="CJ31" s="95"/>
      <c r="CK31" s="95"/>
      <c r="CL31" s="95"/>
      <c r="CM31" s="95">
        <f t="shared" si="27"/>
        <v>0</v>
      </c>
      <c r="CN31" s="95">
        <f t="shared" si="28"/>
        <v>0</v>
      </c>
      <c r="CO31" s="116"/>
      <c r="CP31" s="95"/>
      <c r="CQ31" s="95"/>
      <c r="CR31" s="95"/>
      <c r="CS31" s="95">
        <f t="shared" si="29"/>
        <v>0</v>
      </c>
      <c r="CT31" s="95">
        <f t="shared" si="30"/>
        <v>0</v>
      </c>
      <c r="CU31" s="95"/>
      <c r="CV31" s="95"/>
      <c r="CW31" s="95"/>
      <c r="CX31" s="95"/>
      <c r="CY31" s="95">
        <f t="shared" si="31"/>
        <v>0</v>
      </c>
      <c r="CZ31" s="95">
        <f t="shared" si="32"/>
        <v>0</v>
      </c>
      <c r="DA31" s="139">
        <v>10.31</v>
      </c>
      <c r="DB31" s="138"/>
      <c r="DC31" s="95"/>
      <c r="DD31" s="95"/>
      <c r="DE31" s="95">
        <f t="shared" si="33"/>
        <v>10.31</v>
      </c>
      <c r="DF31" s="95">
        <f t="shared" si="34"/>
        <v>0</v>
      </c>
      <c r="DG31" s="95"/>
      <c r="DH31" s="95"/>
      <c r="DI31" s="118"/>
      <c r="DJ31" s="95"/>
      <c r="DK31" s="95">
        <f t="shared" si="35"/>
        <v>0</v>
      </c>
      <c r="DL31" s="95">
        <f t="shared" si="36"/>
        <v>0</v>
      </c>
      <c r="DM31" s="138"/>
      <c r="DN31" s="138"/>
      <c r="DO31" s="138"/>
      <c r="DP31" s="138"/>
      <c r="DQ31" s="95">
        <f t="shared" si="37"/>
        <v>0</v>
      </c>
      <c r="DR31" s="95">
        <f t="shared" si="38"/>
        <v>0</v>
      </c>
      <c r="DS31" s="116"/>
      <c r="DT31" s="95"/>
      <c r="DU31" s="95"/>
      <c r="DV31" s="119"/>
      <c r="DW31" s="95">
        <f t="shared" si="39"/>
        <v>0</v>
      </c>
      <c r="DX31" s="95">
        <f t="shared" si="40"/>
        <v>0</v>
      </c>
      <c r="DY31" s="140"/>
      <c r="DZ31" s="95"/>
      <c r="EA31" s="95"/>
      <c r="EB31" s="95"/>
      <c r="EC31" s="95">
        <f t="shared" si="41"/>
        <v>0</v>
      </c>
      <c r="ED31" s="95">
        <f t="shared" si="42"/>
        <v>0</v>
      </c>
      <c r="EE31" s="95"/>
      <c r="EF31" s="95"/>
      <c r="EG31" s="121"/>
      <c r="EH31" s="95"/>
      <c r="EI31" s="95">
        <f t="shared" si="43"/>
        <v>0</v>
      </c>
      <c r="EJ31" s="95">
        <f t="shared" si="44"/>
        <v>0</v>
      </c>
      <c r="EK31" s="95"/>
      <c r="EL31" s="95"/>
      <c r="EM31" s="95"/>
      <c r="EN31" s="95"/>
      <c r="EO31" s="95">
        <f t="shared" si="45"/>
        <v>0</v>
      </c>
      <c r="EP31" s="95">
        <f t="shared" si="46"/>
        <v>0</v>
      </c>
      <c r="EQ31" s="95"/>
      <c r="ER31" s="95"/>
      <c r="ES31" s="95"/>
      <c r="ET31" s="95"/>
      <c r="EU31" s="95">
        <f t="shared" si="47"/>
        <v>0</v>
      </c>
      <c r="EV31" s="95">
        <f t="shared" si="48"/>
        <v>0</v>
      </c>
      <c r="EW31" s="116">
        <v>44.33</v>
      </c>
      <c r="EX31" s="95"/>
      <c r="EY31" s="95"/>
      <c r="EZ31" s="95"/>
      <c r="FA31" s="95">
        <f t="shared" si="49"/>
        <v>44.33</v>
      </c>
      <c r="FB31" s="95">
        <f t="shared" si="50"/>
        <v>0</v>
      </c>
      <c r="FC31" s="95"/>
      <c r="FD31" s="95"/>
      <c r="FE31" s="95"/>
      <c r="FF31" s="95"/>
      <c r="FG31" s="95">
        <f t="shared" si="51"/>
        <v>0</v>
      </c>
      <c r="FH31" s="95">
        <f t="shared" si="52"/>
        <v>0</v>
      </c>
      <c r="FI31" s="95"/>
      <c r="FJ31" s="95"/>
      <c r="FK31" s="95"/>
      <c r="FL31" s="95"/>
      <c r="FM31" s="95">
        <f t="shared" si="53"/>
        <v>0</v>
      </c>
      <c r="FN31" s="95">
        <f t="shared" si="54"/>
        <v>0</v>
      </c>
      <c r="FO31" s="95"/>
      <c r="FP31" s="95"/>
      <c r="FQ31" s="95"/>
      <c r="FR31" s="95"/>
      <c r="FS31" s="95">
        <f t="shared" si="55"/>
        <v>0</v>
      </c>
      <c r="FT31" s="95">
        <f t="shared" si="56"/>
        <v>0</v>
      </c>
      <c r="FU31" s="95"/>
      <c r="FV31" s="95"/>
      <c r="FW31" s="95"/>
      <c r="FX31" s="95"/>
      <c r="FY31" s="95">
        <f t="shared" si="57"/>
        <v>0</v>
      </c>
      <c r="FZ31" s="95">
        <f t="shared" si="58"/>
        <v>0</v>
      </c>
      <c r="GA31" s="95"/>
      <c r="GB31" s="95"/>
      <c r="GC31" s="95"/>
      <c r="GD31" s="95"/>
      <c r="GE31" s="95">
        <f t="shared" si="59"/>
        <v>0</v>
      </c>
      <c r="GF31" s="95">
        <f t="shared" si="60"/>
        <v>0</v>
      </c>
      <c r="GG31" s="95"/>
      <c r="GH31" s="95"/>
      <c r="GI31" s="95"/>
      <c r="GJ31" s="95"/>
      <c r="GK31" s="95">
        <f t="shared" si="61"/>
        <v>0</v>
      </c>
      <c r="GL31" s="95">
        <f t="shared" si="62"/>
        <v>0</v>
      </c>
      <c r="GM31" s="95"/>
      <c r="GN31" s="95"/>
      <c r="GO31" s="95"/>
      <c r="GP31" s="95"/>
      <c r="GQ31" s="95">
        <f t="shared" si="63"/>
        <v>0</v>
      </c>
      <c r="GR31" s="95">
        <f t="shared" si="64"/>
        <v>0</v>
      </c>
      <c r="GS31" s="95"/>
      <c r="GT31" s="95"/>
      <c r="GU31" s="95"/>
      <c r="GV31" s="95"/>
      <c r="GW31" s="95">
        <f t="shared" si="65"/>
        <v>0</v>
      </c>
      <c r="GX31" s="95">
        <f t="shared" si="65"/>
        <v>0</v>
      </c>
      <c r="GY31" s="95"/>
      <c r="GZ31" s="95"/>
      <c r="HA31" s="95"/>
      <c r="HB31" s="95"/>
      <c r="HC31" s="95">
        <f t="shared" si="66"/>
        <v>0</v>
      </c>
      <c r="HD31" s="95">
        <f t="shared" si="66"/>
        <v>0</v>
      </c>
      <c r="HE31" s="95"/>
      <c r="HF31" s="95"/>
      <c r="HG31" s="95"/>
      <c r="HH31" s="95"/>
      <c r="HI31" s="95">
        <f t="shared" si="67"/>
        <v>0</v>
      </c>
      <c r="HJ31" s="95">
        <f t="shared" si="68"/>
        <v>0</v>
      </c>
      <c r="HK31" s="95"/>
      <c r="HL31" s="95"/>
      <c r="HM31" s="95"/>
      <c r="HN31" s="95"/>
      <c r="HO31" s="95">
        <f t="shared" si="69"/>
        <v>0</v>
      </c>
      <c r="HP31" s="95">
        <f t="shared" si="70"/>
        <v>0</v>
      </c>
      <c r="HQ31" s="95"/>
      <c r="HR31" s="95"/>
      <c r="HS31" s="95"/>
      <c r="HT31" s="95"/>
      <c r="HU31" s="95">
        <f t="shared" si="71"/>
        <v>0</v>
      </c>
      <c r="HV31" s="95">
        <f t="shared" si="71"/>
        <v>0</v>
      </c>
      <c r="HW31" s="95"/>
      <c r="HX31" s="166"/>
      <c r="HY31" s="166"/>
      <c r="HZ31" s="166"/>
      <c r="IA31" s="95">
        <f t="shared" si="72"/>
        <v>0</v>
      </c>
      <c r="IB31" s="95">
        <f t="shared" si="73"/>
        <v>0</v>
      </c>
      <c r="IC31" s="164"/>
      <c r="ID31" s="99"/>
      <c r="IE31" s="99">
        <f t="shared" si="74"/>
        <v>0</v>
      </c>
      <c r="IF31" s="99">
        <f t="shared" si="74"/>
        <v>0</v>
      </c>
      <c r="IG31" s="99"/>
      <c r="IH31" s="99"/>
      <c r="II31" s="99">
        <f t="shared" si="75"/>
        <v>0</v>
      </c>
      <c r="IJ31" s="99">
        <f t="shared" si="76"/>
        <v>0</v>
      </c>
      <c r="IK31" s="165"/>
      <c r="IL31" s="167"/>
      <c r="IM31" s="162">
        <f t="shared" si="77"/>
        <v>0</v>
      </c>
      <c r="IN31" s="162">
        <f t="shared" si="78"/>
        <v>0</v>
      </c>
      <c r="IO31" s="139"/>
      <c r="IP31" s="166"/>
      <c r="IQ31" s="162">
        <f t="shared" si="79"/>
        <v>0</v>
      </c>
      <c r="IR31" s="162">
        <f t="shared" si="80"/>
        <v>0</v>
      </c>
      <c r="IS31" s="117"/>
      <c r="IT31" s="166"/>
      <c r="IU31" s="162">
        <f t="shared" si="81"/>
        <v>0</v>
      </c>
      <c r="IV31" s="162">
        <f t="shared" si="82"/>
        <v>0</v>
      </c>
      <c r="IW31" s="163"/>
      <c r="IX31" s="163"/>
      <c r="IY31" s="191">
        <f t="shared" si="90"/>
        <v>0</v>
      </c>
      <c r="IZ31" s="190">
        <f t="shared" si="91"/>
        <v>0</v>
      </c>
      <c r="JA31" s="191"/>
      <c r="JB31" s="191"/>
      <c r="JC31" s="191">
        <f t="shared" si="85"/>
        <v>0</v>
      </c>
      <c r="JD31" s="191">
        <f t="shared" si="86"/>
        <v>0</v>
      </c>
      <c r="JE31" s="190"/>
      <c r="JF31" s="190"/>
      <c r="JG31" s="191">
        <f t="shared" si="87"/>
        <v>0</v>
      </c>
      <c r="JH31" s="191">
        <f t="shared" si="88"/>
        <v>0</v>
      </c>
    </row>
    <row r="32" spans="1:268" ht="12.75" customHeight="1">
      <c r="A32" s="134"/>
      <c r="B32" s="137">
        <v>22</v>
      </c>
      <c r="C32" s="95"/>
      <c r="D32" s="95"/>
      <c r="E32" s="138"/>
      <c r="F32" s="138"/>
      <c r="G32" s="95">
        <f t="shared" si="0"/>
        <v>0</v>
      </c>
      <c r="H32" s="95">
        <f t="shared" si="1"/>
        <v>0</v>
      </c>
      <c r="I32" s="116"/>
      <c r="J32" s="95"/>
      <c r="K32" s="95"/>
      <c r="L32" s="95"/>
      <c r="M32" s="95">
        <f t="shared" si="2"/>
        <v>0</v>
      </c>
      <c r="N32" s="95">
        <f t="shared" si="3"/>
        <v>0</v>
      </c>
      <c r="O32" s="116"/>
      <c r="P32" s="95"/>
      <c r="Q32" s="99"/>
      <c r="R32" s="95"/>
      <c r="S32" s="95">
        <f t="shared" si="4"/>
        <v>0</v>
      </c>
      <c r="T32" s="95">
        <f t="shared" si="5"/>
        <v>0</v>
      </c>
      <c r="U32" s="116">
        <v>0</v>
      </c>
      <c r="V32" s="95"/>
      <c r="W32" s="99"/>
      <c r="X32" s="99"/>
      <c r="Y32" s="95">
        <f t="shared" si="6"/>
        <v>0</v>
      </c>
      <c r="Z32" s="95">
        <f t="shared" si="7"/>
        <v>0</v>
      </c>
      <c r="AA32" s="95"/>
      <c r="AB32" s="168"/>
      <c r="AC32" s="231"/>
      <c r="AD32" s="95"/>
      <c r="AE32" s="95">
        <f t="shared" si="8"/>
        <v>0</v>
      </c>
      <c r="AF32" s="95">
        <f t="shared" si="9"/>
        <v>0</v>
      </c>
      <c r="AG32" s="116"/>
      <c r="AH32" s="95"/>
      <c r="AI32" s="95"/>
      <c r="AJ32" s="95"/>
      <c r="AK32" s="95">
        <f t="shared" si="10"/>
        <v>0</v>
      </c>
      <c r="AL32" s="95">
        <f t="shared" si="11"/>
        <v>0</v>
      </c>
      <c r="AM32" s="95"/>
      <c r="AN32" s="95"/>
      <c r="AO32" s="138"/>
      <c r="AP32" s="138"/>
      <c r="AQ32" s="95">
        <f t="shared" si="12"/>
        <v>0</v>
      </c>
      <c r="AR32" s="95">
        <f t="shared" si="13"/>
        <v>0</v>
      </c>
      <c r="AS32" s="139">
        <v>13.4</v>
      </c>
      <c r="AT32" s="162"/>
      <c r="AU32" s="99"/>
      <c r="AV32" s="95"/>
      <c r="AW32" s="95">
        <f t="shared" si="14"/>
        <v>13.4</v>
      </c>
      <c r="AX32" s="95">
        <f t="shared" si="15"/>
        <v>0</v>
      </c>
      <c r="AY32" s="150"/>
      <c r="AZ32" s="110"/>
      <c r="BA32" s="110"/>
      <c r="BB32" s="110"/>
      <c r="BC32" s="95">
        <f t="shared" si="16"/>
        <v>0</v>
      </c>
      <c r="BD32" s="95">
        <f t="shared" si="17"/>
        <v>0</v>
      </c>
      <c r="BE32" s="95"/>
      <c r="BF32" s="95"/>
      <c r="BG32" s="99"/>
      <c r="BH32" s="95"/>
      <c r="BI32" s="95">
        <f t="shared" si="18"/>
        <v>0</v>
      </c>
      <c r="BJ32" s="95">
        <f t="shared" si="19"/>
        <v>0</v>
      </c>
      <c r="BK32" s="118"/>
      <c r="BL32" s="118"/>
      <c r="BM32" s="95"/>
      <c r="BN32" s="95"/>
      <c r="BO32" s="95">
        <f t="shared" si="20"/>
        <v>0</v>
      </c>
      <c r="BP32" s="95">
        <f t="shared" si="21"/>
        <v>0</v>
      </c>
      <c r="BQ32" s="95"/>
      <c r="BR32" s="95"/>
      <c r="BS32" s="119"/>
      <c r="BT32" s="119"/>
      <c r="BU32" s="95">
        <f t="shared" si="22"/>
        <v>0</v>
      </c>
      <c r="BV32" s="95">
        <f t="shared" si="23"/>
        <v>0</v>
      </c>
      <c r="BW32" s="356"/>
      <c r="BX32" s="138"/>
      <c r="BY32" s="103"/>
      <c r="BZ32" s="118"/>
      <c r="CA32" s="95">
        <f t="shared" si="24"/>
        <v>0</v>
      </c>
      <c r="CB32" s="95">
        <f t="shared" si="25"/>
        <v>0</v>
      </c>
      <c r="CC32" s="139"/>
      <c r="CD32" s="99"/>
      <c r="CE32" s="120"/>
      <c r="CF32" s="120"/>
      <c r="CG32" s="95">
        <f t="shared" si="26"/>
        <v>0</v>
      </c>
      <c r="CH32" s="95">
        <f t="shared" si="89"/>
        <v>0</v>
      </c>
      <c r="CI32" s="95"/>
      <c r="CJ32" s="95"/>
      <c r="CK32" s="95"/>
      <c r="CL32" s="95"/>
      <c r="CM32" s="95">
        <f t="shared" si="27"/>
        <v>0</v>
      </c>
      <c r="CN32" s="95">
        <f t="shared" si="28"/>
        <v>0</v>
      </c>
      <c r="CO32" s="116"/>
      <c r="CP32" s="95"/>
      <c r="CQ32" s="95"/>
      <c r="CR32" s="95"/>
      <c r="CS32" s="95">
        <f t="shared" si="29"/>
        <v>0</v>
      </c>
      <c r="CT32" s="95">
        <f t="shared" si="30"/>
        <v>0</v>
      </c>
      <c r="CU32" s="95"/>
      <c r="CV32" s="95"/>
      <c r="CW32" s="95"/>
      <c r="CX32" s="95"/>
      <c r="CY32" s="95">
        <f t="shared" si="31"/>
        <v>0</v>
      </c>
      <c r="CZ32" s="95">
        <f t="shared" si="32"/>
        <v>0</v>
      </c>
      <c r="DA32" s="139">
        <v>10.31</v>
      </c>
      <c r="DB32" s="138"/>
      <c r="DC32" s="95"/>
      <c r="DD32" s="95"/>
      <c r="DE32" s="95">
        <f t="shared" si="33"/>
        <v>10.31</v>
      </c>
      <c r="DF32" s="95">
        <f t="shared" si="34"/>
        <v>0</v>
      </c>
      <c r="DG32" s="95"/>
      <c r="DH32" s="95"/>
      <c r="DI32" s="118"/>
      <c r="DJ32" s="95"/>
      <c r="DK32" s="95">
        <f t="shared" si="35"/>
        <v>0</v>
      </c>
      <c r="DL32" s="95">
        <f t="shared" si="36"/>
        <v>0</v>
      </c>
      <c r="DM32" s="138"/>
      <c r="DN32" s="138"/>
      <c r="DO32" s="138"/>
      <c r="DP32" s="138"/>
      <c r="DQ32" s="95">
        <f t="shared" si="37"/>
        <v>0</v>
      </c>
      <c r="DR32" s="95">
        <f t="shared" si="38"/>
        <v>0</v>
      </c>
      <c r="DS32" s="116"/>
      <c r="DT32" s="95"/>
      <c r="DU32" s="95"/>
      <c r="DV32" s="119"/>
      <c r="DW32" s="95">
        <f t="shared" si="39"/>
        <v>0</v>
      </c>
      <c r="DX32" s="95">
        <f t="shared" si="40"/>
        <v>0</v>
      </c>
      <c r="DY32" s="140"/>
      <c r="DZ32" s="95"/>
      <c r="EA32" s="95"/>
      <c r="EB32" s="95"/>
      <c r="EC32" s="95">
        <f t="shared" si="41"/>
        <v>0</v>
      </c>
      <c r="ED32" s="95">
        <f t="shared" si="42"/>
        <v>0</v>
      </c>
      <c r="EE32" s="95"/>
      <c r="EF32" s="95"/>
      <c r="EG32" s="121"/>
      <c r="EH32" s="95"/>
      <c r="EI32" s="95">
        <f t="shared" si="43"/>
        <v>0</v>
      </c>
      <c r="EJ32" s="95">
        <f t="shared" si="44"/>
        <v>0</v>
      </c>
      <c r="EK32" s="95"/>
      <c r="EL32" s="95"/>
      <c r="EM32" s="95"/>
      <c r="EN32" s="95"/>
      <c r="EO32" s="95">
        <f t="shared" si="45"/>
        <v>0</v>
      </c>
      <c r="EP32" s="95">
        <f t="shared" si="46"/>
        <v>0</v>
      </c>
      <c r="EQ32" s="95"/>
      <c r="ER32" s="95"/>
      <c r="ES32" s="95"/>
      <c r="ET32" s="95"/>
      <c r="EU32" s="95">
        <f t="shared" si="47"/>
        <v>0</v>
      </c>
      <c r="EV32" s="95">
        <f t="shared" si="48"/>
        <v>0</v>
      </c>
      <c r="EW32" s="116">
        <v>44.33</v>
      </c>
      <c r="EX32" s="95"/>
      <c r="EY32" s="95"/>
      <c r="EZ32" s="95"/>
      <c r="FA32" s="95">
        <f t="shared" si="49"/>
        <v>44.33</v>
      </c>
      <c r="FB32" s="95">
        <f t="shared" si="50"/>
        <v>0</v>
      </c>
      <c r="FC32" s="95"/>
      <c r="FD32" s="95"/>
      <c r="FE32" s="95"/>
      <c r="FF32" s="95"/>
      <c r="FG32" s="95">
        <f t="shared" si="51"/>
        <v>0</v>
      </c>
      <c r="FH32" s="95">
        <f t="shared" si="52"/>
        <v>0</v>
      </c>
      <c r="FI32" s="95"/>
      <c r="FJ32" s="95"/>
      <c r="FK32" s="95"/>
      <c r="FL32" s="95"/>
      <c r="FM32" s="95">
        <f t="shared" si="53"/>
        <v>0</v>
      </c>
      <c r="FN32" s="95">
        <f t="shared" si="54"/>
        <v>0</v>
      </c>
      <c r="FO32" s="95"/>
      <c r="FP32" s="95"/>
      <c r="FQ32" s="95"/>
      <c r="FR32" s="95"/>
      <c r="FS32" s="95">
        <f t="shared" si="55"/>
        <v>0</v>
      </c>
      <c r="FT32" s="95">
        <f t="shared" si="56"/>
        <v>0</v>
      </c>
      <c r="FU32" s="95"/>
      <c r="FV32" s="95"/>
      <c r="FW32" s="95"/>
      <c r="FX32" s="95"/>
      <c r="FY32" s="95">
        <f t="shared" si="57"/>
        <v>0</v>
      </c>
      <c r="FZ32" s="95">
        <f t="shared" si="58"/>
        <v>0</v>
      </c>
      <c r="GA32" s="95"/>
      <c r="GB32" s="95"/>
      <c r="GC32" s="95"/>
      <c r="GD32" s="95"/>
      <c r="GE32" s="95">
        <f t="shared" si="59"/>
        <v>0</v>
      </c>
      <c r="GF32" s="95">
        <f t="shared" si="60"/>
        <v>0</v>
      </c>
      <c r="GG32" s="95"/>
      <c r="GH32" s="95"/>
      <c r="GI32" s="95"/>
      <c r="GJ32" s="95"/>
      <c r="GK32" s="95">
        <f t="shared" si="61"/>
        <v>0</v>
      </c>
      <c r="GL32" s="95">
        <f t="shared" si="62"/>
        <v>0</v>
      </c>
      <c r="GM32" s="95"/>
      <c r="GN32" s="95"/>
      <c r="GO32" s="95"/>
      <c r="GP32" s="95"/>
      <c r="GQ32" s="95">
        <f t="shared" si="63"/>
        <v>0</v>
      </c>
      <c r="GR32" s="95">
        <f t="shared" si="64"/>
        <v>0</v>
      </c>
      <c r="GS32" s="95"/>
      <c r="GT32" s="95"/>
      <c r="GU32" s="95"/>
      <c r="GV32" s="95"/>
      <c r="GW32" s="95">
        <f t="shared" si="65"/>
        <v>0</v>
      </c>
      <c r="GX32" s="95">
        <f t="shared" si="65"/>
        <v>0</v>
      </c>
      <c r="GY32" s="95"/>
      <c r="GZ32" s="95"/>
      <c r="HA32" s="95"/>
      <c r="HB32" s="95"/>
      <c r="HC32" s="95">
        <f t="shared" si="66"/>
        <v>0</v>
      </c>
      <c r="HD32" s="95">
        <f t="shared" si="66"/>
        <v>0</v>
      </c>
      <c r="HE32" s="95"/>
      <c r="HF32" s="95"/>
      <c r="HG32" s="95"/>
      <c r="HH32" s="95"/>
      <c r="HI32" s="95">
        <f t="shared" si="67"/>
        <v>0</v>
      </c>
      <c r="HJ32" s="95">
        <f t="shared" si="68"/>
        <v>0</v>
      </c>
      <c r="HK32" s="95"/>
      <c r="HL32" s="95"/>
      <c r="HM32" s="95"/>
      <c r="HN32" s="95"/>
      <c r="HO32" s="95">
        <f t="shared" si="69"/>
        <v>0</v>
      </c>
      <c r="HP32" s="95">
        <f t="shared" si="70"/>
        <v>0</v>
      </c>
      <c r="HQ32" s="95"/>
      <c r="HR32" s="95"/>
      <c r="HS32" s="95"/>
      <c r="HT32" s="95"/>
      <c r="HU32" s="95">
        <f t="shared" si="71"/>
        <v>0</v>
      </c>
      <c r="HV32" s="95">
        <f t="shared" si="71"/>
        <v>0</v>
      </c>
      <c r="HW32" s="95"/>
      <c r="HX32" s="166"/>
      <c r="HY32" s="166"/>
      <c r="HZ32" s="166"/>
      <c r="IA32" s="95">
        <f t="shared" si="72"/>
        <v>0</v>
      </c>
      <c r="IB32" s="95">
        <f t="shared" si="73"/>
        <v>0</v>
      </c>
      <c r="IC32" s="164"/>
      <c r="ID32" s="99"/>
      <c r="IE32" s="99">
        <f t="shared" si="74"/>
        <v>0</v>
      </c>
      <c r="IF32" s="99">
        <f t="shared" si="74"/>
        <v>0</v>
      </c>
      <c r="IG32" s="99"/>
      <c r="IH32" s="99"/>
      <c r="II32" s="99">
        <f t="shared" si="75"/>
        <v>0</v>
      </c>
      <c r="IJ32" s="99">
        <f t="shared" si="76"/>
        <v>0</v>
      </c>
      <c r="IK32" s="165"/>
      <c r="IL32" s="167"/>
      <c r="IM32" s="162">
        <f t="shared" si="77"/>
        <v>0</v>
      </c>
      <c r="IN32" s="162">
        <f t="shared" si="78"/>
        <v>0</v>
      </c>
      <c r="IO32" s="139"/>
      <c r="IP32" s="166"/>
      <c r="IQ32" s="162">
        <f t="shared" si="79"/>
        <v>0</v>
      </c>
      <c r="IR32" s="162">
        <f t="shared" si="80"/>
        <v>0</v>
      </c>
      <c r="IS32" s="117"/>
      <c r="IT32" s="166"/>
      <c r="IU32" s="162">
        <f t="shared" si="81"/>
        <v>0</v>
      </c>
      <c r="IV32" s="162">
        <f t="shared" si="82"/>
        <v>0</v>
      </c>
      <c r="IW32" s="163"/>
      <c r="IX32" s="163"/>
      <c r="IY32" s="191">
        <f t="shared" si="90"/>
        <v>0</v>
      </c>
      <c r="IZ32" s="190">
        <f t="shared" si="91"/>
        <v>0</v>
      </c>
      <c r="JA32" s="191"/>
      <c r="JB32" s="191"/>
      <c r="JC32" s="191">
        <f t="shared" si="85"/>
        <v>0</v>
      </c>
      <c r="JD32" s="191">
        <f t="shared" si="86"/>
        <v>0</v>
      </c>
      <c r="JE32" s="190"/>
      <c r="JF32" s="190"/>
      <c r="JG32" s="191">
        <f t="shared" si="87"/>
        <v>0</v>
      </c>
      <c r="JH32" s="191">
        <f t="shared" si="88"/>
        <v>0</v>
      </c>
    </row>
    <row r="33" spans="1:268" ht="12.75" customHeight="1">
      <c r="A33" s="134"/>
      <c r="B33" s="137">
        <v>23</v>
      </c>
      <c r="C33" s="95"/>
      <c r="D33" s="95"/>
      <c r="E33" s="138"/>
      <c r="F33" s="138"/>
      <c r="G33" s="95">
        <f t="shared" si="0"/>
        <v>0</v>
      </c>
      <c r="H33" s="95">
        <f t="shared" si="1"/>
        <v>0</v>
      </c>
      <c r="I33" s="116"/>
      <c r="J33" s="95"/>
      <c r="K33" s="95"/>
      <c r="L33" s="95"/>
      <c r="M33" s="95">
        <f t="shared" si="2"/>
        <v>0</v>
      </c>
      <c r="N33" s="95">
        <f t="shared" si="3"/>
        <v>0</v>
      </c>
      <c r="O33" s="116"/>
      <c r="P33" s="95"/>
      <c r="Q33" s="99"/>
      <c r="R33" s="95"/>
      <c r="S33" s="95">
        <f t="shared" si="4"/>
        <v>0</v>
      </c>
      <c r="T33" s="95">
        <f t="shared" si="5"/>
        <v>0</v>
      </c>
      <c r="U33" s="116">
        <v>0</v>
      </c>
      <c r="V33" s="95"/>
      <c r="W33" s="99"/>
      <c r="X33" s="99"/>
      <c r="Y33" s="95">
        <f t="shared" si="6"/>
        <v>0</v>
      </c>
      <c r="Z33" s="95">
        <f t="shared" si="7"/>
        <v>0</v>
      </c>
      <c r="AA33" s="95"/>
      <c r="AB33" s="168"/>
      <c r="AC33" s="231"/>
      <c r="AD33" s="95"/>
      <c r="AE33" s="95">
        <f t="shared" si="8"/>
        <v>0</v>
      </c>
      <c r="AF33" s="95">
        <f t="shared" si="9"/>
        <v>0</v>
      </c>
      <c r="AG33" s="116"/>
      <c r="AH33" s="95"/>
      <c r="AI33" s="95"/>
      <c r="AJ33" s="95"/>
      <c r="AK33" s="95">
        <f t="shared" si="10"/>
        <v>0</v>
      </c>
      <c r="AL33" s="95">
        <f t="shared" si="11"/>
        <v>0</v>
      </c>
      <c r="AM33" s="95"/>
      <c r="AN33" s="95"/>
      <c r="AO33" s="138"/>
      <c r="AP33" s="138"/>
      <c r="AQ33" s="95">
        <f t="shared" si="12"/>
        <v>0</v>
      </c>
      <c r="AR33" s="95">
        <f t="shared" si="13"/>
        <v>0</v>
      </c>
      <c r="AS33" s="139">
        <v>13.4</v>
      </c>
      <c r="AT33" s="162"/>
      <c r="AU33" s="99"/>
      <c r="AV33" s="95"/>
      <c r="AW33" s="95">
        <f t="shared" si="14"/>
        <v>13.4</v>
      </c>
      <c r="AX33" s="95">
        <f t="shared" si="15"/>
        <v>0</v>
      </c>
      <c r="AY33" s="150"/>
      <c r="AZ33" s="110"/>
      <c r="BA33" s="110"/>
      <c r="BB33" s="110"/>
      <c r="BC33" s="95">
        <f t="shared" si="16"/>
        <v>0</v>
      </c>
      <c r="BD33" s="95">
        <f t="shared" si="17"/>
        <v>0</v>
      </c>
      <c r="BE33" s="95"/>
      <c r="BF33" s="95"/>
      <c r="BG33" s="99"/>
      <c r="BH33" s="95"/>
      <c r="BI33" s="95">
        <f t="shared" si="18"/>
        <v>0</v>
      </c>
      <c r="BJ33" s="95">
        <f t="shared" si="19"/>
        <v>0</v>
      </c>
      <c r="BK33" s="118"/>
      <c r="BL33" s="118"/>
      <c r="BM33" s="95"/>
      <c r="BN33" s="95"/>
      <c r="BO33" s="95">
        <f t="shared" si="20"/>
        <v>0</v>
      </c>
      <c r="BP33" s="95">
        <f t="shared" si="21"/>
        <v>0</v>
      </c>
      <c r="BQ33" s="95"/>
      <c r="BR33" s="95"/>
      <c r="BS33" s="119"/>
      <c r="BT33" s="119"/>
      <c r="BU33" s="95">
        <f t="shared" si="22"/>
        <v>0</v>
      </c>
      <c r="BV33" s="95">
        <f t="shared" si="23"/>
        <v>0</v>
      </c>
      <c r="BW33" s="356"/>
      <c r="BX33" s="138"/>
      <c r="BY33" s="103"/>
      <c r="BZ33" s="118"/>
      <c r="CA33" s="95">
        <f t="shared" si="24"/>
        <v>0</v>
      </c>
      <c r="CB33" s="95">
        <f t="shared" si="25"/>
        <v>0</v>
      </c>
      <c r="CC33" s="139"/>
      <c r="CD33" s="99"/>
      <c r="CE33" s="120"/>
      <c r="CF33" s="120"/>
      <c r="CG33" s="95">
        <f t="shared" si="26"/>
        <v>0</v>
      </c>
      <c r="CH33" s="95">
        <f t="shared" si="89"/>
        <v>0</v>
      </c>
      <c r="CI33" s="95"/>
      <c r="CJ33" s="95"/>
      <c r="CK33" s="95"/>
      <c r="CL33" s="95"/>
      <c r="CM33" s="95">
        <f t="shared" si="27"/>
        <v>0</v>
      </c>
      <c r="CN33" s="95">
        <f t="shared" si="28"/>
        <v>0</v>
      </c>
      <c r="CO33" s="116"/>
      <c r="CP33" s="95"/>
      <c r="CQ33" s="95"/>
      <c r="CR33" s="95"/>
      <c r="CS33" s="95">
        <f t="shared" si="29"/>
        <v>0</v>
      </c>
      <c r="CT33" s="95">
        <f t="shared" si="30"/>
        <v>0</v>
      </c>
      <c r="CU33" s="95"/>
      <c r="CV33" s="95"/>
      <c r="CW33" s="95"/>
      <c r="CX33" s="95"/>
      <c r="CY33" s="95">
        <f t="shared" si="31"/>
        <v>0</v>
      </c>
      <c r="CZ33" s="95">
        <f t="shared" si="32"/>
        <v>0</v>
      </c>
      <c r="DA33" s="139">
        <v>10.31</v>
      </c>
      <c r="DB33" s="138"/>
      <c r="DC33" s="95"/>
      <c r="DD33" s="95"/>
      <c r="DE33" s="95">
        <f t="shared" si="33"/>
        <v>10.31</v>
      </c>
      <c r="DF33" s="95">
        <f t="shared" si="34"/>
        <v>0</v>
      </c>
      <c r="DG33" s="95"/>
      <c r="DH33" s="95"/>
      <c r="DI33" s="118"/>
      <c r="DJ33" s="95"/>
      <c r="DK33" s="95">
        <f t="shared" si="35"/>
        <v>0</v>
      </c>
      <c r="DL33" s="95">
        <f t="shared" si="36"/>
        <v>0</v>
      </c>
      <c r="DM33" s="138"/>
      <c r="DN33" s="138"/>
      <c r="DO33" s="138"/>
      <c r="DP33" s="138"/>
      <c r="DQ33" s="95">
        <f t="shared" si="37"/>
        <v>0</v>
      </c>
      <c r="DR33" s="95">
        <f t="shared" si="38"/>
        <v>0</v>
      </c>
      <c r="DS33" s="116"/>
      <c r="DT33" s="95"/>
      <c r="DU33" s="95"/>
      <c r="DV33" s="119"/>
      <c r="DW33" s="95">
        <f t="shared" si="39"/>
        <v>0</v>
      </c>
      <c r="DX33" s="95">
        <f t="shared" si="40"/>
        <v>0</v>
      </c>
      <c r="DY33" s="140"/>
      <c r="DZ33" s="95"/>
      <c r="EA33" s="95"/>
      <c r="EB33" s="95"/>
      <c r="EC33" s="95">
        <f t="shared" si="41"/>
        <v>0</v>
      </c>
      <c r="ED33" s="95">
        <f t="shared" si="42"/>
        <v>0</v>
      </c>
      <c r="EE33" s="95"/>
      <c r="EF33" s="95"/>
      <c r="EG33" s="121"/>
      <c r="EH33" s="95"/>
      <c r="EI33" s="95">
        <f t="shared" si="43"/>
        <v>0</v>
      </c>
      <c r="EJ33" s="95">
        <f t="shared" si="44"/>
        <v>0</v>
      </c>
      <c r="EK33" s="95"/>
      <c r="EL33" s="95"/>
      <c r="EM33" s="95"/>
      <c r="EN33" s="95"/>
      <c r="EO33" s="95">
        <f t="shared" si="45"/>
        <v>0</v>
      </c>
      <c r="EP33" s="95">
        <f t="shared" si="46"/>
        <v>0</v>
      </c>
      <c r="EQ33" s="95"/>
      <c r="ER33" s="95"/>
      <c r="ES33" s="95"/>
      <c r="ET33" s="95"/>
      <c r="EU33" s="95">
        <f t="shared" si="47"/>
        <v>0</v>
      </c>
      <c r="EV33" s="95">
        <f t="shared" si="48"/>
        <v>0</v>
      </c>
      <c r="EW33" s="116">
        <v>44.33</v>
      </c>
      <c r="EX33" s="95"/>
      <c r="EY33" s="95"/>
      <c r="EZ33" s="95"/>
      <c r="FA33" s="95">
        <f t="shared" si="49"/>
        <v>44.33</v>
      </c>
      <c r="FB33" s="95">
        <f t="shared" si="50"/>
        <v>0</v>
      </c>
      <c r="FC33" s="95"/>
      <c r="FD33" s="95"/>
      <c r="FE33" s="95"/>
      <c r="FF33" s="95"/>
      <c r="FG33" s="95">
        <f t="shared" si="51"/>
        <v>0</v>
      </c>
      <c r="FH33" s="95">
        <f t="shared" si="52"/>
        <v>0</v>
      </c>
      <c r="FI33" s="95"/>
      <c r="FJ33" s="95"/>
      <c r="FK33" s="95"/>
      <c r="FL33" s="95"/>
      <c r="FM33" s="95">
        <f t="shared" si="53"/>
        <v>0</v>
      </c>
      <c r="FN33" s="95">
        <f t="shared" si="54"/>
        <v>0</v>
      </c>
      <c r="FO33" s="95"/>
      <c r="FP33" s="95"/>
      <c r="FQ33" s="95"/>
      <c r="FR33" s="95"/>
      <c r="FS33" s="95">
        <f t="shared" si="55"/>
        <v>0</v>
      </c>
      <c r="FT33" s="95">
        <f t="shared" si="56"/>
        <v>0</v>
      </c>
      <c r="FU33" s="95"/>
      <c r="FV33" s="95"/>
      <c r="FW33" s="95"/>
      <c r="FX33" s="95"/>
      <c r="FY33" s="95">
        <f t="shared" si="57"/>
        <v>0</v>
      </c>
      <c r="FZ33" s="95">
        <f t="shared" si="58"/>
        <v>0</v>
      </c>
      <c r="GA33" s="95"/>
      <c r="GB33" s="95"/>
      <c r="GC33" s="95"/>
      <c r="GD33" s="95"/>
      <c r="GE33" s="95">
        <f t="shared" si="59"/>
        <v>0</v>
      </c>
      <c r="GF33" s="95">
        <f t="shared" si="60"/>
        <v>0</v>
      </c>
      <c r="GG33" s="95"/>
      <c r="GH33" s="95"/>
      <c r="GI33" s="95"/>
      <c r="GJ33" s="95"/>
      <c r="GK33" s="95">
        <f t="shared" si="61"/>
        <v>0</v>
      </c>
      <c r="GL33" s="95">
        <f t="shared" si="62"/>
        <v>0</v>
      </c>
      <c r="GM33" s="95"/>
      <c r="GN33" s="95"/>
      <c r="GO33" s="95"/>
      <c r="GP33" s="95"/>
      <c r="GQ33" s="95">
        <f t="shared" si="63"/>
        <v>0</v>
      </c>
      <c r="GR33" s="95">
        <f t="shared" si="64"/>
        <v>0</v>
      </c>
      <c r="GS33" s="95"/>
      <c r="GT33" s="95"/>
      <c r="GU33" s="95"/>
      <c r="GV33" s="95"/>
      <c r="GW33" s="95">
        <f t="shared" si="65"/>
        <v>0</v>
      </c>
      <c r="GX33" s="95">
        <f t="shared" si="65"/>
        <v>0</v>
      </c>
      <c r="GY33" s="95"/>
      <c r="GZ33" s="95"/>
      <c r="HA33" s="95"/>
      <c r="HB33" s="95"/>
      <c r="HC33" s="95">
        <f t="shared" si="66"/>
        <v>0</v>
      </c>
      <c r="HD33" s="95">
        <f t="shared" si="66"/>
        <v>0</v>
      </c>
      <c r="HE33" s="95"/>
      <c r="HF33" s="95"/>
      <c r="HG33" s="95"/>
      <c r="HH33" s="95"/>
      <c r="HI33" s="95">
        <f t="shared" si="67"/>
        <v>0</v>
      </c>
      <c r="HJ33" s="95">
        <f t="shared" si="68"/>
        <v>0</v>
      </c>
      <c r="HK33" s="95"/>
      <c r="HL33" s="95"/>
      <c r="HM33" s="95"/>
      <c r="HN33" s="95"/>
      <c r="HO33" s="95">
        <f t="shared" si="69"/>
        <v>0</v>
      </c>
      <c r="HP33" s="95">
        <f t="shared" si="70"/>
        <v>0</v>
      </c>
      <c r="HQ33" s="95"/>
      <c r="HR33" s="95"/>
      <c r="HS33" s="95"/>
      <c r="HT33" s="95"/>
      <c r="HU33" s="95">
        <f t="shared" si="71"/>
        <v>0</v>
      </c>
      <c r="HV33" s="95">
        <f t="shared" si="71"/>
        <v>0</v>
      </c>
      <c r="HW33" s="95"/>
      <c r="HX33" s="166"/>
      <c r="HY33" s="166"/>
      <c r="HZ33" s="166"/>
      <c r="IA33" s="95">
        <f t="shared" si="72"/>
        <v>0</v>
      </c>
      <c r="IB33" s="95">
        <f t="shared" si="73"/>
        <v>0</v>
      </c>
      <c r="IC33" s="164"/>
      <c r="ID33" s="99"/>
      <c r="IE33" s="99">
        <f t="shared" si="74"/>
        <v>0</v>
      </c>
      <c r="IF33" s="99">
        <f t="shared" si="74"/>
        <v>0</v>
      </c>
      <c r="IG33" s="99"/>
      <c r="IH33" s="99"/>
      <c r="II33" s="99">
        <f t="shared" si="75"/>
        <v>0</v>
      </c>
      <c r="IJ33" s="99">
        <f t="shared" si="76"/>
        <v>0</v>
      </c>
      <c r="IK33" s="165"/>
      <c r="IL33" s="167"/>
      <c r="IM33" s="162">
        <f t="shared" si="77"/>
        <v>0</v>
      </c>
      <c r="IN33" s="162">
        <f t="shared" si="78"/>
        <v>0</v>
      </c>
      <c r="IO33" s="139"/>
      <c r="IP33" s="166"/>
      <c r="IQ33" s="162">
        <f t="shared" si="79"/>
        <v>0</v>
      </c>
      <c r="IR33" s="162">
        <f t="shared" si="80"/>
        <v>0</v>
      </c>
      <c r="IS33" s="117"/>
      <c r="IT33" s="166"/>
      <c r="IU33" s="162">
        <f t="shared" si="81"/>
        <v>0</v>
      </c>
      <c r="IV33" s="162">
        <f t="shared" si="82"/>
        <v>0</v>
      </c>
      <c r="IW33" s="163"/>
      <c r="IX33" s="163"/>
      <c r="IY33" s="191">
        <f t="shared" si="90"/>
        <v>0</v>
      </c>
      <c r="IZ33" s="190">
        <f t="shared" si="91"/>
        <v>0</v>
      </c>
      <c r="JA33" s="191"/>
      <c r="JB33" s="191"/>
      <c r="JC33" s="191">
        <f t="shared" si="85"/>
        <v>0</v>
      </c>
      <c r="JD33" s="191">
        <f t="shared" si="86"/>
        <v>0</v>
      </c>
      <c r="JE33" s="190"/>
      <c r="JF33" s="190"/>
      <c r="JG33" s="191">
        <f t="shared" si="87"/>
        <v>0</v>
      </c>
      <c r="JH33" s="191">
        <f t="shared" si="88"/>
        <v>0</v>
      </c>
    </row>
    <row r="34" spans="1:268" ht="12.75" customHeight="1">
      <c r="A34" s="134"/>
      <c r="B34" s="137">
        <v>24</v>
      </c>
      <c r="C34" s="95"/>
      <c r="D34" s="95"/>
      <c r="E34" s="138"/>
      <c r="F34" s="138"/>
      <c r="G34" s="95">
        <f t="shared" si="0"/>
        <v>0</v>
      </c>
      <c r="H34" s="95">
        <f t="shared" si="1"/>
        <v>0</v>
      </c>
      <c r="I34" s="116"/>
      <c r="J34" s="95"/>
      <c r="K34" s="95"/>
      <c r="L34" s="95"/>
      <c r="M34" s="95">
        <f t="shared" si="2"/>
        <v>0</v>
      </c>
      <c r="N34" s="95">
        <f t="shared" si="3"/>
        <v>0</v>
      </c>
      <c r="O34" s="116"/>
      <c r="P34" s="95"/>
      <c r="Q34" s="99"/>
      <c r="R34" s="95"/>
      <c r="S34" s="95">
        <f t="shared" si="4"/>
        <v>0</v>
      </c>
      <c r="T34" s="95">
        <f t="shared" si="5"/>
        <v>0</v>
      </c>
      <c r="U34" s="116">
        <v>0</v>
      </c>
      <c r="V34" s="95"/>
      <c r="W34" s="99"/>
      <c r="X34" s="99"/>
      <c r="Y34" s="95">
        <f t="shared" si="6"/>
        <v>0</v>
      </c>
      <c r="Z34" s="95">
        <f t="shared" si="7"/>
        <v>0</v>
      </c>
      <c r="AA34" s="95"/>
      <c r="AB34" s="168"/>
      <c r="AC34" s="231"/>
      <c r="AD34" s="95"/>
      <c r="AE34" s="95">
        <f t="shared" si="8"/>
        <v>0</v>
      </c>
      <c r="AF34" s="95">
        <f t="shared" si="9"/>
        <v>0</v>
      </c>
      <c r="AG34" s="116"/>
      <c r="AH34" s="95"/>
      <c r="AI34" s="95"/>
      <c r="AJ34" s="95"/>
      <c r="AK34" s="95">
        <f t="shared" si="10"/>
        <v>0</v>
      </c>
      <c r="AL34" s="95">
        <f t="shared" si="11"/>
        <v>0</v>
      </c>
      <c r="AM34" s="95"/>
      <c r="AN34" s="95"/>
      <c r="AO34" s="138"/>
      <c r="AP34" s="138"/>
      <c r="AQ34" s="95">
        <f t="shared" si="12"/>
        <v>0</v>
      </c>
      <c r="AR34" s="95">
        <f t="shared" si="13"/>
        <v>0</v>
      </c>
      <c r="AS34" s="139">
        <v>13.4</v>
      </c>
      <c r="AT34" s="162"/>
      <c r="AU34" s="99"/>
      <c r="AV34" s="95"/>
      <c r="AW34" s="95">
        <f t="shared" si="14"/>
        <v>13.4</v>
      </c>
      <c r="AX34" s="95">
        <f t="shared" si="15"/>
        <v>0</v>
      </c>
      <c r="AY34" s="150"/>
      <c r="AZ34" s="110"/>
      <c r="BA34" s="110"/>
      <c r="BB34" s="110"/>
      <c r="BC34" s="95">
        <f t="shared" si="16"/>
        <v>0</v>
      </c>
      <c r="BD34" s="95">
        <f t="shared" si="17"/>
        <v>0</v>
      </c>
      <c r="BE34" s="95"/>
      <c r="BF34" s="95"/>
      <c r="BG34" s="99"/>
      <c r="BH34" s="95"/>
      <c r="BI34" s="95">
        <f t="shared" si="18"/>
        <v>0</v>
      </c>
      <c r="BJ34" s="95">
        <f t="shared" si="19"/>
        <v>0</v>
      </c>
      <c r="BK34" s="118"/>
      <c r="BL34" s="118"/>
      <c r="BM34" s="95"/>
      <c r="BN34" s="95"/>
      <c r="BO34" s="95">
        <f t="shared" si="20"/>
        <v>0</v>
      </c>
      <c r="BP34" s="95">
        <f t="shared" si="21"/>
        <v>0</v>
      </c>
      <c r="BQ34" s="95"/>
      <c r="BR34" s="95"/>
      <c r="BS34" s="119"/>
      <c r="BT34" s="119"/>
      <c r="BU34" s="95">
        <f t="shared" si="22"/>
        <v>0</v>
      </c>
      <c r="BV34" s="95">
        <f t="shared" si="23"/>
        <v>0</v>
      </c>
      <c r="BW34" s="356"/>
      <c r="BX34" s="138"/>
      <c r="BY34" s="103"/>
      <c r="BZ34" s="118"/>
      <c r="CA34" s="95">
        <f t="shared" si="24"/>
        <v>0</v>
      </c>
      <c r="CB34" s="95">
        <f t="shared" si="25"/>
        <v>0</v>
      </c>
      <c r="CC34" s="139"/>
      <c r="CD34" s="99"/>
      <c r="CE34" s="120"/>
      <c r="CF34" s="120"/>
      <c r="CG34" s="95">
        <f t="shared" si="26"/>
        <v>0</v>
      </c>
      <c r="CH34" s="95">
        <f t="shared" si="89"/>
        <v>0</v>
      </c>
      <c r="CI34" s="95"/>
      <c r="CJ34" s="95"/>
      <c r="CK34" s="95"/>
      <c r="CL34" s="95"/>
      <c r="CM34" s="95">
        <f t="shared" si="27"/>
        <v>0</v>
      </c>
      <c r="CN34" s="95">
        <f t="shared" si="28"/>
        <v>0</v>
      </c>
      <c r="CO34" s="116"/>
      <c r="CP34" s="95"/>
      <c r="CQ34" s="95"/>
      <c r="CR34" s="95"/>
      <c r="CS34" s="95">
        <f t="shared" si="29"/>
        <v>0</v>
      </c>
      <c r="CT34" s="95">
        <f t="shared" si="30"/>
        <v>0</v>
      </c>
      <c r="CU34" s="95"/>
      <c r="CV34" s="95"/>
      <c r="CW34" s="95"/>
      <c r="CX34" s="95"/>
      <c r="CY34" s="95">
        <f t="shared" si="31"/>
        <v>0</v>
      </c>
      <c r="CZ34" s="95">
        <f t="shared" si="32"/>
        <v>0</v>
      </c>
      <c r="DA34" s="139">
        <v>10.31</v>
      </c>
      <c r="DB34" s="138"/>
      <c r="DC34" s="95"/>
      <c r="DD34" s="95"/>
      <c r="DE34" s="95">
        <f t="shared" si="33"/>
        <v>10.31</v>
      </c>
      <c r="DF34" s="95">
        <f t="shared" si="34"/>
        <v>0</v>
      </c>
      <c r="DG34" s="95"/>
      <c r="DH34" s="95"/>
      <c r="DI34" s="118"/>
      <c r="DJ34" s="95"/>
      <c r="DK34" s="95">
        <f t="shared" si="35"/>
        <v>0</v>
      </c>
      <c r="DL34" s="95">
        <f t="shared" si="36"/>
        <v>0</v>
      </c>
      <c r="DM34" s="138"/>
      <c r="DN34" s="138"/>
      <c r="DO34" s="138"/>
      <c r="DP34" s="138"/>
      <c r="DQ34" s="95">
        <f t="shared" si="37"/>
        <v>0</v>
      </c>
      <c r="DR34" s="95">
        <f t="shared" si="38"/>
        <v>0</v>
      </c>
      <c r="DS34" s="116"/>
      <c r="DT34" s="95"/>
      <c r="DU34" s="95"/>
      <c r="DV34" s="119"/>
      <c r="DW34" s="95">
        <f t="shared" si="39"/>
        <v>0</v>
      </c>
      <c r="DX34" s="95">
        <f t="shared" si="40"/>
        <v>0</v>
      </c>
      <c r="DY34" s="140"/>
      <c r="DZ34" s="95"/>
      <c r="EA34" s="95"/>
      <c r="EB34" s="95"/>
      <c r="EC34" s="95">
        <f t="shared" si="41"/>
        <v>0</v>
      </c>
      <c r="ED34" s="95">
        <f t="shared" si="42"/>
        <v>0</v>
      </c>
      <c r="EE34" s="95"/>
      <c r="EF34" s="95"/>
      <c r="EG34" s="121"/>
      <c r="EH34" s="95"/>
      <c r="EI34" s="95">
        <f t="shared" si="43"/>
        <v>0</v>
      </c>
      <c r="EJ34" s="95">
        <f t="shared" si="44"/>
        <v>0</v>
      </c>
      <c r="EK34" s="95"/>
      <c r="EL34" s="95"/>
      <c r="EM34" s="95"/>
      <c r="EN34" s="95"/>
      <c r="EO34" s="95">
        <f t="shared" si="45"/>
        <v>0</v>
      </c>
      <c r="EP34" s="95">
        <f t="shared" si="46"/>
        <v>0</v>
      </c>
      <c r="EQ34" s="95"/>
      <c r="ER34" s="95"/>
      <c r="ES34" s="95"/>
      <c r="ET34" s="95"/>
      <c r="EU34" s="95">
        <f t="shared" si="47"/>
        <v>0</v>
      </c>
      <c r="EV34" s="95">
        <f t="shared" si="48"/>
        <v>0</v>
      </c>
      <c r="EW34" s="116">
        <v>44.33</v>
      </c>
      <c r="EX34" s="95"/>
      <c r="EY34" s="95"/>
      <c r="EZ34" s="95"/>
      <c r="FA34" s="95">
        <f t="shared" si="49"/>
        <v>44.33</v>
      </c>
      <c r="FB34" s="95">
        <f t="shared" si="50"/>
        <v>0</v>
      </c>
      <c r="FC34" s="95"/>
      <c r="FD34" s="95"/>
      <c r="FE34" s="95"/>
      <c r="FF34" s="95"/>
      <c r="FG34" s="95">
        <f t="shared" si="51"/>
        <v>0</v>
      </c>
      <c r="FH34" s="95">
        <f t="shared" si="52"/>
        <v>0</v>
      </c>
      <c r="FI34" s="95"/>
      <c r="FJ34" s="95"/>
      <c r="FK34" s="95"/>
      <c r="FL34" s="95"/>
      <c r="FM34" s="95">
        <f t="shared" si="53"/>
        <v>0</v>
      </c>
      <c r="FN34" s="95">
        <f t="shared" si="54"/>
        <v>0</v>
      </c>
      <c r="FO34" s="95"/>
      <c r="FP34" s="95"/>
      <c r="FQ34" s="95"/>
      <c r="FR34" s="95"/>
      <c r="FS34" s="95">
        <f t="shared" si="55"/>
        <v>0</v>
      </c>
      <c r="FT34" s="95">
        <f t="shared" si="56"/>
        <v>0</v>
      </c>
      <c r="FU34" s="95"/>
      <c r="FV34" s="95"/>
      <c r="FW34" s="95"/>
      <c r="FX34" s="95"/>
      <c r="FY34" s="95">
        <f t="shared" si="57"/>
        <v>0</v>
      </c>
      <c r="FZ34" s="95">
        <f t="shared" si="58"/>
        <v>0</v>
      </c>
      <c r="GA34" s="95"/>
      <c r="GB34" s="95"/>
      <c r="GC34" s="95"/>
      <c r="GD34" s="95"/>
      <c r="GE34" s="95">
        <f t="shared" si="59"/>
        <v>0</v>
      </c>
      <c r="GF34" s="95">
        <f t="shared" si="60"/>
        <v>0</v>
      </c>
      <c r="GG34" s="95"/>
      <c r="GH34" s="95"/>
      <c r="GI34" s="95"/>
      <c r="GJ34" s="95"/>
      <c r="GK34" s="95">
        <f t="shared" si="61"/>
        <v>0</v>
      </c>
      <c r="GL34" s="95">
        <f t="shared" si="62"/>
        <v>0</v>
      </c>
      <c r="GM34" s="95"/>
      <c r="GN34" s="95"/>
      <c r="GO34" s="95"/>
      <c r="GP34" s="95"/>
      <c r="GQ34" s="95">
        <f t="shared" si="63"/>
        <v>0</v>
      </c>
      <c r="GR34" s="95">
        <f t="shared" si="64"/>
        <v>0</v>
      </c>
      <c r="GS34" s="95"/>
      <c r="GT34" s="95"/>
      <c r="GU34" s="95"/>
      <c r="GV34" s="95"/>
      <c r="GW34" s="95">
        <f t="shared" si="65"/>
        <v>0</v>
      </c>
      <c r="GX34" s="95">
        <f t="shared" si="65"/>
        <v>0</v>
      </c>
      <c r="GY34" s="95"/>
      <c r="GZ34" s="95"/>
      <c r="HA34" s="95"/>
      <c r="HB34" s="95"/>
      <c r="HC34" s="95">
        <f t="shared" si="66"/>
        <v>0</v>
      </c>
      <c r="HD34" s="95">
        <f t="shared" si="66"/>
        <v>0</v>
      </c>
      <c r="HE34" s="95"/>
      <c r="HF34" s="95"/>
      <c r="HG34" s="95"/>
      <c r="HH34" s="95"/>
      <c r="HI34" s="95">
        <f t="shared" si="67"/>
        <v>0</v>
      </c>
      <c r="HJ34" s="95">
        <f t="shared" si="68"/>
        <v>0</v>
      </c>
      <c r="HK34" s="95"/>
      <c r="HL34" s="95"/>
      <c r="HM34" s="95"/>
      <c r="HN34" s="95"/>
      <c r="HO34" s="95">
        <f t="shared" si="69"/>
        <v>0</v>
      </c>
      <c r="HP34" s="95">
        <f t="shared" si="70"/>
        <v>0</v>
      </c>
      <c r="HQ34" s="95"/>
      <c r="HR34" s="95"/>
      <c r="HS34" s="95"/>
      <c r="HT34" s="95"/>
      <c r="HU34" s="95">
        <f t="shared" si="71"/>
        <v>0</v>
      </c>
      <c r="HV34" s="95">
        <f t="shared" si="71"/>
        <v>0</v>
      </c>
      <c r="HW34" s="95"/>
      <c r="HX34" s="166"/>
      <c r="HY34" s="166"/>
      <c r="HZ34" s="166"/>
      <c r="IA34" s="95">
        <f t="shared" si="72"/>
        <v>0</v>
      </c>
      <c r="IB34" s="95">
        <f t="shared" si="73"/>
        <v>0</v>
      </c>
      <c r="IC34" s="164"/>
      <c r="ID34" s="99"/>
      <c r="IE34" s="99">
        <f t="shared" si="74"/>
        <v>0</v>
      </c>
      <c r="IF34" s="99">
        <f t="shared" si="74"/>
        <v>0</v>
      </c>
      <c r="IG34" s="99"/>
      <c r="IH34" s="99"/>
      <c r="II34" s="99">
        <f t="shared" si="75"/>
        <v>0</v>
      </c>
      <c r="IJ34" s="99">
        <f t="shared" si="76"/>
        <v>0</v>
      </c>
      <c r="IK34" s="165"/>
      <c r="IL34" s="167"/>
      <c r="IM34" s="162">
        <f t="shared" si="77"/>
        <v>0</v>
      </c>
      <c r="IN34" s="162">
        <f t="shared" si="78"/>
        <v>0</v>
      </c>
      <c r="IO34" s="139"/>
      <c r="IP34" s="166"/>
      <c r="IQ34" s="162">
        <f t="shared" si="79"/>
        <v>0</v>
      </c>
      <c r="IR34" s="162">
        <f t="shared" si="80"/>
        <v>0</v>
      </c>
      <c r="IS34" s="117"/>
      <c r="IT34" s="166"/>
      <c r="IU34" s="162">
        <f t="shared" si="81"/>
        <v>0</v>
      </c>
      <c r="IV34" s="162">
        <f t="shared" si="82"/>
        <v>0</v>
      </c>
      <c r="IW34" s="163"/>
      <c r="IX34" s="163"/>
      <c r="IY34" s="191">
        <f t="shared" si="90"/>
        <v>0</v>
      </c>
      <c r="IZ34" s="190">
        <f t="shared" si="91"/>
        <v>0</v>
      </c>
      <c r="JA34" s="191"/>
      <c r="JB34" s="191"/>
      <c r="JC34" s="191">
        <f t="shared" si="85"/>
        <v>0</v>
      </c>
      <c r="JD34" s="191">
        <f t="shared" si="86"/>
        <v>0</v>
      </c>
      <c r="JE34" s="190"/>
      <c r="JF34" s="190"/>
      <c r="JG34" s="191">
        <f t="shared" si="87"/>
        <v>0</v>
      </c>
      <c r="JH34" s="191">
        <f t="shared" si="88"/>
        <v>0</v>
      </c>
    </row>
    <row r="35" spans="1:268" ht="12.75" customHeight="1">
      <c r="A35" s="136">
        <v>0.25</v>
      </c>
      <c r="B35" s="137">
        <v>25</v>
      </c>
      <c r="C35" s="95"/>
      <c r="D35" s="95"/>
      <c r="E35" s="138"/>
      <c r="F35" s="138"/>
      <c r="G35" s="95">
        <f t="shared" si="0"/>
        <v>0</v>
      </c>
      <c r="H35" s="95">
        <f t="shared" si="1"/>
        <v>0</v>
      </c>
      <c r="I35" s="116"/>
      <c r="J35" s="95"/>
      <c r="K35" s="95"/>
      <c r="L35" s="95"/>
      <c r="M35" s="95">
        <f t="shared" si="2"/>
        <v>0</v>
      </c>
      <c r="N35" s="95">
        <f t="shared" si="3"/>
        <v>0</v>
      </c>
      <c r="O35" s="116"/>
      <c r="P35" s="95"/>
      <c r="Q35" s="99"/>
      <c r="R35" s="95"/>
      <c r="S35" s="95">
        <f t="shared" si="4"/>
        <v>0</v>
      </c>
      <c r="T35" s="95">
        <f t="shared" si="5"/>
        <v>0</v>
      </c>
      <c r="U35" s="116">
        <v>34.950000000000003</v>
      </c>
      <c r="V35" s="95"/>
      <c r="W35" s="99"/>
      <c r="X35" s="99"/>
      <c r="Y35" s="95">
        <f t="shared" si="6"/>
        <v>34.950000000000003</v>
      </c>
      <c r="Z35" s="95">
        <f t="shared" si="7"/>
        <v>0</v>
      </c>
      <c r="AA35" s="95"/>
      <c r="AB35" s="168"/>
      <c r="AC35" s="231"/>
      <c r="AD35" s="95"/>
      <c r="AE35" s="95">
        <f t="shared" si="8"/>
        <v>0</v>
      </c>
      <c r="AF35" s="95">
        <f t="shared" si="9"/>
        <v>0</v>
      </c>
      <c r="AG35" s="116"/>
      <c r="AH35" s="95"/>
      <c r="AI35" s="95"/>
      <c r="AJ35" s="95"/>
      <c r="AK35" s="95">
        <f t="shared" si="10"/>
        <v>0</v>
      </c>
      <c r="AL35" s="95">
        <f t="shared" si="11"/>
        <v>0</v>
      </c>
      <c r="AM35" s="95"/>
      <c r="AN35" s="95"/>
      <c r="AO35" s="138"/>
      <c r="AP35" s="138"/>
      <c r="AQ35" s="95">
        <f t="shared" si="12"/>
        <v>0</v>
      </c>
      <c r="AR35" s="95">
        <f t="shared" si="13"/>
        <v>0</v>
      </c>
      <c r="AS35" s="139">
        <v>0</v>
      </c>
      <c r="AT35" s="162"/>
      <c r="AU35" s="99"/>
      <c r="AV35" s="95"/>
      <c r="AW35" s="95">
        <f t="shared" si="14"/>
        <v>0</v>
      </c>
      <c r="AX35" s="95">
        <f t="shared" si="15"/>
        <v>0</v>
      </c>
      <c r="AY35" s="150"/>
      <c r="AZ35" s="110"/>
      <c r="BA35" s="110"/>
      <c r="BB35" s="110"/>
      <c r="BC35" s="95">
        <f t="shared" si="16"/>
        <v>0</v>
      </c>
      <c r="BD35" s="95">
        <f t="shared" si="17"/>
        <v>0</v>
      </c>
      <c r="BE35" s="95"/>
      <c r="BF35" s="95"/>
      <c r="BG35" s="99"/>
      <c r="BH35" s="95"/>
      <c r="BI35" s="95">
        <f t="shared" si="18"/>
        <v>0</v>
      </c>
      <c r="BJ35" s="95">
        <f t="shared" si="19"/>
        <v>0</v>
      </c>
      <c r="BK35" s="118"/>
      <c r="BL35" s="118"/>
      <c r="BM35" s="95"/>
      <c r="BN35" s="95"/>
      <c r="BO35" s="95">
        <f t="shared" si="20"/>
        <v>0</v>
      </c>
      <c r="BP35" s="95">
        <f t="shared" si="21"/>
        <v>0</v>
      </c>
      <c r="BQ35" s="95"/>
      <c r="BR35" s="95"/>
      <c r="BS35" s="119"/>
      <c r="BT35" s="119"/>
      <c r="BU35" s="95">
        <f t="shared" si="22"/>
        <v>0</v>
      </c>
      <c r="BV35" s="95">
        <f t="shared" si="23"/>
        <v>0</v>
      </c>
      <c r="BW35" s="356"/>
      <c r="BX35" s="138"/>
      <c r="BY35" s="103"/>
      <c r="BZ35" s="118"/>
      <c r="CA35" s="95">
        <f t="shared" si="24"/>
        <v>0</v>
      </c>
      <c r="CB35" s="95">
        <f t="shared" si="25"/>
        <v>0</v>
      </c>
      <c r="CC35" s="139"/>
      <c r="CD35" s="99"/>
      <c r="CE35" s="120"/>
      <c r="CF35" s="120"/>
      <c r="CG35" s="95">
        <f t="shared" si="26"/>
        <v>0</v>
      </c>
      <c r="CH35" s="95">
        <f t="shared" si="89"/>
        <v>0</v>
      </c>
      <c r="CI35" s="95"/>
      <c r="CJ35" s="95"/>
      <c r="CK35" s="95"/>
      <c r="CL35" s="95"/>
      <c r="CM35" s="95">
        <f t="shared" si="27"/>
        <v>0</v>
      </c>
      <c r="CN35" s="95">
        <f t="shared" si="28"/>
        <v>0</v>
      </c>
      <c r="CO35" s="116"/>
      <c r="CP35" s="95"/>
      <c r="CQ35" s="95"/>
      <c r="CR35" s="95"/>
      <c r="CS35" s="95">
        <f t="shared" si="29"/>
        <v>0</v>
      </c>
      <c r="CT35" s="95">
        <f t="shared" si="30"/>
        <v>0</v>
      </c>
      <c r="CU35" s="95"/>
      <c r="CV35" s="95"/>
      <c r="CW35" s="95"/>
      <c r="CX35" s="95"/>
      <c r="CY35" s="95">
        <f t="shared" si="31"/>
        <v>0</v>
      </c>
      <c r="CZ35" s="95">
        <f t="shared" si="32"/>
        <v>0</v>
      </c>
      <c r="DA35" s="139">
        <v>10.31</v>
      </c>
      <c r="DB35" s="138"/>
      <c r="DC35" s="95"/>
      <c r="DD35" s="95"/>
      <c r="DE35" s="95">
        <f t="shared" si="33"/>
        <v>10.31</v>
      </c>
      <c r="DF35" s="95">
        <f t="shared" si="34"/>
        <v>0</v>
      </c>
      <c r="DG35" s="95"/>
      <c r="DH35" s="95"/>
      <c r="DI35" s="118"/>
      <c r="DJ35" s="95"/>
      <c r="DK35" s="95">
        <f t="shared" si="35"/>
        <v>0</v>
      </c>
      <c r="DL35" s="95">
        <f t="shared" si="36"/>
        <v>0</v>
      </c>
      <c r="DM35" s="138"/>
      <c r="DN35" s="138"/>
      <c r="DO35" s="138"/>
      <c r="DP35" s="138"/>
      <c r="DQ35" s="95">
        <f t="shared" si="37"/>
        <v>0</v>
      </c>
      <c r="DR35" s="95">
        <f t="shared" si="38"/>
        <v>0</v>
      </c>
      <c r="DS35" s="116"/>
      <c r="DT35" s="95"/>
      <c r="DU35" s="95"/>
      <c r="DV35" s="119"/>
      <c r="DW35" s="95">
        <f t="shared" si="39"/>
        <v>0</v>
      </c>
      <c r="DX35" s="95">
        <f t="shared" si="40"/>
        <v>0</v>
      </c>
      <c r="DY35" s="140"/>
      <c r="DZ35" s="95"/>
      <c r="EA35" s="95"/>
      <c r="EB35" s="95"/>
      <c r="EC35" s="95">
        <f t="shared" si="41"/>
        <v>0</v>
      </c>
      <c r="ED35" s="95">
        <f t="shared" si="42"/>
        <v>0</v>
      </c>
      <c r="EE35" s="95"/>
      <c r="EF35" s="95"/>
      <c r="EG35" s="121"/>
      <c r="EH35" s="95"/>
      <c r="EI35" s="95">
        <f t="shared" si="43"/>
        <v>0</v>
      </c>
      <c r="EJ35" s="95">
        <f t="shared" si="44"/>
        <v>0</v>
      </c>
      <c r="EK35" s="95"/>
      <c r="EL35" s="95"/>
      <c r="EM35" s="95"/>
      <c r="EN35" s="95"/>
      <c r="EO35" s="95">
        <f t="shared" si="45"/>
        <v>0</v>
      </c>
      <c r="EP35" s="95">
        <f t="shared" si="46"/>
        <v>0</v>
      </c>
      <c r="EQ35" s="95"/>
      <c r="ER35" s="95"/>
      <c r="ES35" s="95"/>
      <c r="ET35" s="95"/>
      <c r="EU35" s="95">
        <f t="shared" si="47"/>
        <v>0</v>
      </c>
      <c r="EV35" s="95">
        <f t="shared" si="48"/>
        <v>0</v>
      </c>
      <c r="EW35" s="116">
        <v>44.33</v>
      </c>
      <c r="EX35" s="95"/>
      <c r="EY35" s="95"/>
      <c r="EZ35" s="95"/>
      <c r="FA35" s="95">
        <f t="shared" si="49"/>
        <v>44.33</v>
      </c>
      <c r="FB35" s="95">
        <f t="shared" si="50"/>
        <v>0</v>
      </c>
      <c r="FC35" s="95"/>
      <c r="FD35" s="95"/>
      <c r="FE35" s="95"/>
      <c r="FF35" s="95"/>
      <c r="FG35" s="95">
        <f t="shared" si="51"/>
        <v>0</v>
      </c>
      <c r="FH35" s="95">
        <f t="shared" si="52"/>
        <v>0</v>
      </c>
      <c r="FI35" s="95"/>
      <c r="FJ35" s="95"/>
      <c r="FK35" s="95"/>
      <c r="FL35" s="95"/>
      <c r="FM35" s="95">
        <f t="shared" si="53"/>
        <v>0</v>
      </c>
      <c r="FN35" s="95">
        <f t="shared" si="54"/>
        <v>0</v>
      </c>
      <c r="FO35" s="95"/>
      <c r="FP35" s="95"/>
      <c r="FQ35" s="95"/>
      <c r="FR35" s="95"/>
      <c r="FS35" s="95">
        <f t="shared" si="55"/>
        <v>0</v>
      </c>
      <c r="FT35" s="95">
        <f t="shared" si="56"/>
        <v>0</v>
      </c>
      <c r="FU35" s="95"/>
      <c r="FV35" s="95"/>
      <c r="FW35" s="95"/>
      <c r="FX35" s="95"/>
      <c r="FY35" s="95">
        <f t="shared" si="57"/>
        <v>0</v>
      </c>
      <c r="FZ35" s="95">
        <f t="shared" si="58"/>
        <v>0</v>
      </c>
      <c r="GA35" s="95"/>
      <c r="GB35" s="95"/>
      <c r="GC35" s="95"/>
      <c r="GD35" s="95"/>
      <c r="GE35" s="95">
        <f t="shared" si="59"/>
        <v>0</v>
      </c>
      <c r="GF35" s="95">
        <f t="shared" si="60"/>
        <v>0</v>
      </c>
      <c r="GG35" s="95"/>
      <c r="GH35" s="95"/>
      <c r="GI35" s="95"/>
      <c r="GJ35" s="95"/>
      <c r="GK35" s="95">
        <f t="shared" si="61"/>
        <v>0</v>
      </c>
      <c r="GL35" s="95">
        <f t="shared" si="62"/>
        <v>0</v>
      </c>
      <c r="GM35" s="95"/>
      <c r="GN35" s="95"/>
      <c r="GO35" s="95"/>
      <c r="GP35" s="95"/>
      <c r="GQ35" s="95">
        <f t="shared" si="63"/>
        <v>0</v>
      </c>
      <c r="GR35" s="95">
        <f t="shared" si="64"/>
        <v>0</v>
      </c>
      <c r="GS35" s="95"/>
      <c r="GT35" s="95"/>
      <c r="GU35" s="95"/>
      <c r="GV35" s="95"/>
      <c r="GW35" s="95">
        <f t="shared" si="65"/>
        <v>0</v>
      </c>
      <c r="GX35" s="95">
        <f t="shared" si="65"/>
        <v>0</v>
      </c>
      <c r="GY35" s="95"/>
      <c r="GZ35" s="95"/>
      <c r="HA35" s="95"/>
      <c r="HB35" s="95"/>
      <c r="HC35" s="95">
        <f t="shared" si="66"/>
        <v>0</v>
      </c>
      <c r="HD35" s="95">
        <f t="shared" si="66"/>
        <v>0</v>
      </c>
      <c r="HE35" s="95"/>
      <c r="HF35" s="95"/>
      <c r="HG35" s="95"/>
      <c r="HH35" s="95"/>
      <c r="HI35" s="95">
        <f t="shared" si="67"/>
        <v>0</v>
      </c>
      <c r="HJ35" s="95">
        <f t="shared" si="68"/>
        <v>0</v>
      </c>
      <c r="HK35" s="95"/>
      <c r="HL35" s="95"/>
      <c r="HM35" s="95"/>
      <c r="HN35" s="95"/>
      <c r="HO35" s="95">
        <f t="shared" si="69"/>
        <v>0</v>
      </c>
      <c r="HP35" s="95">
        <f t="shared" si="70"/>
        <v>0</v>
      </c>
      <c r="HQ35" s="95"/>
      <c r="HR35" s="95"/>
      <c r="HS35" s="95"/>
      <c r="HT35" s="95"/>
      <c r="HU35" s="95">
        <f t="shared" si="71"/>
        <v>0</v>
      </c>
      <c r="HV35" s="95">
        <f t="shared" si="71"/>
        <v>0</v>
      </c>
      <c r="HW35" s="95"/>
      <c r="HX35" s="166"/>
      <c r="HY35" s="166"/>
      <c r="HZ35" s="166"/>
      <c r="IA35" s="95">
        <f t="shared" si="72"/>
        <v>0</v>
      </c>
      <c r="IB35" s="95">
        <f t="shared" si="73"/>
        <v>0</v>
      </c>
      <c r="IC35" s="164"/>
      <c r="ID35" s="99"/>
      <c r="IE35" s="99">
        <f t="shared" si="74"/>
        <v>0</v>
      </c>
      <c r="IF35" s="99">
        <f t="shared" si="74"/>
        <v>0</v>
      </c>
      <c r="IG35" s="99"/>
      <c r="IH35" s="99"/>
      <c r="II35" s="99">
        <f t="shared" si="75"/>
        <v>0</v>
      </c>
      <c r="IJ35" s="99">
        <f t="shared" si="76"/>
        <v>0</v>
      </c>
      <c r="IK35" s="165"/>
      <c r="IL35" s="167"/>
      <c r="IM35" s="162">
        <f t="shared" si="77"/>
        <v>0</v>
      </c>
      <c r="IN35" s="162">
        <f t="shared" si="78"/>
        <v>0</v>
      </c>
      <c r="IO35" s="139"/>
      <c r="IP35" s="166"/>
      <c r="IQ35" s="162">
        <f t="shared" si="79"/>
        <v>0</v>
      </c>
      <c r="IR35" s="162">
        <f t="shared" si="80"/>
        <v>0</v>
      </c>
      <c r="IS35" s="117"/>
      <c r="IT35" s="166"/>
      <c r="IU35" s="162">
        <f t="shared" si="81"/>
        <v>0</v>
      </c>
      <c r="IV35" s="162">
        <f t="shared" si="82"/>
        <v>0</v>
      </c>
      <c r="IW35" s="163"/>
      <c r="IX35" s="163"/>
      <c r="IY35" s="191">
        <f t="shared" si="90"/>
        <v>0</v>
      </c>
      <c r="IZ35" s="190">
        <f t="shared" si="91"/>
        <v>0</v>
      </c>
      <c r="JA35" s="191"/>
      <c r="JB35" s="191"/>
      <c r="JC35" s="191">
        <f t="shared" si="85"/>
        <v>0</v>
      </c>
      <c r="JD35" s="191">
        <f t="shared" si="86"/>
        <v>0</v>
      </c>
      <c r="JE35" s="190"/>
      <c r="JF35" s="190"/>
      <c r="JG35" s="191">
        <f t="shared" si="87"/>
        <v>0</v>
      </c>
      <c r="JH35" s="191">
        <f t="shared" si="88"/>
        <v>0</v>
      </c>
    </row>
    <row r="36" spans="1:268" ht="12.75" customHeight="1">
      <c r="A36" s="134"/>
      <c r="B36" s="137">
        <v>26</v>
      </c>
      <c r="C36" s="95"/>
      <c r="D36" s="95"/>
      <c r="E36" s="138"/>
      <c r="F36" s="138"/>
      <c r="G36" s="95">
        <f t="shared" si="0"/>
        <v>0</v>
      </c>
      <c r="H36" s="95">
        <f t="shared" si="1"/>
        <v>0</v>
      </c>
      <c r="I36" s="116"/>
      <c r="J36" s="95"/>
      <c r="K36" s="95"/>
      <c r="L36" s="95"/>
      <c r="M36" s="95">
        <f t="shared" si="2"/>
        <v>0</v>
      </c>
      <c r="N36" s="95">
        <f t="shared" si="3"/>
        <v>0</v>
      </c>
      <c r="O36" s="116"/>
      <c r="P36" s="95"/>
      <c r="Q36" s="99"/>
      <c r="R36" s="95"/>
      <c r="S36" s="95">
        <f t="shared" si="4"/>
        <v>0</v>
      </c>
      <c r="T36" s="95">
        <f t="shared" si="5"/>
        <v>0</v>
      </c>
      <c r="U36" s="116">
        <v>34.950000000000003</v>
      </c>
      <c r="V36" s="95"/>
      <c r="W36" s="99"/>
      <c r="X36" s="99"/>
      <c r="Y36" s="95">
        <f t="shared" si="6"/>
        <v>34.950000000000003</v>
      </c>
      <c r="Z36" s="95">
        <f t="shared" si="7"/>
        <v>0</v>
      </c>
      <c r="AA36" s="95"/>
      <c r="AB36" s="168"/>
      <c r="AC36" s="231"/>
      <c r="AD36" s="95"/>
      <c r="AE36" s="95">
        <f t="shared" si="8"/>
        <v>0</v>
      </c>
      <c r="AF36" s="95">
        <f t="shared" si="9"/>
        <v>0</v>
      </c>
      <c r="AG36" s="116"/>
      <c r="AH36" s="95"/>
      <c r="AI36" s="95"/>
      <c r="AJ36" s="95"/>
      <c r="AK36" s="95">
        <f t="shared" si="10"/>
        <v>0</v>
      </c>
      <c r="AL36" s="95">
        <f t="shared" si="11"/>
        <v>0</v>
      </c>
      <c r="AM36" s="95"/>
      <c r="AN36" s="95"/>
      <c r="AO36" s="138"/>
      <c r="AP36" s="138"/>
      <c r="AQ36" s="95">
        <f t="shared" si="12"/>
        <v>0</v>
      </c>
      <c r="AR36" s="95">
        <f t="shared" si="13"/>
        <v>0</v>
      </c>
      <c r="AS36" s="139">
        <v>0</v>
      </c>
      <c r="AT36" s="162"/>
      <c r="AU36" s="99"/>
      <c r="AV36" s="95"/>
      <c r="AW36" s="95">
        <f t="shared" si="14"/>
        <v>0</v>
      </c>
      <c r="AX36" s="95">
        <f t="shared" si="15"/>
        <v>0</v>
      </c>
      <c r="AY36" s="150"/>
      <c r="AZ36" s="110"/>
      <c r="BA36" s="110"/>
      <c r="BB36" s="110"/>
      <c r="BC36" s="95">
        <f t="shared" si="16"/>
        <v>0</v>
      </c>
      <c r="BD36" s="95">
        <f t="shared" si="17"/>
        <v>0</v>
      </c>
      <c r="BE36" s="95"/>
      <c r="BF36" s="95"/>
      <c r="BG36" s="99"/>
      <c r="BH36" s="95"/>
      <c r="BI36" s="95">
        <f t="shared" si="18"/>
        <v>0</v>
      </c>
      <c r="BJ36" s="95">
        <f t="shared" si="19"/>
        <v>0</v>
      </c>
      <c r="BK36" s="118"/>
      <c r="BL36" s="118"/>
      <c r="BM36" s="95"/>
      <c r="BN36" s="95"/>
      <c r="BO36" s="95">
        <f t="shared" si="20"/>
        <v>0</v>
      </c>
      <c r="BP36" s="95">
        <f t="shared" si="21"/>
        <v>0</v>
      </c>
      <c r="BQ36" s="95"/>
      <c r="BR36" s="95"/>
      <c r="BS36" s="119"/>
      <c r="BT36" s="119"/>
      <c r="BU36" s="95">
        <f t="shared" si="22"/>
        <v>0</v>
      </c>
      <c r="BV36" s="95">
        <f t="shared" si="23"/>
        <v>0</v>
      </c>
      <c r="BW36" s="356"/>
      <c r="BX36" s="138"/>
      <c r="BY36" s="103"/>
      <c r="BZ36" s="118"/>
      <c r="CA36" s="95">
        <f t="shared" si="24"/>
        <v>0</v>
      </c>
      <c r="CB36" s="95">
        <f t="shared" si="25"/>
        <v>0</v>
      </c>
      <c r="CC36" s="139"/>
      <c r="CD36" s="99"/>
      <c r="CE36" s="120"/>
      <c r="CF36" s="120"/>
      <c r="CG36" s="95">
        <f t="shared" si="26"/>
        <v>0</v>
      </c>
      <c r="CH36" s="95">
        <f t="shared" si="89"/>
        <v>0</v>
      </c>
      <c r="CI36" s="95"/>
      <c r="CJ36" s="95"/>
      <c r="CK36" s="95"/>
      <c r="CL36" s="95"/>
      <c r="CM36" s="95">
        <f t="shared" si="27"/>
        <v>0</v>
      </c>
      <c r="CN36" s="95">
        <f t="shared" si="28"/>
        <v>0</v>
      </c>
      <c r="CO36" s="116"/>
      <c r="CP36" s="95"/>
      <c r="CQ36" s="95"/>
      <c r="CR36" s="95"/>
      <c r="CS36" s="95">
        <f t="shared" si="29"/>
        <v>0</v>
      </c>
      <c r="CT36" s="95">
        <f t="shared" si="30"/>
        <v>0</v>
      </c>
      <c r="CU36" s="95"/>
      <c r="CV36" s="95"/>
      <c r="CW36" s="95"/>
      <c r="CX36" s="95"/>
      <c r="CY36" s="95">
        <f t="shared" si="31"/>
        <v>0</v>
      </c>
      <c r="CZ36" s="95">
        <f t="shared" si="32"/>
        <v>0</v>
      </c>
      <c r="DA36" s="139">
        <v>10.31</v>
      </c>
      <c r="DB36" s="138"/>
      <c r="DC36" s="95"/>
      <c r="DD36" s="95"/>
      <c r="DE36" s="95">
        <f t="shared" si="33"/>
        <v>10.31</v>
      </c>
      <c r="DF36" s="95">
        <f t="shared" si="34"/>
        <v>0</v>
      </c>
      <c r="DG36" s="95"/>
      <c r="DH36" s="95"/>
      <c r="DI36" s="118"/>
      <c r="DJ36" s="95"/>
      <c r="DK36" s="95">
        <f t="shared" si="35"/>
        <v>0</v>
      </c>
      <c r="DL36" s="95">
        <f t="shared" si="36"/>
        <v>0</v>
      </c>
      <c r="DM36" s="138"/>
      <c r="DN36" s="138"/>
      <c r="DO36" s="138"/>
      <c r="DP36" s="138"/>
      <c r="DQ36" s="95">
        <f t="shared" si="37"/>
        <v>0</v>
      </c>
      <c r="DR36" s="95">
        <f t="shared" si="38"/>
        <v>0</v>
      </c>
      <c r="DS36" s="116"/>
      <c r="DT36" s="95"/>
      <c r="DU36" s="95"/>
      <c r="DV36" s="119"/>
      <c r="DW36" s="95">
        <f t="shared" si="39"/>
        <v>0</v>
      </c>
      <c r="DX36" s="95">
        <f t="shared" si="40"/>
        <v>0</v>
      </c>
      <c r="DY36" s="140"/>
      <c r="DZ36" s="95"/>
      <c r="EA36" s="95"/>
      <c r="EB36" s="95"/>
      <c r="EC36" s="95">
        <f t="shared" si="41"/>
        <v>0</v>
      </c>
      <c r="ED36" s="95">
        <f t="shared" si="42"/>
        <v>0</v>
      </c>
      <c r="EE36" s="95"/>
      <c r="EF36" s="95"/>
      <c r="EG36" s="121"/>
      <c r="EH36" s="95"/>
      <c r="EI36" s="95">
        <f t="shared" si="43"/>
        <v>0</v>
      </c>
      <c r="EJ36" s="95">
        <f t="shared" si="44"/>
        <v>0</v>
      </c>
      <c r="EK36" s="95"/>
      <c r="EL36" s="95"/>
      <c r="EM36" s="95"/>
      <c r="EN36" s="95"/>
      <c r="EO36" s="95">
        <f t="shared" si="45"/>
        <v>0</v>
      </c>
      <c r="EP36" s="95">
        <f t="shared" si="46"/>
        <v>0</v>
      </c>
      <c r="EQ36" s="95"/>
      <c r="ER36" s="95"/>
      <c r="ES36" s="95"/>
      <c r="ET36" s="95"/>
      <c r="EU36" s="95">
        <f t="shared" si="47"/>
        <v>0</v>
      </c>
      <c r="EV36" s="95">
        <f t="shared" si="48"/>
        <v>0</v>
      </c>
      <c r="EW36" s="116">
        <v>44.33</v>
      </c>
      <c r="EX36" s="95"/>
      <c r="EY36" s="95"/>
      <c r="EZ36" s="95"/>
      <c r="FA36" s="95">
        <f t="shared" si="49"/>
        <v>44.33</v>
      </c>
      <c r="FB36" s="95">
        <f t="shared" si="50"/>
        <v>0</v>
      </c>
      <c r="FC36" s="95"/>
      <c r="FD36" s="95"/>
      <c r="FE36" s="95"/>
      <c r="FF36" s="95"/>
      <c r="FG36" s="95">
        <f t="shared" si="51"/>
        <v>0</v>
      </c>
      <c r="FH36" s="95">
        <f t="shared" si="52"/>
        <v>0</v>
      </c>
      <c r="FI36" s="95"/>
      <c r="FJ36" s="95"/>
      <c r="FK36" s="95"/>
      <c r="FL36" s="95"/>
      <c r="FM36" s="95">
        <f t="shared" si="53"/>
        <v>0</v>
      </c>
      <c r="FN36" s="95">
        <f t="shared" si="54"/>
        <v>0</v>
      </c>
      <c r="FO36" s="95"/>
      <c r="FP36" s="95"/>
      <c r="FQ36" s="95"/>
      <c r="FR36" s="95"/>
      <c r="FS36" s="95">
        <f t="shared" si="55"/>
        <v>0</v>
      </c>
      <c r="FT36" s="95">
        <f t="shared" si="56"/>
        <v>0</v>
      </c>
      <c r="FU36" s="95"/>
      <c r="FV36" s="95"/>
      <c r="FW36" s="95"/>
      <c r="FX36" s="95"/>
      <c r="FY36" s="95">
        <f t="shared" si="57"/>
        <v>0</v>
      </c>
      <c r="FZ36" s="95">
        <f t="shared" si="58"/>
        <v>0</v>
      </c>
      <c r="GA36" s="95"/>
      <c r="GB36" s="95"/>
      <c r="GC36" s="95"/>
      <c r="GD36" s="95"/>
      <c r="GE36" s="95">
        <f t="shared" si="59"/>
        <v>0</v>
      </c>
      <c r="GF36" s="95">
        <f t="shared" si="60"/>
        <v>0</v>
      </c>
      <c r="GG36" s="95"/>
      <c r="GH36" s="95"/>
      <c r="GI36" s="95"/>
      <c r="GJ36" s="95"/>
      <c r="GK36" s="95">
        <f t="shared" si="61"/>
        <v>0</v>
      </c>
      <c r="GL36" s="95">
        <f t="shared" si="62"/>
        <v>0</v>
      </c>
      <c r="GM36" s="95"/>
      <c r="GN36" s="95"/>
      <c r="GO36" s="95"/>
      <c r="GP36" s="95"/>
      <c r="GQ36" s="95">
        <f t="shared" si="63"/>
        <v>0</v>
      </c>
      <c r="GR36" s="95">
        <f t="shared" si="64"/>
        <v>0</v>
      </c>
      <c r="GS36" s="95"/>
      <c r="GT36" s="95"/>
      <c r="GU36" s="95"/>
      <c r="GV36" s="95"/>
      <c r="GW36" s="95">
        <f t="shared" si="65"/>
        <v>0</v>
      </c>
      <c r="GX36" s="95">
        <f t="shared" si="65"/>
        <v>0</v>
      </c>
      <c r="GY36" s="95"/>
      <c r="GZ36" s="95"/>
      <c r="HA36" s="95"/>
      <c r="HB36" s="95"/>
      <c r="HC36" s="95">
        <f t="shared" si="66"/>
        <v>0</v>
      </c>
      <c r="HD36" s="95">
        <f t="shared" si="66"/>
        <v>0</v>
      </c>
      <c r="HE36" s="95"/>
      <c r="HF36" s="95"/>
      <c r="HG36" s="95"/>
      <c r="HH36" s="95"/>
      <c r="HI36" s="95">
        <f t="shared" si="67"/>
        <v>0</v>
      </c>
      <c r="HJ36" s="95">
        <f t="shared" si="68"/>
        <v>0</v>
      </c>
      <c r="HK36" s="95"/>
      <c r="HL36" s="95"/>
      <c r="HM36" s="95"/>
      <c r="HN36" s="95"/>
      <c r="HO36" s="95">
        <f t="shared" si="69"/>
        <v>0</v>
      </c>
      <c r="HP36" s="95">
        <f t="shared" si="70"/>
        <v>0</v>
      </c>
      <c r="HQ36" s="95"/>
      <c r="HR36" s="95"/>
      <c r="HS36" s="95"/>
      <c r="HT36" s="95"/>
      <c r="HU36" s="95">
        <f t="shared" si="71"/>
        <v>0</v>
      </c>
      <c r="HV36" s="95">
        <f t="shared" si="71"/>
        <v>0</v>
      </c>
      <c r="HW36" s="95"/>
      <c r="HX36" s="166"/>
      <c r="HY36" s="166"/>
      <c r="HZ36" s="166"/>
      <c r="IA36" s="95">
        <f t="shared" si="72"/>
        <v>0</v>
      </c>
      <c r="IB36" s="95">
        <f t="shared" si="73"/>
        <v>0</v>
      </c>
      <c r="IC36" s="164"/>
      <c r="ID36" s="99"/>
      <c r="IE36" s="99">
        <f t="shared" si="74"/>
        <v>0</v>
      </c>
      <c r="IF36" s="99">
        <f t="shared" si="74"/>
        <v>0</v>
      </c>
      <c r="IG36" s="99"/>
      <c r="IH36" s="99"/>
      <c r="II36" s="99">
        <f t="shared" si="75"/>
        <v>0</v>
      </c>
      <c r="IJ36" s="99">
        <f t="shared" si="76"/>
        <v>0</v>
      </c>
      <c r="IK36" s="165"/>
      <c r="IL36" s="167"/>
      <c r="IM36" s="162">
        <f t="shared" si="77"/>
        <v>0</v>
      </c>
      <c r="IN36" s="162">
        <f t="shared" si="78"/>
        <v>0</v>
      </c>
      <c r="IO36" s="139"/>
      <c r="IP36" s="166"/>
      <c r="IQ36" s="162">
        <f t="shared" si="79"/>
        <v>0</v>
      </c>
      <c r="IR36" s="162">
        <f t="shared" si="80"/>
        <v>0</v>
      </c>
      <c r="IS36" s="117"/>
      <c r="IT36" s="166"/>
      <c r="IU36" s="162">
        <f t="shared" si="81"/>
        <v>0</v>
      </c>
      <c r="IV36" s="162">
        <f t="shared" si="82"/>
        <v>0</v>
      </c>
      <c r="IW36" s="163"/>
      <c r="IX36" s="163"/>
      <c r="IY36" s="191">
        <f t="shared" si="90"/>
        <v>0</v>
      </c>
      <c r="IZ36" s="190">
        <f t="shared" si="91"/>
        <v>0</v>
      </c>
      <c r="JA36" s="191"/>
      <c r="JB36" s="191"/>
      <c r="JC36" s="191">
        <f t="shared" si="85"/>
        <v>0</v>
      </c>
      <c r="JD36" s="191">
        <f t="shared" si="86"/>
        <v>0</v>
      </c>
      <c r="JE36" s="190"/>
      <c r="JF36" s="190"/>
      <c r="JG36" s="191">
        <f t="shared" si="87"/>
        <v>0</v>
      </c>
      <c r="JH36" s="191">
        <f t="shared" si="88"/>
        <v>0</v>
      </c>
    </row>
    <row r="37" spans="1:268" ht="12.75" customHeight="1">
      <c r="A37" s="134"/>
      <c r="B37" s="137">
        <v>27</v>
      </c>
      <c r="C37" s="95"/>
      <c r="D37" s="95"/>
      <c r="E37" s="138"/>
      <c r="F37" s="138"/>
      <c r="G37" s="95">
        <f t="shared" si="0"/>
        <v>0</v>
      </c>
      <c r="H37" s="95">
        <f t="shared" si="1"/>
        <v>0</v>
      </c>
      <c r="I37" s="116"/>
      <c r="J37" s="95"/>
      <c r="K37" s="95"/>
      <c r="L37" s="95"/>
      <c r="M37" s="95">
        <f t="shared" si="2"/>
        <v>0</v>
      </c>
      <c r="N37" s="95">
        <f t="shared" si="3"/>
        <v>0</v>
      </c>
      <c r="O37" s="116"/>
      <c r="P37" s="95"/>
      <c r="Q37" s="99"/>
      <c r="R37" s="95"/>
      <c r="S37" s="95">
        <f t="shared" si="4"/>
        <v>0</v>
      </c>
      <c r="T37" s="95">
        <f t="shared" si="5"/>
        <v>0</v>
      </c>
      <c r="U37" s="116">
        <v>34.950000000000003</v>
      </c>
      <c r="V37" s="95"/>
      <c r="W37" s="99"/>
      <c r="X37" s="99"/>
      <c r="Y37" s="95">
        <f t="shared" si="6"/>
        <v>34.950000000000003</v>
      </c>
      <c r="Z37" s="95">
        <f t="shared" si="7"/>
        <v>0</v>
      </c>
      <c r="AA37" s="95"/>
      <c r="AB37" s="168"/>
      <c r="AC37" s="231"/>
      <c r="AD37" s="95"/>
      <c r="AE37" s="95">
        <f t="shared" si="8"/>
        <v>0</v>
      </c>
      <c r="AF37" s="95">
        <f t="shared" si="9"/>
        <v>0</v>
      </c>
      <c r="AG37" s="116"/>
      <c r="AH37" s="95"/>
      <c r="AI37" s="95"/>
      <c r="AJ37" s="95"/>
      <c r="AK37" s="95">
        <f t="shared" si="10"/>
        <v>0</v>
      </c>
      <c r="AL37" s="95">
        <f t="shared" si="11"/>
        <v>0</v>
      </c>
      <c r="AM37" s="95"/>
      <c r="AN37" s="95"/>
      <c r="AO37" s="138"/>
      <c r="AP37" s="138"/>
      <c r="AQ37" s="95">
        <f t="shared" si="12"/>
        <v>0</v>
      </c>
      <c r="AR37" s="95">
        <f t="shared" si="13"/>
        <v>0</v>
      </c>
      <c r="AS37" s="139">
        <v>0</v>
      </c>
      <c r="AT37" s="162"/>
      <c r="AU37" s="99"/>
      <c r="AV37" s="95"/>
      <c r="AW37" s="95">
        <f t="shared" si="14"/>
        <v>0</v>
      </c>
      <c r="AX37" s="95">
        <f t="shared" si="15"/>
        <v>0</v>
      </c>
      <c r="AY37" s="150"/>
      <c r="AZ37" s="110"/>
      <c r="BA37" s="110"/>
      <c r="BB37" s="110"/>
      <c r="BC37" s="95">
        <f t="shared" si="16"/>
        <v>0</v>
      </c>
      <c r="BD37" s="95">
        <f t="shared" si="17"/>
        <v>0</v>
      </c>
      <c r="BE37" s="95"/>
      <c r="BF37" s="95"/>
      <c r="BG37" s="99"/>
      <c r="BH37" s="95"/>
      <c r="BI37" s="95">
        <f t="shared" si="18"/>
        <v>0</v>
      </c>
      <c r="BJ37" s="95">
        <f t="shared" si="19"/>
        <v>0</v>
      </c>
      <c r="BK37" s="118"/>
      <c r="BL37" s="118"/>
      <c r="BM37" s="95"/>
      <c r="BN37" s="95"/>
      <c r="BO37" s="95">
        <f t="shared" si="20"/>
        <v>0</v>
      </c>
      <c r="BP37" s="95">
        <f t="shared" si="21"/>
        <v>0</v>
      </c>
      <c r="BQ37" s="95"/>
      <c r="BR37" s="95"/>
      <c r="BS37" s="119"/>
      <c r="BT37" s="119"/>
      <c r="BU37" s="95">
        <f t="shared" si="22"/>
        <v>0</v>
      </c>
      <c r="BV37" s="95">
        <f t="shared" si="23"/>
        <v>0</v>
      </c>
      <c r="BW37" s="356"/>
      <c r="BX37" s="138"/>
      <c r="BY37" s="103"/>
      <c r="BZ37" s="118"/>
      <c r="CA37" s="95">
        <f t="shared" si="24"/>
        <v>0</v>
      </c>
      <c r="CB37" s="95">
        <f t="shared" si="25"/>
        <v>0</v>
      </c>
      <c r="CC37" s="139"/>
      <c r="CD37" s="99"/>
      <c r="CE37" s="120"/>
      <c r="CF37" s="120"/>
      <c r="CG37" s="95">
        <f t="shared" si="26"/>
        <v>0</v>
      </c>
      <c r="CH37" s="95">
        <f t="shared" si="89"/>
        <v>0</v>
      </c>
      <c r="CI37" s="95"/>
      <c r="CJ37" s="95"/>
      <c r="CK37" s="95"/>
      <c r="CL37" s="95"/>
      <c r="CM37" s="95">
        <f t="shared" si="27"/>
        <v>0</v>
      </c>
      <c r="CN37" s="95">
        <f t="shared" si="28"/>
        <v>0</v>
      </c>
      <c r="CO37" s="116"/>
      <c r="CP37" s="95"/>
      <c r="CQ37" s="95"/>
      <c r="CR37" s="95"/>
      <c r="CS37" s="95">
        <f t="shared" si="29"/>
        <v>0</v>
      </c>
      <c r="CT37" s="95">
        <f t="shared" si="30"/>
        <v>0</v>
      </c>
      <c r="CU37" s="95"/>
      <c r="CV37" s="95"/>
      <c r="CW37" s="95"/>
      <c r="CX37" s="95"/>
      <c r="CY37" s="95">
        <f t="shared" si="31"/>
        <v>0</v>
      </c>
      <c r="CZ37" s="95">
        <f t="shared" si="32"/>
        <v>0</v>
      </c>
      <c r="DA37" s="139">
        <v>10.31</v>
      </c>
      <c r="DB37" s="138"/>
      <c r="DC37" s="95"/>
      <c r="DD37" s="95"/>
      <c r="DE37" s="95">
        <f t="shared" si="33"/>
        <v>10.31</v>
      </c>
      <c r="DF37" s="95">
        <f t="shared" si="34"/>
        <v>0</v>
      </c>
      <c r="DG37" s="95"/>
      <c r="DH37" s="95"/>
      <c r="DI37" s="118"/>
      <c r="DJ37" s="95"/>
      <c r="DK37" s="95">
        <f t="shared" si="35"/>
        <v>0</v>
      </c>
      <c r="DL37" s="95">
        <f t="shared" si="36"/>
        <v>0</v>
      </c>
      <c r="DM37" s="138"/>
      <c r="DN37" s="138"/>
      <c r="DO37" s="138"/>
      <c r="DP37" s="138"/>
      <c r="DQ37" s="95">
        <f t="shared" si="37"/>
        <v>0</v>
      </c>
      <c r="DR37" s="95">
        <f t="shared" si="38"/>
        <v>0</v>
      </c>
      <c r="DS37" s="116"/>
      <c r="DT37" s="95"/>
      <c r="DU37" s="95"/>
      <c r="DV37" s="119"/>
      <c r="DW37" s="95">
        <f t="shared" si="39"/>
        <v>0</v>
      </c>
      <c r="DX37" s="95">
        <f t="shared" si="40"/>
        <v>0</v>
      </c>
      <c r="DY37" s="140"/>
      <c r="DZ37" s="95"/>
      <c r="EA37" s="95"/>
      <c r="EB37" s="95"/>
      <c r="EC37" s="95">
        <f t="shared" si="41"/>
        <v>0</v>
      </c>
      <c r="ED37" s="95">
        <f t="shared" si="42"/>
        <v>0</v>
      </c>
      <c r="EE37" s="95"/>
      <c r="EF37" s="95"/>
      <c r="EG37" s="121"/>
      <c r="EH37" s="95"/>
      <c r="EI37" s="95">
        <f t="shared" si="43"/>
        <v>0</v>
      </c>
      <c r="EJ37" s="95">
        <f t="shared" si="44"/>
        <v>0</v>
      </c>
      <c r="EK37" s="95"/>
      <c r="EL37" s="95"/>
      <c r="EM37" s="95"/>
      <c r="EN37" s="95"/>
      <c r="EO37" s="95">
        <f t="shared" si="45"/>
        <v>0</v>
      </c>
      <c r="EP37" s="95">
        <f t="shared" si="46"/>
        <v>0</v>
      </c>
      <c r="EQ37" s="95"/>
      <c r="ER37" s="95"/>
      <c r="ES37" s="95"/>
      <c r="ET37" s="95"/>
      <c r="EU37" s="95">
        <f t="shared" si="47"/>
        <v>0</v>
      </c>
      <c r="EV37" s="95">
        <f t="shared" si="48"/>
        <v>0</v>
      </c>
      <c r="EW37" s="116">
        <v>44.33</v>
      </c>
      <c r="EX37" s="95"/>
      <c r="EY37" s="95"/>
      <c r="EZ37" s="95"/>
      <c r="FA37" s="95">
        <f t="shared" si="49"/>
        <v>44.33</v>
      </c>
      <c r="FB37" s="95">
        <f t="shared" si="50"/>
        <v>0</v>
      </c>
      <c r="FC37" s="95"/>
      <c r="FD37" s="95"/>
      <c r="FE37" s="95"/>
      <c r="FF37" s="95"/>
      <c r="FG37" s="95">
        <f t="shared" si="51"/>
        <v>0</v>
      </c>
      <c r="FH37" s="95">
        <f t="shared" si="52"/>
        <v>0</v>
      </c>
      <c r="FI37" s="95"/>
      <c r="FJ37" s="95"/>
      <c r="FK37" s="95"/>
      <c r="FL37" s="95"/>
      <c r="FM37" s="95">
        <f t="shared" si="53"/>
        <v>0</v>
      </c>
      <c r="FN37" s="95">
        <f t="shared" si="54"/>
        <v>0</v>
      </c>
      <c r="FO37" s="95"/>
      <c r="FP37" s="95"/>
      <c r="FQ37" s="95"/>
      <c r="FR37" s="95"/>
      <c r="FS37" s="95">
        <f t="shared" si="55"/>
        <v>0</v>
      </c>
      <c r="FT37" s="95">
        <f t="shared" si="56"/>
        <v>0</v>
      </c>
      <c r="FU37" s="95"/>
      <c r="FV37" s="95"/>
      <c r="FW37" s="95"/>
      <c r="FX37" s="95"/>
      <c r="FY37" s="95">
        <f t="shared" si="57"/>
        <v>0</v>
      </c>
      <c r="FZ37" s="95">
        <f t="shared" si="58"/>
        <v>0</v>
      </c>
      <c r="GA37" s="95"/>
      <c r="GB37" s="95"/>
      <c r="GC37" s="95"/>
      <c r="GD37" s="95"/>
      <c r="GE37" s="95">
        <f t="shared" si="59"/>
        <v>0</v>
      </c>
      <c r="GF37" s="95">
        <f t="shared" si="60"/>
        <v>0</v>
      </c>
      <c r="GG37" s="95"/>
      <c r="GH37" s="95"/>
      <c r="GI37" s="95"/>
      <c r="GJ37" s="95"/>
      <c r="GK37" s="95">
        <f t="shared" si="61"/>
        <v>0</v>
      </c>
      <c r="GL37" s="95">
        <f t="shared" si="62"/>
        <v>0</v>
      </c>
      <c r="GM37" s="95"/>
      <c r="GN37" s="95"/>
      <c r="GO37" s="95"/>
      <c r="GP37" s="95"/>
      <c r="GQ37" s="95">
        <f t="shared" si="63"/>
        <v>0</v>
      </c>
      <c r="GR37" s="95">
        <f t="shared" si="64"/>
        <v>0</v>
      </c>
      <c r="GS37" s="95"/>
      <c r="GT37" s="95"/>
      <c r="GU37" s="95"/>
      <c r="GV37" s="95"/>
      <c r="GW37" s="95">
        <f t="shared" si="65"/>
        <v>0</v>
      </c>
      <c r="GX37" s="95">
        <f t="shared" si="65"/>
        <v>0</v>
      </c>
      <c r="GY37" s="95"/>
      <c r="GZ37" s="95"/>
      <c r="HA37" s="95"/>
      <c r="HB37" s="95"/>
      <c r="HC37" s="95">
        <f t="shared" si="66"/>
        <v>0</v>
      </c>
      <c r="HD37" s="95">
        <f t="shared" si="66"/>
        <v>0</v>
      </c>
      <c r="HE37" s="95"/>
      <c r="HF37" s="95"/>
      <c r="HG37" s="95"/>
      <c r="HH37" s="95"/>
      <c r="HI37" s="95">
        <f t="shared" si="67"/>
        <v>0</v>
      </c>
      <c r="HJ37" s="95">
        <f t="shared" si="68"/>
        <v>0</v>
      </c>
      <c r="HK37" s="95"/>
      <c r="HL37" s="95"/>
      <c r="HM37" s="95"/>
      <c r="HN37" s="95"/>
      <c r="HO37" s="95">
        <f t="shared" si="69"/>
        <v>0</v>
      </c>
      <c r="HP37" s="95">
        <f t="shared" si="70"/>
        <v>0</v>
      </c>
      <c r="HQ37" s="95"/>
      <c r="HR37" s="95"/>
      <c r="HS37" s="95"/>
      <c r="HT37" s="95"/>
      <c r="HU37" s="95">
        <f t="shared" si="71"/>
        <v>0</v>
      </c>
      <c r="HV37" s="95">
        <f t="shared" si="71"/>
        <v>0</v>
      </c>
      <c r="HW37" s="95"/>
      <c r="HX37" s="166"/>
      <c r="HY37" s="166"/>
      <c r="HZ37" s="166"/>
      <c r="IA37" s="95">
        <f t="shared" si="72"/>
        <v>0</v>
      </c>
      <c r="IB37" s="95">
        <f t="shared" si="73"/>
        <v>0</v>
      </c>
      <c r="IC37" s="164"/>
      <c r="ID37" s="99"/>
      <c r="IE37" s="99">
        <f t="shared" si="74"/>
        <v>0</v>
      </c>
      <c r="IF37" s="99">
        <f t="shared" si="74"/>
        <v>0</v>
      </c>
      <c r="IG37" s="99"/>
      <c r="IH37" s="99"/>
      <c r="II37" s="99">
        <f t="shared" si="75"/>
        <v>0</v>
      </c>
      <c r="IJ37" s="99">
        <f t="shared" si="76"/>
        <v>0</v>
      </c>
      <c r="IK37" s="165"/>
      <c r="IL37" s="167"/>
      <c r="IM37" s="162">
        <f t="shared" si="77"/>
        <v>0</v>
      </c>
      <c r="IN37" s="162">
        <f t="shared" si="78"/>
        <v>0</v>
      </c>
      <c r="IO37" s="139"/>
      <c r="IP37" s="166"/>
      <c r="IQ37" s="162">
        <f t="shared" si="79"/>
        <v>0</v>
      </c>
      <c r="IR37" s="162">
        <f t="shared" si="80"/>
        <v>0</v>
      </c>
      <c r="IS37" s="117"/>
      <c r="IT37" s="166"/>
      <c r="IU37" s="162">
        <f t="shared" si="81"/>
        <v>0</v>
      </c>
      <c r="IV37" s="162">
        <f t="shared" si="82"/>
        <v>0</v>
      </c>
      <c r="IW37" s="163"/>
      <c r="IX37" s="163"/>
      <c r="IY37" s="191">
        <f t="shared" si="90"/>
        <v>0</v>
      </c>
      <c r="IZ37" s="190">
        <f t="shared" si="91"/>
        <v>0</v>
      </c>
      <c r="JA37" s="191"/>
      <c r="JB37" s="191"/>
      <c r="JC37" s="191">
        <f t="shared" si="85"/>
        <v>0</v>
      </c>
      <c r="JD37" s="191">
        <f t="shared" si="86"/>
        <v>0</v>
      </c>
      <c r="JE37" s="190"/>
      <c r="JF37" s="190"/>
      <c r="JG37" s="191">
        <f t="shared" si="87"/>
        <v>0</v>
      </c>
      <c r="JH37" s="191">
        <f t="shared" si="88"/>
        <v>0</v>
      </c>
    </row>
    <row r="38" spans="1:268" ht="12.75" customHeight="1">
      <c r="A38" s="134"/>
      <c r="B38" s="137">
        <v>28</v>
      </c>
      <c r="C38" s="95"/>
      <c r="D38" s="95"/>
      <c r="E38" s="138"/>
      <c r="F38" s="138"/>
      <c r="G38" s="95">
        <f t="shared" si="0"/>
        <v>0</v>
      </c>
      <c r="H38" s="95">
        <f t="shared" si="1"/>
        <v>0</v>
      </c>
      <c r="I38" s="116"/>
      <c r="J38" s="95"/>
      <c r="K38" s="95"/>
      <c r="L38" s="95"/>
      <c r="M38" s="95">
        <f t="shared" si="2"/>
        <v>0</v>
      </c>
      <c r="N38" s="95">
        <f t="shared" si="3"/>
        <v>0</v>
      </c>
      <c r="O38" s="116"/>
      <c r="P38" s="95"/>
      <c r="Q38" s="99"/>
      <c r="R38" s="95"/>
      <c r="S38" s="95">
        <f t="shared" si="4"/>
        <v>0</v>
      </c>
      <c r="T38" s="95">
        <f t="shared" si="5"/>
        <v>0</v>
      </c>
      <c r="U38" s="116">
        <v>34.950000000000003</v>
      </c>
      <c r="V38" s="95"/>
      <c r="W38" s="99"/>
      <c r="X38" s="99"/>
      <c r="Y38" s="95">
        <f t="shared" si="6"/>
        <v>34.950000000000003</v>
      </c>
      <c r="Z38" s="95">
        <f t="shared" si="7"/>
        <v>0</v>
      </c>
      <c r="AA38" s="95"/>
      <c r="AB38" s="168"/>
      <c r="AC38" s="231"/>
      <c r="AD38" s="95"/>
      <c r="AE38" s="95">
        <f t="shared" si="8"/>
        <v>0</v>
      </c>
      <c r="AF38" s="95">
        <f t="shared" si="9"/>
        <v>0</v>
      </c>
      <c r="AG38" s="116"/>
      <c r="AH38" s="95"/>
      <c r="AI38" s="95"/>
      <c r="AJ38" s="95"/>
      <c r="AK38" s="95">
        <f t="shared" si="10"/>
        <v>0</v>
      </c>
      <c r="AL38" s="95">
        <f t="shared" si="11"/>
        <v>0</v>
      </c>
      <c r="AM38" s="95"/>
      <c r="AN38" s="95"/>
      <c r="AO38" s="138"/>
      <c r="AP38" s="138"/>
      <c r="AQ38" s="95">
        <f t="shared" si="12"/>
        <v>0</v>
      </c>
      <c r="AR38" s="95">
        <f t="shared" si="13"/>
        <v>0</v>
      </c>
      <c r="AS38" s="139">
        <v>0</v>
      </c>
      <c r="AT38" s="162"/>
      <c r="AU38" s="99"/>
      <c r="AV38" s="95"/>
      <c r="AW38" s="95">
        <f t="shared" si="14"/>
        <v>0</v>
      </c>
      <c r="AX38" s="95">
        <f t="shared" si="15"/>
        <v>0</v>
      </c>
      <c r="AY38" s="150"/>
      <c r="AZ38" s="110"/>
      <c r="BA38" s="110"/>
      <c r="BB38" s="110"/>
      <c r="BC38" s="95">
        <f t="shared" si="16"/>
        <v>0</v>
      </c>
      <c r="BD38" s="95">
        <f t="shared" si="17"/>
        <v>0</v>
      </c>
      <c r="BE38" s="95"/>
      <c r="BF38" s="95"/>
      <c r="BG38" s="99"/>
      <c r="BH38" s="95"/>
      <c r="BI38" s="95">
        <f t="shared" si="18"/>
        <v>0</v>
      </c>
      <c r="BJ38" s="95">
        <f t="shared" si="19"/>
        <v>0</v>
      </c>
      <c r="BK38" s="118"/>
      <c r="BL38" s="118"/>
      <c r="BM38" s="95"/>
      <c r="BN38" s="95"/>
      <c r="BO38" s="95">
        <f t="shared" si="20"/>
        <v>0</v>
      </c>
      <c r="BP38" s="95">
        <f t="shared" si="21"/>
        <v>0</v>
      </c>
      <c r="BQ38" s="95"/>
      <c r="BR38" s="95"/>
      <c r="BS38" s="119"/>
      <c r="BT38" s="119"/>
      <c r="BU38" s="95">
        <f t="shared" si="22"/>
        <v>0</v>
      </c>
      <c r="BV38" s="95">
        <f t="shared" si="23"/>
        <v>0</v>
      </c>
      <c r="BW38" s="356"/>
      <c r="BX38" s="138"/>
      <c r="BY38" s="103"/>
      <c r="BZ38" s="118"/>
      <c r="CA38" s="95">
        <f t="shared" si="24"/>
        <v>0</v>
      </c>
      <c r="CB38" s="95">
        <f t="shared" si="25"/>
        <v>0</v>
      </c>
      <c r="CC38" s="139"/>
      <c r="CD38" s="99"/>
      <c r="CE38" s="120"/>
      <c r="CF38" s="120"/>
      <c r="CG38" s="95">
        <f t="shared" si="26"/>
        <v>0</v>
      </c>
      <c r="CH38" s="95">
        <f t="shared" si="89"/>
        <v>0</v>
      </c>
      <c r="CI38" s="95"/>
      <c r="CJ38" s="95"/>
      <c r="CK38" s="95"/>
      <c r="CL38" s="95"/>
      <c r="CM38" s="95">
        <f t="shared" si="27"/>
        <v>0</v>
      </c>
      <c r="CN38" s="95">
        <f t="shared" si="28"/>
        <v>0</v>
      </c>
      <c r="CO38" s="116"/>
      <c r="CP38" s="95"/>
      <c r="CQ38" s="95"/>
      <c r="CR38" s="95"/>
      <c r="CS38" s="95">
        <f t="shared" si="29"/>
        <v>0</v>
      </c>
      <c r="CT38" s="95">
        <f t="shared" si="30"/>
        <v>0</v>
      </c>
      <c r="CU38" s="95"/>
      <c r="CV38" s="95"/>
      <c r="CW38" s="95"/>
      <c r="CX38" s="95"/>
      <c r="CY38" s="95">
        <f t="shared" si="31"/>
        <v>0</v>
      </c>
      <c r="CZ38" s="95">
        <f t="shared" si="32"/>
        <v>0</v>
      </c>
      <c r="DA38" s="139">
        <v>10.31</v>
      </c>
      <c r="DB38" s="138"/>
      <c r="DC38" s="95"/>
      <c r="DD38" s="95"/>
      <c r="DE38" s="95">
        <f t="shared" si="33"/>
        <v>10.31</v>
      </c>
      <c r="DF38" s="95">
        <f t="shared" si="34"/>
        <v>0</v>
      </c>
      <c r="DG38" s="95"/>
      <c r="DH38" s="95"/>
      <c r="DI38" s="118"/>
      <c r="DJ38" s="95"/>
      <c r="DK38" s="95">
        <f t="shared" si="35"/>
        <v>0</v>
      </c>
      <c r="DL38" s="95">
        <f t="shared" si="36"/>
        <v>0</v>
      </c>
      <c r="DM38" s="138"/>
      <c r="DN38" s="138"/>
      <c r="DO38" s="138"/>
      <c r="DP38" s="138"/>
      <c r="DQ38" s="95">
        <f t="shared" si="37"/>
        <v>0</v>
      </c>
      <c r="DR38" s="95">
        <f t="shared" si="38"/>
        <v>0</v>
      </c>
      <c r="DS38" s="116"/>
      <c r="DT38" s="95"/>
      <c r="DU38" s="95"/>
      <c r="DV38" s="119"/>
      <c r="DW38" s="95">
        <f t="shared" si="39"/>
        <v>0</v>
      </c>
      <c r="DX38" s="95">
        <f t="shared" si="40"/>
        <v>0</v>
      </c>
      <c r="DY38" s="140"/>
      <c r="DZ38" s="95"/>
      <c r="EA38" s="95"/>
      <c r="EB38" s="95"/>
      <c r="EC38" s="95">
        <f t="shared" si="41"/>
        <v>0</v>
      </c>
      <c r="ED38" s="95">
        <f t="shared" si="42"/>
        <v>0</v>
      </c>
      <c r="EE38" s="95"/>
      <c r="EF38" s="95"/>
      <c r="EG38" s="121"/>
      <c r="EH38" s="95"/>
      <c r="EI38" s="95">
        <f t="shared" si="43"/>
        <v>0</v>
      </c>
      <c r="EJ38" s="95">
        <f t="shared" si="44"/>
        <v>0</v>
      </c>
      <c r="EK38" s="95"/>
      <c r="EL38" s="95"/>
      <c r="EM38" s="95"/>
      <c r="EN38" s="95"/>
      <c r="EO38" s="95">
        <f t="shared" si="45"/>
        <v>0</v>
      </c>
      <c r="EP38" s="95">
        <f t="shared" si="46"/>
        <v>0</v>
      </c>
      <c r="EQ38" s="95"/>
      <c r="ER38" s="95"/>
      <c r="ES38" s="95"/>
      <c r="ET38" s="95"/>
      <c r="EU38" s="95">
        <f t="shared" si="47"/>
        <v>0</v>
      </c>
      <c r="EV38" s="95">
        <f t="shared" si="48"/>
        <v>0</v>
      </c>
      <c r="EW38" s="116">
        <v>44.33</v>
      </c>
      <c r="EX38" s="95"/>
      <c r="EY38" s="95"/>
      <c r="EZ38" s="95"/>
      <c r="FA38" s="95">
        <f t="shared" si="49"/>
        <v>44.33</v>
      </c>
      <c r="FB38" s="95">
        <f t="shared" si="50"/>
        <v>0</v>
      </c>
      <c r="FC38" s="95"/>
      <c r="FD38" s="95"/>
      <c r="FE38" s="95"/>
      <c r="FF38" s="95"/>
      <c r="FG38" s="95">
        <f t="shared" si="51"/>
        <v>0</v>
      </c>
      <c r="FH38" s="95">
        <f t="shared" si="52"/>
        <v>0</v>
      </c>
      <c r="FI38" s="95"/>
      <c r="FJ38" s="95"/>
      <c r="FK38" s="95"/>
      <c r="FL38" s="95"/>
      <c r="FM38" s="95">
        <f t="shared" si="53"/>
        <v>0</v>
      </c>
      <c r="FN38" s="95">
        <f t="shared" si="54"/>
        <v>0</v>
      </c>
      <c r="FO38" s="95"/>
      <c r="FP38" s="95"/>
      <c r="FQ38" s="95"/>
      <c r="FR38" s="95"/>
      <c r="FS38" s="95">
        <f t="shared" si="55"/>
        <v>0</v>
      </c>
      <c r="FT38" s="95">
        <f t="shared" si="56"/>
        <v>0</v>
      </c>
      <c r="FU38" s="95"/>
      <c r="FV38" s="95"/>
      <c r="FW38" s="95"/>
      <c r="FX38" s="95"/>
      <c r="FY38" s="95">
        <f t="shared" si="57"/>
        <v>0</v>
      </c>
      <c r="FZ38" s="95">
        <f t="shared" si="58"/>
        <v>0</v>
      </c>
      <c r="GA38" s="95"/>
      <c r="GB38" s="95"/>
      <c r="GC38" s="95"/>
      <c r="GD38" s="95"/>
      <c r="GE38" s="95">
        <f t="shared" si="59"/>
        <v>0</v>
      </c>
      <c r="GF38" s="95">
        <f t="shared" si="60"/>
        <v>0</v>
      </c>
      <c r="GG38" s="95"/>
      <c r="GH38" s="95"/>
      <c r="GI38" s="95"/>
      <c r="GJ38" s="95"/>
      <c r="GK38" s="95">
        <f t="shared" si="61"/>
        <v>0</v>
      </c>
      <c r="GL38" s="95">
        <f t="shared" si="62"/>
        <v>0</v>
      </c>
      <c r="GM38" s="95"/>
      <c r="GN38" s="95"/>
      <c r="GO38" s="95"/>
      <c r="GP38" s="95"/>
      <c r="GQ38" s="95">
        <f t="shared" si="63"/>
        <v>0</v>
      </c>
      <c r="GR38" s="95">
        <f t="shared" si="64"/>
        <v>0</v>
      </c>
      <c r="GS38" s="95"/>
      <c r="GT38" s="95"/>
      <c r="GU38" s="95"/>
      <c r="GV38" s="95"/>
      <c r="GW38" s="95">
        <f t="shared" si="65"/>
        <v>0</v>
      </c>
      <c r="GX38" s="95">
        <f t="shared" si="65"/>
        <v>0</v>
      </c>
      <c r="GY38" s="95"/>
      <c r="GZ38" s="95"/>
      <c r="HA38" s="95"/>
      <c r="HB38" s="95"/>
      <c r="HC38" s="95">
        <f t="shared" si="66"/>
        <v>0</v>
      </c>
      <c r="HD38" s="95">
        <f t="shared" si="66"/>
        <v>0</v>
      </c>
      <c r="HE38" s="95"/>
      <c r="HF38" s="95"/>
      <c r="HG38" s="95"/>
      <c r="HH38" s="95"/>
      <c r="HI38" s="95">
        <f t="shared" si="67"/>
        <v>0</v>
      </c>
      <c r="HJ38" s="95">
        <f t="shared" si="68"/>
        <v>0</v>
      </c>
      <c r="HK38" s="95"/>
      <c r="HL38" s="95"/>
      <c r="HM38" s="95"/>
      <c r="HN38" s="95"/>
      <c r="HO38" s="95">
        <f t="shared" si="69"/>
        <v>0</v>
      </c>
      <c r="HP38" s="95">
        <f t="shared" si="70"/>
        <v>0</v>
      </c>
      <c r="HQ38" s="95"/>
      <c r="HR38" s="95"/>
      <c r="HS38" s="95"/>
      <c r="HT38" s="95"/>
      <c r="HU38" s="95">
        <f t="shared" si="71"/>
        <v>0</v>
      </c>
      <c r="HV38" s="95">
        <f t="shared" si="71"/>
        <v>0</v>
      </c>
      <c r="HW38" s="95"/>
      <c r="HX38" s="166"/>
      <c r="HY38" s="166"/>
      <c r="HZ38" s="166"/>
      <c r="IA38" s="95">
        <f t="shared" si="72"/>
        <v>0</v>
      </c>
      <c r="IB38" s="95">
        <f t="shared" si="73"/>
        <v>0</v>
      </c>
      <c r="IC38" s="164"/>
      <c r="ID38" s="99"/>
      <c r="IE38" s="99">
        <f t="shared" si="74"/>
        <v>0</v>
      </c>
      <c r="IF38" s="99">
        <f t="shared" si="74"/>
        <v>0</v>
      </c>
      <c r="IG38" s="99"/>
      <c r="IH38" s="99"/>
      <c r="II38" s="99">
        <f t="shared" si="75"/>
        <v>0</v>
      </c>
      <c r="IJ38" s="99">
        <f t="shared" si="76"/>
        <v>0</v>
      </c>
      <c r="IK38" s="165"/>
      <c r="IL38" s="167"/>
      <c r="IM38" s="162">
        <f t="shared" si="77"/>
        <v>0</v>
      </c>
      <c r="IN38" s="162">
        <f t="shared" si="78"/>
        <v>0</v>
      </c>
      <c r="IO38" s="139"/>
      <c r="IP38" s="166"/>
      <c r="IQ38" s="162">
        <f t="shared" si="79"/>
        <v>0</v>
      </c>
      <c r="IR38" s="162">
        <f t="shared" si="80"/>
        <v>0</v>
      </c>
      <c r="IS38" s="117"/>
      <c r="IT38" s="166"/>
      <c r="IU38" s="162">
        <f t="shared" si="81"/>
        <v>0</v>
      </c>
      <c r="IV38" s="162">
        <f t="shared" si="82"/>
        <v>0</v>
      </c>
      <c r="IW38" s="163"/>
      <c r="IX38" s="163"/>
      <c r="IY38" s="191">
        <f t="shared" si="90"/>
        <v>0</v>
      </c>
      <c r="IZ38" s="190">
        <f t="shared" si="91"/>
        <v>0</v>
      </c>
      <c r="JA38" s="191"/>
      <c r="JB38" s="191"/>
      <c r="JC38" s="191">
        <f t="shared" si="85"/>
        <v>0</v>
      </c>
      <c r="JD38" s="191">
        <f t="shared" si="86"/>
        <v>0</v>
      </c>
      <c r="JE38" s="190"/>
      <c r="JF38" s="190"/>
      <c r="JG38" s="191">
        <f t="shared" si="87"/>
        <v>0</v>
      </c>
      <c r="JH38" s="191">
        <f t="shared" si="88"/>
        <v>0</v>
      </c>
    </row>
    <row r="39" spans="1:268" ht="12.75" customHeight="1">
      <c r="A39" s="136">
        <v>0.29166666666666669</v>
      </c>
      <c r="B39" s="137">
        <v>29</v>
      </c>
      <c r="C39" s="95"/>
      <c r="D39" s="95"/>
      <c r="E39" s="138"/>
      <c r="F39" s="138"/>
      <c r="G39" s="95">
        <f t="shared" si="0"/>
        <v>0</v>
      </c>
      <c r="H39" s="95">
        <f t="shared" si="1"/>
        <v>0</v>
      </c>
      <c r="I39" s="116"/>
      <c r="J39" s="95"/>
      <c r="K39" s="95"/>
      <c r="L39" s="95"/>
      <c r="M39" s="95">
        <f t="shared" si="2"/>
        <v>0</v>
      </c>
      <c r="N39" s="95">
        <f t="shared" si="3"/>
        <v>0</v>
      </c>
      <c r="O39" s="116"/>
      <c r="P39" s="95"/>
      <c r="Q39" s="99"/>
      <c r="R39" s="95"/>
      <c r="S39" s="95">
        <f t="shared" si="4"/>
        <v>0</v>
      </c>
      <c r="T39" s="95">
        <f t="shared" si="5"/>
        <v>0</v>
      </c>
      <c r="U39" s="116">
        <v>0</v>
      </c>
      <c r="V39" s="95"/>
      <c r="W39" s="99"/>
      <c r="X39" s="99"/>
      <c r="Y39" s="95">
        <f t="shared" si="6"/>
        <v>0</v>
      </c>
      <c r="Z39" s="95">
        <f t="shared" si="7"/>
        <v>0</v>
      </c>
      <c r="AA39" s="95"/>
      <c r="AB39" s="168"/>
      <c r="AC39" s="231"/>
      <c r="AD39" s="95"/>
      <c r="AE39" s="95">
        <f t="shared" si="8"/>
        <v>0</v>
      </c>
      <c r="AF39" s="95">
        <f t="shared" si="9"/>
        <v>0</v>
      </c>
      <c r="AG39" s="116"/>
      <c r="AH39" s="95"/>
      <c r="AI39" s="95"/>
      <c r="AJ39" s="95"/>
      <c r="AK39" s="95">
        <f t="shared" si="10"/>
        <v>0</v>
      </c>
      <c r="AL39" s="95">
        <f t="shared" si="11"/>
        <v>0</v>
      </c>
      <c r="AM39" s="95"/>
      <c r="AN39" s="95"/>
      <c r="AO39" s="138"/>
      <c r="AP39" s="138"/>
      <c r="AQ39" s="95">
        <f t="shared" si="12"/>
        <v>0</v>
      </c>
      <c r="AR39" s="95">
        <f t="shared" si="13"/>
        <v>0</v>
      </c>
      <c r="AS39" s="139">
        <v>0</v>
      </c>
      <c r="AT39" s="162"/>
      <c r="AU39" s="99"/>
      <c r="AV39" s="95"/>
      <c r="AW39" s="95">
        <f t="shared" si="14"/>
        <v>0</v>
      </c>
      <c r="AX39" s="95">
        <f t="shared" si="15"/>
        <v>0</v>
      </c>
      <c r="AY39" s="150"/>
      <c r="AZ39" s="110"/>
      <c r="BA39" s="110"/>
      <c r="BB39" s="110"/>
      <c r="BC39" s="95">
        <f t="shared" si="16"/>
        <v>0</v>
      </c>
      <c r="BD39" s="95">
        <f t="shared" si="17"/>
        <v>0</v>
      </c>
      <c r="BE39" s="95"/>
      <c r="BF39" s="95"/>
      <c r="BG39" s="99"/>
      <c r="BH39" s="95"/>
      <c r="BI39" s="95">
        <f t="shared" si="18"/>
        <v>0</v>
      </c>
      <c r="BJ39" s="95">
        <f t="shared" si="19"/>
        <v>0</v>
      </c>
      <c r="BK39" s="118"/>
      <c r="BL39" s="118"/>
      <c r="BM39" s="95"/>
      <c r="BN39" s="95"/>
      <c r="BO39" s="95">
        <f t="shared" si="20"/>
        <v>0</v>
      </c>
      <c r="BP39" s="95">
        <f t="shared" si="21"/>
        <v>0</v>
      </c>
      <c r="BQ39" s="95"/>
      <c r="BR39" s="95"/>
      <c r="BS39" s="119"/>
      <c r="BT39" s="119"/>
      <c r="BU39" s="95">
        <f t="shared" si="22"/>
        <v>0</v>
      </c>
      <c r="BV39" s="95">
        <f t="shared" si="23"/>
        <v>0</v>
      </c>
      <c r="BW39" s="356"/>
      <c r="BX39" s="138"/>
      <c r="BY39" s="103"/>
      <c r="BZ39" s="118"/>
      <c r="CA39" s="95">
        <f t="shared" si="24"/>
        <v>0</v>
      </c>
      <c r="CB39" s="95">
        <f t="shared" si="25"/>
        <v>0</v>
      </c>
      <c r="CC39" s="139"/>
      <c r="CD39" s="99"/>
      <c r="CE39" s="120"/>
      <c r="CF39" s="120"/>
      <c r="CG39" s="95">
        <f t="shared" si="26"/>
        <v>0</v>
      </c>
      <c r="CH39" s="95">
        <f t="shared" si="89"/>
        <v>0</v>
      </c>
      <c r="CI39" s="95"/>
      <c r="CJ39" s="95"/>
      <c r="CK39" s="95"/>
      <c r="CL39" s="95"/>
      <c r="CM39" s="95">
        <f t="shared" si="27"/>
        <v>0</v>
      </c>
      <c r="CN39" s="95">
        <f t="shared" si="28"/>
        <v>0</v>
      </c>
      <c r="CO39" s="116"/>
      <c r="CP39" s="95"/>
      <c r="CQ39" s="95"/>
      <c r="CR39" s="95"/>
      <c r="CS39" s="95">
        <f t="shared" si="29"/>
        <v>0</v>
      </c>
      <c r="CT39" s="95">
        <f t="shared" si="30"/>
        <v>0</v>
      </c>
      <c r="CU39" s="95"/>
      <c r="CV39" s="95"/>
      <c r="CW39" s="95"/>
      <c r="CX39" s="95"/>
      <c r="CY39" s="95">
        <f t="shared" si="31"/>
        <v>0</v>
      </c>
      <c r="CZ39" s="95">
        <f t="shared" si="32"/>
        <v>0</v>
      </c>
      <c r="DA39" s="139">
        <v>10.31</v>
      </c>
      <c r="DB39" s="138"/>
      <c r="DC39" s="95"/>
      <c r="DD39" s="95"/>
      <c r="DE39" s="95">
        <f t="shared" si="33"/>
        <v>10.31</v>
      </c>
      <c r="DF39" s="95">
        <f t="shared" si="34"/>
        <v>0</v>
      </c>
      <c r="DG39" s="95"/>
      <c r="DH39" s="95"/>
      <c r="DI39" s="118"/>
      <c r="DJ39" s="95"/>
      <c r="DK39" s="95">
        <f t="shared" si="35"/>
        <v>0</v>
      </c>
      <c r="DL39" s="95">
        <f t="shared" si="36"/>
        <v>0</v>
      </c>
      <c r="DM39" s="138"/>
      <c r="DN39" s="138"/>
      <c r="DO39" s="138"/>
      <c r="DP39" s="138"/>
      <c r="DQ39" s="95">
        <f t="shared" si="37"/>
        <v>0</v>
      </c>
      <c r="DR39" s="95">
        <f t="shared" si="38"/>
        <v>0</v>
      </c>
      <c r="DS39" s="116"/>
      <c r="DT39" s="95"/>
      <c r="DU39" s="95"/>
      <c r="DV39" s="119"/>
      <c r="DW39" s="95">
        <f t="shared" si="39"/>
        <v>0</v>
      </c>
      <c r="DX39" s="95">
        <f t="shared" si="40"/>
        <v>0</v>
      </c>
      <c r="DY39" s="140"/>
      <c r="DZ39" s="95"/>
      <c r="EA39" s="95"/>
      <c r="EB39" s="95"/>
      <c r="EC39" s="95">
        <f t="shared" si="41"/>
        <v>0</v>
      </c>
      <c r="ED39" s="95">
        <f t="shared" si="42"/>
        <v>0</v>
      </c>
      <c r="EE39" s="95"/>
      <c r="EF39" s="95"/>
      <c r="EG39" s="121"/>
      <c r="EH39" s="95"/>
      <c r="EI39" s="95">
        <f t="shared" si="43"/>
        <v>0</v>
      </c>
      <c r="EJ39" s="95">
        <f t="shared" si="44"/>
        <v>0</v>
      </c>
      <c r="EK39" s="95"/>
      <c r="EL39" s="95"/>
      <c r="EM39" s="95"/>
      <c r="EN39" s="95"/>
      <c r="EO39" s="95">
        <f t="shared" si="45"/>
        <v>0</v>
      </c>
      <c r="EP39" s="95">
        <f t="shared" si="46"/>
        <v>0</v>
      </c>
      <c r="EQ39" s="95"/>
      <c r="ER39" s="95"/>
      <c r="ES39" s="95"/>
      <c r="ET39" s="95"/>
      <c r="EU39" s="95">
        <f t="shared" si="47"/>
        <v>0</v>
      </c>
      <c r="EV39" s="95">
        <f t="shared" si="48"/>
        <v>0</v>
      </c>
      <c r="EW39" s="116">
        <v>44.33</v>
      </c>
      <c r="EX39" s="95"/>
      <c r="EY39" s="95"/>
      <c r="EZ39" s="95"/>
      <c r="FA39" s="95">
        <f t="shared" si="49"/>
        <v>44.33</v>
      </c>
      <c r="FB39" s="95">
        <f t="shared" si="50"/>
        <v>0</v>
      </c>
      <c r="FC39" s="95"/>
      <c r="FD39" s="95"/>
      <c r="FE39" s="95"/>
      <c r="FF39" s="95"/>
      <c r="FG39" s="95">
        <f t="shared" si="51"/>
        <v>0</v>
      </c>
      <c r="FH39" s="95">
        <f t="shared" si="52"/>
        <v>0</v>
      </c>
      <c r="FI39" s="95"/>
      <c r="FJ39" s="95"/>
      <c r="FK39" s="95"/>
      <c r="FL39" s="95"/>
      <c r="FM39" s="95">
        <f t="shared" si="53"/>
        <v>0</v>
      </c>
      <c r="FN39" s="95">
        <f t="shared" si="54"/>
        <v>0</v>
      </c>
      <c r="FO39" s="95"/>
      <c r="FP39" s="95"/>
      <c r="FQ39" s="95"/>
      <c r="FR39" s="95"/>
      <c r="FS39" s="95">
        <f t="shared" si="55"/>
        <v>0</v>
      </c>
      <c r="FT39" s="95">
        <f t="shared" si="56"/>
        <v>0</v>
      </c>
      <c r="FU39" s="95"/>
      <c r="FV39" s="95"/>
      <c r="FW39" s="95"/>
      <c r="FX39" s="95"/>
      <c r="FY39" s="95">
        <f t="shared" si="57"/>
        <v>0</v>
      </c>
      <c r="FZ39" s="95">
        <f t="shared" si="58"/>
        <v>0</v>
      </c>
      <c r="GA39" s="95"/>
      <c r="GB39" s="95"/>
      <c r="GC39" s="95"/>
      <c r="GD39" s="95"/>
      <c r="GE39" s="95">
        <f t="shared" si="59"/>
        <v>0</v>
      </c>
      <c r="GF39" s="95">
        <f t="shared" si="60"/>
        <v>0</v>
      </c>
      <c r="GG39" s="95"/>
      <c r="GH39" s="95"/>
      <c r="GI39" s="95"/>
      <c r="GJ39" s="95"/>
      <c r="GK39" s="95">
        <f t="shared" si="61"/>
        <v>0</v>
      </c>
      <c r="GL39" s="95">
        <f t="shared" si="62"/>
        <v>0</v>
      </c>
      <c r="GM39" s="95"/>
      <c r="GN39" s="95"/>
      <c r="GO39" s="95"/>
      <c r="GP39" s="95"/>
      <c r="GQ39" s="95">
        <f t="shared" si="63"/>
        <v>0</v>
      </c>
      <c r="GR39" s="95">
        <f t="shared" si="64"/>
        <v>0</v>
      </c>
      <c r="GS39" s="95"/>
      <c r="GT39" s="95"/>
      <c r="GU39" s="95"/>
      <c r="GV39" s="95"/>
      <c r="GW39" s="95">
        <f t="shared" si="65"/>
        <v>0</v>
      </c>
      <c r="GX39" s="95">
        <f t="shared" si="65"/>
        <v>0</v>
      </c>
      <c r="GY39" s="95"/>
      <c r="GZ39" s="95"/>
      <c r="HA39" s="95"/>
      <c r="HB39" s="95"/>
      <c r="HC39" s="95">
        <f t="shared" si="66"/>
        <v>0</v>
      </c>
      <c r="HD39" s="95">
        <f t="shared" si="66"/>
        <v>0</v>
      </c>
      <c r="HE39" s="95"/>
      <c r="HF39" s="95"/>
      <c r="HG39" s="95"/>
      <c r="HH39" s="95"/>
      <c r="HI39" s="95">
        <f t="shared" si="67"/>
        <v>0</v>
      </c>
      <c r="HJ39" s="95">
        <f t="shared" si="68"/>
        <v>0</v>
      </c>
      <c r="HK39" s="95"/>
      <c r="HL39" s="95"/>
      <c r="HM39" s="95"/>
      <c r="HN39" s="95"/>
      <c r="HO39" s="95">
        <f t="shared" si="69"/>
        <v>0</v>
      </c>
      <c r="HP39" s="95">
        <f t="shared" si="70"/>
        <v>0</v>
      </c>
      <c r="HQ39" s="95"/>
      <c r="HR39" s="95"/>
      <c r="HS39" s="95"/>
      <c r="HT39" s="95"/>
      <c r="HU39" s="95">
        <f t="shared" si="71"/>
        <v>0</v>
      </c>
      <c r="HV39" s="95">
        <f t="shared" si="71"/>
        <v>0</v>
      </c>
      <c r="HW39" s="95"/>
      <c r="HX39" s="166"/>
      <c r="HY39" s="166"/>
      <c r="HZ39" s="166"/>
      <c r="IA39" s="95">
        <f t="shared" si="72"/>
        <v>0</v>
      </c>
      <c r="IB39" s="95">
        <f t="shared" si="73"/>
        <v>0</v>
      </c>
      <c r="IC39" s="164"/>
      <c r="ID39" s="99"/>
      <c r="IE39" s="99">
        <f t="shared" si="74"/>
        <v>0</v>
      </c>
      <c r="IF39" s="99">
        <f t="shared" si="74"/>
        <v>0</v>
      </c>
      <c r="IG39" s="99"/>
      <c r="IH39" s="99"/>
      <c r="II39" s="99">
        <f t="shared" si="75"/>
        <v>0</v>
      </c>
      <c r="IJ39" s="99">
        <f t="shared" si="76"/>
        <v>0</v>
      </c>
      <c r="IK39" s="165"/>
      <c r="IL39" s="167"/>
      <c r="IM39" s="162">
        <f t="shared" si="77"/>
        <v>0</v>
      </c>
      <c r="IN39" s="162">
        <f t="shared" si="78"/>
        <v>0</v>
      </c>
      <c r="IO39" s="139"/>
      <c r="IP39" s="166"/>
      <c r="IQ39" s="162">
        <f t="shared" si="79"/>
        <v>0</v>
      </c>
      <c r="IR39" s="162">
        <f t="shared" si="80"/>
        <v>0</v>
      </c>
      <c r="IS39" s="117"/>
      <c r="IT39" s="166"/>
      <c r="IU39" s="162">
        <f t="shared" si="81"/>
        <v>0</v>
      </c>
      <c r="IV39" s="162">
        <f t="shared" si="82"/>
        <v>0</v>
      </c>
      <c r="IW39" s="163"/>
      <c r="IX39" s="163"/>
      <c r="IY39" s="191">
        <f t="shared" si="90"/>
        <v>0</v>
      </c>
      <c r="IZ39" s="190">
        <f t="shared" si="91"/>
        <v>0</v>
      </c>
      <c r="JA39" s="191"/>
      <c r="JB39" s="191"/>
      <c r="JC39" s="191">
        <f t="shared" si="85"/>
        <v>0</v>
      </c>
      <c r="JD39" s="191">
        <f t="shared" si="86"/>
        <v>0</v>
      </c>
      <c r="JE39" s="190"/>
      <c r="JF39" s="190"/>
      <c r="JG39" s="191">
        <f t="shared" si="87"/>
        <v>0</v>
      </c>
      <c r="JH39" s="191">
        <f t="shared" si="88"/>
        <v>0</v>
      </c>
    </row>
    <row r="40" spans="1:268" ht="12.75" customHeight="1">
      <c r="A40" s="134"/>
      <c r="B40" s="137">
        <v>30</v>
      </c>
      <c r="C40" s="95"/>
      <c r="D40" s="95"/>
      <c r="E40" s="138"/>
      <c r="F40" s="138"/>
      <c r="G40" s="95">
        <f t="shared" si="0"/>
        <v>0</v>
      </c>
      <c r="H40" s="95">
        <f t="shared" si="1"/>
        <v>0</v>
      </c>
      <c r="I40" s="116"/>
      <c r="J40" s="95"/>
      <c r="K40" s="95"/>
      <c r="L40" s="95"/>
      <c r="M40" s="95">
        <f t="shared" si="2"/>
        <v>0</v>
      </c>
      <c r="N40" s="95">
        <f t="shared" si="3"/>
        <v>0</v>
      </c>
      <c r="O40" s="116"/>
      <c r="P40" s="95"/>
      <c r="Q40" s="99"/>
      <c r="R40" s="95"/>
      <c r="S40" s="95">
        <f t="shared" si="4"/>
        <v>0</v>
      </c>
      <c r="T40" s="95">
        <f t="shared" si="5"/>
        <v>0</v>
      </c>
      <c r="U40" s="116">
        <v>0</v>
      </c>
      <c r="V40" s="95"/>
      <c r="W40" s="99"/>
      <c r="X40" s="99"/>
      <c r="Y40" s="95">
        <f t="shared" si="6"/>
        <v>0</v>
      </c>
      <c r="Z40" s="95">
        <f t="shared" si="7"/>
        <v>0</v>
      </c>
      <c r="AA40" s="95"/>
      <c r="AB40" s="168"/>
      <c r="AC40" s="231"/>
      <c r="AD40" s="95"/>
      <c r="AE40" s="95">
        <f t="shared" si="8"/>
        <v>0</v>
      </c>
      <c r="AF40" s="95">
        <f t="shared" si="9"/>
        <v>0</v>
      </c>
      <c r="AG40" s="116"/>
      <c r="AH40" s="95"/>
      <c r="AI40" s="95"/>
      <c r="AJ40" s="95"/>
      <c r="AK40" s="95">
        <f t="shared" si="10"/>
        <v>0</v>
      </c>
      <c r="AL40" s="95">
        <f t="shared" si="11"/>
        <v>0</v>
      </c>
      <c r="AM40" s="95"/>
      <c r="AN40" s="95"/>
      <c r="AO40" s="138"/>
      <c r="AP40" s="138"/>
      <c r="AQ40" s="95">
        <f t="shared" si="12"/>
        <v>0</v>
      </c>
      <c r="AR40" s="95">
        <f t="shared" si="13"/>
        <v>0</v>
      </c>
      <c r="AS40" s="139">
        <v>0</v>
      </c>
      <c r="AT40" s="162"/>
      <c r="AU40" s="99"/>
      <c r="AV40" s="95"/>
      <c r="AW40" s="95">
        <f t="shared" si="14"/>
        <v>0</v>
      </c>
      <c r="AX40" s="95">
        <f t="shared" si="15"/>
        <v>0</v>
      </c>
      <c r="AY40" s="150"/>
      <c r="AZ40" s="110"/>
      <c r="BA40" s="110"/>
      <c r="BB40" s="110"/>
      <c r="BC40" s="95">
        <f t="shared" si="16"/>
        <v>0</v>
      </c>
      <c r="BD40" s="95">
        <f t="shared" si="17"/>
        <v>0</v>
      </c>
      <c r="BE40" s="95"/>
      <c r="BF40" s="95"/>
      <c r="BG40" s="99"/>
      <c r="BH40" s="95"/>
      <c r="BI40" s="95">
        <f t="shared" si="18"/>
        <v>0</v>
      </c>
      <c r="BJ40" s="95">
        <f t="shared" si="19"/>
        <v>0</v>
      </c>
      <c r="BK40" s="118"/>
      <c r="BL40" s="118"/>
      <c r="BM40" s="95"/>
      <c r="BN40" s="95"/>
      <c r="BO40" s="95">
        <f t="shared" si="20"/>
        <v>0</v>
      </c>
      <c r="BP40" s="95">
        <f t="shared" si="21"/>
        <v>0</v>
      </c>
      <c r="BQ40" s="95"/>
      <c r="BR40" s="95"/>
      <c r="BS40" s="119"/>
      <c r="BT40" s="119"/>
      <c r="BU40" s="95">
        <f t="shared" si="22"/>
        <v>0</v>
      </c>
      <c r="BV40" s="95">
        <f t="shared" si="23"/>
        <v>0</v>
      </c>
      <c r="BW40" s="356"/>
      <c r="BX40" s="138"/>
      <c r="BY40" s="103"/>
      <c r="BZ40" s="118"/>
      <c r="CA40" s="95">
        <f t="shared" si="24"/>
        <v>0</v>
      </c>
      <c r="CB40" s="95">
        <f t="shared" si="25"/>
        <v>0</v>
      </c>
      <c r="CC40" s="139"/>
      <c r="CD40" s="99"/>
      <c r="CE40" s="120"/>
      <c r="CF40" s="120"/>
      <c r="CG40" s="95">
        <f t="shared" si="26"/>
        <v>0</v>
      </c>
      <c r="CH40" s="95">
        <f t="shared" si="89"/>
        <v>0</v>
      </c>
      <c r="CI40" s="95"/>
      <c r="CJ40" s="95"/>
      <c r="CK40" s="95"/>
      <c r="CL40" s="95"/>
      <c r="CM40" s="95">
        <f t="shared" si="27"/>
        <v>0</v>
      </c>
      <c r="CN40" s="95">
        <f t="shared" si="28"/>
        <v>0</v>
      </c>
      <c r="CO40" s="116"/>
      <c r="CP40" s="95"/>
      <c r="CQ40" s="95"/>
      <c r="CR40" s="95"/>
      <c r="CS40" s="95">
        <f t="shared" si="29"/>
        <v>0</v>
      </c>
      <c r="CT40" s="95">
        <f t="shared" si="30"/>
        <v>0</v>
      </c>
      <c r="CU40" s="95"/>
      <c r="CV40" s="95"/>
      <c r="CW40" s="95"/>
      <c r="CX40" s="95"/>
      <c r="CY40" s="95">
        <f t="shared" si="31"/>
        <v>0</v>
      </c>
      <c r="CZ40" s="95">
        <f t="shared" si="32"/>
        <v>0</v>
      </c>
      <c r="DA40" s="139">
        <v>10.31</v>
      </c>
      <c r="DB40" s="138"/>
      <c r="DC40" s="95"/>
      <c r="DD40" s="95"/>
      <c r="DE40" s="95">
        <f t="shared" si="33"/>
        <v>10.31</v>
      </c>
      <c r="DF40" s="95">
        <f t="shared" si="34"/>
        <v>0</v>
      </c>
      <c r="DG40" s="95"/>
      <c r="DH40" s="95"/>
      <c r="DI40" s="118"/>
      <c r="DJ40" s="95"/>
      <c r="DK40" s="95">
        <f t="shared" si="35"/>
        <v>0</v>
      </c>
      <c r="DL40" s="95">
        <f t="shared" si="36"/>
        <v>0</v>
      </c>
      <c r="DM40" s="138"/>
      <c r="DN40" s="138"/>
      <c r="DO40" s="138"/>
      <c r="DP40" s="138"/>
      <c r="DQ40" s="95">
        <f t="shared" si="37"/>
        <v>0</v>
      </c>
      <c r="DR40" s="95">
        <f t="shared" si="38"/>
        <v>0</v>
      </c>
      <c r="DS40" s="116"/>
      <c r="DT40" s="95"/>
      <c r="DU40" s="95"/>
      <c r="DV40" s="119"/>
      <c r="DW40" s="95">
        <f t="shared" si="39"/>
        <v>0</v>
      </c>
      <c r="DX40" s="95">
        <f t="shared" si="40"/>
        <v>0</v>
      </c>
      <c r="DY40" s="140"/>
      <c r="DZ40" s="95"/>
      <c r="EA40" s="95"/>
      <c r="EB40" s="95"/>
      <c r="EC40" s="95">
        <f t="shared" si="41"/>
        <v>0</v>
      </c>
      <c r="ED40" s="95">
        <f t="shared" si="42"/>
        <v>0</v>
      </c>
      <c r="EE40" s="95"/>
      <c r="EF40" s="95"/>
      <c r="EG40" s="121"/>
      <c r="EH40" s="95"/>
      <c r="EI40" s="95">
        <f t="shared" si="43"/>
        <v>0</v>
      </c>
      <c r="EJ40" s="95">
        <f t="shared" si="44"/>
        <v>0</v>
      </c>
      <c r="EK40" s="95"/>
      <c r="EL40" s="95"/>
      <c r="EM40" s="95"/>
      <c r="EN40" s="95"/>
      <c r="EO40" s="95">
        <f t="shared" si="45"/>
        <v>0</v>
      </c>
      <c r="EP40" s="95">
        <f t="shared" si="46"/>
        <v>0</v>
      </c>
      <c r="EQ40" s="95"/>
      <c r="ER40" s="95"/>
      <c r="ES40" s="95"/>
      <c r="ET40" s="95"/>
      <c r="EU40" s="95">
        <f t="shared" si="47"/>
        <v>0</v>
      </c>
      <c r="EV40" s="95">
        <f t="shared" si="48"/>
        <v>0</v>
      </c>
      <c r="EW40" s="116">
        <v>44.33</v>
      </c>
      <c r="EX40" s="95"/>
      <c r="EY40" s="95"/>
      <c r="EZ40" s="95"/>
      <c r="FA40" s="95">
        <f t="shared" si="49"/>
        <v>44.33</v>
      </c>
      <c r="FB40" s="95">
        <f t="shared" si="50"/>
        <v>0</v>
      </c>
      <c r="FC40" s="95"/>
      <c r="FD40" s="95"/>
      <c r="FE40" s="95"/>
      <c r="FF40" s="95"/>
      <c r="FG40" s="95">
        <f t="shared" si="51"/>
        <v>0</v>
      </c>
      <c r="FH40" s="95">
        <f t="shared" si="52"/>
        <v>0</v>
      </c>
      <c r="FI40" s="95"/>
      <c r="FJ40" s="95"/>
      <c r="FK40" s="95"/>
      <c r="FL40" s="95"/>
      <c r="FM40" s="95">
        <f t="shared" si="53"/>
        <v>0</v>
      </c>
      <c r="FN40" s="95">
        <f t="shared" si="54"/>
        <v>0</v>
      </c>
      <c r="FO40" s="95"/>
      <c r="FP40" s="95"/>
      <c r="FQ40" s="95"/>
      <c r="FR40" s="95"/>
      <c r="FS40" s="95">
        <f t="shared" si="55"/>
        <v>0</v>
      </c>
      <c r="FT40" s="95">
        <f t="shared" si="56"/>
        <v>0</v>
      </c>
      <c r="FU40" s="95"/>
      <c r="FV40" s="95"/>
      <c r="FW40" s="95"/>
      <c r="FX40" s="95"/>
      <c r="FY40" s="95">
        <f t="shared" si="57"/>
        <v>0</v>
      </c>
      <c r="FZ40" s="95">
        <f t="shared" si="58"/>
        <v>0</v>
      </c>
      <c r="GA40" s="95"/>
      <c r="GB40" s="95"/>
      <c r="GC40" s="95"/>
      <c r="GD40" s="95"/>
      <c r="GE40" s="95">
        <f t="shared" si="59"/>
        <v>0</v>
      </c>
      <c r="GF40" s="95">
        <f t="shared" si="60"/>
        <v>0</v>
      </c>
      <c r="GG40" s="95"/>
      <c r="GH40" s="95"/>
      <c r="GI40" s="95"/>
      <c r="GJ40" s="95"/>
      <c r="GK40" s="95">
        <f t="shared" si="61"/>
        <v>0</v>
      </c>
      <c r="GL40" s="95">
        <f t="shared" si="62"/>
        <v>0</v>
      </c>
      <c r="GM40" s="95"/>
      <c r="GN40" s="95"/>
      <c r="GO40" s="95"/>
      <c r="GP40" s="95"/>
      <c r="GQ40" s="95">
        <f t="shared" si="63"/>
        <v>0</v>
      </c>
      <c r="GR40" s="95">
        <f t="shared" si="64"/>
        <v>0</v>
      </c>
      <c r="GS40" s="95"/>
      <c r="GT40" s="95"/>
      <c r="GU40" s="95"/>
      <c r="GV40" s="95"/>
      <c r="GW40" s="95">
        <f t="shared" si="65"/>
        <v>0</v>
      </c>
      <c r="GX40" s="95">
        <f t="shared" si="65"/>
        <v>0</v>
      </c>
      <c r="GY40" s="95"/>
      <c r="GZ40" s="95"/>
      <c r="HA40" s="95"/>
      <c r="HB40" s="95"/>
      <c r="HC40" s="95">
        <f t="shared" si="66"/>
        <v>0</v>
      </c>
      <c r="HD40" s="95">
        <f t="shared" si="66"/>
        <v>0</v>
      </c>
      <c r="HE40" s="95"/>
      <c r="HF40" s="95"/>
      <c r="HG40" s="95"/>
      <c r="HH40" s="95"/>
      <c r="HI40" s="95">
        <f t="shared" si="67"/>
        <v>0</v>
      </c>
      <c r="HJ40" s="95">
        <f t="shared" si="68"/>
        <v>0</v>
      </c>
      <c r="HK40" s="95"/>
      <c r="HL40" s="95"/>
      <c r="HM40" s="95"/>
      <c r="HN40" s="95"/>
      <c r="HO40" s="95">
        <f t="shared" si="69"/>
        <v>0</v>
      </c>
      <c r="HP40" s="95">
        <f t="shared" si="70"/>
        <v>0</v>
      </c>
      <c r="HQ40" s="95"/>
      <c r="HR40" s="95"/>
      <c r="HS40" s="95"/>
      <c r="HT40" s="95"/>
      <c r="HU40" s="95">
        <f t="shared" si="71"/>
        <v>0</v>
      </c>
      <c r="HV40" s="95">
        <f t="shared" si="71"/>
        <v>0</v>
      </c>
      <c r="HW40" s="95"/>
      <c r="HX40" s="166"/>
      <c r="HY40" s="166"/>
      <c r="HZ40" s="166"/>
      <c r="IA40" s="95">
        <f t="shared" si="72"/>
        <v>0</v>
      </c>
      <c r="IB40" s="95">
        <f t="shared" si="73"/>
        <v>0</v>
      </c>
      <c r="IC40" s="164"/>
      <c r="ID40" s="99"/>
      <c r="IE40" s="99">
        <f t="shared" si="74"/>
        <v>0</v>
      </c>
      <c r="IF40" s="99">
        <f t="shared" si="74"/>
        <v>0</v>
      </c>
      <c r="IG40" s="99"/>
      <c r="IH40" s="99"/>
      <c r="II40" s="99">
        <f t="shared" si="75"/>
        <v>0</v>
      </c>
      <c r="IJ40" s="99">
        <f t="shared" si="76"/>
        <v>0</v>
      </c>
      <c r="IK40" s="165"/>
      <c r="IL40" s="167"/>
      <c r="IM40" s="162">
        <f t="shared" si="77"/>
        <v>0</v>
      </c>
      <c r="IN40" s="162">
        <f t="shared" si="78"/>
        <v>0</v>
      </c>
      <c r="IO40" s="139"/>
      <c r="IP40" s="166"/>
      <c r="IQ40" s="162">
        <f t="shared" si="79"/>
        <v>0</v>
      </c>
      <c r="IR40" s="162">
        <f t="shared" si="80"/>
        <v>0</v>
      </c>
      <c r="IS40" s="117"/>
      <c r="IT40" s="166"/>
      <c r="IU40" s="162">
        <f t="shared" si="81"/>
        <v>0</v>
      </c>
      <c r="IV40" s="162">
        <f t="shared" si="82"/>
        <v>0</v>
      </c>
      <c r="IW40" s="163"/>
      <c r="IX40" s="163"/>
      <c r="IY40" s="191">
        <f t="shared" si="90"/>
        <v>0</v>
      </c>
      <c r="IZ40" s="190">
        <f t="shared" si="91"/>
        <v>0</v>
      </c>
      <c r="JA40" s="191"/>
      <c r="JB40" s="191"/>
      <c r="JC40" s="191">
        <f t="shared" si="85"/>
        <v>0</v>
      </c>
      <c r="JD40" s="191">
        <f t="shared" si="86"/>
        <v>0</v>
      </c>
      <c r="JE40" s="190"/>
      <c r="JF40" s="190"/>
      <c r="JG40" s="191">
        <f t="shared" si="87"/>
        <v>0</v>
      </c>
      <c r="JH40" s="191">
        <f t="shared" si="88"/>
        <v>0</v>
      </c>
    </row>
    <row r="41" spans="1:268" ht="12.75" customHeight="1">
      <c r="A41" s="134"/>
      <c r="B41" s="137">
        <v>31</v>
      </c>
      <c r="C41" s="95"/>
      <c r="D41" s="95"/>
      <c r="E41" s="138"/>
      <c r="F41" s="138"/>
      <c r="G41" s="95">
        <f t="shared" si="0"/>
        <v>0</v>
      </c>
      <c r="H41" s="95">
        <f t="shared" si="1"/>
        <v>0</v>
      </c>
      <c r="I41" s="116"/>
      <c r="J41" s="95"/>
      <c r="K41" s="95"/>
      <c r="L41" s="95"/>
      <c r="M41" s="95">
        <f t="shared" si="2"/>
        <v>0</v>
      </c>
      <c r="N41" s="95">
        <f t="shared" si="3"/>
        <v>0</v>
      </c>
      <c r="O41" s="116"/>
      <c r="P41" s="95"/>
      <c r="Q41" s="99"/>
      <c r="R41" s="95"/>
      <c r="S41" s="95">
        <f t="shared" si="4"/>
        <v>0</v>
      </c>
      <c r="T41" s="95">
        <f t="shared" si="5"/>
        <v>0</v>
      </c>
      <c r="U41" s="116">
        <v>0</v>
      </c>
      <c r="V41" s="95"/>
      <c r="W41" s="99"/>
      <c r="X41" s="99"/>
      <c r="Y41" s="95">
        <f t="shared" si="6"/>
        <v>0</v>
      </c>
      <c r="Z41" s="95">
        <f t="shared" si="7"/>
        <v>0</v>
      </c>
      <c r="AA41" s="95"/>
      <c r="AB41" s="168"/>
      <c r="AC41" s="231"/>
      <c r="AD41" s="95"/>
      <c r="AE41" s="95">
        <f t="shared" si="8"/>
        <v>0</v>
      </c>
      <c r="AF41" s="95">
        <f t="shared" si="9"/>
        <v>0</v>
      </c>
      <c r="AG41" s="116"/>
      <c r="AH41" s="95"/>
      <c r="AI41" s="95"/>
      <c r="AJ41" s="95"/>
      <c r="AK41" s="95">
        <f t="shared" si="10"/>
        <v>0</v>
      </c>
      <c r="AL41" s="95">
        <f t="shared" si="11"/>
        <v>0</v>
      </c>
      <c r="AM41" s="95"/>
      <c r="AN41" s="95"/>
      <c r="AO41" s="138"/>
      <c r="AP41" s="138"/>
      <c r="AQ41" s="95">
        <f t="shared" si="12"/>
        <v>0</v>
      </c>
      <c r="AR41" s="95">
        <f t="shared" si="13"/>
        <v>0</v>
      </c>
      <c r="AS41" s="139">
        <v>0</v>
      </c>
      <c r="AT41" s="162"/>
      <c r="AU41" s="99"/>
      <c r="AV41" s="95"/>
      <c r="AW41" s="95">
        <f t="shared" si="14"/>
        <v>0</v>
      </c>
      <c r="AX41" s="95">
        <f t="shared" si="15"/>
        <v>0</v>
      </c>
      <c r="AY41" s="150"/>
      <c r="AZ41" s="110"/>
      <c r="BA41" s="110"/>
      <c r="BB41" s="110"/>
      <c r="BC41" s="95">
        <f t="shared" si="16"/>
        <v>0</v>
      </c>
      <c r="BD41" s="95">
        <f t="shared" si="17"/>
        <v>0</v>
      </c>
      <c r="BE41" s="95"/>
      <c r="BF41" s="95"/>
      <c r="BG41" s="99"/>
      <c r="BH41" s="95"/>
      <c r="BI41" s="95">
        <f t="shared" si="18"/>
        <v>0</v>
      </c>
      <c r="BJ41" s="95">
        <f t="shared" si="19"/>
        <v>0</v>
      </c>
      <c r="BK41" s="118"/>
      <c r="BL41" s="118"/>
      <c r="BM41" s="95"/>
      <c r="BN41" s="95"/>
      <c r="BO41" s="95">
        <f t="shared" si="20"/>
        <v>0</v>
      </c>
      <c r="BP41" s="95">
        <f t="shared" si="21"/>
        <v>0</v>
      </c>
      <c r="BQ41" s="95"/>
      <c r="BR41" s="95"/>
      <c r="BS41" s="119"/>
      <c r="BT41" s="119"/>
      <c r="BU41" s="95">
        <f t="shared" si="22"/>
        <v>0</v>
      </c>
      <c r="BV41" s="95">
        <f t="shared" si="23"/>
        <v>0</v>
      </c>
      <c r="BW41" s="356"/>
      <c r="BX41" s="138"/>
      <c r="BY41" s="103"/>
      <c r="BZ41" s="118"/>
      <c r="CA41" s="95">
        <f t="shared" si="24"/>
        <v>0</v>
      </c>
      <c r="CB41" s="95">
        <f t="shared" si="25"/>
        <v>0</v>
      </c>
      <c r="CC41" s="139"/>
      <c r="CD41" s="99"/>
      <c r="CE41" s="120"/>
      <c r="CF41" s="120"/>
      <c r="CG41" s="95">
        <f t="shared" si="26"/>
        <v>0</v>
      </c>
      <c r="CH41" s="95">
        <f t="shared" si="89"/>
        <v>0</v>
      </c>
      <c r="CI41" s="95"/>
      <c r="CJ41" s="95"/>
      <c r="CK41" s="95"/>
      <c r="CL41" s="95"/>
      <c r="CM41" s="95">
        <f t="shared" si="27"/>
        <v>0</v>
      </c>
      <c r="CN41" s="95">
        <f t="shared" si="28"/>
        <v>0</v>
      </c>
      <c r="CO41" s="116"/>
      <c r="CP41" s="95"/>
      <c r="CQ41" s="95"/>
      <c r="CR41" s="95"/>
      <c r="CS41" s="95">
        <f t="shared" si="29"/>
        <v>0</v>
      </c>
      <c r="CT41" s="95">
        <f t="shared" si="30"/>
        <v>0</v>
      </c>
      <c r="CU41" s="95"/>
      <c r="CV41" s="95"/>
      <c r="CW41" s="95"/>
      <c r="CX41" s="95"/>
      <c r="CY41" s="95">
        <f t="shared" si="31"/>
        <v>0</v>
      </c>
      <c r="CZ41" s="95">
        <f t="shared" si="32"/>
        <v>0</v>
      </c>
      <c r="DA41" s="139">
        <v>10.31</v>
      </c>
      <c r="DB41" s="138"/>
      <c r="DC41" s="95"/>
      <c r="DD41" s="95"/>
      <c r="DE41" s="95">
        <f t="shared" si="33"/>
        <v>10.31</v>
      </c>
      <c r="DF41" s="95">
        <f t="shared" si="34"/>
        <v>0</v>
      </c>
      <c r="DG41" s="95"/>
      <c r="DH41" s="95"/>
      <c r="DI41" s="118"/>
      <c r="DJ41" s="95"/>
      <c r="DK41" s="95">
        <f t="shared" si="35"/>
        <v>0</v>
      </c>
      <c r="DL41" s="95">
        <f t="shared" si="36"/>
        <v>0</v>
      </c>
      <c r="DM41" s="138"/>
      <c r="DN41" s="138"/>
      <c r="DO41" s="138"/>
      <c r="DP41" s="138"/>
      <c r="DQ41" s="95">
        <f t="shared" si="37"/>
        <v>0</v>
      </c>
      <c r="DR41" s="95">
        <f t="shared" si="38"/>
        <v>0</v>
      </c>
      <c r="DS41" s="116"/>
      <c r="DT41" s="95"/>
      <c r="DU41" s="95"/>
      <c r="DV41" s="119"/>
      <c r="DW41" s="95">
        <f t="shared" si="39"/>
        <v>0</v>
      </c>
      <c r="DX41" s="95">
        <f t="shared" si="40"/>
        <v>0</v>
      </c>
      <c r="DY41" s="140"/>
      <c r="DZ41" s="95"/>
      <c r="EA41" s="95"/>
      <c r="EB41" s="95"/>
      <c r="EC41" s="95">
        <f t="shared" si="41"/>
        <v>0</v>
      </c>
      <c r="ED41" s="95">
        <f t="shared" si="42"/>
        <v>0</v>
      </c>
      <c r="EE41" s="95"/>
      <c r="EF41" s="95"/>
      <c r="EG41" s="121"/>
      <c r="EH41" s="95"/>
      <c r="EI41" s="95">
        <f t="shared" si="43"/>
        <v>0</v>
      </c>
      <c r="EJ41" s="95">
        <f t="shared" si="44"/>
        <v>0</v>
      </c>
      <c r="EK41" s="95"/>
      <c r="EL41" s="95"/>
      <c r="EM41" s="95"/>
      <c r="EN41" s="95"/>
      <c r="EO41" s="95">
        <f t="shared" si="45"/>
        <v>0</v>
      </c>
      <c r="EP41" s="95">
        <f t="shared" si="46"/>
        <v>0</v>
      </c>
      <c r="EQ41" s="95"/>
      <c r="ER41" s="95"/>
      <c r="ES41" s="95"/>
      <c r="ET41" s="95"/>
      <c r="EU41" s="95">
        <f t="shared" si="47"/>
        <v>0</v>
      </c>
      <c r="EV41" s="95">
        <f t="shared" si="48"/>
        <v>0</v>
      </c>
      <c r="EW41" s="116">
        <v>44.33</v>
      </c>
      <c r="EX41" s="95"/>
      <c r="EY41" s="95"/>
      <c r="EZ41" s="95"/>
      <c r="FA41" s="95">
        <f t="shared" si="49"/>
        <v>44.33</v>
      </c>
      <c r="FB41" s="95">
        <f t="shared" si="50"/>
        <v>0</v>
      </c>
      <c r="FC41" s="95"/>
      <c r="FD41" s="95"/>
      <c r="FE41" s="95"/>
      <c r="FF41" s="95"/>
      <c r="FG41" s="95">
        <f t="shared" si="51"/>
        <v>0</v>
      </c>
      <c r="FH41" s="95">
        <f t="shared" si="52"/>
        <v>0</v>
      </c>
      <c r="FI41" s="95"/>
      <c r="FJ41" s="95"/>
      <c r="FK41" s="95"/>
      <c r="FL41" s="95"/>
      <c r="FM41" s="95">
        <f t="shared" si="53"/>
        <v>0</v>
      </c>
      <c r="FN41" s="95">
        <f t="shared" si="54"/>
        <v>0</v>
      </c>
      <c r="FO41" s="95"/>
      <c r="FP41" s="95"/>
      <c r="FQ41" s="95"/>
      <c r="FR41" s="95"/>
      <c r="FS41" s="95">
        <f t="shared" si="55"/>
        <v>0</v>
      </c>
      <c r="FT41" s="95">
        <f t="shared" si="56"/>
        <v>0</v>
      </c>
      <c r="FU41" s="95"/>
      <c r="FV41" s="95"/>
      <c r="FW41" s="95"/>
      <c r="FX41" s="95"/>
      <c r="FY41" s="95">
        <f t="shared" si="57"/>
        <v>0</v>
      </c>
      <c r="FZ41" s="95">
        <f t="shared" si="58"/>
        <v>0</v>
      </c>
      <c r="GA41" s="95"/>
      <c r="GB41" s="95"/>
      <c r="GC41" s="95"/>
      <c r="GD41" s="95"/>
      <c r="GE41" s="95">
        <f t="shared" si="59"/>
        <v>0</v>
      </c>
      <c r="GF41" s="95">
        <f t="shared" si="60"/>
        <v>0</v>
      </c>
      <c r="GG41" s="95"/>
      <c r="GH41" s="95"/>
      <c r="GI41" s="95"/>
      <c r="GJ41" s="95"/>
      <c r="GK41" s="95">
        <f t="shared" si="61"/>
        <v>0</v>
      </c>
      <c r="GL41" s="95">
        <f t="shared" si="62"/>
        <v>0</v>
      </c>
      <c r="GM41" s="95"/>
      <c r="GN41" s="95"/>
      <c r="GO41" s="95"/>
      <c r="GP41" s="95"/>
      <c r="GQ41" s="95">
        <f t="shared" si="63"/>
        <v>0</v>
      </c>
      <c r="GR41" s="95">
        <f t="shared" si="64"/>
        <v>0</v>
      </c>
      <c r="GS41" s="95"/>
      <c r="GT41" s="95"/>
      <c r="GU41" s="95"/>
      <c r="GV41" s="95"/>
      <c r="GW41" s="95">
        <f t="shared" si="65"/>
        <v>0</v>
      </c>
      <c r="GX41" s="95">
        <f t="shared" si="65"/>
        <v>0</v>
      </c>
      <c r="GY41" s="95"/>
      <c r="GZ41" s="95"/>
      <c r="HA41" s="95"/>
      <c r="HB41" s="95"/>
      <c r="HC41" s="95">
        <f t="shared" si="66"/>
        <v>0</v>
      </c>
      <c r="HD41" s="95">
        <f t="shared" si="66"/>
        <v>0</v>
      </c>
      <c r="HE41" s="95"/>
      <c r="HF41" s="95"/>
      <c r="HG41" s="95"/>
      <c r="HH41" s="95"/>
      <c r="HI41" s="95">
        <f t="shared" si="67"/>
        <v>0</v>
      </c>
      <c r="HJ41" s="95">
        <f t="shared" si="68"/>
        <v>0</v>
      </c>
      <c r="HK41" s="95"/>
      <c r="HL41" s="95"/>
      <c r="HM41" s="95"/>
      <c r="HN41" s="95"/>
      <c r="HO41" s="95">
        <f t="shared" si="69"/>
        <v>0</v>
      </c>
      <c r="HP41" s="95">
        <f t="shared" si="70"/>
        <v>0</v>
      </c>
      <c r="HQ41" s="95"/>
      <c r="HR41" s="95"/>
      <c r="HS41" s="95"/>
      <c r="HT41" s="95"/>
      <c r="HU41" s="95">
        <f t="shared" si="71"/>
        <v>0</v>
      </c>
      <c r="HV41" s="95">
        <f t="shared" si="71"/>
        <v>0</v>
      </c>
      <c r="HW41" s="95"/>
      <c r="HX41" s="166"/>
      <c r="HY41" s="166"/>
      <c r="HZ41" s="166"/>
      <c r="IA41" s="95">
        <f t="shared" si="72"/>
        <v>0</v>
      </c>
      <c r="IB41" s="95">
        <f t="shared" si="73"/>
        <v>0</v>
      </c>
      <c r="IC41" s="164"/>
      <c r="ID41" s="99"/>
      <c r="IE41" s="99">
        <f t="shared" si="74"/>
        <v>0</v>
      </c>
      <c r="IF41" s="99">
        <f t="shared" si="74"/>
        <v>0</v>
      </c>
      <c r="IG41" s="99"/>
      <c r="IH41" s="99"/>
      <c r="II41" s="99">
        <f t="shared" si="75"/>
        <v>0</v>
      </c>
      <c r="IJ41" s="99">
        <f t="shared" si="76"/>
        <v>0</v>
      </c>
      <c r="IK41" s="165"/>
      <c r="IL41" s="167"/>
      <c r="IM41" s="162">
        <f t="shared" si="77"/>
        <v>0</v>
      </c>
      <c r="IN41" s="162">
        <f t="shared" si="78"/>
        <v>0</v>
      </c>
      <c r="IO41" s="139"/>
      <c r="IP41" s="166"/>
      <c r="IQ41" s="162">
        <f t="shared" si="79"/>
        <v>0</v>
      </c>
      <c r="IR41" s="162">
        <f t="shared" si="80"/>
        <v>0</v>
      </c>
      <c r="IS41" s="117"/>
      <c r="IT41" s="166"/>
      <c r="IU41" s="162">
        <f t="shared" si="81"/>
        <v>0</v>
      </c>
      <c r="IV41" s="162">
        <f t="shared" si="82"/>
        <v>0</v>
      </c>
      <c r="IW41" s="163"/>
      <c r="IX41" s="163"/>
      <c r="IY41" s="191">
        <f t="shared" si="90"/>
        <v>0</v>
      </c>
      <c r="IZ41" s="190">
        <f t="shared" si="91"/>
        <v>0</v>
      </c>
      <c r="JA41" s="191"/>
      <c r="JB41" s="191"/>
      <c r="JC41" s="191">
        <f t="shared" si="85"/>
        <v>0</v>
      </c>
      <c r="JD41" s="191">
        <f t="shared" si="86"/>
        <v>0</v>
      </c>
      <c r="JE41" s="190"/>
      <c r="JF41" s="190"/>
      <c r="JG41" s="191">
        <f t="shared" si="87"/>
        <v>0</v>
      </c>
      <c r="JH41" s="191">
        <f t="shared" si="88"/>
        <v>0</v>
      </c>
    </row>
    <row r="42" spans="1:268" ht="12.75" customHeight="1">
      <c r="A42" s="134"/>
      <c r="B42" s="137">
        <v>32</v>
      </c>
      <c r="C42" s="95"/>
      <c r="D42" s="95"/>
      <c r="E42" s="138"/>
      <c r="F42" s="138"/>
      <c r="G42" s="95">
        <f t="shared" si="0"/>
        <v>0</v>
      </c>
      <c r="H42" s="95">
        <f t="shared" si="1"/>
        <v>0</v>
      </c>
      <c r="I42" s="116"/>
      <c r="J42" s="95"/>
      <c r="K42" s="95"/>
      <c r="L42" s="95"/>
      <c r="M42" s="95">
        <f t="shared" si="2"/>
        <v>0</v>
      </c>
      <c r="N42" s="95">
        <f t="shared" si="3"/>
        <v>0</v>
      </c>
      <c r="O42" s="116"/>
      <c r="P42" s="95"/>
      <c r="Q42" s="99"/>
      <c r="R42" s="95"/>
      <c r="S42" s="95">
        <f t="shared" si="4"/>
        <v>0</v>
      </c>
      <c r="T42" s="95">
        <f t="shared" si="5"/>
        <v>0</v>
      </c>
      <c r="U42" s="116">
        <v>0</v>
      </c>
      <c r="V42" s="95"/>
      <c r="W42" s="99"/>
      <c r="X42" s="99"/>
      <c r="Y42" s="95">
        <f t="shared" si="6"/>
        <v>0</v>
      </c>
      <c r="Z42" s="95">
        <f t="shared" si="7"/>
        <v>0</v>
      </c>
      <c r="AA42" s="95"/>
      <c r="AB42" s="168"/>
      <c r="AC42" s="231"/>
      <c r="AD42" s="95"/>
      <c r="AE42" s="95">
        <f t="shared" si="8"/>
        <v>0</v>
      </c>
      <c r="AF42" s="95">
        <f t="shared" si="9"/>
        <v>0</v>
      </c>
      <c r="AG42" s="116"/>
      <c r="AH42" s="95"/>
      <c r="AI42" s="95"/>
      <c r="AJ42" s="95"/>
      <c r="AK42" s="95">
        <f t="shared" si="10"/>
        <v>0</v>
      </c>
      <c r="AL42" s="95">
        <f t="shared" si="11"/>
        <v>0</v>
      </c>
      <c r="AM42" s="95"/>
      <c r="AN42" s="95"/>
      <c r="AO42" s="138"/>
      <c r="AP42" s="138"/>
      <c r="AQ42" s="95">
        <f t="shared" si="12"/>
        <v>0</v>
      </c>
      <c r="AR42" s="95">
        <f t="shared" si="13"/>
        <v>0</v>
      </c>
      <c r="AS42" s="139">
        <v>0</v>
      </c>
      <c r="AT42" s="162"/>
      <c r="AU42" s="99"/>
      <c r="AV42" s="95"/>
      <c r="AW42" s="95">
        <f t="shared" si="14"/>
        <v>0</v>
      </c>
      <c r="AX42" s="95">
        <f t="shared" si="15"/>
        <v>0</v>
      </c>
      <c r="AY42" s="150"/>
      <c r="AZ42" s="110"/>
      <c r="BA42" s="110"/>
      <c r="BB42" s="110"/>
      <c r="BC42" s="95">
        <f t="shared" si="16"/>
        <v>0</v>
      </c>
      <c r="BD42" s="95">
        <f t="shared" si="17"/>
        <v>0</v>
      </c>
      <c r="BE42" s="95"/>
      <c r="BF42" s="95"/>
      <c r="BG42" s="99"/>
      <c r="BH42" s="95"/>
      <c r="BI42" s="95">
        <f t="shared" si="18"/>
        <v>0</v>
      </c>
      <c r="BJ42" s="95">
        <f t="shared" si="19"/>
        <v>0</v>
      </c>
      <c r="BK42" s="118"/>
      <c r="BL42" s="118"/>
      <c r="BM42" s="95"/>
      <c r="BN42" s="95"/>
      <c r="BO42" s="95">
        <f t="shared" si="20"/>
        <v>0</v>
      </c>
      <c r="BP42" s="95">
        <f t="shared" si="21"/>
        <v>0</v>
      </c>
      <c r="BQ42" s="95"/>
      <c r="BR42" s="95"/>
      <c r="BS42" s="119"/>
      <c r="BT42" s="119"/>
      <c r="BU42" s="95">
        <f t="shared" si="22"/>
        <v>0</v>
      </c>
      <c r="BV42" s="95">
        <f t="shared" si="23"/>
        <v>0</v>
      </c>
      <c r="BW42" s="356"/>
      <c r="BX42" s="138"/>
      <c r="BY42" s="103"/>
      <c r="BZ42" s="118"/>
      <c r="CA42" s="95">
        <f t="shared" si="24"/>
        <v>0</v>
      </c>
      <c r="CB42" s="95">
        <f t="shared" si="25"/>
        <v>0</v>
      </c>
      <c r="CC42" s="139"/>
      <c r="CD42" s="99"/>
      <c r="CE42" s="120"/>
      <c r="CF42" s="120"/>
      <c r="CG42" s="95">
        <f t="shared" si="26"/>
        <v>0</v>
      </c>
      <c r="CH42" s="95">
        <f t="shared" si="89"/>
        <v>0</v>
      </c>
      <c r="CI42" s="95"/>
      <c r="CJ42" s="95"/>
      <c r="CK42" s="95"/>
      <c r="CL42" s="95"/>
      <c r="CM42" s="95">
        <f t="shared" si="27"/>
        <v>0</v>
      </c>
      <c r="CN42" s="95">
        <f t="shared" si="28"/>
        <v>0</v>
      </c>
      <c r="CO42" s="116"/>
      <c r="CP42" s="95"/>
      <c r="CQ42" s="95"/>
      <c r="CR42" s="95"/>
      <c r="CS42" s="95">
        <f t="shared" si="29"/>
        <v>0</v>
      </c>
      <c r="CT42" s="95">
        <f t="shared" si="30"/>
        <v>0</v>
      </c>
      <c r="CU42" s="95"/>
      <c r="CV42" s="95"/>
      <c r="CW42" s="95"/>
      <c r="CX42" s="95"/>
      <c r="CY42" s="95">
        <f t="shared" si="31"/>
        <v>0</v>
      </c>
      <c r="CZ42" s="95">
        <f t="shared" si="32"/>
        <v>0</v>
      </c>
      <c r="DA42" s="139">
        <v>10.31</v>
      </c>
      <c r="DB42" s="138"/>
      <c r="DC42" s="95"/>
      <c r="DD42" s="95"/>
      <c r="DE42" s="95">
        <f t="shared" si="33"/>
        <v>10.31</v>
      </c>
      <c r="DF42" s="95">
        <f t="shared" si="34"/>
        <v>0</v>
      </c>
      <c r="DG42" s="95"/>
      <c r="DH42" s="95"/>
      <c r="DI42" s="118"/>
      <c r="DJ42" s="95"/>
      <c r="DK42" s="95">
        <f t="shared" si="35"/>
        <v>0</v>
      </c>
      <c r="DL42" s="95">
        <f t="shared" si="36"/>
        <v>0</v>
      </c>
      <c r="DM42" s="138"/>
      <c r="DN42" s="138"/>
      <c r="DO42" s="138"/>
      <c r="DP42" s="138"/>
      <c r="DQ42" s="95">
        <f t="shared" si="37"/>
        <v>0</v>
      </c>
      <c r="DR42" s="95">
        <f t="shared" si="38"/>
        <v>0</v>
      </c>
      <c r="DS42" s="116"/>
      <c r="DT42" s="95"/>
      <c r="DU42" s="95"/>
      <c r="DV42" s="119"/>
      <c r="DW42" s="95">
        <f t="shared" si="39"/>
        <v>0</v>
      </c>
      <c r="DX42" s="95">
        <f t="shared" si="40"/>
        <v>0</v>
      </c>
      <c r="DY42" s="140"/>
      <c r="DZ42" s="95"/>
      <c r="EA42" s="95"/>
      <c r="EB42" s="95"/>
      <c r="EC42" s="95">
        <f t="shared" si="41"/>
        <v>0</v>
      </c>
      <c r="ED42" s="95">
        <f t="shared" si="42"/>
        <v>0</v>
      </c>
      <c r="EE42" s="95"/>
      <c r="EF42" s="95"/>
      <c r="EG42" s="121"/>
      <c r="EH42" s="95"/>
      <c r="EI42" s="95">
        <f t="shared" si="43"/>
        <v>0</v>
      </c>
      <c r="EJ42" s="95">
        <f t="shared" si="44"/>
        <v>0</v>
      </c>
      <c r="EK42" s="95"/>
      <c r="EL42" s="95"/>
      <c r="EM42" s="95"/>
      <c r="EN42" s="95"/>
      <c r="EO42" s="95">
        <f t="shared" si="45"/>
        <v>0</v>
      </c>
      <c r="EP42" s="95">
        <f t="shared" si="46"/>
        <v>0</v>
      </c>
      <c r="EQ42" s="95"/>
      <c r="ER42" s="95"/>
      <c r="ES42" s="95"/>
      <c r="ET42" s="95"/>
      <c r="EU42" s="95">
        <f t="shared" si="47"/>
        <v>0</v>
      </c>
      <c r="EV42" s="95">
        <f t="shared" si="48"/>
        <v>0</v>
      </c>
      <c r="EW42" s="116">
        <v>44.33</v>
      </c>
      <c r="EX42" s="95"/>
      <c r="EY42" s="95"/>
      <c r="EZ42" s="95"/>
      <c r="FA42" s="95">
        <f t="shared" si="49"/>
        <v>44.33</v>
      </c>
      <c r="FB42" s="95">
        <f t="shared" si="50"/>
        <v>0</v>
      </c>
      <c r="FC42" s="95"/>
      <c r="FD42" s="95"/>
      <c r="FE42" s="95"/>
      <c r="FF42" s="95"/>
      <c r="FG42" s="95">
        <f t="shared" si="51"/>
        <v>0</v>
      </c>
      <c r="FH42" s="95">
        <f t="shared" si="52"/>
        <v>0</v>
      </c>
      <c r="FI42" s="95"/>
      <c r="FJ42" s="95"/>
      <c r="FK42" s="95"/>
      <c r="FL42" s="95"/>
      <c r="FM42" s="95">
        <f t="shared" si="53"/>
        <v>0</v>
      </c>
      <c r="FN42" s="95">
        <f t="shared" si="54"/>
        <v>0</v>
      </c>
      <c r="FO42" s="95"/>
      <c r="FP42" s="95"/>
      <c r="FQ42" s="95"/>
      <c r="FR42" s="95"/>
      <c r="FS42" s="95">
        <f t="shared" si="55"/>
        <v>0</v>
      </c>
      <c r="FT42" s="95">
        <f t="shared" si="56"/>
        <v>0</v>
      </c>
      <c r="FU42" s="95"/>
      <c r="FV42" s="95"/>
      <c r="FW42" s="95"/>
      <c r="FX42" s="95"/>
      <c r="FY42" s="95">
        <f t="shared" si="57"/>
        <v>0</v>
      </c>
      <c r="FZ42" s="95">
        <f t="shared" si="58"/>
        <v>0</v>
      </c>
      <c r="GA42" s="95"/>
      <c r="GB42" s="95"/>
      <c r="GC42" s="95"/>
      <c r="GD42" s="95"/>
      <c r="GE42" s="95">
        <f t="shared" si="59"/>
        <v>0</v>
      </c>
      <c r="GF42" s="95">
        <f t="shared" si="60"/>
        <v>0</v>
      </c>
      <c r="GG42" s="95"/>
      <c r="GH42" s="95"/>
      <c r="GI42" s="95"/>
      <c r="GJ42" s="95"/>
      <c r="GK42" s="95">
        <f t="shared" si="61"/>
        <v>0</v>
      </c>
      <c r="GL42" s="95">
        <f t="shared" si="62"/>
        <v>0</v>
      </c>
      <c r="GM42" s="95"/>
      <c r="GN42" s="95"/>
      <c r="GO42" s="95"/>
      <c r="GP42" s="95"/>
      <c r="GQ42" s="95">
        <f t="shared" si="63"/>
        <v>0</v>
      </c>
      <c r="GR42" s="95">
        <f t="shared" si="64"/>
        <v>0</v>
      </c>
      <c r="GS42" s="95"/>
      <c r="GT42" s="95"/>
      <c r="GU42" s="95"/>
      <c r="GV42" s="95"/>
      <c r="GW42" s="95">
        <f t="shared" si="65"/>
        <v>0</v>
      </c>
      <c r="GX42" s="95">
        <f t="shared" si="65"/>
        <v>0</v>
      </c>
      <c r="GY42" s="95"/>
      <c r="GZ42" s="95"/>
      <c r="HA42" s="95"/>
      <c r="HB42" s="95"/>
      <c r="HC42" s="95">
        <f t="shared" si="66"/>
        <v>0</v>
      </c>
      <c r="HD42" s="95">
        <f t="shared" si="66"/>
        <v>0</v>
      </c>
      <c r="HE42" s="95"/>
      <c r="HF42" s="95"/>
      <c r="HG42" s="95"/>
      <c r="HH42" s="95"/>
      <c r="HI42" s="95">
        <f t="shared" si="67"/>
        <v>0</v>
      </c>
      <c r="HJ42" s="95">
        <f t="shared" si="68"/>
        <v>0</v>
      </c>
      <c r="HK42" s="95"/>
      <c r="HL42" s="95"/>
      <c r="HM42" s="95"/>
      <c r="HN42" s="95"/>
      <c r="HO42" s="95">
        <f t="shared" si="69"/>
        <v>0</v>
      </c>
      <c r="HP42" s="95">
        <f t="shared" si="70"/>
        <v>0</v>
      </c>
      <c r="HQ42" s="95"/>
      <c r="HR42" s="95"/>
      <c r="HS42" s="95"/>
      <c r="HT42" s="95"/>
      <c r="HU42" s="95">
        <f t="shared" si="71"/>
        <v>0</v>
      </c>
      <c r="HV42" s="95">
        <f t="shared" si="71"/>
        <v>0</v>
      </c>
      <c r="HW42" s="95"/>
      <c r="HX42" s="166"/>
      <c r="HY42" s="166"/>
      <c r="HZ42" s="166"/>
      <c r="IA42" s="95">
        <f t="shared" si="72"/>
        <v>0</v>
      </c>
      <c r="IB42" s="95">
        <f t="shared" si="73"/>
        <v>0</v>
      </c>
      <c r="IC42" s="164"/>
      <c r="ID42" s="99"/>
      <c r="IE42" s="99">
        <f t="shared" si="74"/>
        <v>0</v>
      </c>
      <c r="IF42" s="99">
        <f t="shared" si="74"/>
        <v>0</v>
      </c>
      <c r="IG42" s="99"/>
      <c r="IH42" s="99"/>
      <c r="II42" s="99">
        <f t="shared" si="75"/>
        <v>0</v>
      </c>
      <c r="IJ42" s="99">
        <f t="shared" si="76"/>
        <v>0</v>
      </c>
      <c r="IK42" s="165"/>
      <c r="IL42" s="167"/>
      <c r="IM42" s="162">
        <f t="shared" si="77"/>
        <v>0</v>
      </c>
      <c r="IN42" s="162">
        <f t="shared" si="78"/>
        <v>0</v>
      </c>
      <c r="IO42" s="139"/>
      <c r="IP42" s="166"/>
      <c r="IQ42" s="162">
        <f t="shared" si="79"/>
        <v>0</v>
      </c>
      <c r="IR42" s="162">
        <f t="shared" si="80"/>
        <v>0</v>
      </c>
      <c r="IS42" s="117"/>
      <c r="IT42" s="166"/>
      <c r="IU42" s="162">
        <f t="shared" si="81"/>
        <v>0</v>
      </c>
      <c r="IV42" s="162">
        <f t="shared" si="82"/>
        <v>0</v>
      </c>
      <c r="IW42" s="163"/>
      <c r="IX42" s="163"/>
      <c r="IY42" s="191">
        <f t="shared" si="90"/>
        <v>0</v>
      </c>
      <c r="IZ42" s="190">
        <f t="shared" si="91"/>
        <v>0</v>
      </c>
      <c r="JA42" s="191"/>
      <c r="JB42" s="191"/>
      <c r="JC42" s="191">
        <f t="shared" si="85"/>
        <v>0</v>
      </c>
      <c r="JD42" s="191">
        <f t="shared" si="86"/>
        <v>0</v>
      </c>
      <c r="JE42" s="190"/>
      <c r="JF42" s="190"/>
      <c r="JG42" s="191">
        <f t="shared" si="87"/>
        <v>0</v>
      </c>
      <c r="JH42" s="191">
        <f t="shared" si="88"/>
        <v>0</v>
      </c>
    </row>
    <row r="43" spans="1:268" ht="12.75" customHeight="1">
      <c r="A43" s="136">
        <v>0.33333333333333331</v>
      </c>
      <c r="B43" s="137">
        <v>33</v>
      </c>
      <c r="C43" s="95"/>
      <c r="D43" s="95"/>
      <c r="E43" s="138"/>
      <c r="F43" s="138"/>
      <c r="G43" s="95">
        <f t="shared" si="0"/>
        <v>0</v>
      </c>
      <c r="H43" s="95">
        <f t="shared" si="1"/>
        <v>0</v>
      </c>
      <c r="I43" s="116"/>
      <c r="J43" s="95"/>
      <c r="K43" s="95"/>
      <c r="L43" s="95"/>
      <c r="M43" s="95">
        <f t="shared" si="2"/>
        <v>0</v>
      </c>
      <c r="N43" s="95">
        <f t="shared" si="3"/>
        <v>0</v>
      </c>
      <c r="O43" s="116"/>
      <c r="P43" s="95"/>
      <c r="Q43" s="99"/>
      <c r="R43" s="95"/>
      <c r="S43" s="95">
        <f t="shared" si="4"/>
        <v>0</v>
      </c>
      <c r="T43" s="95">
        <f t="shared" si="5"/>
        <v>0</v>
      </c>
      <c r="U43" s="116">
        <v>0</v>
      </c>
      <c r="V43" s="95"/>
      <c r="W43" s="99"/>
      <c r="X43" s="99"/>
      <c r="Y43" s="95">
        <f t="shared" si="6"/>
        <v>0</v>
      </c>
      <c r="Z43" s="95">
        <f t="shared" si="7"/>
        <v>0</v>
      </c>
      <c r="AA43" s="95"/>
      <c r="AB43" s="168"/>
      <c r="AC43" s="231"/>
      <c r="AD43" s="95"/>
      <c r="AE43" s="95">
        <f t="shared" si="8"/>
        <v>0</v>
      </c>
      <c r="AF43" s="95">
        <f t="shared" si="9"/>
        <v>0</v>
      </c>
      <c r="AG43" s="116"/>
      <c r="AH43" s="95"/>
      <c r="AI43" s="95"/>
      <c r="AJ43" s="95"/>
      <c r="AK43" s="95">
        <f t="shared" si="10"/>
        <v>0</v>
      </c>
      <c r="AL43" s="95">
        <f t="shared" si="11"/>
        <v>0</v>
      </c>
      <c r="AM43" s="95"/>
      <c r="AN43" s="95"/>
      <c r="AO43" s="138"/>
      <c r="AP43" s="138"/>
      <c r="AQ43" s="95">
        <f t="shared" si="12"/>
        <v>0</v>
      </c>
      <c r="AR43" s="95">
        <f t="shared" si="13"/>
        <v>0</v>
      </c>
      <c r="AS43" s="139">
        <v>0</v>
      </c>
      <c r="AT43" s="162"/>
      <c r="AU43" s="99"/>
      <c r="AV43" s="95"/>
      <c r="AW43" s="95">
        <f t="shared" si="14"/>
        <v>0</v>
      </c>
      <c r="AX43" s="95">
        <f t="shared" si="15"/>
        <v>0</v>
      </c>
      <c r="AY43" s="150"/>
      <c r="AZ43" s="110"/>
      <c r="BA43" s="110"/>
      <c r="BB43" s="110"/>
      <c r="BC43" s="95">
        <f t="shared" si="16"/>
        <v>0</v>
      </c>
      <c r="BD43" s="95">
        <f t="shared" si="17"/>
        <v>0</v>
      </c>
      <c r="BE43" s="95"/>
      <c r="BF43" s="95"/>
      <c r="BG43" s="99"/>
      <c r="BH43" s="95"/>
      <c r="BI43" s="95">
        <f t="shared" si="18"/>
        <v>0</v>
      </c>
      <c r="BJ43" s="95">
        <f t="shared" si="19"/>
        <v>0</v>
      </c>
      <c r="BK43" s="118"/>
      <c r="BL43" s="118"/>
      <c r="BM43" s="95"/>
      <c r="BN43" s="95"/>
      <c r="BO43" s="95">
        <f t="shared" si="20"/>
        <v>0</v>
      </c>
      <c r="BP43" s="95">
        <f t="shared" si="21"/>
        <v>0</v>
      </c>
      <c r="BQ43" s="95"/>
      <c r="BR43" s="95"/>
      <c r="BS43" s="119"/>
      <c r="BT43" s="119"/>
      <c r="BU43" s="95">
        <f t="shared" si="22"/>
        <v>0</v>
      </c>
      <c r="BV43" s="95">
        <f t="shared" si="23"/>
        <v>0</v>
      </c>
      <c r="BW43" s="356"/>
      <c r="BX43" s="138"/>
      <c r="BY43" s="103"/>
      <c r="BZ43" s="118"/>
      <c r="CA43" s="95">
        <f t="shared" si="24"/>
        <v>0</v>
      </c>
      <c r="CB43" s="95">
        <f t="shared" si="25"/>
        <v>0</v>
      </c>
      <c r="CC43" s="139"/>
      <c r="CD43" s="99"/>
      <c r="CE43" s="120"/>
      <c r="CF43" s="120"/>
      <c r="CG43" s="95">
        <f t="shared" si="26"/>
        <v>0</v>
      </c>
      <c r="CH43" s="95">
        <f t="shared" si="89"/>
        <v>0</v>
      </c>
      <c r="CI43" s="95"/>
      <c r="CJ43" s="95"/>
      <c r="CK43" s="95"/>
      <c r="CL43" s="95"/>
      <c r="CM43" s="95">
        <f t="shared" si="27"/>
        <v>0</v>
      </c>
      <c r="CN43" s="95">
        <f t="shared" si="28"/>
        <v>0</v>
      </c>
      <c r="CO43" s="116"/>
      <c r="CP43" s="95"/>
      <c r="CQ43" s="95"/>
      <c r="CR43" s="95"/>
      <c r="CS43" s="95">
        <f t="shared" si="29"/>
        <v>0</v>
      </c>
      <c r="CT43" s="95">
        <f t="shared" si="30"/>
        <v>0</v>
      </c>
      <c r="CU43" s="95"/>
      <c r="CV43" s="95"/>
      <c r="CW43" s="95"/>
      <c r="CX43" s="95"/>
      <c r="CY43" s="95">
        <f t="shared" si="31"/>
        <v>0</v>
      </c>
      <c r="CZ43" s="95">
        <f t="shared" si="32"/>
        <v>0</v>
      </c>
      <c r="DA43" s="139">
        <v>0</v>
      </c>
      <c r="DB43" s="138"/>
      <c r="DC43" s="95"/>
      <c r="DD43" s="95"/>
      <c r="DE43" s="95">
        <f t="shared" si="33"/>
        <v>0</v>
      </c>
      <c r="DF43" s="95">
        <f t="shared" si="34"/>
        <v>0</v>
      </c>
      <c r="DG43" s="95"/>
      <c r="DH43" s="95"/>
      <c r="DI43" s="118"/>
      <c r="DJ43" s="95"/>
      <c r="DK43" s="95">
        <f t="shared" si="35"/>
        <v>0</v>
      </c>
      <c r="DL43" s="95">
        <f t="shared" si="36"/>
        <v>0</v>
      </c>
      <c r="DM43" s="138"/>
      <c r="DN43" s="138"/>
      <c r="DO43" s="138"/>
      <c r="DP43" s="138"/>
      <c r="DQ43" s="95">
        <f t="shared" si="37"/>
        <v>0</v>
      </c>
      <c r="DR43" s="95">
        <f t="shared" si="38"/>
        <v>0</v>
      </c>
      <c r="DS43" s="116"/>
      <c r="DT43" s="95"/>
      <c r="DU43" s="95"/>
      <c r="DV43" s="119"/>
      <c r="DW43" s="95">
        <f t="shared" si="39"/>
        <v>0</v>
      </c>
      <c r="DX43" s="95">
        <f t="shared" si="40"/>
        <v>0</v>
      </c>
      <c r="DY43" s="140"/>
      <c r="DZ43" s="95"/>
      <c r="EA43" s="95"/>
      <c r="EB43" s="95"/>
      <c r="EC43" s="95">
        <f t="shared" si="41"/>
        <v>0</v>
      </c>
      <c r="ED43" s="95">
        <f t="shared" si="42"/>
        <v>0</v>
      </c>
      <c r="EE43" s="95"/>
      <c r="EF43" s="95"/>
      <c r="EG43" s="121"/>
      <c r="EH43" s="95"/>
      <c r="EI43" s="95">
        <f t="shared" si="43"/>
        <v>0</v>
      </c>
      <c r="EJ43" s="95">
        <f t="shared" si="44"/>
        <v>0</v>
      </c>
      <c r="EK43" s="95"/>
      <c r="EL43" s="95"/>
      <c r="EM43" s="95"/>
      <c r="EN43" s="95"/>
      <c r="EO43" s="95">
        <f t="shared" si="45"/>
        <v>0</v>
      </c>
      <c r="EP43" s="95">
        <f t="shared" si="46"/>
        <v>0</v>
      </c>
      <c r="EQ43" s="95"/>
      <c r="ER43" s="95"/>
      <c r="ES43" s="95"/>
      <c r="ET43" s="95"/>
      <c r="EU43" s="95">
        <f t="shared" si="47"/>
        <v>0</v>
      </c>
      <c r="EV43" s="95">
        <f t="shared" si="48"/>
        <v>0</v>
      </c>
      <c r="EW43" s="116">
        <v>44.33</v>
      </c>
      <c r="EX43" s="95"/>
      <c r="EY43" s="95"/>
      <c r="EZ43" s="95"/>
      <c r="FA43" s="95">
        <f t="shared" si="49"/>
        <v>44.33</v>
      </c>
      <c r="FB43" s="95">
        <f t="shared" si="50"/>
        <v>0</v>
      </c>
      <c r="FC43" s="95"/>
      <c r="FD43" s="95"/>
      <c r="FE43" s="95"/>
      <c r="FF43" s="95"/>
      <c r="FG43" s="95">
        <f t="shared" si="51"/>
        <v>0</v>
      </c>
      <c r="FH43" s="95">
        <f t="shared" si="52"/>
        <v>0</v>
      </c>
      <c r="FI43" s="95"/>
      <c r="FJ43" s="95"/>
      <c r="FK43" s="95"/>
      <c r="FL43" s="95"/>
      <c r="FM43" s="95">
        <f t="shared" si="53"/>
        <v>0</v>
      </c>
      <c r="FN43" s="95">
        <f t="shared" si="54"/>
        <v>0</v>
      </c>
      <c r="FO43" s="95"/>
      <c r="FP43" s="95"/>
      <c r="FQ43" s="95"/>
      <c r="FR43" s="95"/>
      <c r="FS43" s="95">
        <f t="shared" si="55"/>
        <v>0</v>
      </c>
      <c r="FT43" s="95">
        <f t="shared" si="56"/>
        <v>0</v>
      </c>
      <c r="FU43" s="95"/>
      <c r="FV43" s="95"/>
      <c r="FW43" s="95"/>
      <c r="FX43" s="95"/>
      <c r="FY43" s="95">
        <f t="shared" si="57"/>
        <v>0</v>
      </c>
      <c r="FZ43" s="95">
        <f t="shared" si="58"/>
        <v>0</v>
      </c>
      <c r="GA43" s="95"/>
      <c r="GB43" s="95"/>
      <c r="GC43" s="95"/>
      <c r="GD43" s="95"/>
      <c r="GE43" s="95">
        <f t="shared" si="59"/>
        <v>0</v>
      </c>
      <c r="GF43" s="95">
        <f t="shared" si="60"/>
        <v>0</v>
      </c>
      <c r="GG43" s="95"/>
      <c r="GH43" s="95"/>
      <c r="GI43" s="95"/>
      <c r="GJ43" s="95"/>
      <c r="GK43" s="95">
        <f t="shared" si="61"/>
        <v>0</v>
      </c>
      <c r="GL43" s="95">
        <f t="shared" si="62"/>
        <v>0</v>
      </c>
      <c r="GM43" s="95"/>
      <c r="GN43" s="95"/>
      <c r="GO43" s="95"/>
      <c r="GP43" s="95"/>
      <c r="GQ43" s="95">
        <f t="shared" si="63"/>
        <v>0</v>
      </c>
      <c r="GR43" s="95">
        <f t="shared" si="64"/>
        <v>0</v>
      </c>
      <c r="GS43" s="95"/>
      <c r="GT43" s="95"/>
      <c r="GU43" s="95"/>
      <c r="GV43" s="95"/>
      <c r="GW43" s="95">
        <f t="shared" si="65"/>
        <v>0</v>
      </c>
      <c r="GX43" s="95">
        <f t="shared" si="65"/>
        <v>0</v>
      </c>
      <c r="GY43" s="95"/>
      <c r="GZ43" s="95"/>
      <c r="HA43" s="95"/>
      <c r="HB43" s="95"/>
      <c r="HC43" s="95">
        <f t="shared" si="66"/>
        <v>0</v>
      </c>
      <c r="HD43" s="95">
        <f t="shared" si="66"/>
        <v>0</v>
      </c>
      <c r="HE43" s="95"/>
      <c r="HF43" s="95"/>
      <c r="HG43" s="95"/>
      <c r="HH43" s="95"/>
      <c r="HI43" s="95">
        <f t="shared" si="67"/>
        <v>0</v>
      </c>
      <c r="HJ43" s="95">
        <f t="shared" si="68"/>
        <v>0</v>
      </c>
      <c r="HK43" s="95"/>
      <c r="HL43" s="95"/>
      <c r="HM43" s="95"/>
      <c r="HN43" s="95"/>
      <c r="HO43" s="95">
        <f t="shared" si="69"/>
        <v>0</v>
      </c>
      <c r="HP43" s="95">
        <f t="shared" si="70"/>
        <v>0</v>
      </c>
      <c r="HQ43" s="95"/>
      <c r="HR43" s="95"/>
      <c r="HS43" s="95"/>
      <c r="HT43" s="95"/>
      <c r="HU43" s="95">
        <f t="shared" si="71"/>
        <v>0</v>
      </c>
      <c r="HV43" s="95">
        <f t="shared" si="71"/>
        <v>0</v>
      </c>
      <c r="HW43" s="95"/>
      <c r="HX43" s="166"/>
      <c r="HY43" s="166"/>
      <c r="HZ43" s="166"/>
      <c r="IA43" s="95">
        <f t="shared" si="72"/>
        <v>0</v>
      </c>
      <c r="IB43" s="95">
        <f t="shared" si="73"/>
        <v>0</v>
      </c>
      <c r="IC43" s="164"/>
      <c r="ID43" s="99"/>
      <c r="IE43" s="99">
        <f t="shared" si="74"/>
        <v>0</v>
      </c>
      <c r="IF43" s="99">
        <f t="shared" si="74"/>
        <v>0</v>
      </c>
      <c r="IG43" s="99"/>
      <c r="IH43" s="99"/>
      <c r="II43" s="99">
        <f t="shared" si="75"/>
        <v>0</v>
      </c>
      <c r="IJ43" s="99">
        <f t="shared" si="76"/>
        <v>0</v>
      </c>
      <c r="IK43" s="165"/>
      <c r="IL43" s="167"/>
      <c r="IM43" s="162">
        <f t="shared" si="77"/>
        <v>0</v>
      </c>
      <c r="IN43" s="162">
        <f t="shared" si="78"/>
        <v>0</v>
      </c>
      <c r="IO43" s="139"/>
      <c r="IP43" s="166"/>
      <c r="IQ43" s="162">
        <f t="shared" si="79"/>
        <v>0</v>
      </c>
      <c r="IR43" s="162">
        <f t="shared" si="80"/>
        <v>0</v>
      </c>
      <c r="IS43" s="117"/>
      <c r="IT43" s="166"/>
      <c r="IU43" s="162">
        <f t="shared" si="81"/>
        <v>0</v>
      </c>
      <c r="IV43" s="162">
        <f t="shared" si="82"/>
        <v>0</v>
      </c>
      <c r="IW43" s="163"/>
      <c r="IX43" s="163"/>
      <c r="IY43" s="191">
        <f t="shared" si="90"/>
        <v>0</v>
      </c>
      <c r="IZ43" s="190">
        <f t="shared" si="91"/>
        <v>0</v>
      </c>
      <c r="JA43" s="191"/>
      <c r="JB43" s="191"/>
      <c r="JC43" s="191">
        <f t="shared" si="85"/>
        <v>0</v>
      </c>
      <c r="JD43" s="191">
        <f t="shared" si="86"/>
        <v>0</v>
      </c>
      <c r="JE43" s="190"/>
      <c r="JF43" s="190"/>
      <c r="JG43" s="191">
        <f t="shared" si="87"/>
        <v>0</v>
      </c>
      <c r="JH43" s="191">
        <f t="shared" si="88"/>
        <v>0</v>
      </c>
    </row>
    <row r="44" spans="1:268" ht="12.75" customHeight="1">
      <c r="A44" s="134"/>
      <c r="B44" s="137">
        <v>34</v>
      </c>
      <c r="C44" s="95"/>
      <c r="D44" s="95"/>
      <c r="E44" s="138"/>
      <c r="F44" s="138"/>
      <c r="G44" s="95">
        <f t="shared" si="0"/>
        <v>0</v>
      </c>
      <c r="H44" s="95">
        <f t="shared" si="1"/>
        <v>0</v>
      </c>
      <c r="I44" s="116"/>
      <c r="J44" s="95"/>
      <c r="K44" s="95"/>
      <c r="L44" s="95"/>
      <c r="M44" s="95">
        <f t="shared" si="2"/>
        <v>0</v>
      </c>
      <c r="N44" s="95">
        <f t="shared" si="3"/>
        <v>0</v>
      </c>
      <c r="O44" s="116"/>
      <c r="P44" s="95"/>
      <c r="Q44" s="99"/>
      <c r="R44" s="95"/>
      <c r="S44" s="95">
        <f t="shared" ref="S44:S75" si="92">O44+Q44</f>
        <v>0</v>
      </c>
      <c r="T44" s="95">
        <f t="shared" si="5"/>
        <v>0</v>
      </c>
      <c r="U44" s="116">
        <v>0</v>
      </c>
      <c r="V44" s="95"/>
      <c r="W44" s="99"/>
      <c r="X44" s="99"/>
      <c r="Y44" s="95">
        <f t="shared" si="6"/>
        <v>0</v>
      </c>
      <c r="Z44" s="95">
        <f t="shared" si="7"/>
        <v>0</v>
      </c>
      <c r="AA44" s="95"/>
      <c r="AB44" s="168"/>
      <c r="AC44" s="231"/>
      <c r="AD44" s="95"/>
      <c r="AE44" s="95">
        <f t="shared" si="8"/>
        <v>0</v>
      </c>
      <c r="AF44" s="95">
        <f t="shared" si="9"/>
        <v>0</v>
      </c>
      <c r="AG44" s="116"/>
      <c r="AH44" s="95"/>
      <c r="AI44" s="95"/>
      <c r="AJ44" s="95"/>
      <c r="AK44" s="95">
        <f t="shared" si="10"/>
        <v>0</v>
      </c>
      <c r="AL44" s="95">
        <f t="shared" si="11"/>
        <v>0</v>
      </c>
      <c r="AM44" s="95"/>
      <c r="AN44" s="95"/>
      <c r="AO44" s="138"/>
      <c r="AP44" s="138"/>
      <c r="AQ44" s="95">
        <f t="shared" si="12"/>
        <v>0</v>
      </c>
      <c r="AR44" s="95">
        <f t="shared" si="13"/>
        <v>0</v>
      </c>
      <c r="AS44" s="139">
        <v>0</v>
      </c>
      <c r="AT44" s="162"/>
      <c r="AU44" s="99"/>
      <c r="AV44" s="95"/>
      <c r="AW44" s="95">
        <f t="shared" si="14"/>
        <v>0</v>
      </c>
      <c r="AX44" s="95">
        <f t="shared" si="15"/>
        <v>0</v>
      </c>
      <c r="AY44" s="150"/>
      <c r="AZ44" s="110"/>
      <c r="BA44" s="110"/>
      <c r="BB44" s="110"/>
      <c r="BC44" s="95">
        <f t="shared" si="16"/>
        <v>0</v>
      </c>
      <c r="BD44" s="95">
        <f t="shared" si="17"/>
        <v>0</v>
      </c>
      <c r="BE44" s="95"/>
      <c r="BF44" s="95"/>
      <c r="BG44" s="99"/>
      <c r="BH44" s="95"/>
      <c r="BI44" s="95">
        <f t="shared" si="18"/>
        <v>0</v>
      </c>
      <c r="BJ44" s="95">
        <f t="shared" si="19"/>
        <v>0</v>
      </c>
      <c r="BK44" s="118"/>
      <c r="BL44" s="118"/>
      <c r="BM44" s="95"/>
      <c r="BN44" s="95"/>
      <c r="BO44" s="95">
        <f t="shared" si="20"/>
        <v>0</v>
      </c>
      <c r="BP44" s="95">
        <f t="shared" si="21"/>
        <v>0</v>
      </c>
      <c r="BQ44" s="95"/>
      <c r="BR44" s="95"/>
      <c r="BS44" s="119"/>
      <c r="BT44" s="119"/>
      <c r="BU44" s="95">
        <f t="shared" si="22"/>
        <v>0</v>
      </c>
      <c r="BV44" s="95">
        <f t="shared" si="23"/>
        <v>0</v>
      </c>
      <c r="BW44" s="356"/>
      <c r="BX44" s="138"/>
      <c r="BY44" s="103"/>
      <c r="BZ44" s="118"/>
      <c r="CA44" s="95">
        <f t="shared" si="24"/>
        <v>0</v>
      </c>
      <c r="CB44" s="95">
        <f t="shared" si="25"/>
        <v>0</v>
      </c>
      <c r="CC44" s="139"/>
      <c r="CD44" s="99"/>
      <c r="CE44" s="120"/>
      <c r="CF44" s="120"/>
      <c r="CG44" s="95">
        <f t="shared" si="26"/>
        <v>0</v>
      </c>
      <c r="CH44" s="95">
        <f t="shared" si="89"/>
        <v>0</v>
      </c>
      <c r="CI44" s="95"/>
      <c r="CJ44" s="95"/>
      <c r="CK44" s="95"/>
      <c r="CL44" s="95"/>
      <c r="CM44" s="95">
        <f t="shared" si="27"/>
        <v>0</v>
      </c>
      <c r="CN44" s="95">
        <f t="shared" si="28"/>
        <v>0</v>
      </c>
      <c r="CO44" s="116"/>
      <c r="CP44" s="95"/>
      <c r="CQ44" s="95"/>
      <c r="CR44" s="95"/>
      <c r="CS44" s="95">
        <f t="shared" ref="CS44:CS75" si="93">CO44+CQ44</f>
        <v>0</v>
      </c>
      <c r="CT44" s="95">
        <f t="shared" si="30"/>
        <v>0</v>
      </c>
      <c r="CU44" s="95"/>
      <c r="CV44" s="95"/>
      <c r="CW44" s="95"/>
      <c r="CX44" s="95"/>
      <c r="CY44" s="95">
        <f t="shared" si="31"/>
        <v>0</v>
      </c>
      <c r="CZ44" s="95">
        <f t="shared" si="32"/>
        <v>0</v>
      </c>
      <c r="DA44" s="139">
        <v>0</v>
      </c>
      <c r="DB44" s="138"/>
      <c r="DC44" s="95"/>
      <c r="DD44" s="95"/>
      <c r="DE44" s="95">
        <f t="shared" si="33"/>
        <v>0</v>
      </c>
      <c r="DF44" s="95">
        <f t="shared" si="34"/>
        <v>0</v>
      </c>
      <c r="DG44" s="95"/>
      <c r="DH44" s="95"/>
      <c r="DI44" s="118"/>
      <c r="DJ44" s="95"/>
      <c r="DK44" s="95">
        <f t="shared" si="35"/>
        <v>0</v>
      </c>
      <c r="DL44" s="95">
        <f t="shared" si="36"/>
        <v>0</v>
      </c>
      <c r="DM44" s="138"/>
      <c r="DN44" s="138"/>
      <c r="DO44" s="138"/>
      <c r="DP44" s="138"/>
      <c r="DQ44" s="95">
        <f t="shared" si="37"/>
        <v>0</v>
      </c>
      <c r="DR44" s="95">
        <f t="shared" si="38"/>
        <v>0</v>
      </c>
      <c r="DS44" s="116"/>
      <c r="DT44" s="95"/>
      <c r="DU44" s="95"/>
      <c r="DV44" s="119"/>
      <c r="DW44" s="95">
        <f t="shared" si="39"/>
        <v>0</v>
      </c>
      <c r="DX44" s="95">
        <f t="shared" si="40"/>
        <v>0</v>
      </c>
      <c r="DY44" s="140"/>
      <c r="DZ44" s="95"/>
      <c r="EA44" s="95"/>
      <c r="EB44" s="95"/>
      <c r="EC44" s="95">
        <f t="shared" si="41"/>
        <v>0</v>
      </c>
      <c r="ED44" s="95">
        <f t="shared" si="42"/>
        <v>0</v>
      </c>
      <c r="EE44" s="95"/>
      <c r="EF44" s="95"/>
      <c r="EG44" s="121"/>
      <c r="EH44" s="95"/>
      <c r="EI44" s="95">
        <f t="shared" si="43"/>
        <v>0</v>
      </c>
      <c r="EJ44" s="95">
        <f t="shared" si="44"/>
        <v>0</v>
      </c>
      <c r="EK44" s="95"/>
      <c r="EL44" s="95"/>
      <c r="EM44" s="95"/>
      <c r="EN44" s="95"/>
      <c r="EO44" s="95">
        <f t="shared" si="45"/>
        <v>0</v>
      </c>
      <c r="EP44" s="95">
        <f t="shared" si="46"/>
        <v>0</v>
      </c>
      <c r="EQ44" s="95"/>
      <c r="ER44" s="95"/>
      <c r="ES44" s="95"/>
      <c r="ET44" s="95"/>
      <c r="EU44" s="95">
        <f t="shared" ref="EU44:EU75" si="94">EQ44+ES44</f>
        <v>0</v>
      </c>
      <c r="EV44" s="95">
        <f t="shared" si="48"/>
        <v>0</v>
      </c>
      <c r="EW44" s="116">
        <v>44.33</v>
      </c>
      <c r="EX44" s="95"/>
      <c r="EY44" s="95"/>
      <c r="EZ44" s="95"/>
      <c r="FA44" s="95">
        <f t="shared" si="49"/>
        <v>44.33</v>
      </c>
      <c r="FB44" s="95">
        <f t="shared" si="50"/>
        <v>0</v>
      </c>
      <c r="FC44" s="95"/>
      <c r="FD44" s="95"/>
      <c r="FE44" s="95"/>
      <c r="FF44" s="95"/>
      <c r="FG44" s="95">
        <f t="shared" si="51"/>
        <v>0</v>
      </c>
      <c r="FH44" s="95">
        <f t="shared" si="52"/>
        <v>0</v>
      </c>
      <c r="FI44" s="95"/>
      <c r="FJ44" s="95"/>
      <c r="FK44" s="95"/>
      <c r="FL44" s="95"/>
      <c r="FM44" s="95">
        <f t="shared" si="53"/>
        <v>0</v>
      </c>
      <c r="FN44" s="95">
        <f t="shared" si="54"/>
        <v>0</v>
      </c>
      <c r="FO44" s="95"/>
      <c r="FP44" s="95"/>
      <c r="FQ44" s="95"/>
      <c r="FR44" s="95"/>
      <c r="FS44" s="95">
        <f t="shared" si="55"/>
        <v>0</v>
      </c>
      <c r="FT44" s="95">
        <f t="shared" si="56"/>
        <v>0</v>
      </c>
      <c r="FU44" s="95"/>
      <c r="FV44" s="95"/>
      <c r="FW44" s="95"/>
      <c r="FX44" s="95"/>
      <c r="FY44" s="95">
        <f t="shared" si="57"/>
        <v>0</v>
      </c>
      <c r="FZ44" s="95">
        <f t="shared" si="58"/>
        <v>0</v>
      </c>
      <c r="GA44" s="95"/>
      <c r="GB44" s="95"/>
      <c r="GC44" s="95"/>
      <c r="GD44" s="95"/>
      <c r="GE44" s="95">
        <f t="shared" si="59"/>
        <v>0</v>
      </c>
      <c r="GF44" s="95">
        <f t="shared" si="60"/>
        <v>0</v>
      </c>
      <c r="GG44" s="95"/>
      <c r="GH44" s="95"/>
      <c r="GI44" s="95"/>
      <c r="GJ44" s="95"/>
      <c r="GK44" s="95">
        <f t="shared" si="61"/>
        <v>0</v>
      </c>
      <c r="GL44" s="95">
        <f t="shared" si="62"/>
        <v>0</v>
      </c>
      <c r="GM44" s="95"/>
      <c r="GN44" s="95"/>
      <c r="GO44" s="95"/>
      <c r="GP44" s="95"/>
      <c r="GQ44" s="95">
        <f t="shared" si="63"/>
        <v>0</v>
      </c>
      <c r="GR44" s="95">
        <f t="shared" si="64"/>
        <v>0</v>
      </c>
      <c r="GS44" s="95"/>
      <c r="GT44" s="95"/>
      <c r="GU44" s="95"/>
      <c r="GV44" s="95"/>
      <c r="GW44" s="95">
        <f t="shared" si="65"/>
        <v>0</v>
      </c>
      <c r="GX44" s="95">
        <f t="shared" si="65"/>
        <v>0</v>
      </c>
      <c r="GY44" s="95"/>
      <c r="GZ44" s="95"/>
      <c r="HA44" s="95"/>
      <c r="HB44" s="95"/>
      <c r="HC44" s="95">
        <f t="shared" si="66"/>
        <v>0</v>
      </c>
      <c r="HD44" s="95">
        <f t="shared" si="66"/>
        <v>0</v>
      </c>
      <c r="HE44" s="95"/>
      <c r="HF44" s="95"/>
      <c r="HG44" s="95"/>
      <c r="HH44" s="95"/>
      <c r="HI44" s="95">
        <f t="shared" si="67"/>
        <v>0</v>
      </c>
      <c r="HJ44" s="95">
        <f t="shared" si="68"/>
        <v>0</v>
      </c>
      <c r="HK44" s="95"/>
      <c r="HL44" s="95"/>
      <c r="HM44" s="95"/>
      <c r="HN44" s="95"/>
      <c r="HO44" s="95">
        <f t="shared" si="69"/>
        <v>0</v>
      </c>
      <c r="HP44" s="95">
        <f t="shared" si="70"/>
        <v>0</v>
      </c>
      <c r="HQ44" s="95"/>
      <c r="HR44" s="95"/>
      <c r="HS44" s="95"/>
      <c r="HT44" s="95"/>
      <c r="HU44" s="95">
        <f t="shared" si="71"/>
        <v>0</v>
      </c>
      <c r="HV44" s="95">
        <f t="shared" si="71"/>
        <v>0</v>
      </c>
      <c r="HW44" s="95"/>
      <c r="HX44" s="166"/>
      <c r="HY44" s="166"/>
      <c r="HZ44" s="166"/>
      <c r="IA44" s="95">
        <f t="shared" si="72"/>
        <v>0</v>
      </c>
      <c r="IB44" s="95">
        <f t="shared" si="73"/>
        <v>0</v>
      </c>
      <c r="IC44" s="164"/>
      <c r="ID44" s="99"/>
      <c r="IE44" s="99">
        <f t="shared" ref="IE44:IF75" si="95">IC44</f>
        <v>0</v>
      </c>
      <c r="IF44" s="99">
        <f t="shared" si="95"/>
        <v>0</v>
      </c>
      <c r="IG44" s="99"/>
      <c r="IH44" s="99"/>
      <c r="II44" s="99">
        <f t="shared" si="75"/>
        <v>0</v>
      </c>
      <c r="IJ44" s="99">
        <f t="shared" si="76"/>
        <v>0</v>
      </c>
      <c r="IK44" s="165"/>
      <c r="IL44" s="167"/>
      <c r="IM44" s="162">
        <f t="shared" si="77"/>
        <v>0</v>
      </c>
      <c r="IN44" s="162">
        <f t="shared" si="78"/>
        <v>0</v>
      </c>
      <c r="IO44" s="139"/>
      <c r="IP44" s="166"/>
      <c r="IQ44" s="162">
        <f t="shared" si="79"/>
        <v>0</v>
      </c>
      <c r="IR44" s="162">
        <f t="shared" si="80"/>
        <v>0</v>
      </c>
      <c r="IS44" s="117"/>
      <c r="IT44" s="166"/>
      <c r="IU44" s="162">
        <f t="shared" si="81"/>
        <v>0</v>
      </c>
      <c r="IV44" s="162">
        <f t="shared" si="82"/>
        <v>0</v>
      </c>
      <c r="IW44" s="163"/>
      <c r="IX44" s="163"/>
      <c r="IY44" s="191">
        <f t="shared" si="90"/>
        <v>0</v>
      </c>
      <c r="IZ44" s="190">
        <f t="shared" si="91"/>
        <v>0</v>
      </c>
      <c r="JA44" s="191"/>
      <c r="JB44" s="191"/>
      <c r="JC44" s="191">
        <f t="shared" si="85"/>
        <v>0</v>
      </c>
      <c r="JD44" s="191">
        <f t="shared" si="86"/>
        <v>0</v>
      </c>
      <c r="JE44" s="190"/>
      <c r="JF44" s="190"/>
      <c r="JG44" s="191">
        <f t="shared" si="87"/>
        <v>0</v>
      </c>
      <c r="JH44" s="191">
        <f t="shared" si="88"/>
        <v>0</v>
      </c>
    </row>
    <row r="45" spans="1:268" ht="12.75" customHeight="1">
      <c r="A45" s="134"/>
      <c r="B45" s="137">
        <v>35</v>
      </c>
      <c r="C45" s="95"/>
      <c r="D45" s="95"/>
      <c r="E45" s="138"/>
      <c r="F45" s="138"/>
      <c r="G45" s="95">
        <f t="shared" si="0"/>
        <v>0</v>
      </c>
      <c r="H45" s="95">
        <f t="shared" si="1"/>
        <v>0</v>
      </c>
      <c r="I45" s="116"/>
      <c r="J45" s="95"/>
      <c r="K45" s="95"/>
      <c r="L45" s="95"/>
      <c r="M45" s="95">
        <f t="shared" si="2"/>
        <v>0</v>
      </c>
      <c r="N45" s="95">
        <f t="shared" si="3"/>
        <v>0</v>
      </c>
      <c r="O45" s="116"/>
      <c r="P45" s="95"/>
      <c r="Q45" s="99"/>
      <c r="R45" s="95"/>
      <c r="S45" s="95">
        <f t="shared" si="92"/>
        <v>0</v>
      </c>
      <c r="T45" s="95">
        <f t="shared" si="5"/>
        <v>0</v>
      </c>
      <c r="U45" s="116">
        <v>0</v>
      </c>
      <c r="V45" s="95"/>
      <c r="W45" s="99"/>
      <c r="X45" s="99"/>
      <c r="Y45" s="95">
        <f t="shared" si="6"/>
        <v>0</v>
      </c>
      <c r="Z45" s="95">
        <f t="shared" si="7"/>
        <v>0</v>
      </c>
      <c r="AA45" s="95"/>
      <c r="AB45" s="168"/>
      <c r="AC45" s="231"/>
      <c r="AD45" s="95"/>
      <c r="AE45" s="95">
        <f t="shared" si="8"/>
        <v>0</v>
      </c>
      <c r="AF45" s="95">
        <f t="shared" si="9"/>
        <v>0</v>
      </c>
      <c r="AG45" s="116"/>
      <c r="AH45" s="95"/>
      <c r="AI45" s="95"/>
      <c r="AJ45" s="95"/>
      <c r="AK45" s="95">
        <f t="shared" si="10"/>
        <v>0</v>
      </c>
      <c r="AL45" s="95">
        <f t="shared" si="11"/>
        <v>0</v>
      </c>
      <c r="AM45" s="95"/>
      <c r="AN45" s="95"/>
      <c r="AO45" s="138"/>
      <c r="AP45" s="138"/>
      <c r="AQ45" s="95">
        <f t="shared" si="12"/>
        <v>0</v>
      </c>
      <c r="AR45" s="95">
        <f t="shared" si="13"/>
        <v>0</v>
      </c>
      <c r="AS45" s="139">
        <v>0</v>
      </c>
      <c r="AT45" s="162"/>
      <c r="AU45" s="99"/>
      <c r="AV45" s="95"/>
      <c r="AW45" s="95">
        <f t="shared" si="14"/>
        <v>0</v>
      </c>
      <c r="AX45" s="95">
        <f t="shared" si="15"/>
        <v>0</v>
      </c>
      <c r="AY45" s="150"/>
      <c r="AZ45" s="110"/>
      <c r="BA45" s="110"/>
      <c r="BB45" s="110"/>
      <c r="BC45" s="95">
        <f t="shared" si="16"/>
        <v>0</v>
      </c>
      <c r="BD45" s="95">
        <f t="shared" si="17"/>
        <v>0</v>
      </c>
      <c r="BE45" s="95"/>
      <c r="BF45" s="95"/>
      <c r="BG45" s="99"/>
      <c r="BH45" s="95"/>
      <c r="BI45" s="95">
        <f t="shared" si="18"/>
        <v>0</v>
      </c>
      <c r="BJ45" s="95">
        <f t="shared" si="19"/>
        <v>0</v>
      </c>
      <c r="BK45" s="118"/>
      <c r="BL45" s="118"/>
      <c r="BM45" s="95"/>
      <c r="BN45" s="95"/>
      <c r="BO45" s="95">
        <f t="shared" si="20"/>
        <v>0</v>
      </c>
      <c r="BP45" s="95">
        <f t="shared" si="21"/>
        <v>0</v>
      </c>
      <c r="BQ45" s="95"/>
      <c r="BR45" s="95"/>
      <c r="BS45" s="119"/>
      <c r="BT45" s="119"/>
      <c r="BU45" s="95">
        <f t="shared" si="22"/>
        <v>0</v>
      </c>
      <c r="BV45" s="95">
        <f t="shared" si="23"/>
        <v>0</v>
      </c>
      <c r="BW45" s="356"/>
      <c r="BX45" s="138"/>
      <c r="BY45" s="103"/>
      <c r="BZ45" s="118"/>
      <c r="CA45" s="95">
        <f t="shared" si="24"/>
        <v>0</v>
      </c>
      <c r="CB45" s="95">
        <f t="shared" si="25"/>
        <v>0</v>
      </c>
      <c r="CC45" s="139"/>
      <c r="CD45" s="99"/>
      <c r="CE45" s="120"/>
      <c r="CF45" s="120"/>
      <c r="CG45" s="95">
        <f t="shared" si="26"/>
        <v>0</v>
      </c>
      <c r="CH45" s="95">
        <f t="shared" si="89"/>
        <v>0</v>
      </c>
      <c r="CI45" s="95"/>
      <c r="CJ45" s="95"/>
      <c r="CK45" s="95"/>
      <c r="CL45" s="95"/>
      <c r="CM45" s="95">
        <f t="shared" si="27"/>
        <v>0</v>
      </c>
      <c r="CN45" s="95">
        <f t="shared" si="28"/>
        <v>0</v>
      </c>
      <c r="CO45" s="116"/>
      <c r="CP45" s="95"/>
      <c r="CQ45" s="95"/>
      <c r="CR45" s="95"/>
      <c r="CS45" s="95">
        <f t="shared" si="93"/>
        <v>0</v>
      </c>
      <c r="CT45" s="95">
        <f t="shared" si="30"/>
        <v>0</v>
      </c>
      <c r="CU45" s="95"/>
      <c r="CV45" s="95"/>
      <c r="CW45" s="95"/>
      <c r="CX45" s="95"/>
      <c r="CY45" s="95">
        <f t="shared" si="31"/>
        <v>0</v>
      </c>
      <c r="CZ45" s="95">
        <f t="shared" si="32"/>
        <v>0</v>
      </c>
      <c r="DA45" s="139">
        <v>0</v>
      </c>
      <c r="DB45" s="138"/>
      <c r="DC45" s="95"/>
      <c r="DD45" s="95"/>
      <c r="DE45" s="95">
        <f t="shared" si="33"/>
        <v>0</v>
      </c>
      <c r="DF45" s="95">
        <f t="shared" si="34"/>
        <v>0</v>
      </c>
      <c r="DG45" s="95"/>
      <c r="DH45" s="95"/>
      <c r="DI45" s="118"/>
      <c r="DJ45" s="95"/>
      <c r="DK45" s="95">
        <f t="shared" si="35"/>
        <v>0</v>
      </c>
      <c r="DL45" s="95">
        <f t="shared" si="36"/>
        <v>0</v>
      </c>
      <c r="DM45" s="138"/>
      <c r="DN45" s="138"/>
      <c r="DO45" s="138"/>
      <c r="DP45" s="138"/>
      <c r="DQ45" s="95">
        <f t="shared" si="37"/>
        <v>0</v>
      </c>
      <c r="DR45" s="95">
        <f t="shared" si="38"/>
        <v>0</v>
      </c>
      <c r="DS45" s="116"/>
      <c r="DT45" s="95"/>
      <c r="DU45" s="95"/>
      <c r="DV45" s="119"/>
      <c r="DW45" s="95">
        <f t="shared" si="39"/>
        <v>0</v>
      </c>
      <c r="DX45" s="95">
        <f t="shared" si="40"/>
        <v>0</v>
      </c>
      <c r="DY45" s="140"/>
      <c r="DZ45" s="95"/>
      <c r="EA45" s="95"/>
      <c r="EB45" s="95"/>
      <c r="EC45" s="95">
        <f t="shared" si="41"/>
        <v>0</v>
      </c>
      <c r="ED45" s="95">
        <f t="shared" si="42"/>
        <v>0</v>
      </c>
      <c r="EE45" s="95"/>
      <c r="EF45" s="95"/>
      <c r="EG45" s="121"/>
      <c r="EH45" s="95"/>
      <c r="EI45" s="95">
        <f t="shared" si="43"/>
        <v>0</v>
      </c>
      <c r="EJ45" s="95">
        <f t="shared" si="44"/>
        <v>0</v>
      </c>
      <c r="EK45" s="95"/>
      <c r="EL45" s="95"/>
      <c r="EM45" s="95"/>
      <c r="EN45" s="95"/>
      <c r="EO45" s="95">
        <f t="shared" si="45"/>
        <v>0</v>
      </c>
      <c r="EP45" s="95">
        <f t="shared" si="46"/>
        <v>0</v>
      </c>
      <c r="EQ45" s="95"/>
      <c r="ER45" s="95"/>
      <c r="ES45" s="95"/>
      <c r="ET45" s="95"/>
      <c r="EU45" s="95">
        <f t="shared" si="94"/>
        <v>0</v>
      </c>
      <c r="EV45" s="95">
        <f t="shared" si="48"/>
        <v>0</v>
      </c>
      <c r="EW45" s="116">
        <v>44.33</v>
      </c>
      <c r="EX45" s="95"/>
      <c r="EY45" s="95"/>
      <c r="EZ45" s="95"/>
      <c r="FA45" s="95">
        <f t="shared" si="49"/>
        <v>44.33</v>
      </c>
      <c r="FB45" s="95">
        <f t="shared" si="50"/>
        <v>0</v>
      </c>
      <c r="FC45" s="95"/>
      <c r="FD45" s="95"/>
      <c r="FE45" s="95"/>
      <c r="FF45" s="95"/>
      <c r="FG45" s="95">
        <f t="shared" si="51"/>
        <v>0</v>
      </c>
      <c r="FH45" s="95">
        <f t="shared" si="52"/>
        <v>0</v>
      </c>
      <c r="FI45" s="95"/>
      <c r="FJ45" s="95"/>
      <c r="FK45" s="95"/>
      <c r="FL45" s="95"/>
      <c r="FM45" s="95">
        <f t="shared" si="53"/>
        <v>0</v>
      </c>
      <c r="FN45" s="95">
        <f t="shared" si="54"/>
        <v>0</v>
      </c>
      <c r="FO45" s="95"/>
      <c r="FP45" s="95"/>
      <c r="FQ45" s="95"/>
      <c r="FR45" s="95"/>
      <c r="FS45" s="95">
        <f t="shared" si="55"/>
        <v>0</v>
      </c>
      <c r="FT45" s="95">
        <f t="shared" si="56"/>
        <v>0</v>
      </c>
      <c r="FU45" s="95"/>
      <c r="FV45" s="95"/>
      <c r="FW45" s="95"/>
      <c r="FX45" s="95"/>
      <c r="FY45" s="95">
        <f t="shared" si="57"/>
        <v>0</v>
      </c>
      <c r="FZ45" s="95">
        <f t="shared" si="58"/>
        <v>0</v>
      </c>
      <c r="GA45" s="95"/>
      <c r="GB45" s="95"/>
      <c r="GC45" s="95"/>
      <c r="GD45" s="95"/>
      <c r="GE45" s="95">
        <f t="shared" si="59"/>
        <v>0</v>
      </c>
      <c r="GF45" s="95">
        <f t="shared" si="60"/>
        <v>0</v>
      </c>
      <c r="GG45" s="95"/>
      <c r="GH45" s="95"/>
      <c r="GI45" s="95"/>
      <c r="GJ45" s="95"/>
      <c r="GK45" s="95">
        <f t="shared" si="61"/>
        <v>0</v>
      </c>
      <c r="GL45" s="95">
        <f t="shared" si="62"/>
        <v>0</v>
      </c>
      <c r="GM45" s="95"/>
      <c r="GN45" s="95"/>
      <c r="GO45" s="95"/>
      <c r="GP45" s="95"/>
      <c r="GQ45" s="95">
        <f t="shared" si="63"/>
        <v>0</v>
      </c>
      <c r="GR45" s="95">
        <f t="shared" si="64"/>
        <v>0</v>
      </c>
      <c r="GS45" s="95"/>
      <c r="GT45" s="95"/>
      <c r="GU45" s="95"/>
      <c r="GV45" s="95"/>
      <c r="GW45" s="95">
        <f t="shared" si="65"/>
        <v>0</v>
      </c>
      <c r="GX45" s="95">
        <f t="shared" si="65"/>
        <v>0</v>
      </c>
      <c r="GY45" s="95"/>
      <c r="GZ45" s="95"/>
      <c r="HA45" s="95"/>
      <c r="HB45" s="95"/>
      <c r="HC45" s="95">
        <f t="shared" si="66"/>
        <v>0</v>
      </c>
      <c r="HD45" s="95">
        <f t="shared" si="66"/>
        <v>0</v>
      </c>
      <c r="HE45" s="95"/>
      <c r="HF45" s="95"/>
      <c r="HG45" s="95"/>
      <c r="HH45" s="95"/>
      <c r="HI45" s="95">
        <f t="shared" si="67"/>
        <v>0</v>
      </c>
      <c r="HJ45" s="95">
        <f t="shared" si="68"/>
        <v>0</v>
      </c>
      <c r="HK45" s="95"/>
      <c r="HL45" s="95"/>
      <c r="HM45" s="95"/>
      <c r="HN45" s="95"/>
      <c r="HO45" s="95">
        <f t="shared" si="69"/>
        <v>0</v>
      </c>
      <c r="HP45" s="95">
        <f t="shared" si="70"/>
        <v>0</v>
      </c>
      <c r="HQ45" s="95"/>
      <c r="HR45" s="95"/>
      <c r="HS45" s="95"/>
      <c r="HT45" s="95"/>
      <c r="HU45" s="95">
        <f t="shared" si="71"/>
        <v>0</v>
      </c>
      <c r="HV45" s="95">
        <f t="shared" si="71"/>
        <v>0</v>
      </c>
      <c r="HW45" s="95"/>
      <c r="HX45" s="166"/>
      <c r="HY45" s="166"/>
      <c r="HZ45" s="166"/>
      <c r="IA45" s="95">
        <f t="shared" si="72"/>
        <v>0</v>
      </c>
      <c r="IB45" s="95">
        <f t="shared" si="73"/>
        <v>0</v>
      </c>
      <c r="IC45" s="164"/>
      <c r="ID45" s="99"/>
      <c r="IE45" s="99">
        <f t="shared" si="95"/>
        <v>0</v>
      </c>
      <c r="IF45" s="99">
        <f t="shared" si="95"/>
        <v>0</v>
      </c>
      <c r="IG45" s="99"/>
      <c r="IH45" s="99"/>
      <c r="II45" s="99">
        <f t="shared" si="75"/>
        <v>0</v>
      </c>
      <c r="IJ45" s="99">
        <f t="shared" si="76"/>
        <v>0</v>
      </c>
      <c r="IK45" s="165"/>
      <c r="IL45" s="167"/>
      <c r="IM45" s="162">
        <f t="shared" si="77"/>
        <v>0</v>
      </c>
      <c r="IN45" s="162">
        <f t="shared" si="78"/>
        <v>0</v>
      </c>
      <c r="IO45" s="139"/>
      <c r="IP45" s="166"/>
      <c r="IQ45" s="162">
        <f t="shared" si="79"/>
        <v>0</v>
      </c>
      <c r="IR45" s="162">
        <f t="shared" si="80"/>
        <v>0</v>
      </c>
      <c r="IS45" s="117"/>
      <c r="IT45" s="166"/>
      <c r="IU45" s="162">
        <f t="shared" si="81"/>
        <v>0</v>
      </c>
      <c r="IV45" s="162">
        <f t="shared" si="82"/>
        <v>0</v>
      </c>
      <c r="IW45" s="163"/>
      <c r="IX45" s="163"/>
      <c r="IY45" s="191">
        <f t="shared" si="90"/>
        <v>0</v>
      </c>
      <c r="IZ45" s="190">
        <f t="shared" si="91"/>
        <v>0</v>
      </c>
      <c r="JA45" s="191"/>
      <c r="JB45" s="191"/>
      <c r="JC45" s="191">
        <f t="shared" si="85"/>
        <v>0</v>
      </c>
      <c r="JD45" s="191">
        <f t="shared" si="86"/>
        <v>0</v>
      </c>
      <c r="JE45" s="190"/>
      <c r="JF45" s="190"/>
      <c r="JG45" s="191">
        <f t="shared" si="87"/>
        <v>0</v>
      </c>
      <c r="JH45" s="191">
        <f t="shared" si="88"/>
        <v>0</v>
      </c>
    </row>
    <row r="46" spans="1:268" ht="12.75" customHeight="1">
      <c r="A46" s="134"/>
      <c r="B46" s="137">
        <v>36</v>
      </c>
      <c r="C46" s="95"/>
      <c r="D46" s="95"/>
      <c r="E46" s="138"/>
      <c r="F46" s="138"/>
      <c r="G46" s="95">
        <f t="shared" si="0"/>
        <v>0</v>
      </c>
      <c r="H46" s="95">
        <f t="shared" si="1"/>
        <v>0</v>
      </c>
      <c r="I46" s="116"/>
      <c r="J46" s="95"/>
      <c r="K46" s="95"/>
      <c r="L46" s="95"/>
      <c r="M46" s="95">
        <f t="shared" si="2"/>
        <v>0</v>
      </c>
      <c r="N46" s="95">
        <f t="shared" si="3"/>
        <v>0</v>
      </c>
      <c r="O46" s="116"/>
      <c r="P46" s="95"/>
      <c r="Q46" s="99"/>
      <c r="R46" s="95"/>
      <c r="S46" s="95">
        <f t="shared" si="92"/>
        <v>0</v>
      </c>
      <c r="T46" s="95">
        <f t="shared" si="5"/>
        <v>0</v>
      </c>
      <c r="U46" s="116">
        <v>0</v>
      </c>
      <c r="V46" s="95"/>
      <c r="W46" s="99"/>
      <c r="X46" s="99"/>
      <c r="Y46" s="95">
        <f t="shared" si="6"/>
        <v>0</v>
      </c>
      <c r="Z46" s="95">
        <f t="shared" si="7"/>
        <v>0</v>
      </c>
      <c r="AA46" s="95"/>
      <c r="AB46" s="168"/>
      <c r="AC46" s="231"/>
      <c r="AD46" s="95"/>
      <c r="AE46" s="95">
        <f t="shared" si="8"/>
        <v>0</v>
      </c>
      <c r="AF46" s="95">
        <f t="shared" si="9"/>
        <v>0</v>
      </c>
      <c r="AG46" s="116"/>
      <c r="AH46" s="95"/>
      <c r="AI46" s="95"/>
      <c r="AJ46" s="95"/>
      <c r="AK46" s="95">
        <f t="shared" si="10"/>
        <v>0</v>
      </c>
      <c r="AL46" s="95">
        <f t="shared" si="11"/>
        <v>0</v>
      </c>
      <c r="AM46" s="95"/>
      <c r="AN46" s="95"/>
      <c r="AO46" s="138"/>
      <c r="AP46" s="138"/>
      <c r="AQ46" s="95">
        <f t="shared" si="12"/>
        <v>0</v>
      </c>
      <c r="AR46" s="95">
        <f t="shared" si="13"/>
        <v>0</v>
      </c>
      <c r="AS46" s="139">
        <v>0</v>
      </c>
      <c r="AT46" s="162"/>
      <c r="AU46" s="99"/>
      <c r="AV46" s="95"/>
      <c r="AW46" s="95">
        <f t="shared" si="14"/>
        <v>0</v>
      </c>
      <c r="AX46" s="95">
        <f t="shared" si="15"/>
        <v>0</v>
      </c>
      <c r="AY46" s="150"/>
      <c r="AZ46" s="110"/>
      <c r="BA46" s="110"/>
      <c r="BB46" s="110"/>
      <c r="BC46" s="95">
        <f t="shared" si="16"/>
        <v>0</v>
      </c>
      <c r="BD46" s="95">
        <f t="shared" si="17"/>
        <v>0</v>
      </c>
      <c r="BE46" s="95"/>
      <c r="BF46" s="95"/>
      <c r="BG46" s="99"/>
      <c r="BH46" s="95"/>
      <c r="BI46" s="95">
        <f t="shared" si="18"/>
        <v>0</v>
      </c>
      <c r="BJ46" s="95">
        <f t="shared" si="19"/>
        <v>0</v>
      </c>
      <c r="BK46" s="118"/>
      <c r="BL46" s="118"/>
      <c r="BM46" s="95"/>
      <c r="BN46" s="95"/>
      <c r="BO46" s="95">
        <f t="shared" si="20"/>
        <v>0</v>
      </c>
      <c r="BP46" s="95">
        <f t="shared" si="21"/>
        <v>0</v>
      </c>
      <c r="BQ46" s="95"/>
      <c r="BR46" s="95"/>
      <c r="BS46" s="119"/>
      <c r="BT46" s="119"/>
      <c r="BU46" s="95">
        <f t="shared" si="22"/>
        <v>0</v>
      </c>
      <c r="BV46" s="95">
        <f t="shared" si="23"/>
        <v>0</v>
      </c>
      <c r="BW46" s="356"/>
      <c r="BX46" s="138"/>
      <c r="BY46" s="103"/>
      <c r="BZ46" s="118"/>
      <c r="CA46" s="95">
        <f t="shared" si="24"/>
        <v>0</v>
      </c>
      <c r="CB46" s="95">
        <f t="shared" si="25"/>
        <v>0</v>
      </c>
      <c r="CC46" s="139"/>
      <c r="CD46" s="99"/>
      <c r="CE46" s="120"/>
      <c r="CF46" s="120"/>
      <c r="CG46" s="95">
        <f t="shared" si="26"/>
        <v>0</v>
      </c>
      <c r="CH46" s="95">
        <f t="shared" si="89"/>
        <v>0</v>
      </c>
      <c r="CI46" s="95"/>
      <c r="CJ46" s="95"/>
      <c r="CK46" s="95"/>
      <c r="CL46" s="95"/>
      <c r="CM46" s="95">
        <f t="shared" si="27"/>
        <v>0</v>
      </c>
      <c r="CN46" s="95">
        <f t="shared" si="28"/>
        <v>0</v>
      </c>
      <c r="CO46" s="116"/>
      <c r="CP46" s="95"/>
      <c r="CQ46" s="95"/>
      <c r="CR46" s="95"/>
      <c r="CS46" s="95">
        <f t="shared" si="93"/>
        <v>0</v>
      </c>
      <c r="CT46" s="95">
        <f t="shared" si="30"/>
        <v>0</v>
      </c>
      <c r="CU46" s="95"/>
      <c r="CV46" s="95"/>
      <c r="CW46" s="95"/>
      <c r="CX46" s="95"/>
      <c r="CY46" s="95">
        <f t="shared" si="31"/>
        <v>0</v>
      </c>
      <c r="CZ46" s="95">
        <f t="shared" si="32"/>
        <v>0</v>
      </c>
      <c r="DA46" s="139">
        <v>0</v>
      </c>
      <c r="DB46" s="138"/>
      <c r="DC46" s="95"/>
      <c r="DD46" s="95"/>
      <c r="DE46" s="95">
        <f t="shared" si="33"/>
        <v>0</v>
      </c>
      <c r="DF46" s="95">
        <f t="shared" si="34"/>
        <v>0</v>
      </c>
      <c r="DG46" s="95"/>
      <c r="DH46" s="95"/>
      <c r="DI46" s="118"/>
      <c r="DJ46" s="95"/>
      <c r="DK46" s="95">
        <f t="shared" si="35"/>
        <v>0</v>
      </c>
      <c r="DL46" s="95">
        <f t="shared" si="36"/>
        <v>0</v>
      </c>
      <c r="DM46" s="138"/>
      <c r="DN46" s="138"/>
      <c r="DO46" s="138"/>
      <c r="DP46" s="138"/>
      <c r="DQ46" s="95">
        <f t="shared" si="37"/>
        <v>0</v>
      </c>
      <c r="DR46" s="95">
        <f t="shared" si="38"/>
        <v>0</v>
      </c>
      <c r="DS46" s="116"/>
      <c r="DT46" s="95"/>
      <c r="DU46" s="95"/>
      <c r="DV46" s="119"/>
      <c r="DW46" s="95">
        <f t="shared" si="39"/>
        <v>0</v>
      </c>
      <c r="DX46" s="95">
        <f t="shared" si="40"/>
        <v>0</v>
      </c>
      <c r="DY46" s="140"/>
      <c r="DZ46" s="95"/>
      <c r="EA46" s="95"/>
      <c r="EB46" s="95"/>
      <c r="EC46" s="95">
        <f t="shared" si="41"/>
        <v>0</v>
      </c>
      <c r="ED46" s="95">
        <f t="shared" si="42"/>
        <v>0</v>
      </c>
      <c r="EE46" s="95"/>
      <c r="EF46" s="95"/>
      <c r="EG46" s="121"/>
      <c r="EH46" s="95"/>
      <c r="EI46" s="95">
        <f t="shared" si="43"/>
        <v>0</v>
      </c>
      <c r="EJ46" s="95">
        <f t="shared" si="44"/>
        <v>0</v>
      </c>
      <c r="EK46" s="95"/>
      <c r="EL46" s="95"/>
      <c r="EM46" s="95"/>
      <c r="EN46" s="95"/>
      <c r="EO46" s="95">
        <f t="shared" si="45"/>
        <v>0</v>
      </c>
      <c r="EP46" s="95">
        <f t="shared" si="46"/>
        <v>0</v>
      </c>
      <c r="EQ46" s="95"/>
      <c r="ER46" s="95"/>
      <c r="ES46" s="95"/>
      <c r="ET46" s="95"/>
      <c r="EU46" s="95">
        <f t="shared" si="94"/>
        <v>0</v>
      </c>
      <c r="EV46" s="95">
        <f t="shared" si="48"/>
        <v>0</v>
      </c>
      <c r="EW46" s="116">
        <v>44.33</v>
      </c>
      <c r="EX46" s="95"/>
      <c r="EY46" s="95"/>
      <c r="EZ46" s="95"/>
      <c r="FA46" s="95">
        <f t="shared" si="49"/>
        <v>44.33</v>
      </c>
      <c r="FB46" s="95">
        <f t="shared" si="50"/>
        <v>0</v>
      </c>
      <c r="FC46" s="95"/>
      <c r="FD46" s="95"/>
      <c r="FE46" s="95"/>
      <c r="FF46" s="95"/>
      <c r="FG46" s="95">
        <f t="shared" si="51"/>
        <v>0</v>
      </c>
      <c r="FH46" s="95">
        <f t="shared" si="52"/>
        <v>0</v>
      </c>
      <c r="FI46" s="95"/>
      <c r="FJ46" s="95"/>
      <c r="FK46" s="95"/>
      <c r="FL46" s="95"/>
      <c r="FM46" s="95">
        <f t="shared" si="53"/>
        <v>0</v>
      </c>
      <c r="FN46" s="95">
        <f t="shared" si="54"/>
        <v>0</v>
      </c>
      <c r="FO46" s="95"/>
      <c r="FP46" s="95"/>
      <c r="FQ46" s="95"/>
      <c r="FR46" s="95"/>
      <c r="FS46" s="95">
        <f t="shared" si="55"/>
        <v>0</v>
      </c>
      <c r="FT46" s="95">
        <f t="shared" si="56"/>
        <v>0</v>
      </c>
      <c r="FU46" s="95"/>
      <c r="FV46" s="95"/>
      <c r="FW46" s="95"/>
      <c r="FX46" s="95"/>
      <c r="FY46" s="95">
        <f t="shared" si="57"/>
        <v>0</v>
      </c>
      <c r="FZ46" s="95">
        <f t="shared" si="58"/>
        <v>0</v>
      </c>
      <c r="GA46" s="95"/>
      <c r="GB46" s="95"/>
      <c r="GC46" s="95"/>
      <c r="GD46" s="95"/>
      <c r="GE46" s="95">
        <f t="shared" si="59"/>
        <v>0</v>
      </c>
      <c r="GF46" s="95">
        <f t="shared" si="60"/>
        <v>0</v>
      </c>
      <c r="GG46" s="95"/>
      <c r="GH46" s="95"/>
      <c r="GI46" s="95"/>
      <c r="GJ46" s="95"/>
      <c r="GK46" s="95">
        <f t="shared" si="61"/>
        <v>0</v>
      </c>
      <c r="GL46" s="95">
        <f t="shared" si="62"/>
        <v>0</v>
      </c>
      <c r="GM46" s="95"/>
      <c r="GN46" s="95"/>
      <c r="GO46" s="95"/>
      <c r="GP46" s="95"/>
      <c r="GQ46" s="95">
        <f t="shared" si="63"/>
        <v>0</v>
      </c>
      <c r="GR46" s="95">
        <f t="shared" si="64"/>
        <v>0</v>
      </c>
      <c r="GS46" s="95"/>
      <c r="GT46" s="95"/>
      <c r="GU46" s="95"/>
      <c r="GV46" s="95"/>
      <c r="GW46" s="95">
        <f t="shared" si="65"/>
        <v>0</v>
      </c>
      <c r="GX46" s="95">
        <f t="shared" si="65"/>
        <v>0</v>
      </c>
      <c r="GY46" s="95"/>
      <c r="GZ46" s="95"/>
      <c r="HA46" s="95"/>
      <c r="HB46" s="95"/>
      <c r="HC46" s="95">
        <f t="shared" si="66"/>
        <v>0</v>
      </c>
      <c r="HD46" s="95">
        <f t="shared" si="66"/>
        <v>0</v>
      </c>
      <c r="HE46" s="95"/>
      <c r="HF46" s="95"/>
      <c r="HG46" s="95"/>
      <c r="HH46" s="95"/>
      <c r="HI46" s="95">
        <f t="shared" si="67"/>
        <v>0</v>
      </c>
      <c r="HJ46" s="95">
        <f t="shared" si="68"/>
        <v>0</v>
      </c>
      <c r="HK46" s="95"/>
      <c r="HL46" s="95"/>
      <c r="HM46" s="95"/>
      <c r="HN46" s="95"/>
      <c r="HO46" s="95">
        <f t="shared" si="69"/>
        <v>0</v>
      </c>
      <c r="HP46" s="95">
        <f t="shared" si="70"/>
        <v>0</v>
      </c>
      <c r="HQ46" s="95"/>
      <c r="HR46" s="95"/>
      <c r="HS46" s="95"/>
      <c r="HT46" s="95"/>
      <c r="HU46" s="95">
        <f t="shared" si="71"/>
        <v>0</v>
      </c>
      <c r="HV46" s="95">
        <f t="shared" si="71"/>
        <v>0</v>
      </c>
      <c r="HW46" s="95"/>
      <c r="HX46" s="166"/>
      <c r="HY46" s="166"/>
      <c r="HZ46" s="166"/>
      <c r="IA46" s="95">
        <f t="shared" si="72"/>
        <v>0</v>
      </c>
      <c r="IB46" s="95">
        <f t="shared" si="73"/>
        <v>0</v>
      </c>
      <c r="IC46" s="164"/>
      <c r="ID46" s="99"/>
      <c r="IE46" s="99">
        <f t="shared" si="95"/>
        <v>0</v>
      </c>
      <c r="IF46" s="99">
        <f t="shared" si="95"/>
        <v>0</v>
      </c>
      <c r="IG46" s="99"/>
      <c r="IH46" s="99"/>
      <c r="II46" s="99">
        <f t="shared" si="75"/>
        <v>0</v>
      </c>
      <c r="IJ46" s="99">
        <f t="shared" si="76"/>
        <v>0</v>
      </c>
      <c r="IK46" s="165"/>
      <c r="IL46" s="167"/>
      <c r="IM46" s="162">
        <f t="shared" si="77"/>
        <v>0</v>
      </c>
      <c r="IN46" s="162">
        <f t="shared" si="78"/>
        <v>0</v>
      </c>
      <c r="IO46" s="139"/>
      <c r="IP46" s="166"/>
      <c r="IQ46" s="162">
        <f t="shared" si="79"/>
        <v>0</v>
      </c>
      <c r="IR46" s="162">
        <f t="shared" si="80"/>
        <v>0</v>
      </c>
      <c r="IS46" s="117"/>
      <c r="IT46" s="166"/>
      <c r="IU46" s="162">
        <f t="shared" si="81"/>
        <v>0</v>
      </c>
      <c r="IV46" s="162">
        <f t="shared" si="82"/>
        <v>0</v>
      </c>
      <c r="IW46" s="163"/>
      <c r="IX46" s="163"/>
      <c r="IY46" s="191">
        <f t="shared" si="90"/>
        <v>0</v>
      </c>
      <c r="IZ46" s="190">
        <f t="shared" si="91"/>
        <v>0</v>
      </c>
      <c r="JA46" s="191"/>
      <c r="JB46" s="191"/>
      <c r="JC46" s="191">
        <f t="shared" si="85"/>
        <v>0</v>
      </c>
      <c r="JD46" s="191">
        <f t="shared" si="86"/>
        <v>0</v>
      </c>
      <c r="JE46" s="190"/>
      <c r="JF46" s="190"/>
      <c r="JG46" s="191">
        <f t="shared" si="87"/>
        <v>0</v>
      </c>
      <c r="JH46" s="191">
        <f t="shared" si="88"/>
        <v>0</v>
      </c>
    </row>
    <row r="47" spans="1:268" ht="12.75" customHeight="1">
      <c r="A47" s="136">
        <v>0.375</v>
      </c>
      <c r="B47" s="137">
        <v>37</v>
      </c>
      <c r="C47" s="95"/>
      <c r="D47" s="95"/>
      <c r="E47" s="138"/>
      <c r="F47" s="138"/>
      <c r="G47" s="95">
        <f t="shared" si="0"/>
        <v>0</v>
      </c>
      <c r="H47" s="95">
        <f t="shared" si="1"/>
        <v>0</v>
      </c>
      <c r="I47" s="116"/>
      <c r="J47" s="95"/>
      <c r="K47" s="95"/>
      <c r="L47" s="95"/>
      <c r="M47" s="95">
        <f t="shared" si="2"/>
        <v>0</v>
      </c>
      <c r="N47" s="95">
        <f t="shared" si="3"/>
        <v>0</v>
      </c>
      <c r="O47" s="116"/>
      <c r="P47" s="95"/>
      <c r="Q47" s="99"/>
      <c r="R47" s="95"/>
      <c r="S47" s="95">
        <f t="shared" si="92"/>
        <v>0</v>
      </c>
      <c r="T47" s="95">
        <f t="shared" si="5"/>
        <v>0</v>
      </c>
      <c r="U47" s="116">
        <v>0</v>
      </c>
      <c r="V47" s="95"/>
      <c r="W47" s="99"/>
      <c r="X47" s="99"/>
      <c r="Y47" s="95">
        <f t="shared" si="6"/>
        <v>0</v>
      </c>
      <c r="Z47" s="95">
        <f t="shared" si="7"/>
        <v>0</v>
      </c>
      <c r="AA47" s="95"/>
      <c r="AB47" s="168"/>
      <c r="AC47" s="231"/>
      <c r="AD47" s="95"/>
      <c r="AE47" s="95">
        <f t="shared" si="8"/>
        <v>0</v>
      </c>
      <c r="AF47" s="95">
        <f t="shared" si="9"/>
        <v>0</v>
      </c>
      <c r="AG47" s="116"/>
      <c r="AH47" s="95"/>
      <c r="AI47" s="95"/>
      <c r="AJ47" s="95"/>
      <c r="AK47" s="95">
        <f t="shared" si="10"/>
        <v>0</v>
      </c>
      <c r="AL47" s="95">
        <f t="shared" si="11"/>
        <v>0</v>
      </c>
      <c r="AM47" s="95"/>
      <c r="AN47" s="95"/>
      <c r="AO47" s="138"/>
      <c r="AP47" s="138"/>
      <c r="AQ47" s="95">
        <f t="shared" si="12"/>
        <v>0</v>
      </c>
      <c r="AR47" s="95">
        <f t="shared" si="13"/>
        <v>0</v>
      </c>
      <c r="AS47" s="139">
        <v>0</v>
      </c>
      <c r="AT47" s="162"/>
      <c r="AU47" s="99"/>
      <c r="AV47" s="95"/>
      <c r="AW47" s="95">
        <f t="shared" si="14"/>
        <v>0</v>
      </c>
      <c r="AX47" s="95">
        <f t="shared" si="15"/>
        <v>0</v>
      </c>
      <c r="AY47" s="150"/>
      <c r="AZ47" s="110"/>
      <c r="BA47" s="110"/>
      <c r="BB47" s="110"/>
      <c r="BC47" s="95">
        <f t="shared" si="16"/>
        <v>0</v>
      </c>
      <c r="BD47" s="95">
        <f t="shared" si="17"/>
        <v>0</v>
      </c>
      <c r="BE47" s="95"/>
      <c r="BF47" s="95"/>
      <c r="BG47" s="99"/>
      <c r="BH47" s="95"/>
      <c r="BI47" s="95">
        <f t="shared" si="18"/>
        <v>0</v>
      </c>
      <c r="BJ47" s="95">
        <f t="shared" si="19"/>
        <v>0</v>
      </c>
      <c r="BK47" s="118"/>
      <c r="BL47" s="118"/>
      <c r="BM47" s="95"/>
      <c r="BN47" s="95"/>
      <c r="BO47" s="95">
        <f t="shared" si="20"/>
        <v>0</v>
      </c>
      <c r="BP47" s="95">
        <f t="shared" si="21"/>
        <v>0</v>
      </c>
      <c r="BQ47" s="95"/>
      <c r="BR47" s="95"/>
      <c r="BS47" s="119"/>
      <c r="BT47" s="119"/>
      <c r="BU47" s="95">
        <f t="shared" si="22"/>
        <v>0</v>
      </c>
      <c r="BV47" s="95">
        <f t="shared" si="23"/>
        <v>0</v>
      </c>
      <c r="BW47" s="356"/>
      <c r="BX47" s="138"/>
      <c r="BY47" s="103"/>
      <c r="BZ47" s="118"/>
      <c r="CA47" s="95">
        <f t="shared" si="24"/>
        <v>0</v>
      </c>
      <c r="CB47" s="95">
        <f t="shared" si="25"/>
        <v>0</v>
      </c>
      <c r="CC47" s="139"/>
      <c r="CD47" s="99"/>
      <c r="CE47" s="120"/>
      <c r="CF47" s="120"/>
      <c r="CG47" s="95">
        <f t="shared" si="26"/>
        <v>0</v>
      </c>
      <c r="CH47" s="95">
        <f>CD47+CF47</f>
        <v>0</v>
      </c>
      <c r="CI47" s="95"/>
      <c r="CJ47" s="95"/>
      <c r="CK47" s="95"/>
      <c r="CL47" s="95"/>
      <c r="CM47" s="95">
        <f t="shared" si="27"/>
        <v>0</v>
      </c>
      <c r="CN47" s="95">
        <f t="shared" si="28"/>
        <v>0</v>
      </c>
      <c r="CO47" s="116"/>
      <c r="CP47" s="95"/>
      <c r="CQ47" s="95"/>
      <c r="CR47" s="95"/>
      <c r="CS47" s="95">
        <f t="shared" si="93"/>
        <v>0</v>
      </c>
      <c r="CT47" s="95">
        <f t="shared" si="30"/>
        <v>0</v>
      </c>
      <c r="CU47" s="95"/>
      <c r="CV47" s="95"/>
      <c r="CW47" s="95"/>
      <c r="CX47" s="95"/>
      <c r="CY47" s="95">
        <f t="shared" si="31"/>
        <v>0</v>
      </c>
      <c r="CZ47" s="95">
        <f t="shared" si="32"/>
        <v>0</v>
      </c>
      <c r="DA47" s="139">
        <v>0</v>
      </c>
      <c r="DB47" s="138"/>
      <c r="DC47" s="95"/>
      <c r="DD47" s="95"/>
      <c r="DE47" s="95">
        <f t="shared" si="33"/>
        <v>0</v>
      </c>
      <c r="DF47" s="95">
        <f t="shared" si="34"/>
        <v>0</v>
      </c>
      <c r="DG47" s="95"/>
      <c r="DH47" s="95"/>
      <c r="DI47" s="118"/>
      <c r="DJ47" s="95"/>
      <c r="DK47" s="95">
        <f t="shared" si="35"/>
        <v>0</v>
      </c>
      <c r="DL47" s="95">
        <f t="shared" si="36"/>
        <v>0</v>
      </c>
      <c r="DM47" s="138"/>
      <c r="DN47" s="138"/>
      <c r="DO47" s="138"/>
      <c r="DP47" s="138"/>
      <c r="DQ47" s="95">
        <f t="shared" si="37"/>
        <v>0</v>
      </c>
      <c r="DR47" s="95">
        <f t="shared" si="38"/>
        <v>0</v>
      </c>
      <c r="DS47" s="116"/>
      <c r="DT47" s="95"/>
      <c r="DU47" s="95"/>
      <c r="DV47" s="119"/>
      <c r="DW47" s="95">
        <f t="shared" si="39"/>
        <v>0</v>
      </c>
      <c r="DX47" s="95">
        <f t="shared" si="40"/>
        <v>0</v>
      </c>
      <c r="DY47" s="140"/>
      <c r="DZ47" s="95"/>
      <c r="EA47" s="95"/>
      <c r="EB47" s="95"/>
      <c r="EC47" s="95">
        <f t="shared" si="41"/>
        <v>0</v>
      </c>
      <c r="ED47" s="95">
        <f t="shared" si="42"/>
        <v>0</v>
      </c>
      <c r="EE47" s="95"/>
      <c r="EF47" s="95"/>
      <c r="EG47" s="121"/>
      <c r="EH47" s="95"/>
      <c r="EI47" s="95">
        <f t="shared" si="43"/>
        <v>0</v>
      </c>
      <c r="EJ47" s="95">
        <f t="shared" si="44"/>
        <v>0</v>
      </c>
      <c r="EK47" s="95"/>
      <c r="EL47" s="95"/>
      <c r="EM47" s="95"/>
      <c r="EN47" s="95"/>
      <c r="EO47" s="95">
        <f t="shared" si="45"/>
        <v>0</v>
      </c>
      <c r="EP47" s="95">
        <f t="shared" si="46"/>
        <v>0</v>
      </c>
      <c r="EQ47" s="95"/>
      <c r="ER47" s="95"/>
      <c r="ES47" s="95"/>
      <c r="ET47" s="95"/>
      <c r="EU47" s="95">
        <f t="shared" si="94"/>
        <v>0</v>
      </c>
      <c r="EV47" s="95">
        <f t="shared" si="48"/>
        <v>0</v>
      </c>
      <c r="EW47" s="116">
        <v>44.33</v>
      </c>
      <c r="EX47" s="95"/>
      <c r="EY47" s="95"/>
      <c r="EZ47" s="95"/>
      <c r="FA47" s="95">
        <f t="shared" si="49"/>
        <v>44.33</v>
      </c>
      <c r="FB47" s="95">
        <f t="shared" si="50"/>
        <v>0</v>
      </c>
      <c r="FC47" s="95"/>
      <c r="FD47" s="95"/>
      <c r="FE47" s="95"/>
      <c r="FF47" s="95"/>
      <c r="FG47" s="95">
        <f t="shared" si="51"/>
        <v>0</v>
      </c>
      <c r="FH47" s="95">
        <f t="shared" si="52"/>
        <v>0</v>
      </c>
      <c r="FI47" s="95"/>
      <c r="FJ47" s="95"/>
      <c r="FK47" s="95"/>
      <c r="FL47" s="95"/>
      <c r="FM47" s="95">
        <f t="shared" si="53"/>
        <v>0</v>
      </c>
      <c r="FN47" s="95">
        <f t="shared" si="54"/>
        <v>0</v>
      </c>
      <c r="FO47" s="95"/>
      <c r="FP47" s="95"/>
      <c r="FQ47" s="95"/>
      <c r="FR47" s="95"/>
      <c r="FS47" s="95">
        <f t="shared" si="55"/>
        <v>0</v>
      </c>
      <c r="FT47" s="95">
        <f t="shared" si="56"/>
        <v>0</v>
      </c>
      <c r="FU47" s="95"/>
      <c r="FV47" s="95"/>
      <c r="FW47" s="95"/>
      <c r="FX47" s="95"/>
      <c r="FY47" s="95">
        <f t="shared" si="57"/>
        <v>0</v>
      </c>
      <c r="FZ47" s="95">
        <f t="shared" si="58"/>
        <v>0</v>
      </c>
      <c r="GA47" s="95"/>
      <c r="GB47" s="95"/>
      <c r="GC47" s="95"/>
      <c r="GD47" s="95"/>
      <c r="GE47" s="95">
        <f t="shared" si="59"/>
        <v>0</v>
      </c>
      <c r="GF47" s="95">
        <f t="shared" si="60"/>
        <v>0</v>
      </c>
      <c r="GG47" s="95"/>
      <c r="GH47" s="95"/>
      <c r="GI47" s="95"/>
      <c r="GJ47" s="95"/>
      <c r="GK47" s="95">
        <f t="shared" si="61"/>
        <v>0</v>
      </c>
      <c r="GL47" s="95">
        <f t="shared" si="62"/>
        <v>0</v>
      </c>
      <c r="GM47" s="95"/>
      <c r="GN47" s="95"/>
      <c r="GO47" s="95"/>
      <c r="GP47" s="95"/>
      <c r="GQ47" s="95">
        <f t="shared" si="63"/>
        <v>0</v>
      </c>
      <c r="GR47" s="95">
        <f t="shared" si="64"/>
        <v>0</v>
      </c>
      <c r="GS47" s="95"/>
      <c r="GT47" s="95"/>
      <c r="GU47" s="95"/>
      <c r="GV47" s="95"/>
      <c r="GW47" s="95">
        <f t="shared" si="65"/>
        <v>0</v>
      </c>
      <c r="GX47" s="95">
        <f t="shared" si="65"/>
        <v>0</v>
      </c>
      <c r="GY47" s="95"/>
      <c r="GZ47" s="95"/>
      <c r="HA47" s="95"/>
      <c r="HB47" s="95"/>
      <c r="HC47" s="95">
        <f t="shared" si="66"/>
        <v>0</v>
      </c>
      <c r="HD47" s="95">
        <f t="shared" si="66"/>
        <v>0</v>
      </c>
      <c r="HE47" s="95"/>
      <c r="HF47" s="95"/>
      <c r="HG47" s="95"/>
      <c r="HH47" s="95"/>
      <c r="HI47" s="95">
        <f t="shared" si="67"/>
        <v>0</v>
      </c>
      <c r="HJ47" s="95">
        <f t="shared" si="68"/>
        <v>0</v>
      </c>
      <c r="HK47" s="95"/>
      <c r="HL47" s="95"/>
      <c r="HM47" s="95"/>
      <c r="HN47" s="95"/>
      <c r="HO47" s="95">
        <f t="shared" si="69"/>
        <v>0</v>
      </c>
      <c r="HP47" s="95">
        <f t="shared" si="70"/>
        <v>0</v>
      </c>
      <c r="HQ47" s="95"/>
      <c r="HR47" s="95"/>
      <c r="HS47" s="95"/>
      <c r="HT47" s="95"/>
      <c r="HU47" s="95">
        <f t="shared" si="71"/>
        <v>0</v>
      </c>
      <c r="HV47" s="95">
        <f t="shared" si="71"/>
        <v>0</v>
      </c>
      <c r="HW47" s="95"/>
      <c r="HX47" s="166"/>
      <c r="HY47" s="166"/>
      <c r="HZ47" s="166"/>
      <c r="IA47" s="95">
        <f t="shared" si="72"/>
        <v>0</v>
      </c>
      <c r="IB47" s="95">
        <f t="shared" si="73"/>
        <v>0</v>
      </c>
      <c r="IC47" s="164"/>
      <c r="ID47" s="99"/>
      <c r="IE47" s="99">
        <f t="shared" si="95"/>
        <v>0</v>
      </c>
      <c r="IF47" s="99">
        <f t="shared" si="95"/>
        <v>0</v>
      </c>
      <c r="IG47" s="99"/>
      <c r="IH47" s="99"/>
      <c r="II47" s="99">
        <f t="shared" si="75"/>
        <v>0</v>
      </c>
      <c r="IJ47" s="99">
        <f t="shared" si="76"/>
        <v>0</v>
      </c>
      <c r="IK47" s="165"/>
      <c r="IL47" s="167"/>
      <c r="IM47" s="162">
        <f t="shared" si="77"/>
        <v>0</v>
      </c>
      <c r="IN47" s="162">
        <f t="shared" si="78"/>
        <v>0</v>
      </c>
      <c r="IO47" s="139"/>
      <c r="IP47" s="166"/>
      <c r="IQ47" s="162">
        <f t="shared" si="79"/>
        <v>0</v>
      </c>
      <c r="IR47" s="162">
        <f t="shared" si="80"/>
        <v>0</v>
      </c>
      <c r="IS47" s="117"/>
      <c r="IT47" s="166"/>
      <c r="IU47" s="162">
        <f t="shared" si="81"/>
        <v>0</v>
      </c>
      <c r="IV47" s="162">
        <f t="shared" si="82"/>
        <v>0</v>
      </c>
      <c r="IW47" s="163"/>
      <c r="IX47" s="163"/>
      <c r="IY47" s="191">
        <f t="shared" si="90"/>
        <v>0</v>
      </c>
      <c r="IZ47" s="190">
        <f t="shared" si="91"/>
        <v>0</v>
      </c>
      <c r="JA47" s="191"/>
      <c r="JB47" s="191"/>
      <c r="JC47" s="191">
        <f t="shared" si="85"/>
        <v>0</v>
      </c>
      <c r="JD47" s="191">
        <f t="shared" si="86"/>
        <v>0</v>
      </c>
      <c r="JE47" s="190"/>
      <c r="JF47" s="190"/>
      <c r="JG47" s="191">
        <f t="shared" si="87"/>
        <v>0</v>
      </c>
      <c r="JH47" s="191">
        <f t="shared" si="88"/>
        <v>0</v>
      </c>
    </row>
    <row r="48" spans="1:268" ht="12.75" customHeight="1">
      <c r="A48" s="136" t="s">
        <v>145</v>
      </c>
      <c r="B48" s="137">
        <v>38</v>
      </c>
      <c r="C48" s="95"/>
      <c r="D48" s="95"/>
      <c r="E48" s="138"/>
      <c r="F48" s="138"/>
      <c r="G48" s="95">
        <f t="shared" si="0"/>
        <v>0</v>
      </c>
      <c r="H48" s="95">
        <f t="shared" si="1"/>
        <v>0</v>
      </c>
      <c r="I48" s="116"/>
      <c r="J48" s="95"/>
      <c r="K48" s="95"/>
      <c r="L48" s="95"/>
      <c r="M48" s="95">
        <f t="shared" si="2"/>
        <v>0</v>
      </c>
      <c r="N48" s="95">
        <f t="shared" si="3"/>
        <v>0</v>
      </c>
      <c r="O48" s="116"/>
      <c r="P48" s="95"/>
      <c r="Q48" s="99"/>
      <c r="R48" s="95"/>
      <c r="S48" s="95">
        <f t="shared" si="92"/>
        <v>0</v>
      </c>
      <c r="T48" s="95">
        <f t="shared" si="5"/>
        <v>0</v>
      </c>
      <c r="U48" s="116">
        <v>0</v>
      </c>
      <c r="V48" s="95"/>
      <c r="W48" s="99"/>
      <c r="X48" s="99"/>
      <c r="Y48" s="95">
        <f t="shared" si="6"/>
        <v>0</v>
      </c>
      <c r="Z48" s="95">
        <f t="shared" si="7"/>
        <v>0</v>
      </c>
      <c r="AA48" s="95"/>
      <c r="AB48" s="168"/>
      <c r="AC48" s="231"/>
      <c r="AD48" s="95"/>
      <c r="AE48" s="95">
        <f t="shared" si="8"/>
        <v>0</v>
      </c>
      <c r="AF48" s="95">
        <f t="shared" si="9"/>
        <v>0</v>
      </c>
      <c r="AG48" s="116"/>
      <c r="AH48" s="95"/>
      <c r="AI48" s="95"/>
      <c r="AJ48" s="95"/>
      <c r="AK48" s="95">
        <f t="shared" si="10"/>
        <v>0</v>
      </c>
      <c r="AL48" s="95">
        <f t="shared" si="11"/>
        <v>0</v>
      </c>
      <c r="AM48" s="95"/>
      <c r="AN48" s="95"/>
      <c r="AO48" s="138"/>
      <c r="AP48" s="138"/>
      <c r="AQ48" s="95">
        <f t="shared" si="12"/>
        <v>0</v>
      </c>
      <c r="AR48" s="95">
        <f t="shared" si="13"/>
        <v>0</v>
      </c>
      <c r="AS48" s="139">
        <v>0</v>
      </c>
      <c r="AT48" s="162"/>
      <c r="AU48" s="99"/>
      <c r="AV48" s="95"/>
      <c r="AW48" s="95">
        <f t="shared" si="14"/>
        <v>0</v>
      </c>
      <c r="AX48" s="95">
        <f t="shared" si="15"/>
        <v>0</v>
      </c>
      <c r="AY48" s="150"/>
      <c r="AZ48" s="110"/>
      <c r="BA48" s="110"/>
      <c r="BB48" s="110"/>
      <c r="BC48" s="95">
        <f t="shared" si="16"/>
        <v>0</v>
      </c>
      <c r="BD48" s="95">
        <f t="shared" si="17"/>
        <v>0</v>
      </c>
      <c r="BE48" s="95"/>
      <c r="BF48" s="95"/>
      <c r="BG48" s="99"/>
      <c r="BH48" s="95"/>
      <c r="BI48" s="95">
        <f t="shared" si="18"/>
        <v>0</v>
      </c>
      <c r="BJ48" s="95">
        <f t="shared" si="19"/>
        <v>0</v>
      </c>
      <c r="BK48" s="118"/>
      <c r="BL48" s="118"/>
      <c r="BM48" s="95"/>
      <c r="BN48" s="95"/>
      <c r="BO48" s="95">
        <f t="shared" si="20"/>
        <v>0</v>
      </c>
      <c r="BP48" s="95">
        <f t="shared" si="21"/>
        <v>0</v>
      </c>
      <c r="BQ48" s="95"/>
      <c r="BR48" s="95"/>
      <c r="BS48" s="119"/>
      <c r="BT48" s="119"/>
      <c r="BU48" s="95">
        <f t="shared" si="22"/>
        <v>0</v>
      </c>
      <c r="BV48" s="95">
        <f t="shared" si="23"/>
        <v>0</v>
      </c>
      <c r="BW48" s="356"/>
      <c r="BX48" s="138"/>
      <c r="BY48" s="103"/>
      <c r="BZ48" s="118"/>
      <c r="CA48" s="95">
        <f t="shared" si="24"/>
        <v>0</v>
      </c>
      <c r="CB48" s="95">
        <f t="shared" si="25"/>
        <v>0</v>
      </c>
      <c r="CC48" s="139"/>
      <c r="CD48" s="99"/>
      <c r="CE48" s="120"/>
      <c r="CF48" s="120"/>
      <c r="CG48" s="95">
        <f t="shared" si="26"/>
        <v>0</v>
      </c>
      <c r="CH48" s="95">
        <f t="shared" si="89"/>
        <v>0</v>
      </c>
      <c r="CI48" s="95"/>
      <c r="CJ48" s="95"/>
      <c r="CK48" s="95"/>
      <c r="CL48" s="95"/>
      <c r="CM48" s="95">
        <f t="shared" si="27"/>
        <v>0</v>
      </c>
      <c r="CN48" s="95">
        <f t="shared" si="28"/>
        <v>0</v>
      </c>
      <c r="CO48" s="116"/>
      <c r="CP48" s="95"/>
      <c r="CQ48" s="95"/>
      <c r="CR48" s="95"/>
      <c r="CS48" s="95">
        <f t="shared" si="93"/>
        <v>0</v>
      </c>
      <c r="CT48" s="95">
        <f t="shared" si="30"/>
        <v>0</v>
      </c>
      <c r="CU48" s="95"/>
      <c r="CV48" s="95"/>
      <c r="CW48" s="95"/>
      <c r="CX48" s="95"/>
      <c r="CY48" s="95">
        <f t="shared" si="31"/>
        <v>0</v>
      </c>
      <c r="CZ48" s="95">
        <f t="shared" si="32"/>
        <v>0</v>
      </c>
      <c r="DA48" s="139">
        <v>0</v>
      </c>
      <c r="DB48" s="138"/>
      <c r="DC48" s="95"/>
      <c r="DD48" s="95"/>
      <c r="DE48" s="95">
        <f t="shared" si="33"/>
        <v>0</v>
      </c>
      <c r="DF48" s="95">
        <f t="shared" si="34"/>
        <v>0</v>
      </c>
      <c r="DG48" s="95"/>
      <c r="DH48" s="95"/>
      <c r="DI48" s="118"/>
      <c r="DJ48" s="95"/>
      <c r="DK48" s="95">
        <f t="shared" si="35"/>
        <v>0</v>
      </c>
      <c r="DL48" s="95">
        <f t="shared" si="36"/>
        <v>0</v>
      </c>
      <c r="DM48" s="138"/>
      <c r="DN48" s="138"/>
      <c r="DO48" s="138"/>
      <c r="DP48" s="138"/>
      <c r="DQ48" s="95">
        <f t="shared" si="37"/>
        <v>0</v>
      </c>
      <c r="DR48" s="95">
        <f t="shared" si="38"/>
        <v>0</v>
      </c>
      <c r="DS48" s="116"/>
      <c r="DT48" s="95"/>
      <c r="DU48" s="95"/>
      <c r="DV48" s="119"/>
      <c r="DW48" s="95">
        <f t="shared" si="39"/>
        <v>0</v>
      </c>
      <c r="DX48" s="95">
        <f t="shared" si="40"/>
        <v>0</v>
      </c>
      <c r="DY48" s="140"/>
      <c r="DZ48" s="95"/>
      <c r="EA48" s="95"/>
      <c r="EB48" s="95"/>
      <c r="EC48" s="95">
        <f t="shared" si="41"/>
        <v>0</v>
      </c>
      <c r="ED48" s="95">
        <f t="shared" si="42"/>
        <v>0</v>
      </c>
      <c r="EE48" s="95"/>
      <c r="EF48" s="95"/>
      <c r="EG48" s="121"/>
      <c r="EH48" s="95"/>
      <c r="EI48" s="95">
        <f t="shared" si="43"/>
        <v>0</v>
      </c>
      <c r="EJ48" s="95">
        <f t="shared" si="44"/>
        <v>0</v>
      </c>
      <c r="EK48" s="95"/>
      <c r="EL48" s="95"/>
      <c r="EM48" s="95"/>
      <c r="EN48" s="95"/>
      <c r="EO48" s="95">
        <f t="shared" si="45"/>
        <v>0</v>
      </c>
      <c r="EP48" s="95">
        <f t="shared" si="46"/>
        <v>0</v>
      </c>
      <c r="EQ48" s="95"/>
      <c r="ER48" s="95"/>
      <c r="ES48" s="95"/>
      <c r="ET48" s="95"/>
      <c r="EU48" s="95">
        <f t="shared" si="94"/>
        <v>0</v>
      </c>
      <c r="EV48" s="95">
        <f t="shared" si="48"/>
        <v>0</v>
      </c>
      <c r="EW48" s="116">
        <v>44.33</v>
      </c>
      <c r="EX48" s="95"/>
      <c r="EY48" s="95"/>
      <c r="EZ48" s="95"/>
      <c r="FA48" s="95">
        <f t="shared" si="49"/>
        <v>44.33</v>
      </c>
      <c r="FB48" s="95">
        <f t="shared" si="50"/>
        <v>0</v>
      </c>
      <c r="FC48" s="95"/>
      <c r="FD48" s="95"/>
      <c r="FE48" s="95"/>
      <c r="FF48" s="95"/>
      <c r="FG48" s="95">
        <f t="shared" si="51"/>
        <v>0</v>
      </c>
      <c r="FH48" s="95">
        <f t="shared" si="52"/>
        <v>0</v>
      </c>
      <c r="FI48" s="95"/>
      <c r="FJ48" s="95"/>
      <c r="FK48" s="95"/>
      <c r="FL48" s="95"/>
      <c r="FM48" s="95">
        <f t="shared" si="53"/>
        <v>0</v>
      </c>
      <c r="FN48" s="95">
        <f t="shared" si="54"/>
        <v>0</v>
      </c>
      <c r="FO48" s="95"/>
      <c r="FP48" s="95"/>
      <c r="FQ48" s="95"/>
      <c r="FR48" s="95"/>
      <c r="FS48" s="95">
        <f t="shared" si="55"/>
        <v>0</v>
      </c>
      <c r="FT48" s="95">
        <f t="shared" si="56"/>
        <v>0</v>
      </c>
      <c r="FU48" s="95"/>
      <c r="FV48" s="95"/>
      <c r="FW48" s="95"/>
      <c r="FX48" s="95"/>
      <c r="FY48" s="95">
        <f t="shared" si="57"/>
        <v>0</v>
      </c>
      <c r="FZ48" s="95">
        <f t="shared" si="58"/>
        <v>0</v>
      </c>
      <c r="GA48" s="95"/>
      <c r="GB48" s="95"/>
      <c r="GC48" s="95"/>
      <c r="GD48" s="95"/>
      <c r="GE48" s="95">
        <f t="shared" si="59"/>
        <v>0</v>
      </c>
      <c r="GF48" s="95">
        <f t="shared" si="60"/>
        <v>0</v>
      </c>
      <c r="GG48" s="95"/>
      <c r="GH48" s="95"/>
      <c r="GI48" s="95"/>
      <c r="GJ48" s="95"/>
      <c r="GK48" s="95">
        <f t="shared" si="61"/>
        <v>0</v>
      </c>
      <c r="GL48" s="95">
        <f t="shared" si="62"/>
        <v>0</v>
      </c>
      <c r="GM48" s="95"/>
      <c r="GN48" s="95"/>
      <c r="GO48" s="95"/>
      <c r="GP48" s="95"/>
      <c r="GQ48" s="95">
        <f t="shared" si="63"/>
        <v>0</v>
      </c>
      <c r="GR48" s="95">
        <f t="shared" si="64"/>
        <v>0</v>
      </c>
      <c r="GS48" s="95"/>
      <c r="GT48" s="95"/>
      <c r="GU48" s="95"/>
      <c r="GV48" s="95"/>
      <c r="GW48" s="95">
        <f t="shared" si="65"/>
        <v>0</v>
      </c>
      <c r="GX48" s="95">
        <f t="shared" si="65"/>
        <v>0</v>
      </c>
      <c r="GY48" s="95"/>
      <c r="GZ48" s="95"/>
      <c r="HA48" s="95"/>
      <c r="HB48" s="95"/>
      <c r="HC48" s="95">
        <f t="shared" si="66"/>
        <v>0</v>
      </c>
      <c r="HD48" s="95">
        <f t="shared" si="66"/>
        <v>0</v>
      </c>
      <c r="HE48" s="95"/>
      <c r="HF48" s="95"/>
      <c r="HG48" s="95"/>
      <c r="HH48" s="95"/>
      <c r="HI48" s="95">
        <f t="shared" si="67"/>
        <v>0</v>
      </c>
      <c r="HJ48" s="95">
        <f t="shared" si="68"/>
        <v>0</v>
      </c>
      <c r="HK48" s="95"/>
      <c r="HL48" s="95"/>
      <c r="HM48" s="95"/>
      <c r="HN48" s="95"/>
      <c r="HO48" s="95">
        <f t="shared" si="69"/>
        <v>0</v>
      </c>
      <c r="HP48" s="95">
        <f t="shared" si="70"/>
        <v>0</v>
      </c>
      <c r="HQ48" s="95"/>
      <c r="HR48" s="95"/>
      <c r="HS48" s="95"/>
      <c r="HT48" s="95"/>
      <c r="HU48" s="95">
        <f t="shared" si="71"/>
        <v>0</v>
      </c>
      <c r="HV48" s="95">
        <f t="shared" si="71"/>
        <v>0</v>
      </c>
      <c r="HW48" s="95"/>
      <c r="HX48" s="166"/>
      <c r="HY48" s="166"/>
      <c r="HZ48" s="166"/>
      <c r="IA48" s="95">
        <f t="shared" si="72"/>
        <v>0</v>
      </c>
      <c r="IB48" s="95">
        <f t="shared" si="73"/>
        <v>0</v>
      </c>
      <c r="IC48" s="164"/>
      <c r="ID48" s="99"/>
      <c r="IE48" s="99">
        <f t="shared" si="95"/>
        <v>0</v>
      </c>
      <c r="IF48" s="99">
        <f t="shared" si="95"/>
        <v>0</v>
      </c>
      <c r="IG48" s="99"/>
      <c r="IH48" s="99"/>
      <c r="II48" s="99">
        <f t="shared" si="75"/>
        <v>0</v>
      </c>
      <c r="IJ48" s="99">
        <f t="shared" si="76"/>
        <v>0</v>
      </c>
      <c r="IK48" s="165"/>
      <c r="IL48" s="167"/>
      <c r="IM48" s="162">
        <f t="shared" si="77"/>
        <v>0</v>
      </c>
      <c r="IN48" s="162">
        <f t="shared" si="78"/>
        <v>0</v>
      </c>
      <c r="IO48" s="139"/>
      <c r="IP48" s="166"/>
      <c r="IQ48" s="162">
        <f t="shared" si="79"/>
        <v>0</v>
      </c>
      <c r="IR48" s="162">
        <f t="shared" si="80"/>
        <v>0</v>
      </c>
      <c r="IS48" s="117"/>
      <c r="IT48" s="166"/>
      <c r="IU48" s="162">
        <f t="shared" si="81"/>
        <v>0</v>
      </c>
      <c r="IV48" s="162">
        <f t="shared" si="82"/>
        <v>0</v>
      </c>
      <c r="IW48" s="163"/>
      <c r="IX48" s="163"/>
      <c r="IY48" s="191">
        <f t="shared" si="90"/>
        <v>0</v>
      </c>
      <c r="IZ48" s="190">
        <f t="shared" si="91"/>
        <v>0</v>
      </c>
      <c r="JA48" s="191"/>
      <c r="JB48" s="191"/>
      <c r="JC48" s="191">
        <f t="shared" si="85"/>
        <v>0</v>
      </c>
      <c r="JD48" s="191">
        <f t="shared" si="86"/>
        <v>0</v>
      </c>
      <c r="JE48" s="190"/>
      <c r="JF48" s="190"/>
      <c r="JG48" s="191">
        <f t="shared" si="87"/>
        <v>0</v>
      </c>
      <c r="JH48" s="191">
        <f t="shared" si="88"/>
        <v>0</v>
      </c>
    </row>
    <row r="49" spans="1:268" ht="12.75" customHeight="1">
      <c r="A49" s="134"/>
      <c r="B49" s="137">
        <v>39</v>
      </c>
      <c r="C49" s="95"/>
      <c r="D49" s="95"/>
      <c r="E49" s="138"/>
      <c r="F49" s="138"/>
      <c r="G49" s="95">
        <f t="shared" si="0"/>
        <v>0</v>
      </c>
      <c r="H49" s="95">
        <f t="shared" si="1"/>
        <v>0</v>
      </c>
      <c r="I49" s="116"/>
      <c r="J49" s="95"/>
      <c r="K49" s="95"/>
      <c r="L49" s="95"/>
      <c r="M49" s="95">
        <f t="shared" si="2"/>
        <v>0</v>
      </c>
      <c r="N49" s="95">
        <f t="shared" si="3"/>
        <v>0</v>
      </c>
      <c r="O49" s="116"/>
      <c r="P49" s="95"/>
      <c r="Q49" s="99"/>
      <c r="R49" s="95"/>
      <c r="S49" s="95">
        <f t="shared" si="92"/>
        <v>0</v>
      </c>
      <c r="T49" s="95">
        <f t="shared" si="5"/>
        <v>0</v>
      </c>
      <c r="U49" s="116">
        <v>0</v>
      </c>
      <c r="V49" s="95"/>
      <c r="W49" s="99"/>
      <c r="X49" s="99"/>
      <c r="Y49" s="95">
        <f t="shared" si="6"/>
        <v>0</v>
      </c>
      <c r="Z49" s="95">
        <f t="shared" si="7"/>
        <v>0</v>
      </c>
      <c r="AA49" s="95"/>
      <c r="AB49" s="168"/>
      <c r="AC49" s="231"/>
      <c r="AD49" s="95"/>
      <c r="AE49" s="95">
        <f t="shared" si="8"/>
        <v>0</v>
      </c>
      <c r="AF49" s="95">
        <f t="shared" si="9"/>
        <v>0</v>
      </c>
      <c r="AG49" s="116"/>
      <c r="AH49" s="95"/>
      <c r="AI49" s="95"/>
      <c r="AJ49" s="95"/>
      <c r="AK49" s="95">
        <f t="shared" si="10"/>
        <v>0</v>
      </c>
      <c r="AL49" s="95">
        <f t="shared" si="11"/>
        <v>0</v>
      </c>
      <c r="AM49" s="95"/>
      <c r="AN49" s="95"/>
      <c r="AO49" s="138"/>
      <c r="AP49" s="138"/>
      <c r="AQ49" s="95">
        <f t="shared" si="12"/>
        <v>0</v>
      </c>
      <c r="AR49" s="95">
        <f t="shared" si="13"/>
        <v>0</v>
      </c>
      <c r="AS49" s="139">
        <v>0</v>
      </c>
      <c r="AT49" s="162"/>
      <c r="AU49" s="99"/>
      <c r="AV49" s="95"/>
      <c r="AW49" s="95">
        <f t="shared" si="14"/>
        <v>0</v>
      </c>
      <c r="AX49" s="95">
        <f t="shared" si="15"/>
        <v>0</v>
      </c>
      <c r="AY49" s="150"/>
      <c r="AZ49" s="110"/>
      <c r="BA49" s="110"/>
      <c r="BB49" s="110"/>
      <c r="BC49" s="95">
        <f t="shared" si="16"/>
        <v>0</v>
      </c>
      <c r="BD49" s="95">
        <f t="shared" si="17"/>
        <v>0</v>
      </c>
      <c r="BE49" s="95"/>
      <c r="BF49" s="95"/>
      <c r="BG49" s="99"/>
      <c r="BH49" s="95"/>
      <c r="BI49" s="95">
        <f t="shared" si="18"/>
        <v>0</v>
      </c>
      <c r="BJ49" s="95">
        <f t="shared" si="19"/>
        <v>0</v>
      </c>
      <c r="BK49" s="118"/>
      <c r="BL49" s="118"/>
      <c r="BM49" s="95"/>
      <c r="BN49" s="95"/>
      <c r="BO49" s="95">
        <f t="shared" si="20"/>
        <v>0</v>
      </c>
      <c r="BP49" s="95">
        <f t="shared" si="21"/>
        <v>0</v>
      </c>
      <c r="BQ49" s="95"/>
      <c r="BR49" s="95"/>
      <c r="BS49" s="119"/>
      <c r="BT49" s="119"/>
      <c r="BU49" s="95">
        <f t="shared" si="22"/>
        <v>0</v>
      </c>
      <c r="BV49" s="95">
        <f t="shared" si="23"/>
        <v>0</v>
      </c>
      <c r="BW49" s="356"/>
      <c r="BX49" s="138"/>
      <c r="BY49" s="103"/>
      <c r="BZ49" s="118"/>
      <c r="CA49" s="95">
        <f t="shared" si="24"/>
        <v>0</v>
      </c>
      <c r="CB49" s="95">
        <f t="shared" si="25"/>
        <v>0</v>
      </c>
      <c r="CC49" s="139"/>
      <c r="CD49" s="99"/>
      <c r="CE49" s="120"/>
      <c r="CF49" s="120"/>
      <c r="CG49" s="95">
        <f t="shared" si="26"/>
        <v>0</v>
      </c>
      <c r="CH49" s="95">
        <f t="shared" si="89"/>
        <v>0</v>
      </c>
      <c r="CI49" s="95"/>
      <c r="CJ49" s="95"/>
      <c r="CK49" s="95"/>
      <c r="CL49" s="95"/>
      <c r="CM49" s="95">
        <f t="shared" si="27"/>
        <v>0</v>
      </c>
      <c r="CN49" s="95">
        <f t="shared" si="28"/>
        <v>0</v>
      </c>
      <c r="CO49" s="116"/>
      <c r="CP49" s="95"/>
      <c r="CQ49" s="95"/>
      <c r="CR49" s="95"/>
      <c r="CS49" s="95">
        <f t="shared" si="93"/>
        <v>0</v>
      </c>
      <c r="CT49" s="95">
        <f t="shared" si="30"/>
        <v>0</v>
      </c>
      <c r="CU49" s="95"/>
      <c r="CV49" s="95"/>
      <c r="CW49" s="95"/>
      <c r="CX49" s="95"/>
      <c r="CY49" s="95">
        <f t="shared" si="31"/>
        <v>0</v>
      </c>
      <c r="CZ49" s="95">
        <f t="shared" si="32"/>
        <v>0</v>
      </c>
      <c r="DA49" s="139">
        <v>0</v>
      </c>
      <c r="DB49" s="138"/>
      <c r="DC49" s="95"/>
      <c r="DD49" s="95"/>
      <c r="DE49" s="95">
        <f t="shared" si="33"/>
        <v>0</v>
      </c>
      <c r="DF49" s="95">
        <f t="shared" si="34"/>
        <v>0</v>
      </c>
      <c r="DG49" s="95"/>
      <c r="DH49" s="95"/>
      <c r="DI49" s="118"/>
      <c r="DJ49" s="95"/>
      <c r="DK49" s="95">
        <f t="shared" si="35"/>
        <v>0</v>
      </c>
      <c r="DL49" s="95">
        <f t="shared" si="36"/>
        <v>0</v>
      </c>
      <c r="DM49" s="138"/>
      <c r="DN49" s="138"/>
      <c r="DO49" s="138"/>
      <c r="DP49" s="138"/>
      <c r="DQ49" s="95">
        <f t="shared" si="37"/>
        <v>0</v>
      </c>
      <c r="DR49" s="95">
        <f t="shared" si="38"/>
        <v>0</v>
      </c>
      <c r="DS49" s="116"/>
      <c r="DT49" s="95"/>
      <c r="DU49" s="95"/>
      <c r="DV49" s="119"/>
      <c r="DW49" s="95">
        <f t="shared" si="39"/>
        <v>0</v>
      </c>
      <c r="DX49" s="95">
        <f t="shared" si="40"/>
        <v>0</v>
      </c>
      <c r="DY49" s="140"/>
      <c r="DZ49" s="95"/>
      <c r="EA49" s="95"/>
      <c r="EB49" s="95"/>
      <c r="EC49" s="95">
        <f t="shared" si="41"/>
        <v>0</v>
      </c>
      <c r="ED49" s="95">
        <f t="shared" si="42"/>
        <v>0</v>
      </c>
      <c r="EE49" s="95"/>
      <c r="EF49" s="95"/>
      <c r="EG49" s="121"/>
      <c r="EH49" s="95"/>
      <c r="EI49" s="95">
        <f t="shared" si="43"/>
        <v>0</v>
      </c>
      <c r="EJ49" s="95">
        <f t="shared" si="44"/>
        <v>0</v>
      </c>
      <c r="EK49" s="95"/>
      <c r="EL49" s="95"/>
      <c r="EM49" s="95"/>
      <c r="EN49" s="95"/>
      <c r="EO49" s="95">
        <f t="shared" si="45"/>
        <v>0</v>
      </c>
      <c r="EP49" s="95">
        <f t="shared" si="46"/>
        <v>0</v>
      </c>
      <c r="EQ49" s="95"/>
      <c r="ER49" s="95"/>
      <c r="ES49" s="95"/>
      <c r="ET49" s="95"/>
      <c r="EU49" s="95">
        <f t="shared" si="94"/>
        <v>0</v>
      </c>
      <c r="EV49" s="95">
        <f t="shared" si="48"/>
        <v>0</v>
      </c>
      <c r="EW49" s="116">
        <v>44.33</v>
      </c>
      <c r="EX49" s="95"/>
      <c r="EY49" s="95"/>
      <c r="EZ49" s="95"/>
      <c r="FA49" s="95">
        <f t="shared" si="49"/>
        <v>44.33</v>
      </c>
      <c r="FB49" s="95">
        <f t="shared" si="50"/>
        <v>0</v>
      </c>
      <c r="FC49" s="95"/>
      <c r="FD49" s="95"/>
      <c r="FE49" s="95"/>
      <c r="FF49" s="95"/>
      <c r="FG49" s="95">
        <f t="shared" si="51"/>
        <v>0</v>
      </c>
      <c r="FH49" s="95">
        <f t="shared" si="52"/>
        <v>0</v>
      </c>
      <c r="FI49" s="95"/>
      <c r="FJ49" s="95"/>
      <c r="FK49" s="95"/>
      <c r="FL49" s="95"/>
      <c r="FM49" s="95">
        <f t="shared" si="53"/>
        <v>0</v>
      </c>
      <c r="FN49" s="95">
        <f t="shared" si="54"/>
        <v>0</v>
      </c>
      <c r="FO49" s="95"/>
      <c r="FP49" s="95"/>
      <c r="FQ49" s="95"/>
      <c r="FR49" s="95"/>
      <c r="FS49" s="95">
        <f t="shared" si="55"/>
        <v>0</v>
      </c>
      <c r="FT49" s="95">
        <f t="shared" si="56"/>
        <v>0</v>
      </c>
      <c r="FU49" s="95"/>
      <c r="FV49" s="95"/>
      <c r="FW49" s="95"/>
      <c r="FX49" s="95"/>
      <c r="FY49" s="95">
        <f t="shared" si="57"/>
        <v>0</v>
      </c>
      <c r="FZ49" s="95">
        <f t="shared" si="58"/>
        <v>0</v>
      </c>
      <c r="GA49" s="95"/>
      <c r="GB49" s="95"/>
      <c r="GC49" s="95"/>
      <c r="GD49" s="95"/>
      <c r="GE49" s="95">
        <f t="shared" si="59"/>
        <v>0</v>
      </c>
      <c r="GF49" s="95">
        <f t="shared" si="60"/>
        <v>0</v>
      </c>
      <c r="GG49" s="95"/>
      <c r="GH49" s="95"/>
      <c r="GI49" s="95"/>
      <c r="GJ49" s="95"/>
      <c r="GK49" s="95">
        <f t="shared" si="61"/>
        <v>0</v>
      </c>
      <c r="GL49" s="95">
        <f t="shared" si="62"/>
        <v>0</v>
      </c>
      <c r="GM49" s="95"/>
      <c r="GN49" s="95"/>
      <c r="GO49" s="95"/>
      <c r="GP49" s="95"/>
      <c r="GQ49" s="95">
        <f t="shared" si="63"/>
        <v>0</v>
      </c>
      <c r="GR49" s="95">
        <f t="shared" si="64"/>
        <v>0</v>
      </c>
      <c r="GS49" s="95"/>
      <c r="GT49" s="95"/>
      <c r="GU49" s="95"/>
      <c r="GV49" s="95"/>
      <c r="GW49" s="95">
        <f t="shared" si="65"/>
        <v>0</v>
      </c>
      <c r="GX49" s="95">
        <f t="shared" si="65"/>
        <v>0</v>
      </c>
      <c r="GY49" s="95"/>
      <c r="GZ49" s="95"/>
      <c r="HA49" s="95"/>
      <c r="HB49" s="95"/>
      <c r="HC49" s="95">
        <f t="shared" si="66"/>
        <v>0</v>
      </c>
      <c r="HD49" s="95">
        <f t="shared" si="66"/>
        <v>0</v>
      </c>
      <c r="HE49" s="95"/>
      <c r="HF49" s="95"/>
      <c r="HG49" s="95"/>
      <c r="HH49" s="95"/>
      <c r="HI49" s="95">
        <f t="shared" si="67"/>
        <v>0</v>
      </c>
      <c r="HJ49" s="95">
        <f t="shared" si="68"/>
        <v>0</v>
      </c>
      <c r="HK49" s="95"/>
      <c r="HL49" s="95"/>
      <c r="HM49" s="95"/>
      <c r="HN49" s="95"/>
      <c r="HO49" s="95">
        <f t="shared" si="69"/>
        <v>0</v>
      </c>
      <c r="HP49" s="95">
        <f t="shared" si="70"/>
        <v>0</v>
      </c>
      <c r="HQ49" s="95"/>
      <c r="HR49" s="95"/>
      <c r="HS49" s="95"/>
      <c r="HT49" s="95"/>
      <c r="HU49" s="95">
        <f t="shared" si="71"/>
        <v>0</v>
      </c>
      <c r="HV49" s="95">
        <f t="shared" si="71"/>
        <v>0</v>
      </c>
      <c r="HW49" s="95"/>
      <c r="HX49" s="166"/>
      <c r="HY49" s="166"/>
      <c r="HZ49" s="166"/>
      <c r="IA49" s="95">
        <f t="shared" si="72"/>
        <v>0</v>
      </c>
      <c r="IB49" s="95">
        <f t="shared" si="73"/>
        <v>0</v>
      </c>
      <c r="IC49" s="164"/>
      <c r="ID49" s="99"/>
      <c r="IE49" s="99">
        <f t="shared" si="95"/>
        <v>0</v>
      </c>
      <c r="IF49" s="99">
        <f t="shared" si="95"/>
        <v>0</v>
      </c>
      <c r="IG49" s="99"/>
      <c r="IH49" s="99"/>
      <c r="II49" s="99">
        <f t="shared" si="75"/>
        <v>0</v>
      </c>
      <c r="IJ49" s="99">
        <f t="shared" si="76"/>
        <v>0</v>
      </c>
      <c r="IK49" s="165"/>
      <c r="IL49" s="167"/>
      <c r="IM49" s="162">
        <f t="shared" si="77"/>
        <v>0</v>
      </c>
      <c r="IN49" s="162">
        <f t="shared" si="78"/>
        <v>0</v>
      </c>
      <c r="IO49" s="139"/>
      <c r="IP49" s="166"/>
      <c r="IQ49" s="162">
        <f t="shared" si="79"/>
        <v>0</v>
      </c>
      <c r="IR49" s="162">
        <f t="shared" si="80"/>
        <v>0</v>
      </c>
      <c r="IS49" s="117"/>
      <c r="IT49" s="166"/>
      <c r="IU49" s="162">
        <f t="shared" si="81"/>
        <v>0</v>
      </c>
      <c r="IV49" s="162">
        <f t="shared" si="82"/>
        <v>0</v>
      </c>
      <c r="IW49" s="163"/>
      <c r="IX49" s="163"/>
      <c r="IY49" s="191">
        <f t="shared" si="90"/>
        <v>0</v>
      </c>
      <c r="IZ49" s="190">
        <f t="shared" si="91"/>
        <v>0</v>
      </c>
      <c r="JA49" s="191"/>
      <c r="JB49" s="191"/>
      <c r="JC49" s="191">
        <f t="shared" si="85"/>
        <v>0</v>
      </c>
      <c r="JD49" s="191">
        <f t="shared" si="86"/>
        <v>0</v>
      </c>
      <c r="JE49" s="190"/>
      <c r="JF49" s="190"/>
      <c r="JG49" s="191">
        <f t="shared" si="87"/>
        <v>0</v>
      </c>
      <c r="JH49" s="191">
        <f t="shared" si="88"/>
        <v>0</v>
      </c>
    </row>
    <row r="50" spans="1:268" ht="12.75" customHeight="1">
      <c r="A50" s="134"/>
      <c r="B50" s="137">
        <v>40</v>
      </c>
      <c r="C50" s="95"/>
      <c r="D50" s="95"/>
      <c r="E50" s="138"/>
      <c r="F50" s="138"/>
      <c r="G50" s="95">
        <f t="shared" si="0"/>
        <v>0</v>
      </c>
      <c r="H50" s="95">
        <f t="shared" si="1"/>
        <v>0</v>
      </c>
      <c r="I50" s="116"/>
      <c r="J50" s="95"/>
      <c r="K50" s="95"/>
      <c r="L50" s="95"/>
      <c r="M50" s="95">
        <f t="shared" si="2"/>
        <v>0</v>
      </c>
      <c r="N50" s="95">
        <f t="shared" si="3"/>
        <v>0</v>
      </c>
      <c r="O50" s="116"/>
      <c r="P50" s="95"/>
      <c r="Q50" s="99"/>
      <c r="R50" s="95"/>
      <c r="S50" s="95">
        <f t="shared" si="92"/>
        <v>0</v>
      </c>
      <c r="T50" s="95">
        <f t="shared" si="5"/>
        <v>0</v>
      </c>
      <c r="U50" s="116">
        <v>0</v>
      </c>
      <c r="V50" s="95"/>
      <c r="W50" s="99"/>
      <c r="X50" s="99"/>
      <c r="Y50" s="95">
        <f t="shared" si="6"/>
        <v>0</v>
      </c>
      <c r="Z50" s="95">
        <f t="shared" si="7"/>
        <v>0</v>
      </c>
      <c r="AA50" s="95"/>
      <c r="AB50" s="168"/>
      <c r="AC50" s="231"/>
      <c r="AD50" s="95"/>
      <c r="AE50" s="95">
        <f t="shared" si="8"/>
        <v>0</v>
      </c>
      <c r="AF50" s="95">
        <f t="shared" si="9"/>
        <v>0</v>
      </c>
      <c r="AG50" s="116"/>
      <c r="AH50" s="95"/>
      <c r="AI50" s="95"/>
      <c r="AJ50" s="95"/>
      <c r="AK50" s="95">
        <f t="shared" si="10"/>
        <v>0</v>
      </c>
      <c r="AL50" s="95">
        <f t="shared" si="11"/>
        <v>0</v>
      </c>
      <c r="AM50" s="95"/>
      <c r="AN50" s="95"/>
      <c r="AO50" s="138"/>
      <c r="AP50" s="138"/>
      <c r="AQ50" s="95">
        <f t="shared" si="12"/>
        <v>0</v>
      </c>
      <c r="AR50" s="95">
        <f t="shared" si="13"/>
        <v>0</v>
      </c>
      <c r="AS50" s="139">
        <v>0</v>
      </c>
      <c r="AT50" s="162"/>
      <c r="AU50" s="99"/>
      <c r="AV50" s="95"/>
      <c r="AW50" s="95">
        <f t="shared" si="14"/>
        <v>0</v>
      </c>
      <c r="AX50" s="95">
        <f t="shared" si="15"/>
        <v>0</v>
      </c>
      <c r="AY50" s="150"/>
      <c r="AZ50" s="110"/>
      <c r="BA50" s="110"/>
      <c r="BB50" s="110"/>
      <c r="BC50" s="95">
        <f t="shared" si="16"/>
        <v>0</v>
      </c>
      <c r="BD50" s="95">
        <f t="shared" si="17"/>
        <v>0</v>
      </c>
      <c r="BE50" s="95"/>
      <c r="BF50" s="95"/>
      <c r="BG50" s="99"/>
      <c r="BH50" s="95"/>
      <c r="BI50" s="95">
        <f t="shared" si="18"/>
        <v>0</v>
      </c>
      <c r="BJ50" s="95">
        <f t="shared" si="19"/>
        <v>0</v>
      </c>
      <c r="BK50" s="118"/>
      <c r="BL50" s="118"/>
      <c r="BM50" s="95"/>
      <c r="BN50" s="95"/>
      <c r="BO50" s="95">
        <f t="shared" si="20"/>
        <v>0</v>
      </c>
      <c r="BP50" s="95">
        <f t="shared" si="21"/>
        <v>0</v>
      </c>
      <c r="BQ50" s="95"/>
      <c r="BR50" s="95"/>
      <c r="BS50" s="119"/>
      <c r="BT50" s="119"/>
      <c r="BU50" s="95">
        <f t="shared" si="22"/>
        <v>0</v>
      </c>
      <c r="BV50" s="95">
        <f t="shared" si="23"/>
        <v>0</v>
      </c>
      <c r="BW50" s="356"/>
      <c r="BX50" s="138"/>
      <c r="BY50" s="103"/>
      <c r="BZ50" s="118"/>
      <c r="CA50" s="95">
        <f t="shared" si="24"/>
        <v>0</v>
      </c>
      <c r="CB50" s="95">
        <f t="shared" si="25"/>
        <v>0</v>
      </c>
      <c r="CC50" s="139"/>
      <c r="CD50" s="99"/>
      <c r="CE50" s="120"/>
      <c r="CF50" s="120"/>
      <c r="CG50" s="95">
        <f t="shared" si="26"/>
        <v>0</v>
      </c>
      <c r="CH50" s="95">
        <f t="shared" si="89"/>
        <v>0</v>
      </c>
      <c r="CI50" s="95"/>
      <c r="CJ50" s="95"/>
      <c r="CK50" s="95"/>
      <c r="CL50" s="95"/>
      <c r="CM50" s="95">
        <f t="shared" si="27"/>
        <v>0</v>
      </c>
      <c r="CN50" s="95">
        <f t="shared" si="28"/>
        <v>0</v>
      </c>
      <c r="CO50" s="116"/>
      <c r="CP50" s="95"/>
      <c r="CQ50" s="95"/>
      <c r="CR50" s="95"/>
      <c r="CS50" s="95">
        <f t="shared" si="93"/>
        <v>0</v>
      </c>
      <c r="CT50" s="95">
        <f t="shared" si="30"/>
        <v>0</v>
      </c>
      <c r="CU50" s="95"/>
      <c r="CV50" s="95"/>
      <c r="CW50" s="95"/>
      <c r="CX50" s="95"/>
      <c r="CY50" s="95">
        <f t="shared" si="31"/>
        <v>0</v>
      </c>
      <c r="CZ50" s="95">
        <f t="shared" si="32"/>
        <v>0</v>
      </c>
      <c r="DA50" s="139">
        <v>0</v>
      </c>
      <c r="DB50" s="138"/>
      <c r="DC50" s="95"/>
      <c r="DD50" s="95"/>
      <c r="DE50" s="95">
        <f t="shared" si="33"/>
        <v>0</v>
      </c>
      <c r="DF50" s="95">
        <f t="shared" si="34"/>
        <v>0</v>
      </c>
      <c r="DG50" s="95"/>
      <c r="DH50" s="95"/>
      <c r="DI50" s="118"/>
      <c r="DJ50" s="95"/>
      <c r="DK50" s="95">
        <f t="shared" si="35"/>
        <v>0</v>
      </c>
      <c r="DL50" s="95">
        <f t="shared" si="36"/>
        <v>0</v>
      </c>
      <c r="DM50" s="138"/>
      <c r="DN50" s="138"/>
      <c r="DO50" s="138"/>
      <c r="DP50" s="138"/>
      <c r="DQ50" s="95">
        <f t="shared" si="37"/>
        <v>0</v>
      </c>
      <c r="DR50" s="95">
        <f t="shared" si="38"/>
        <v>0</v>
      </c>
      <c r="DS50" s="116"/>
      <c r="DT50" s="95"/>
      <c r="DU50" s="95"/>
      <c r="DV50" s="119"/>
      <c r="DW50" s="95">
        <f t="shared" si="39"/>
        <v>0</v>
      </c>
      <c r="DX50" s="95">
        <f t="shared" si="40"/>
        <v>0</v>
      </c>
      <c r="DY50" s="140"/>
      <c r="DZ50" s="95"/>
      <c r="EA50" s="95"/>
      <c r="EB50" s="95"/>
      <c r="EC50" s="95">
        <f t="shared" si="41"/>
        <v>0</v>
      </c>
      <c r="ED50" s="95">
        <f t="shared" si="42"/>
        <v>0</v>
      </c>
      <c r="EE50" s="95"/>
      <c r="EF50" s="95"/>
      <c r="EG50" s="121"/>
      <c r="EH50" s="95"/>
      <c r="EI50" s="95">
        <f t="shared" si="43"/>
        <v>0</v>
      </c>
      <c r="EJ50" s="95">
        <f t="shared" si="44"/>
        <v>0</v>
      </c>
      <c r="EK50" s="95"/>
      <c r="EL50" s="95"/>
      <c r="EM50" s="95"/>
      <c r="EN50" s="95"/>
      <c r="EO50" s="95">
        <f t="shared" si="45"/>
        <v>0</v>
      </c>
      <c r="EP50" s="95">
        <f t="shared" si="46"/>
        <v>0</v>
      </c>
      <c r="EQ50" s="95"/>
      <c r="ER50" s="95"/>
      <c r="ES50" s="95"/>
      <c r="ET50" s="95"/>
      <c r="EU50" s="95">
        <f t="shared" si="94"/>
        <v>0</v>
      </c>
      <c r="EV50" s="95">
        <f t="shared" si="48"/>
        <v>0</v>
      </c>
      <c r="EW50" s="116">
        <v>44.33</v>
      </c>
      <c r="EX50" s="95"/>
      <c r="EY50" s="95"/>
      <c r="EZ50" s="95"/>
      <c r="FA50" s="95">
        <f t="shared" si="49"/>
        <v>44.33</v>
      </c>
      <c r="FB50" s="95">
        <f t="shared" si="50"/>
        <v>0</v>
      </c>
      <c r="FC50" s="95"/>
      <c r="FD50" s="95"/>
      <c r="FE50" s="95"/>
      <c r="FF50" s="95"/>
      <c r="FG50" s="95">
        <f t="shared" si="51"/>
        <v>0</v>
      </c>
      <c r="FH50" s="95">
        <f t="shared" si="52"/>
        <v>0</v>
      </c>
      <c r="FI50" s="95"/>
      <c r="FJ50" s="95"/>
      <c r="FK50" s="95"/>
      <c r="FL50" s="95"/>
      <c r="FM50" s="95">
        <f t="shared" si="53"/>
        <v>0</v>
      </c>
      <c r="FN50" s="95">
        <f t="shared" si="54"/>
        <v>0</v>
      </c>
      <c r="FO50" s="95"/>
      <c r="FP50" s="95"/>
      <c r="FQ50" s="95"/>
      <c r="FR50" s="95"/>
      <c r="FS50" s="95">
        <f t="shared" si="55"/>
        <v>0</v>
      </c>
      <c r="FT50" s="95">
        <f t="shared" si="56"/>
        <v>0</v>
      </c>
      <c r="FU50" s="95"/>
      <c r="FV50" s="95"/>
      <c r="FW50" s="95"/>
      <c r="FX50" s="95"/>
      <c r="FY50" s="95">
        <f t="shared" si="57"/>
        <v>0</v>
      </c>
      <c r="FZ50" s="95">
        <f t="shared" si="58"/>
        <v>0</v>
      </c>
      <c r="GA50" s="95"/>
      <c r="GB50" s="95"/>
      <c r="GC50" s="95"/>
      <c r="GD50" s="95"/>
      <c r="GE50" s="95">
        <f t="shared" si="59"/>
        <v>0</v>
      </c>
      <c r="GF50" s="95">
        <f t="shared" si="60"/>
        <v>0</v>
      </c>
      <c r="GG50" s="95"/>
      <c r="GH50" s="95"/>
      <c r="GI50" s="95"/>
      <c r="GJ50" s="95"/>
      <c r="GK50" s="95">
        <f t="shared" si="61"/>
        <v>0</v>
      </c>
      <c r="GL50" s="95">
        <f t="shared" si="62"/>
        <v>0</v>
      </c>
      <c r="GM50" s="95"/>
      <c r="GN50" s="95"/>
      <c r="GO50" s="95"/>
      <c r="GP50" s="95"/>
      <c r="GQ50" s="95">
        <f t="shared" si="63"/>
        <v>0</v>
      </c>
      <c r="GR50" s="95">
        <f t="shared" si="64"/>
        <v>0</v>
      </c>
      <c r="GS50" s="95"/>
      <c r="GT50" s="95"/>
      <c r="GU50" s="95"/>
      <c r="GV50" s="95"/>
      <c r="GW50" s="95">
        <f t="shared" si="65"/>
        <v>0</v>
      </c>
      <c r="GX50" s="95">
        <f t="shared" si="65"/>
        <v>0</v>
      </c>
      <c r="GY50" s="95"/>
      <c r="GZ50" s="95"/>
      <c r="HA50" s="95"/>
      <c r="HB50" s="95"/>
      <c r="HC50" s="95">
        <f t="shared" si="66"/>
        <v>0</v>
      </c>
      <c r="HD50" s="95">
        <f t="shared" si="66"/>
        <v>0</v>
      </c>
      <c r="HE50" s="95"/>
      <c r="HF50" s="95"/>
      <c r="HG50" s="95"/>
      <c r="HH50" s="95"/>
      <c r="HI50" s="95">
        <f t="shared" si="67"/>
        <v>0</v>
      </c>
      <c r="HJ50" s="95">
        <f t="shared" si="68"/>
        <v>0</v>
      </c>
      <c r="HK50" s="95"/>
      <c r="HL50" s="95"/>
      <c r="HM50" s="95"/>
      <c r="HN50" s="95"/>
      <c r="HO50" s="95">
        <f t="shared" si="69"/>
        <v>0</v>
      </c>
      <c r="HP50" s="95">
        <f t="shared" si="70"/>
        <v>0</v>
      </c>
      <c r="HQ50" s="95"/>
      <c r="HR50" s="95"/>
      <c r="HS50" s="95"/>
      <c r="HT50" s="95"/>
      <c r="HU50" s="95">
        <f t="shared" si="71"/>
        <v>0</v>
      </c>
      <c r="HV50" s="95">
        <f t="shared" si="71"/>
        <v>0</v>
      </c>
      <c r="HW50" s="95"/>
      <c r="HX50" s="166"/>
      <c r="HY50" s="166"/>
      <c r="HZ50" s="166"/>
      <c r="IA50" s="95">
        <f t="shared" si="72"/>
        <v>0</v>
      </c>
      <c r="IB50" s="95">
        <f t="shared" si="73"/>
        <v>0</v>
      </c>
      <c r="IC50" s="164"/>
      <c r="ID50" s="99"/>
      <c r="IE50" s="99">
        <f t="shared" si="95"/>
        <v>0</v>
      </c>
      <c r="IF50" s="99">
        <f t="shared" si="95"/>
        <v>0</v>
      </c>
      <c r="IG50" s="99"/>
      <c r="IH50" s="99"/>
      <c r="II50" s="99">
        <f t="shared" si="75"/>
        <v>0</v>
      </c>
      <c r="IJ50" s="99">
        <f t="shared" si="76"/>
        <v>0</v>
      </c>
      <c r="IK50" s="165"/>
      <c r="IL50" s="167"/>
      <c r="IM50" s="162">
        <f t="shared" si="77"/>
        <v>0</v>
      </c>
      <c r="IN50" s="162">
        <f t="shared" si="78"/>
        <v>0</v>
      </c>
      <c r="IO50" s="139"/>
      <c r="IP50" s="166"/>
      <c r="IQ50" s="162">
        <f t="shared" si="79"/>
        <v>0</v>
      </c>
      <c r="IR50" s="162">
        <f t="shared" si="80"/>
        <v>0</v>
      </c>
      <c r="IS50" s="117"/>
      <c r="IT50" s="166"/>
      <c r="IU50" s="162">
        <f t="shared" si="81"/>
        <v>0</v>
      </c>
      <c r="IV50" s="162">
        <f t="shared" si="82"/>
        <v>0</v>
      </c>
      <c r="IW50" s="163"/>
      <c r="IX50" s="163"/>
      <c r="IY50" s="191">
        <f t="shared" si="90"/>
        <v>0</v>
      </c>
      <c r="IZ50" s="190">
        <f t="shared" si="91"/>
        <v>0</v>
      </c>
      <c r="JA50" s="191"/>
      <c r="JB50" s="191"/>
      <c r="JC50" s="191">
        <f t="shared" si="85"/>
        <v>0</v>
      </c>
      <c r="JD50" s="191">
        <f t="shared" si="86"/>
        <v>0</v>
      </c>
      <c r="JE50" s="190"/>
      <c r="JF50" s="190"/>
      <c r="JG50" s="191">
        <f t="shared" si="87"/>
        <v>0</v>
      </c>
      <c r="JH50" s="191">
        <f t="shared" si="88"/>
        <v>0</v>
      </c>
    </row>
    <row r="51" spans="1:268" ht="12.75" customHeight="1">
      <c r="A51" s="141" t="s">
        <v>146</v>
      </c>
      <c r="B51" s="137">
        <v>41</v>
      </c>
      <c r="C51" s="95"/>
      <c r="D51" s="95"/>
      <c r="E51" s="138"/>
      <c r="F51" s="138"/>
      <c r="G51" s="95">
        <f t="shared" si="0"/>
        <v>0</v>
      </c>
      <c r="H51" s="95">
        <f t="shared" si="1"/>
        <v>0</v>
      </c>
      <c r="I51" s="116"/>
      <c r="J51" s="95"/>
      <c r="K51" s="95"/>
      <c r="L51" s="95"/>
      <c r="M51" s="95">
        <f t="shared" si="2"/>
        <v>0</v>
      </c>
      <c r="N51" s="95">
        <f t="shared" si="3"/>
        <v>0</v>
      </c>
      <c r="O51" s="116"/>
      <c r="P51" s="95"/>
      <c r="Q51" s="99"/>
      <c r="R51" s="95"/>
      <c r="S51" s="95">
        <f t="shared" si="92"/>
        <v>0</v>
      </c>
      <c r="T51" s="95">
        <f t="shared" si="5"/>
        <v>0</v>
      </c>
      <c r="U51" s="116">
        <v>0</v>
      </c>
      <c r="V51" s="95"/>
      <c r="W51" s="99"/>
      <c r="X51" s="99"/>
      <c r="Y51" s="95">
        <f t="shared" si="6"/>
        <v>0</v>
      </c>
      <c r="Z51" s="95">
        <f t="shared" si="7"/>
        <v>0</v>
      </c>
      <c r="AA51" s="95"/>
      <c r="AB51" s="168"/>
      <c r="AC51" s="231"/>
      <c r="AD51" s="95"/>
      <c r="AE51" s="95">
        <f t="shared" si="8"/>
        <v>0</v>
      </c>
      <c r="AF51" s="95">
        <f t="shared" si="9"/>
        <v>0</v>
      </c>
      <c r="AG51" s="116"/>
      <c r="AH51" s="95"/>
      <c r="AI51" s="95"/>
      <c r="AJ51" s="95"/>
      <c r="AK51" s="95">
        <f t="shared" si="10"/>
        <v>0</v>
      </c>
      <c r="AL51" s="95">
        <f t="shared" si="11"/>
        <v>0</v>
      </c>
      <c r="AM51" s="95"/>
      <c r="AN51" s="95"/>
      <c r="AO51" s="138"/>
      <c r="AP51" s="138"/>
      <c r="AQ51" s="95">
        <f t="shared" si="12"/>
        <v>0</v>
      </c>
      <c r="AR51" s="95">
        <f t="shared" si="13"/>
        <v>0</v>
      </c>
      <c r="AS51" s="139">
        <v>0</v>
      </c>
      <c r="AT51" s="162"/>
      <c r="AU51" s="99"/>
      <c r="AV51" s="95"/>
      <c r="AW51" s="95">
        <f t="shared" si="14"/>
        <v>0</v>
      </c>
      <c r="AX51" s="95">
        <f t="shared" si="15"/>
        <v>0</v>
      </c>
      <c r="AY51" s="150"/>
      <c r="AZ51" s="110"/>
      <c r="BA51" s="110"/>
      <c r="BB51" s="110"/>
      <c r="BC51" s="95">
        <f t="shared" si="16"/>
        <v>0</v>
      </c>
      <c r="BD51" s="95">
        <f t="shared" si="17"/>
        <v>0</v>
      </c>
      <c r="BE51" s="95"/>
      <c r="BF51" s="95"/>
      <c r="BG51" s="99"/>
      <c r="BH51" s="95"/>
      <c r="BI51" s="95">
        <f t="shared" si="18"/>
        <v>0</v>
      </c>
      <c r="BJ51" s="95">
        <f t="shared" si="19"/>
        <v>0</v>
      </c>
      <c r="BK51" s="118"/>
      <c r="BL51" s="118"/>
      <c r="BM51" s="95"/>
      <c r="BN51" s="95"/>
      <c r="BO51" s="95">
        <f t="shared" si="20"/>
        <v>0</v>
      </c>
      <c r="BP51" s="95">
        <f t="shared" si="21"/>
        <v>0</v>
      </c>
      <c r="BQ51" s="95"/>
      <c r="BR51" s="95"/>
      <c r="BS51" s="119"/>
      <c r="BT51" s="119"/>
      <c r="BU51" s="95">
        <f t="shared" si="22"/>
        <v>0</v>
      </c>
      <c r="BV51" s="95">
        <f t="shared" si="23"/>
        <v>0</v>
      </c>
      <c r="BW51" s="356"/>
      <c r="BX51" s="138"/>
      <c r="BY51" s="103"/>
      <c r="BZ51" s="118"/>
      <c r="CA51" s="95">
        <f t="shared" si="24"/>
        <v>0</v>
      </c>
      <c r="CB51" s="95">
        <f t="shared" si="25"/>
        <v>0</v>
      </c>
      <c r="CC51" s="139"/>
      <c r="CD51" s="99"/>
      <c r="CE51" s="120"/>
      <c r="CF51" s="120"/>
      <c r="CG51" s="95">
        <f t="shared" si="26"/>
        <v>0</v>
      </c>
      <c r="CH51" s="95">
        <f t="shared" si="89"/>
        <v>0</v>
      </c>
      <c r="CI51" s="95"/>
      <c r="CJ51" s="95"/>
      <c r="CK51" s="95"/>
      <c r="CL51" s="95"/>
      <c r="CM51" s="95">
        <f t="shared" si="27"/>
        <v>0</v>
      </c>
      <c r="CN51" s="95">
        <f t="shared" si="28"/>
        <v>0</v>
      </c>
      <c r="CO51" s="116"/>
      <c r="CP51" s="95"/>
      <c r="CQ51" s="95"/>
      <c r="CR51" s="95"/>
      <c r="CS51" s="95">
        <f t="shared" si="93"/>
        <v>0</v>
      </c>
      <c r="CT51" s="95">
        <f t="shared" si="30"/>
        <v>0</v>
      </c>
      <c r="CU51" s="95"/>
      <c r="CV51" s="95"/>
      <c r="CW51" s="95"/>
      <c r="CX51" s="95"/>
      <c r="CY51" s="95">
        <f t="shared" si="31"/>
        <v>0</v>
      </c>
      <c r="CZ51" s="95">
        <f t="shared" si="32"/>
        <v>0</v>
      </c>
      <c r="DA51" s="139">
        <v>0</v>
      </c>
      <c r="DB51" s="138"/>
      <c r="DC51" s="95"/>
      <c r="DD51" s="95"/>
      <c r="DE51" s="95">
        <f t="shared" si="33"/>
        <v>0</v>
      </c>
      <c r="DF51" s="95">
        <f t="shared" si="34"/>
        <v>0</v>
      </c>
      <c r="DG51" s="95"/>
      <c r="DH51" s="95"/>
      <c r="DI51" s="118"/>
      <c r="DJ51" s="95"/>
      <c r="DK51" s="95">
        <f t="shared" si="35"/>
        <v>0</v>
      </c>
      <c r="DL51" s="95">
        <f t="shared" si="36"/>
        <v>0</v>
      </c>
      <c r="DM51" s="138"/>
      <c r="DN51" s="138"/>
      <c r="DO51" s="138"/>
      <c r="DP51" s="138"/>
      <c r="DQ51" s="95">
        <f t="shared" si="37"/>
        <v>0</v>
      </c>
      <c r="DR51" s="95">
        <f t="shared" si="38"/>
        <v>0</v>
      </c>
      <c r="DS51" s="116"/>
      <c r="DT51" s="95"/>
      <c r="DU51" s="95"/>
      <c r="DV51" s="119"/>
      <c r="DW51" s="95">
        <f t="shared" si="39"/>
        <v>0</v>
      </c>
      <c r="DX51" s="95">
        <f t="shared" si="40"/>
        <v>0</v>
      </c>
      <c r="DY51" s="140"/>
      <c r="DZ51" s="95"/>
      <c r="EA51" s="95"/>
      <c r="EB51" s="95"/>
      <c r="EC51" s="95">
        <f t="shared" si="41"/>
        <v>0</v>
      </c>
      <c r="ED51" s="95">
        <f t="shared" si="42"/>
        <v>0</v>
      </c>
      <c r="EE51" s="95"/>
      <c r="EF51" s="95"/>
      <c r="EG51" s="121"/>
      <c r="EH51" s="95"/>
      <c r="EI51" s="95">
        <f t="shared" si="43"/>
        <v>0</v>
      </c>
      <c r="EJ51" s="95">
        <f t="shared" si="44"/>
        <v>0</v>
      </c>
      <c r="EK51" s="95"/>
      <c r="EL51" s="95"/>
      <c r="EM51" s="95"/>
      <c r="EN51" s="95"/>
      <c r="EO51" s="95">
        <f t="shared" si="45"/>
        <v>0</v>
      </c>
      <c r="EP51" s="95">
        <f t="shared" si="46"/>
        <v>0</v>
      </c>
      <c r="EQ51" s="95"/>
      <c r="ER51" s="95"/>
      <c r="ES51" s="95"/>
      <c r="ET51" s="95"/>
      <c r="EU51" s="95">
        <f t="shared" si="94"/>
        <v>0</v>
      </c>
      <c r="EV51" s="95">
        <f t="shared" si="48"/>
        <v>0</v>
      </c>
      <c r="EW51" s="116">
        <v>18.559999999999999</v>
      </c>
      <c r="EX51" s="95"/>
      <c r="EY51" s="95"/>
      <c r="EZ51" s="95"/>
      <c r="FA51" s="95">
        <f t="shared" si="49"/>
        <v>18.559999999999999</v>
      </c>
      <c r="FB51" s="95">
        <f t="shared" si="50"/>
        <v>0</v>
      </c>
      <c r="FC51" s="95"/>
      <c r="FD51" s="95"/>
      <c r="FE51" s="95"/>
      <c r="FF51" s="95"/>
      <c r="FG51" s="95">
        <f t="shared" si="51"/>
        <v>0</v>
      </c>
      <c r="FH51" s="95">
        <f t="shared" si="52"/>
        <v>0</v>
      </c>
      <c r="FI51" s="95"/>
      <c r="FJ51" s="95"/>
      <c r="FK51" s="95"/>
      <c r="FL51" s="95"/>
      <c r="FM51" s="95">
        <f t="shared" si="53"/>
        <v>0</v>
      </c>
      <c r="FN51" s="95">
        <f t="shared" si="54"/>
        <v>0</v>
      </c>
      <c r="FO51" s="95"/>
      <c r="FP51" s="95"/>
      <c r="FQ51" s="95"/>
      <c r="FR51" s="95"/>
      <c r="FS51" s="95">
        <f t="shared" si="55"/>
        <v>0</v>
      </c>
      <c r="FT51" s="95">
        <f t="shared" si="56"/>
        <v>0</v>
      </c>
      <c r="FU51" s="95"/>
      <c r="FV51" s="95"/>
      <c r="FW51" s="95"/>
      <c r="FX51" s="95"/>
      <c r="FY51" s="95">
        <f t="shared" si="57"/>
        <v>0</v>
      </c>
      <c r="FZ51" s="95">
        <f t="shared" si="58"/>
        <v>0</v>
      </c>
      <c r="GA51" s="95"/>
      <c r="GB51" s="95"/>
      <c r="GC51" s="95"/>
      <c r="GD51" s="95"/>
      <c r="GE51" s="95">
        <f t="shared" si="59"/>
        <v>0</v>
      </c>
      <c r="GF51" s="95">
        <f t="shared" si="60"/>
        <v>0</v>
      </c>
      <c r="GG51" s="95"/>
      <c r="GH51" s="95"/>
      <c r="GI51" s="95"/>
      <c r="GJ51" s="95"/>
      <c r="GK51" s="95">
        <f t="shared" si="61"/>
        <v>0</v>
      </c>
      <c r="GL51" s="95">
        <f t="shared" si="62"/>
        <v>0</v>
      </c>
      <c r="GM51" s="95"/>
      <c r="GN51" s="95"/>
      <c r="GO51" s="95"/>
      <c r="GP51" s="95"/>
      <c r="GQ51" s="95">
        <f t="shared" si="63"/>
        <v>0</v>
      </c>
      <c r="GR51" s="95">
        <f t="shared" si="64"/>
        <v>0</v>
      </c>
      <c r="GS51" s="95"/>
      <c r="GT51" s="95"/>
      <c r="GU51" s="95"/>
      <c r="GV51" s="95"/>
      <c r="GW51" s="95">
        <f t="shared" si="65"/>
        <v>0</v>
      </c>
      <c r="GX51" s="95">
        <f t="shared" si="65"/>
        <v>0</v>
      </c>
      <c r="GY51" s="95"/>
      <c r="GZ51" s="95"/>
      <c r="HA51" s="95"/>
      <c r="HB51" s="95"/>
      <c r="HC51" s="95">
        <f t="shared" si="66"/>
        <v>0</v>
      </c>
      <c r="HD51" s="95">
        <f t="shared" si="66"/>
        <v>0</v>
      </c>
      <c r="HE51" s="95"/>
      <c r="HF51" s="95"/>
      <c r="HG51" s="95"/>
      <c r="HH51" s="95"/>
      <c r="HI51" s="95">
        <f t="shared" si="67"/>
        <v>0</v>
      </c>
      <c r="HJ51" s="95">
        <f t="shared" si="68"/>
        <v>0</v>
      </c>
      <c r="HK51" s="95"/>
      <c r="HL51" s="95"/>
      <c r="HM51" s="95"/>
      <c r="HN51" s="95"/>
      <c r="HO51" s="95">
        <f t="shared" si="69"/>
        <v>0</v>
      </c>
      <c r="HP51" s="95">
        <f t="shared" si="70"/>
        <v>0</v>
      </c>
      <c r="HQ51" s="95"/>
      <c r="HR51" s="95"/>
      <c r="HS51" s="95"/>
      <c r="HT51" s="95"/>
      <c r="HU51" s="95">
        <f t="shared" si="71"/>
        <v>0</v>
      </c>
      <c r="HV51" s="95">
        <f t="shared" si="71"/>
        <v>0</v>
      </c>
      <c r="HW51" s="95"/>
      <c r="HX51" s="166"/>
      <c r="HY51" s="166"/>
      <c r="HZ51" s="166"/>
      <c r="IA51" s="95">
        <f t="shared" si="72"/>
        <v>0</v>
      </c>
      <c r="IB51" s="95">
        <f t="shared" si="73"/>
        <v>0</v>
      </c>
      <c r="IC51" s="164"/>
      <c r="ID51" s="99"/>
      <c r="IE51" s="99">
        <f t="shared" si="95"/>
        <v>0</v>
      </c>
      <c r="IF51" s="99">
        <f t="shared" si="95"/>
        <v>0</v>
      </c>
      <c r="IG51" s="99"/>
      <c r="IH51" s="99"/>
      <c r="II51" s="99">
        <f t="shared" si="75"/>
        <v>0</v>
      </c>
      <c r="IJ51" s="99">
        <f t="shared" si="76"/>
        <v>0</v>
      </c>
      <c r="IK51" s="165"/>
      <c r="IL51" s="167"/>
      <c r="IM51" s="162">
        <f t="shared" si="77"/>
        <v>0</v>
      </c>
      <c r="IN51" s="162">
        <f t="shared" si="78"/>
        <v>0</v>
      </c>
      <c r="IO51" s="139"/>
      <c r="IP51" s="166"/>
      <c r="IQ51" s="162">
        <f t="shared" si="79"/>
        <v>0</v>
      </c>
      <c r="IR51" s="162">
        <f t="shared" si="80"/>
        <v>0</v>
      </c>
      <c r="IS51" s="117"/>
      <c r="IT51" s="166"/>
      <c r="IU51" s="162">
        <f t="shared" si="81"/>
        <v>0</v>
      </c>
      <c r="IV51" s="162">
        <f t="shared" si="82"/>
        <v>0</v>
      </c>
      <c r="IW51" s="163"/>
      <c r="IX51" s="163"/>
      <c r="IY51" s="191">
        <f t="shared" si="90"/>
        <v>0</v>
      </c>
      <c r="IZ51" s="190">
        <f t="shared" si="91"/>
        <v>0</v>
      </c>
      <c r="JA51" s="191"/>
      <c r="JB51" s="191"/>
      <c r="JC51" s="191">
        <f t="shared" si="85"/>
        <v>0</v>
      </c>
      <c r="JD51" s="191">
        <f t="shared" si="86"/>
        <v>0</v>
      </c>
      <c r="JE51" s="190"/>
      <c r="JF51" s="190"/>
      <c r="JG51" s="191">
        <f t="shared" si="87"/>
        <v>0</v>
      </c>
      <c r="JH51" s="191">
        <f t="shared" si="88"/>
        <v>0</v>
      </c>
    </row>
    <row r="52" spans="1:268" ht="12.75" customHeight="1">
      <c r="A52" s="136"/>
      <c r="B52" s="137">
        <v>42</v>
      </c>
      <c r="C52" s="95"/>
      <c r="D52" s="95"/>
      <c r="E52" s="138"/>
      <c r="F52" s="138"/>
      <c r="G52" s="95">
        <f t="shared" si="0"/>
        <v>0</v>
      </c>
      <c r="H52" s="95">
        <f t="shared" si="1"/>
        <v>0</v>
      </c>
      <c r="I52" s="116"/>
      <c r="J52" s="95"/>
      <c r="K52" s="95"/>
      <c r="L52" s="95"/>
      <c r="M52" s="95">
        <f t="shared" si="2"/>
        <v>0</v>
      </c>
      <c r="N52" s="95">
        <f t="shared" si="3"/>
        <v>0</v>
      </c>
      <c r="O52" s="116"/>
      <c r="P52" s="95"/>
      <c r="Q52" s="99"/>
      <c r="R52" s="95"/>
      <c r="S52" s="95">
        <f t="shared" si="92"/>
        <v>0</v>
      </c>
      <c r="T52" s="95">
        <f t="shared" si="5"/>
        <v>0</v>
      </c>
      <c r="U52" s="116">
        <v>0</v>
      </c>
      <c r="V52" s="95"/>
      <c r="W52" s="99"/>
      <c r="X52" s="99"/>
      <c r="Y52" s="95">
        <f t="shared" si="6"/>
        <v>0</v>
      </c>
      <c r="Z52" s="95">
        <f t="shared" si="7"/>
        <v>0</v>
      </c>
      <c r="AA52" s="95"/>
      <c r="AB52" s="168"/>
      <c r="AC52" s="231"/>
      <c r="AD52" s="95"/>
      <c r="AE52" s="95">
        <f t="shared" si="8"/>
        <v>0</v>
      </c>
      <c r="AF52" s="95">
        <f t="shared" si="9"/>
        <v>0</v>
      </c>
      <c r="AG52" s="116"/>
      <c r="AH52" s="95"/>
      <c r="AI52" s="95"/>
      <c r="AJ52" s="95"/>
      <c r="AK52" s="95">
        <f t="shared" si="10"/>
        <v>0</v>
      </c>
      <c r="AL52" s="95">
        <f t="shared" si="11"/>
        <v>0</v>
      </c>
      <c r="AM52" s="95"/>
      <c r="AN52" s="95"/>
      <c r="AO52" s="138"/>
      <c r="AP52" s="138"/>
      <c r="AQ52" s="95">
        <f t="shared" si="12"/>
        <v>0</v>
      </c>
      <c r="AR52" s="95">
        <f t="shared" si="13"/>
        <v>0</v>
      </c>
      <c r="AS52" s="139">
        <v>0</v>
      </c>
      <c r="AT52" s="162"/>
      <c r="AU52" s="99"/>
      <c r="AV52" s="95"/>
      <c r="AW52" s="95">
        <f t="shared" si="14"/>
        <v>0</v>
      </c>
      <c r="AX52" s="95">
        <f t="shared" si="15"/>
        <v>0</v>
      </c>
      <c r="AY52" s="150"/>
      <c r="AZ52" s="110"/>
      <c r="BA52" s="110"/>
      <c r="BB52" s="110"/>
      <c r="BC52" s="95">
        <f t="shared" si="16"/>
        <v>0</v>
      </c>
      <c r="BD52" s="95">
        <f t="shared" si="17"/>
        <v>0</v>
      </c>
      <c r="BE52" s="95"/>
      <c r="BF52" s="95"/>
      <c r="BG52" s="99"/>
      <c r="BH52" s="95"/>
      <c r="BI52" s="95">
        <f t="shared" si="18"/>
        <v>0</v>
      </c>
      <c r="BJ52" s="95">
        <f t="shared" si="19"/>
        <v>0</v>
      </c>
      <c r="BK52" s="118"/>
      <c r="BL52" s="118"/>
      <c r="BM52" s="95"/>
      <c r="BN52" s="95"/>
      <c r="BO52" s="95">
        <f t="shared" si="20"/>
        <v>0</v>
      </c>
      <c r="BP52" s="95">
        <f t="shared" si="21"/>
        <v>0</v>
      </c>
      <c r="BQ52" s="95"/>
      <c r="BR52" s="95"/>
      <c r="BS52" s="119"/>
      <c r="BT52" s="119"/>
      <c r="BU52" s="95">
        <f t="shared" si="22"/>
        <v>0</v>
      </c>
      <c r="BV52" s="95">
        <f t="shared" si="23"/>
        <v>0</v>
      </c>
      <c r="BW52" s="356"/>
      <c r="BX52" s="138"/>
      <c r="BY52" s="103"/>
      <c r="BZ52" s="118"/>
      <c r="CA52" s="95">
        <f t="shared" si="24"/>
        <v>0</v>
      </c>
      <c r="CB52" s="95">
        <f t="shared" si="25"/>
        <v>0</v>
      </c>
      <c r="CC52" s="139"/>
      <c r="CD52" s="99"/>
      <c r="CE52" s="120"/>
      <c r="CF52" s="120"/>
      <c r="CG52" s="95">
        <f t="shared" si="26"/>
        <v>0</v>
      </c>
      <c r="CH52" s="95">
        <f t="shared" si="89"/>
        <v>0</v>
      </c>
      <c r="CI52" s="95"/>
      <c r="CJ52" s="95"/>
      <c r="CK52" s="95"/>
      <c r="CL52" s="95"/>
      <c r="CM52" s="95">
        <f t="shared" si="27"/>
        <v>0</v>
      </c>
      <c r="CN52" s="95">
        <f t="shared" si="28"/>
        <v>0</v>
      </c>
      <c r="CO52" s="116"/>
      <c r="CP52" s="95"/>
      <c r="CQ52" s="95"/>
      <c r="CR52" s="95"/>
      <c r="CS52" s="95">
        <f t="shared" si="93"/>
        <v>0</v>
      </c>
      <c r="CT52" s="95">
        <f t="shared" si="30"/>
        <v>0</v>
      </c>
      <c r="CU52" s="95"/>
      <c r="CV52" s="95"/>
      <c r="CW52" s="95"/>
      <c r="CX52" s="95"/>
      <c r="CY52" s="95">
        <f t="shared" si="31"/>
        <v>0</v>
      </c>
      <c r="CZ52" s="95">
        <f t="shared" si="32"/>
        <v>0</v>
      </c>
      <c r="DA52" s="139">
        <v>0</v>
      </c>
      <c r="DB52" s="138"/>
      <c r="DC52" s="95"/>
      <c r="DD52" s="95"/>
      <c r="DE52" s="95">
        <f t="shared" si="33"/>
        <v>0</v>
      </c>
      <c r="DF52" s="95">
        <f t="shared" si="34"/>
        <v>0</v>
      </c>
      <c r="DG52" s="95"/>
      <c r="DH52" s="95"/>
      <c r="DI52" s="118"/>
      <c r="DJ52" s="95"/>
      <c r="DK52" s="95">
        <f t="shared" si="35"/>
        <v>0</v>
      </c>
      <c r="DL52" s="95">
        <f t="shared" si="36"/>
        <v>0</v>
      </c>
      <c r="DM52" s="138"/>
      <c r="DN52" s="138"/>
      <c r="DO52" s="138"/>
      <c r="DP52" s="138"/>
      <c r="DQ52" s="95">
        <f t="shared" si="37"/>
        <v>0</v>
      </c>
      <c r="DR52" s="95">
        <f t="shared" si="38"/>
        <v>0</v>
      </c>
      <c r="DS52" s="116"/>
      <c r="DT52" s="95"/>
      <c r="DU52" s="95"/>
      <c r="DV52" s="119"/>
      <c r="DW52" s="95">
        <f t="shared" si="39"/>
        <v>0</v>
      </c>
      <c r="DX52" s="95">
        <f t="shared" si="40"/>
        <v>0</v>
      </c>
      <c r="DY52" s="140"/>
      <c r="DZ52" s="95"/>
      <c r="EA52" s="95"/>
      <c r="EB52" s="95"/>
      <c r="EC52" s="95">
        <f t="shared" si="41"/>
        <v>0</v>
      </c>
      <c r="ED52" s="95">
        <f t="shared" si="42"/>
        <v>0</v>
      </c>
      <c r="EE52" s="95"/>
      <c r="EF52" s="95"/>
      <c r="EG52" s="121"/>
      <c r="EH52" s="95"/>
      <c r="EI52" s="95">
        <f t="shared" si="43"/>
        <v>0</v>
      </c>
      <c r="EJ52" s="95">
        <f t="shared" si="44"/>
        <v>0</v>
      </c>
      <c r="EK52" s="95"/>
      <c r="EL52" s="95"/>
      <c r="EM52" s="95"/>
      <c r="EN52" s="95"/>
      <c r="EO52" s="95">
        <f t="shared" si="45"/>
        <v>0</v>
      </c>
      <c r="EP52" s="95">
        <f t="shared" si="46"/>
        <v>0</v>
      </c>
      <c r="EQ52" s="95"/>
      <c r="ER52" s="95"/>
      <c r="ES52" s="95"/>
      <c r="ET52" s="95"/>
      <c r="EU52" s="95">
        <f t="shared" si="94"/>
        <v>0</v>
      </c>
      <c r="EV52" s="95">
        <f t="shared" si="48"/>
        <v>0</v>
      </c>
      <c r="EW52" s="116">
        <v>18.559999999999999</v>
      </c>
      <c r="EX52" s="95"/>
      <c r="EY52" s="95"/>
      <c r="EZ52" s="95"/>
      <c r="FA52" s="95">
        <f t="shared" si="49"/>
        <v>18.559999999999999</v>
      </c>
      <c r="FB52" s="95">
        <f t="shared" si="50"/>
        <v>0</v>
      </c>
      <c r="FC52" s="95"/>
      <c r="FD52" s="95"/>
      <c r="FE52" s="95"/>
      <c r="FF52" s="95"/>
      <c r="FG52" s="95">
        <f t="shared" si="51"/>
        <v>0</v>
      </c>
      <c r="FH52" s="95">
        <f t="shared" si="52"/>
        <v>0</v>
      </c>
      <c r="FI52" s="95"/>
      <c r="FJ52" s="95"/>
      <c r="FK52" s="95"/>
      <c r="FL52" s="95"/>
      <c r="FM52" s="95">
        <f t="shared" si="53"/>
        <v>0</v>
      </c>
      <c r="FN52" s="95">
        <f t="shared" si="54"/>
        <v>0</v>
      </c>
      <c r="FO52" s="95"/>
      <c r="FP52" s="95"/>
      <c r="FQ52" s="95"/>
      <c r="FR52" s="95"/>
      <c r="FS52" s="95">
        <f t="shared" si="55"/>
        <v>0</v>
      </c>
      <c r="FT52" s="95">
        <f t="shared" si="56"/>
        <v>0</v>
      </c>
      <c r="FU52" s="95"/>
      <c r="FV52" s="95"/>
      <c r="FW52" s="95"/>
      <c r="FX52" s="95"/>
      <c r="FY52" s="95">
        <f t="shared" si="57"/>
        <v>0</v>
      </c>
      <c r="FZ52" s="95">
        <f t="shared" si="58"/>
        <v>0</v>
      </c>
      <c r="GA52" s="95"/>
      <c r="GB52" s="95"/>
      <c r="GC52" s="95"/>
      <c r="GD52" s="95"/>
      <c r="GE52" s="95">
        <f t="shared" si="59"/>
        <v>0</v>
      </c>
      <c r="GF52" s="95">
        <f t="shared" si="60"/>
        <v>0</v>
      </c>
      <c r="GG52" s="95"/>
      <c r="GH52" s="95"/>
      <c r="GI52" s="95"/>
      <c r="GJ52" s="95"/>
      <c r="GK52" s="95">
        <f t="shared" si="61"/>
        <v>0</v>
      </c>
      <c r="GL52" s="95">
        <f t="shared" si="62"/>
        <v>0</v>
      </c>
      <c r="GM52" s="95"/>
      <c r="GN52" s="95"/>
      <c r="GO52" s="95"/>
      <c r="GP52" s="95"/>
      <c r="GQ52" s="95">
        <f t="shared" si="63"/>
        <v>0</v>
      </c>
      <c r="GR52" s="95">
        <f t="shared" si="64"/>
        <v>0</v>
      </c>
      <c r="GS52" s="95"/>
      <c r="GT52" s="95"/>
      <c r="GU52" s="95"/>
      <c r="GV52" s="95"/>
      <c r="GW52" s="95">
        <f t="shared" si="65"/>
        <v>0</v>
      </c>
      <c r="GX52" s="95">
        <f t="shared" si="65"/>
        <v>0</v>
      </c>
      <c r="GY52" s="95"/>
      <c r="GZ52" s="95"/>
      <c r="HA52" s="95"/>
      <c r="HB52" s="95"/>
      <c r="HC52" s="95">
        <f t="shared" si="66"/>
        <v>0</v>
      </c>
      <c r="HD52" s="95">
        <f t="shared" si="66"/>
        <v>0</v>
      </c>
      <c r="HE52" s="95"/>
      <c r="HF52" s="95"/>
      <c r="HG52" s="95"/>
      <c r="HH52" s="95"/>
      <c r="HI52" s="95">
        <f t="shared" si="67"/>
        <v>0</v>
      </c>
      <c r="HJ52" s="95">
        <f t="shared" si="68"/>
        <v>0</v>
      </c>
      <c r="HK52" s="95"/>
      <c r="HL52" s="95"/>
      <c r="HM52" s="95"/>
      <c r="HN52" s="95"/>
      <c r="HO52" s="95">
        <f t="shared" si="69"/>
        <v>0</v>
      </c>
      <c r="HP52" s="95">
        <f t="shared" si="70"/>
        <v>0</v>
      </c>
      <c r="HQ52" s="95"/>
      <c r="HR52" s="95"/>
      <c r="HS52" s="95"/>
      <c r="HT52" s="95"/>
      <c r="HU52" s="95">
        <f t="shared" si="71"/>
        <v>0</v>
      </c>
      <c r="HV52" s="95">
        <f t="shared" si="71"/>
        <v>0</v>
      </c>
      <c r="HW52" s="95"/>
      <c r="HX52" s="166"/>
      <c r="HY52" s="166"/>
      <c r="HZ52" s="166"/>
      <c r="IA52" s="95">
        <f t="shared" si="72"/>
        <v>0</v>
      </c>
      <c r="IB52" s="95">
        <f t="shared" si="73"/>
        <v>0</v>
      </c>
      <c r="IC52" s="164"/>
      <c r="ID52" s="99"/>
      <c r="IE52" s="99">
        <f t="shared" si="95"/>
        <v>0</v>
      </c>
      <c r="IF52" s="99">
        <f t="shared" si="95"/>
        <v>0</v>
      </c>
      <c r="IG52" s="99"/>
      <c r="IH52" s="99"/>
      <c r="II52" s="99">
        <f t="shared" si="75"/>
        <v>0</v>
      </c>
      <c r="IJ52" s="99">
        <f t="shared" si="76"/>
        <v>0</v>
      </c>
      <c r="IK52" s="165"/>
      <c r="IL52" s="167"/>
      <c r="IM52" s="162">
        <f t="shared" si="77"/>
        <v>0</v>
      </c>
      <c r="IN52" s="162">
        <f t="shared" si="78"/>
        <v>0</v>
      </c>
      <c r="IO52" s="139"/>
      <c r="IP52" s="166"/>
      <c r="IQ52" s="162">
        <f t="shared" si="79"/>
        <v>0</v>
      </c>
      <c r="IR52" s="162">
        <f t="shared" si="80"/>
        <v>0</v>
      </c>
      <c r="IS52" s="117"/>
      <c r="IT52" s="166"/>
      <c r="IU52" s="162">
        <f t="shared" si="81"/>
        <v>0</v>
      </c>
      <c r="IV52" s="162">
        <f t="shared" si="82"/>
        <v>0</v>
      </c>
      <c r="IW52" s="163"/>
      <c r="IX52" s="163"/>
      <c r="IY52" s="191">
        <f t="shared" si="90"/>
        <v>0</v>
      </c>
      <c r="IZ52" s="190">
        <f t="shared" si="91"/>
        <v>0</v>
      </c>
      <c r="JA52" s="191"/>
      <c r="JB52" s="191"/>
      <c r="JC52" s="191">
        <f t="shared" si="85"/>
        <v>0</v>
      </c>
      <c r="JD52" s="191">
        <f t="shared" si="86"/>
        <v>0</v>
      </c>
      <c r="JE52" s="190"/>
      <c r="JF52" s="190"/>
      <c r="JG52" s="191">
        <f t="shared" si="87"/>
        <v>0</v>
      </c>
      <c r="JH52" s="191">
        <f t="shared" si="88"/>
        <v>0</v>
      </c>
    </row>
    <row r="53" spans="1:268" ht="12.75" customHeight="1">
      <c r="A53" s="136"/>
      <c r="B53" s="137">
        <v>43</v>
      </c>
      <c r="C53" s="95"/>
      <c r="D53" s="95"/>
      <c r="E53" s="138"/>
      <c r="F53" s="138"/>
      <c r="G53" s="95">
        <f t="shared" si="0"/>
        <v>0</v>
      </c>
      <c r="H53" s="95">
        <f t="shared" si="1"/>
        <v>0</v>
      </c>
      <c r="I53" s="116"/>
      <c r="J53" s="95"/>
      <c r="K53" s="95"/>
      <c r="L53" s="95"/>
      <c r="M53" s="95">
        <f t="shared" si="2"/>
        <v>0</v>
      </c>
      <c r="N53" s="95">
        <f t="shared" si="3"/>
        <v>0</v>
      </c>
      <c r="O53" s="116"/>
      <c r="P53" s="95"/>
      <c r="Q53" s="99"/>
      <c r="R53" s="95"/>
      <c r="S53" s="95">
        <f t="shared" si="92"/>
        <v>0</v>
      </c>
      <c r="T53" s="95">
        <f t="shared" si="5"/>
        <v>0</v>
      </c>
      <c r="U53" s="116">
        <v>0</v>
      </c>
      <c r="V53" s="95"/>
      <c r="W53" s="99"/>
      <c r="X53" s="99"/>
      <c r="Y53" s="95">
        <f t="shared" si="6"/>
        <v>0</v>
      </c>
      <c r="Z53" s="95">
        <f t="shared" si="7"/>
        <v>0</v>
      </c>
      <c r="AA53" s="95"/>
      <c r="AB53" s="168"/>
      <c r="AC53" s="231"/>
      <c r="AD53" s="95"/>
      <c r="AE53" s="95">
        <f t="shared" si="8"/>
        <v>0</v>
      </c>
      <c r="AF53" s="95">
        <f t="shared" si="9"/>
        <v>0</v>
      </c>
      <c r="AG53" s="116"/>
      <c r="AH53" s="95"/>
      <c r="AI53" s="95"/>
      <c r="AJ53" s="95"/>
      <c r="AK53" s="95">
        <f t="shared" si="10"/>
        <v>0</v>
      </c>
      <c r="AL53" s="95">
        <f t="shared" si="11"/>
        <v>0</v>
      </c>
      <c r="AM53" s="95"/>
      <c r="AN53" s="95"/>
      <c r="AO53" s="138"/>
      <c r="AP53" s="138"/>
      <c r="AQ53" s="95">
        <f t="shared" si="12"/>
        <v>0</v>
      </c>
      <c r="AR53" s="95">
        <f t="shared" si="13"/>
        <v>0</v>
      </c>
      <c r="AS53" s="139">
        <v>0</v>
      </c>
      <c r="AT53" s="162"/>
      <c r="AU53" s="99"/>
      <c r="AV53" s="95"/>
      <c r="AW53" s="95">
        <f t="shared" si="14"/>
        <v>0</v>
      </c>
      <c r="AX53" s="95">
        <f t="shared" si="15"/>
        <v>0</v>
      </c>
      <c r="AY53" s="150"/>
      <c r="AZ53" s="110"/>
      <c r="BA53" s="110"/>
      <c r="BB53" s="110"/>
      <c r="BC53" s="95">
        <f t="shared" si="16"/>
        <v>0</v>
      </c>
      <c r="BD53" s="95">
        <f t="shared" si="17"/>
        <v>0</v>
      </c>
      <c r="BE53" s="95"/>
      <c r="BF53" s="95"/>
      <c r="BG53" s="99"/>
      <c r="BH53" s="95"/>
      <c r="BI53" s="95">
        <f t="shared" si="18"/>
        <v>0</v>
      </c>
      <c r="BJ53" s="95">
        <f t="shared" si="19"/>
        <v>0</v>
      </c>
      <c r="BK53" s="118"/>
      <c r="BL53" s="118"/>
      <c r="BM53" s="95"/>
      <c r="BN53" s="95"/>
      <c r="BO53" s="95">
        <f t="shared" si="20"/>
        <v>0</v>
      </c>
      <c r="BP53" s="95">
        <f t="shared" si="21"/>
        <v>0</v>
      </c>
      <c r="BQ53" s="95"/>
      <c r="BR53" s="95"/>
      <c r="BS53" s="119"/>
      <c r="BT53" s="119"/>
      <c r="BU53" s="95">
        <f t="shared" si="22"/>
        <v>0</v>
      </c>
      <c r="BV53" s="95">
        <f t="shared" si="23"/>
        <v>0</v>
      </c>
      <c r="BW53" s="356"/>
      <c r="BX53" s="138"/>
      <c r="BY53" s="103"/>
      <c r="BZ53" s="118"/>
      <c r="CA53" s="95">
        <f t="shared" si="24"/>
        <v>0</v>
      </c>
      <c r="CB53" s="95">
        <f t="shared" si="25"/>
        <v>0</v>
      </c>
      <c r="CC53" s="139"/>
      <c r="CD53" s="99"/>
      <c r="CE53" s="120"/>
      <c r="CF53" s="120"/>
      <c r="CG53" s="95">
        <f t="shared" si="26"/>
        <v>0</v>
      </c>
      <c r="CH53" s="95">
        <f t="shared" si="89"/>
        <v>0</v>
      </c>
      <c r="CI53" s="95"/>
      <c r="CJ53" s="95"/>
      <c r="CK53" s="95"/>
      <c r="CL53" s="95"/>
      <c r="CM53" s="95">
        <f t="shared" si="27"/>
        <v>0</v>
      </c>
      <c r="CN53" s="95">
        <f t="shared" si="28"/>
        <v>0</v>
      </c>
      <c r="CO53" s="116"/>
      <c r="CP53" s="95"/>
      <c r="CQ53" s="95"/>
      <c r="CR53" s="95"/>
      <c r="CS53" s="95">
        <f t="shared" si="93"/>
        <v>0</v>
      </c>
      <c r="CT53" s="95">
        <f t="shared" si="30"/>
        <v>0</v>
      </c>
      <c r="CU53" s="95"/>
      <c r="CV53" s="95"/>
      <c r="CW53" s="95"/>
      <c r="CX53" s="95"/>
      <c r="CY53" s="95">
        <f t="shared" si="31"/>
        <v>0</v>
      </c>
      <c r="CZ53" s="95">
        <f t="shared" si="32"/>
        <v>0</v>
      </c>
      <c r="DA53" s="139">
        <v>0</v>
      </c>
      <c r="DB53" s="138"/>
      <c r="DC53" s="95"/>
      <c r="DD53" s="95"/>
      <c r="DE53" s="95">
        <f t="shared" si="33"/>
        <v>0</v>
      </c>
      <c r="DF53" s="95">
        <f t="shared" si="34"/>
        <v>0</v>
      </c>
      <c r="DG53" s="95"/>
      <c r="DH53" s="95"/>
      <c r="DI53" s="118"/>
      <c r="DJ53" s="95"/>
      <c r="DK53" s="95">
        <f t="shared" si="35"/>
        <v>0</v>
      </c>
      <c r="DL53" s="95">
        <f t="shared" si="36"/>
        <v>0</v>
      </c>
      <c r="DM53" s="138"/>
      <c r="DN53" s="138"/>
      <c r="DO53" s="138"/>
      <c r="DP53" s="138"/>
      <c r="DQ53" s="95">
        <f t="shared" si="37"/>
        <v>0</v>
      </c>
      <c r="DR53" s="95">
        <f t="shared" si="38"/>
        <v>0</v>
      </c>
      <c r="DS53" s="116"/>
      <c r="DT53" s="95"/>
      <c r="DU53" s="95"/>
      <c r="DV53" s="119"/>
      <c r="DW53" s="95">
        <f t="shared" si="39"/>
        <v>0</v>
      </c>
      <c r="DX53" s="95">
        <f t="shared" si="40"/>
        <v>0</v>
      </c>
      <c r="DY53" s="140"/>
      <c r="DZ53" s="95"/>
      <c r="EA53" s="95"/>
      <c r="EB53" s="95"/>
      <c r="EC53" s="95">
        <f t="shared" si="41"/>
        <v>0</v>
      </c>
      <c r="ED53" s="95">
        <f t="shared" si="42"/>
        <v>0</v>
      </c>
      <c r="EE53" s="95"/>
      <c r="EF53" s="95"/>
      <c r="EG53" s="121"/>
      <c r="EH53" s="95"/>
      <c r="EI53" s="95">
        <f t="shared" si="43"/>
        <v>0</v>
      </c>
      <c r="EJ53" s="95">
        <f t="shared" si="44"/>
        <v>0</v>
      </c>
      <c r="EK53" s="95"/>
      <c r="EL53" s="95"/>
      <c r="EM53" s="95"/>
      <c r="EN53" s="95"/>
      <c r="EO53" s="95">
        <f t="shared" si="45"/>
        <v>0</v>
      </c>
      <c r="EP53" s="95">
        <f t="shared" si="46"/>
        <v>0</v>
      </c>
      <c r="EQ53" s="95"/>
      <c r="ER53" s="95"/>
      <c r="ES53" s="95"/>
      <c r="ET53" s="95"/>
      <c r="EU53" s="95">
        <f t="shared" si="94"/>
        <v>0</v>
      </c>
      <c r="EV53" s="95">
        <f t="shared" si="48"/>
        <v>0</v>
      </c>
      <c r="EW53" s="116">
        <v>18.559999999999999</v>
      </c>
      <c r="EX53" s="95"/>
      <c r="EY53" s="95"/>
      <c r="EZ53" s="95"/>
      <c r="FA53" s="95">
        <f t="shared" si="49"/>
        <v>18.559999999999999</v>
      </c>
      <c r="FB53" s="95">
        <f t="shared" si="50"/>
        <v>0</v>
      </c>
      <c r="FC53" s="95"/>
      <c r="FD53" s="95"/>
      <c r="FE53" s="95"/>
      <c r="FF53" s="95"/>
      <c r="FG53" s="95">
        <f t="shared" si="51"/>
        <v>0</v>
      </c>
      <c r="FH53" s="95">
        <f t="shared" si="52"/>
        <v>0</v>
      </c>
      <c r="FI53" s="95"/>
      <c r="FJ53" s="95"/>
      <c r="FK53" s="95"/>
      <c r="FL53" s="95"/>
      <c r="FM53" s="95">
        <f t="shared" si="53"/>
        <v>0</v>
      </c>
      <c r="FN53" s="95">
        <f t="shared" si="54"/>
        <v>0</v>
      </c>
      <c r="FO53" s="95"/>
      <c r="FP53" s="95"/>
      <c r="FQ53" s="95"/>
      <c r="FR53" s="95"/>
      <c r="FS53" s="95">
        <f t="shared" si="55"/>
        <v>0</v>
      </c>
      <c r="FT53" s="95">
        <f t="shared" si="56"/>
        <v>0</v>
      </c>
      <c r="FU53" s="95"/>
      <c r="FV53" s="95"/>
      <c r="FW53" s="95"/>
      <c r="FX53" s="95"/>
      <c r="FY53" s="95">
        <f t="shared" si="57"/>
        <v>0</v>
      </c>
      <c r="FZ53" s="95">
        <f t="shared" si="58"/>
        <v>0</v>
      </c>
      <c r="GA53" s="95"/>
      <c r="GB53" s="95"/>
      <c r="GC53" s="95"/>
      <c r="GD53" s="95"/>
      <c r="GE53" s="95">
        <f t="shared" si="59"/>
        <v>0</v>
      </c>
      <c r="GF53" s="95">
        <f t="shared" si="60"/>
        <v>0</v>
      </c>
      <c r="GG53" s="95"/>
      <c r="GH53" s="95"/>
      <c r="GI53" s="95"/>
      <c r="GJ53" s="95"/>
      <c r="GK53" s="95">
        <f t="shared" si="61"/>
        <v>0</v>
      </c>
      <c r="GL53" s="95">
        <f t="shared" si="62"/>
        <v>0</v>
      </c>
      <c r="GM53" s="95"/>
      <c r="GN53" s="95"/>
      <c r="GO53" s="95"/>
      <c r="GP53" s="95"/>
      <c r="GQ53" s="95">
        <f t="shared" si="63"/>
        <v>0</v>
      </c>
      <c r="GR53" s="95">
        <f t="shared" si="64"/>
        <v>0</v>
      </c>
      <c r="GS53" s="95"/>
      <c r="GT53" s="95"/>
      <c r="GU53" s="95"/>
      <c r="GV53" s="95"/>
      <c r="GW53" s="95">
        <f t="shared" si="65"/>
        <v>0</v>
      </c>
      <c r="GX53" s="95">
        <f t="shared" si="65"/>
        <v>0</v>
      </c>
      <c r="GY53" s="95"/>
      <c r="GZ53" s="95"/>
      <c r="HA53" s="95"/>
      <c r="HB53" s="95"/>
      <c r="HC53" s="95">
        <f t="shared" si="66"/>
        <v>0</v>
      </c>
      <c r="HD53" s="95">
        <f t="shared" si="66"/>
        <v>0</v>
      </c>
      <c r="HE53" s="95"/>
      <c r="HF53" s="95"/>
      <c r="HG53" s="95"/>
      <c r="HH53" s="95"/>
      <c r="HI53" s="95">
        <f t="shared" si="67"/>
        <v>0</v>
      </c>
      <c r="HJ53" s="95">
        <f t="shared" si="68"/>
        <v>0</v>
      </c>
      <c r="HK53" s="95"/>
      <c r="HL53" s="95"/>
      <c r="HM53" s="95"/>
      <c r="HN53" s="95"/>
      <c r="HO53" s="95">
        <f t="shared" si="69"/>
        <v>0</v>
      </c>
      <c r="HP53" s="95">
        <f t="shared" si="70"/>
        <v>0</v>
      </c>
      <c r="HQ53" s="95"/>
      <c r="HR53" s="95"/>
      <c r="HS53" s="95"/>
      <c r="HT53" s="95"/>
      <c r="HU53" s="95">
        <f t="shared" si="71"/>
        <v>0</v>
      </c>
      <c r="HV53" s="95">
        <f t="shared" si="71"/>
        <v>0</v>
      </c>
      <c r="HW53" s="95"/>
      <c r="HX53" s="166"/>
      <c r="HY53" s="166"/>
      <c r="HZ53" s="166"/>
      <c r="IA53" s="95">
        <f t="shared" si="72"/>
        <v>0</v>
      </c>
      <c r="IB53" s="95">
        <f t="shared" si="73"/>
        <v>0</v>
      </c>
      <c r="IC53" s="164"/>
      <c r="ID53" s="99"/>
      <c r="IE53" s="99">
        <f t="shared" si="95"/>
        <v>0</v>
      </c>
      <c r="IF53" s="99">
        <f t="shared" si="95"/>
        <v>0</v>
      </c>
      <c r="IG53" s="99"/>
      <c r="IH53" s="99"/>
      <c r="II53" s="99">
        <f t="shared" si="75"/>
        <v>0</v>
      </c>
      <c r="IJ53" s="99">
        <f t="shared" si="76"/>
        <v>0</v>
      </c>
      <c r="IK53" s="165"/>
      <c r="IL53" s="167"/>
      <c r="IM53" s="162">
        <f t="shared" si="77"/>
        <v>0</v>
      </c>
      <c r="IN53" s="162">
        <f t="shared" si="78"/>
        <v>0</v>
      </c>
      <c r="IO53" s="139"/>
      <c r="IP53" s="166"/>
      <c r="IQ53" s="162">
        <f t="shared" si="79"/>
        <v>0</v>
      </c>
      <c r="IR53" s="162">
        <f t="shared" si="80"/>
        <v>0</v>
      </c>
      <c r="IS53" s="117"/>
      <c r="IT53" s="166"/>
      <c r="IU53" s="162">
        <f t="shared" si="81"/>
        <v>0</v>
      </c>
      <c r="IV53" s="162">
        <f t="shared" si="82"/>
        <v>0</v>
      </c>
      <c r="IW53" s="163"/>
      <c r="IX53" s="163"/>
      <c r="IY53" s="191">
        <f t="shared" si="90"/>
        <v>0</v>
      </c>
      <c r="IZ53" s="190">
        <f t="shared" si="91"/>
        <v>0</v>
      </c>
      <c r="JA53" s="191"/>
      <c r="JB53" s="191"/>
      <c r="JC53" s="191">
        <f t="shared" si="85"/>
        <v>0</v>
      </c>
      <c r="JD53" s="191">
        <f t="shared" si="86"/>
        <v>0</v>
      </c>
      <c r="JE53" s="190"/>
      <c r="JF53" s="190"/>
      <c r="JG53" s="191">
        <f t="shared" si="87"/>
        <v>0</v>
      </c>
      <c r="JH53" s="191">
        <f t="shared" si="88"/>
        <v>0</v>
      </c>
    </row>
    <row r="54" spans="1:268" ht="12.75" customHeight="1">
      <c r="A54" s="134"/>
      <c r="B54" s="137">
        <v>44</v>
      </c>
      <c r="C54" s="95"/>
      <c r="D54" s="95"/>
      <c r="E54" s="138"/>
      <c r="F54" s="138"/>
      <c r="G54" s="95">
        <f t="shared" si="0"/>
        <v>0</v>
      </c>
      <c r="H54" s="95">
        <f t="shared" si="1"/>
        <v>0</v>
      </c>
      <c r="I54" s="116"/>
      <c r="J54" s="95"/>
      <c r="K54" s="95"/>
      <c r="L54" s="95"/>
      <c r="M54" s="95">
        <f t="shared" si="2"/>
        <v>0</v>
      </c>
      <c r="N54" s="95">
        <f t="shared" si="3"/>
        <v>0</v>
      </c>
      <c r="O54" s="116"/>
      <c r="P54" s="95"/>
      <c r="Q54" s="99"/>
      <c r="R54" s="95"/>
      <c r="S54" s="95">
        <f t="shared" si="92"/>
        <v>0</v>
      </c>
      <c r="T54" s="95">
        <f t="shared" si="5"/>
        <v>0</v>
      </c>
      <c r="U54" s="116">
        <v>0</v>
      </c>
      <c r="V54" s="95"/>
      <c r="W54" s="99"/>
      <c r="X54" s="99"/>
      <c r="Y54" s="95">
        <f t="shared" si="6"/>
        <v>0</v>
      </c>
      <c r="Z54" s="95">
        <f t="shared" si="7"/>
        <v>0</v>
      </c>
      <c r="AA54" s="95"/>
      <c r="AB54" s="168"/>
      <c r="AC54" s="231"/>
      <c r="AD54" s="95"/>
      <c r="AE54" s="95">
        <f t="shared" si="8"/>
        <v>0</v>
      </c>
      <c r="AF54" s="95">
        <f t="shared" si="9"/>
        <v>0</v>
      </c>
      <c r="AG54" s="116"/>
      <c r="AH54" s="95"/>
      <c r="AI54" s="95"/>
      <c r="AJ54" s="95"/>
      <c r="AK54" s="95">
        <f t="shared" si="10"/>
        <v>0</v>
      </c>
      <c r="AL54" s="95">
        <f t="shared" si="11"/>
        <v>0</v>
      </c>
      <c r="AM54" s="95"/>
      <c r="AN54" s="95"/>
      <c r="AO54" s="138"/>
      <c r="AP54" s="138"/>
      <c r="AQ54" s="95">
        <f t="shared" si="12"/>
        <v>0</v>
      </c>
      <c r="AR54" s="95">
        <f t="shared" si="13"/>
        <v>0</v>
      </c>
      <c r="AS54" s="139">
        <v>0</v>
      </c>
      <c r="AT54" s="162"/>
      <c r="AU54" s="99"/>
      <c r="AV54" s="95"/>
      <c r="AW54" s="95">
        <f t="shared" si="14"/>
        <v>0</v>
      </c>
      <c r="AX54" s="95">
        <f t="shared" si="15"/>
        <v>0</v>
      </c>
      <c r="AY54" s="150"/>
      <c r="AZ54" s="110"/>
      <c r="BA54" s="110"/>
      <c r="BB54" s="110"/>
      <c r="BC54" s="95">
        <f t="shared" si="16"/>
        <v>0</v>
      </c>
      <c r="BD54" s="95">
        <f t="shared" si="17"/>
        <v>0</v>
      </c>
      <c r="BE54" s="95"/>
      <c r="BF54" s="95"/>
      <c r="BG54" s="99"/>
      <c r="BH54" s="95"/>
      <c r="BI54" s="95">
        <f t="shared" si="18"/>
        <v>0</v>
      </c>
      <c r="BJ54" s="95">
        <f t="shared" si="19"/>
        <v>0</v>
      </c>
      <c r="BK54" s="118"/>
      <c r="BL54" s="118"/>
      <c r="BM54" s="95"/>
      <c r="BN54" s="95"/>
      <c r="BO54" s="95">
        <f t="shared" si="20"/>
        <v>0</v>
      </c>
      <c r="BP54" s="95">
        <f t="shared" si="21"/>
        <v>0</v>
      </c>
      <c r="BQ54" s="95"/>
      <c r="BR54" s="95"/>
      <c r="BS54" s="119"/>
      <c r="BT54" s="119"/>
      <c r="BU54" s="95">
        <f t="shared" si="22"/>
        <v>0</v>
      </c>
      <c r="BV54" s="95">
        <f t="shared" si="23"/>
        <v>0</v>
      </c>
      <c r="BW54" s="356"/>
      <c r="BX54" s="138"/>
      <c r="BY54" s="103"/>
      <c r="BZ54" s="118"/>
      <c r="CA54" s="95">
        <f t="shared" si="24"/>
        <v>0</v>
      </c>
      <c r="CB54" s="95">
        <f t="shared" si="25"/>
        <v>0</v>
      </c>
      <c r="CC54" s="139"/>
      <c r="CD54" s="99"/>
      <c r="CE54" s="120"/>
      <c r="CF54" s="120"/>
      <c r="CG54" s="95">
        <f t="shared" si="26"/>
        <v>0</v>
      </c>
      <c r="CH54" s="95">
        <f t="shared" si="89"/>
        <v>0</v>
      </c>
      <c r="CI54" s="95"/>
      <c r="CJ54" s="95"/>
      <c r="CK54" s="95"/>
      <c r="CL54" s="95"/>
      <c r="CM54" s="95">
        <f t="shared" si="27"/>
        <v>0</v>
      </c>
      <c r="CN54" s="95">
        <f t="shared" si="28"/>
        <v>0</v>
      </c>
      <c r="CO54" s="116"/>
      <c r="CP54" s="95"/>
      <c r="CQ54" s="95"/>
      <c r="CR54" s="95"/>
      <c r="CS54" s="95">
        <f t="shared" si="93"/>
        <v>0</v>
      </c>
      <c r="CT54" s="95">
        <f t="shared" si="30"/>
        <v>0</v>
      </c>
      <c r="CU54" s="95"/>
      <c r="CV54" s="95"/>
      <c r="CW54" s="95"/>
      <c r="CX54" s="95"/>
      <c r="CY54" s="95">
        <f t="shared" si="31"/>
        <v>0</v>
      </c>
      <c r="CZ54" s="95">
        <f t="shared" si="32"/>
        <v>0</v>
      </c>
      <c r="DA54" s="139">
        <v>0</v>
      </c>
      <c r="DB54" s="138"/>
      <c r="DC54" s="95"/>
      <c r="DD54" s="95"/>
      <c r="DE54" s="95">
        <f t="shared" si="33"/>
        <v>0</v>
      </c>
      <c r="DF54" s="95">
        <f t="shared" si="34"/>
        <v>0</v>
      </c>
      <c r="DG54" s="95"/>
      <c r="DH54" s="95"/>
      <c r="DI54" s="118"/>
      <c r="DJ54" s="95"/>
      <c r="DK54" s="95">
        <f t="shared" si="35"/>
        <v>0</v>
      </c>
      <c r="DL54" s="95">
        <f t="shared" si="36"/>
        <v>0</v>
      </c>
      <c r="DM54" s="138"/>
      <c r="DN54" s="138"/>
      <c r="DO54" s="138"/>
      <c r="DP54" s="138"/>
      <c r="DQ54" s="95">
        <f t="shared" si="37"/>
        <v>0</v>
      </c>
      <c r="DR54" s="95">
        <f t="shared" si="38"/>
        <v>0</v>
      </c>
      <c r="DS54" s="116"/>
      <c r="DT54" s="95"/>
      <c r="DU54" s="95"/>
      <c r="DV54" s="119"/>
      <c r="DW54" s="95">
        <f t="shared" si="39"/>
        <v>0</v>
      </c>
      <c r="DX54" s="95">
        <f t="shared" si="40"/>
        <v>0</v>
      </c>
      <c r="DY54" s="140"/>
      <c r="DZ54" s="95"/>
      <c r="EA54" s="95"/>
      <c r="EB54" s="95"/>
      <c r="EC54" s="95">
        <f t="shared" si="41"/>
        <v>0</v>
      </c>
      <c r="ED54" s="95">
        <f t="shared" si="42"/>
        <v>0</v>
      </c>
      <c r="EE54" s="95"/>
      <c r="EF54" s="95"/>
      <c r="EG54" s="121"/>
      <c r="EH54" s="95"/>
      <c r="EI54" s="95">
        <f t="shared" si="43"/>
        <v>0</v>
      </c>
      <c r="EJ54" s="95">
        <f t="shared" si="44"/>
        <v>0</v>
      </c>
      <c r="EK54" s="95"/>
      <c r="EL54" s="95"/>
      <c r="EM54" s="95"/>
      <c r="EN54" s="95"/>
      <c r="EO54" s="95">
        <f t="shared" si="45"/>
        <v>0</v>
      </c>
      <c r="EP54" s="95">
        <f t="shared" si="46"/>
        <v>0</v>
      </c>
      <c r="EQ54" s="95"/>
      <c r="ER54" s="95"/>
      <c r="ES54" s="95"/>
      <c r="ET54" s="95"/>
      <c r="EU54" s="95">
        <f t="shared" si="94"/>
        <v>0</v>
      </c>
      <c r="EV54" s="95">
        <f t="shared" si="48"/>
        <v>0</v>
      </c>
      <c r="EW54" s="116">
        <v>18.559999999999999</v>
      </c>
      <c r="EX54" s="95"/>
      <c r="EY54" s="95"/>
      <c r="EZ54" s="95"/>
      <c r="FA54" s="95">
        <f t="shared" si="49"/>
        <v>18.559999999999999</v>
      </c>
      <c r="FB54" s="95">
        <f t="shared" si="50"/>
        <v>0</v>
      </c>
      <c r="FC54" s="95"/>
      <c r="FD54" s="95"/>
      <c r="FE54" s="95"/>
      <c r="FF54" s="95"/>
      <c r="FG54" s="95">
        <f t="shared" si="51"/>
        <v>0</v>
      </c>
      <c r="FH54" s="95">
        <f t="shared" si="52"/>
        <v>0</v>
      </c>
      <c r="FI54" s="95"/>
      <c r="FJ54" s="95"/>
      <c r="FK54" s="95"/>
      <c r="FL54" s="95"/>
      <c r="FM54" s="95">
        <f t="shared" si="53"/>
        <v>0</v>
      </c>
      <c r="FN54" s="95">
        <f t="shared" si="54"/>
        <v>0</v>
      </c>
      <c r="FO54" s="95"/>
      <c r="FP54" s="95"/>
      <c r="FQ54" s="95"/>
      <c r="FR54" s="95"/>
      <c r="FS54" s="95">
        <f t="shared" si="55"/>
        <v>0</v>
      </c>
      <c r="FT54" s="95">
        <f t="shared" si="56"/>
        <v>0</v>
      </c>
      <c r="FU54" s="95"/>
      <c r="FV54" s="95"/>
      <c r="FW54" s="95"/>
      <c r="FX54" s="95"/>
      <c r="FY54" s="95">
        <f t="shared" si="57"/>
        <v>0</v>
      </c>
      <c r="FZ54" s="95">
        <f t="shared" si="58"/>
        <v>0</v>
      </c>
      <c r="GA54" s="95"/>
      <c r="GB54" s="95"/>
      <c r="GC54" s="95"/>
      <c r="GD54" s="95"/>
      <c r="GE54" s="95">
        <f t="shared" si="59"/>
        <v>0</v>
      </c>
      <c r="GF54" s="95">
        <f t="shared" si="60"/>
        <v>0</v>
      </c>
      <c r="GG54" s="95"/>
      <c r="GH54" s="95"/>
      <c r="GI54" s="95"/>
      <c r="GJ54" s="95"/>
      <c r="GK54" s="95">
        <f t="shared" si="61"/>
        <v>0</v>
      </c>
      <c r="GL54" s="95">
        <f t="shared" si="62"/>
        <v>0</v>
      </c>
      <c r="GM54" s="95"/>
      <c r="GN54" s="95"/>
      <c r="GO54" s="95"/>
      <c r="GP54" s="95"/>
      <c r="GQ54" s="95">
        <f t="shared" si="63"/>
        <v>0</v>
      </c>
      <c r="GR54" s="95">
        <f t="shared" si="64"/>
        <v>0</v>
      </c>
      <c r="GS54" s="95"/>
      <c r="GT54" s="95"/>
      <c r="GU54" s="95"/>
      <c r="GV54" s="95"/>
      <c r="GW54" s="95">
        <f t="shared" si="65"/>
        <v>0</v>
      </c>
      <c r="GX54" s="95">
        <f t="shared" si="65"/>
        <v>0</v>
      </c>
      <c r="GY54" s="95"/>
      <c r="GZ54" s="95"/>
      <c r="HA54" s="95"/>
      <c r="HB54" s="95"/>
      <c r="HC54" s="95">
        <f t="shared" si="66"/>
        <v>0</v>
      </c>
      <c r="HD54" s="95">
        <f t="shared" si="66"/>
        <v>0</v>
      </c>
      <c r="HE54" s="95"/>
      <c r="HF54" s="95"/>
      <c r="HG54" s="95"/>
      <c r="HH54" s="95"/>
      <c r="HI54" s="95">
        <f t="shared" si="67"/>
        <v>0</v>
      </c>
      <c r="HJ54" s="95">
        <f t="shared" si="68"/>
        <v>0</v>
      </c>
      <c r="HK54" s="95"/>
      <c r="HL54" s="95"/>
      <c r="HM54" s="95"/>
      <c r="HN54" s="95"/>
      <c r="HO54" s="95">
        <f t="shared" si="69"/>
        <v>0</v>
      </c>
      <c r="HP54" s="95">
        <f t="shared" si="70"/>
        <v>0</v>
      </c>
      <c r="HQ54" s="95"/>
      <c r="HR54" s="95"/>
      <c r="HS54" s="95"/>
      <c r="HT54" s="95"/>
      <c r="HU54" s="95">
        <f t="shared" si="71"/>
        <v>0</v>
      </c>
      <c r="HV54" s="95">
        <f t="shared" si="71"/>
        <v>0</v>
      </c>
      <c r="HW54" s="95"/>
      <c r="HX54" s="166"/>
      <c r="HY54" s="166"/>
      <c r="HZ54" s="166"/>
      <c r="IA54" s="95">
        <f t="shared" si="72"/>
        <v>0</v>
      </c>
      <c r="IB54" s="95">
        <f t="shared" si="73"/>
        <v>0</v>
      </c>
      <c r="IC54" s="164"/>
      <c r="ID54" s="99"/>
      <c r="IE54" s="99">
        <f t="shared" si="95"/>
        <v>0</v>
      </c>
      <c r="IF54" s="99">
        <f t="shared" si="95"/>
        <v>0</v>
      </c>
      <c r="IG54" s="99"/>
      <c r="IH54" s="99"/>
      <c r="II54" s="99">
        <f t="shared" si="75"/>
        <v>0</v>
      </c>
      <c r="IJ54" s="99">
        <f t="shared" si="76"/>
        <v>0</v>
      </c>
      <c r="IK54" s="165"/>
      <c r="IL54" s="167"/>
      <c r="IM54" s="162">
        <f t="shared" si="77"/>
        <v>0</v>
      </c>
      <c r="IN54" s="162">
        <f t="shared" si="78"/>
        <v>0</v>
      </c>
      <c r="IO54" s="139"/>
      <c r="IP54" s="166"/>
      <c r="IQ54" s="162">
        <f t="shared" si="79"/>
        <v>0</v>
      </c>
      <c r="IR54" s="162">
        <f t="shared" si="80"/>
        <v>0</v>
      </c>
      <c r="IS54" s="117"/>
      <c r="IT54" s="166"/>
      <c r="IU54" s="162">
        <f t="shared" si="81"/>
        <v>0</v>
      </c>
      <c r="IV54" s="162">
        <f t="shared" si="82"/>
        <v>0</v>
      </c>
      <c r="IW54" s="163"/>
      <c r="IX54" s="163"/>
      <c r="IY54" s="191">
        <f t="shared" si="90"/>
        <v>0</v>
      </c>
      <c r="IZ54" s="190">
        <f t="shared" si="91"/>
        <v>0</v>
      </c>
      <c r="JA54" s="191"/>
      <c r="JB54" s="191"/>
      <c r="JC54" s="191">
        <f t="shared" si="85"/>
        <v>0</v>
      </c>
      <c r="JD54" s="191">
        <f t="shared" si="86"/>
        <v>0</v>
      </c>
      <c r="JE54" s="190"/>
      <c r="JF54" s="190"/>
      <c r="JG54" s="191">
        <f t="shared" si="87"/>
        <v>0</v>
      </c>
      <c r="JH54" s="191">
        <f t="shared" si="88"/>
        <v>0</v>
      </c>
    </row>
    <row r="55" spans="1:268" ht="12.75" customHeight="1">
      <c r="A55" s="141" t="s">
        <v>147</v>
      </c>
      <c r="B55" s="137">
        <v>45</v>
      </c>
      <c r="C55" s="95"/>
      <c r="D55" s="95"/>
      <c r="E55" s="138"/>
      <c r="F55" s="138"/>
      <c r="G55" s="95">
        <f t="shared" si="0"/>
        <v>0</v>
      </c>
      <c r="H55" s="95">
        <f t="shared" si="1"/>
        <v>0</v>
      </c>
      <c r="I55" s="116"/>
      <c r="J55" s="95"/>
      <c r="K55" s="95"/>
      <c r="L55" s="95"/>
      <c r="M55" s="95">
        <f t="shared" si="2"/>
        <v>0</v>
      </c>
      <c r="N55" s="95">
        <f t="shared" si="3"/>
        <v>0</v>
      </c>
      <c r="O55" s="116"/>
      <c r="P55" s="95"/>
      <c r="Q55" s="99"/>
      <c r="R55" s="95"/>
      <c r="S55" s="95">
        <f t="shared" si="92"/>
        <v>0</v>
      </c>
      <c r="T55" s="95">
        <f t="shared" si="5"/>
        <v>0</v>
      </c>
      <c r="U55" s="116">
        <v>0</v>
      </c>
      <c r="V55" s="95"/>
      <c r="W55" s="99"/>
      <c r="X55" s="99"/>
      <c r="Y55" s="95">
        <f t="shared" si="6"/>
        <v>0</v>
      </c>
      <c r="Z55" s="95">
        <f t="shared" si="7"/>
        <v>0</v>
      </c>
      <c r="AA55" s="95"/>
      <c r="AB55" s="168"/>
      <c r="AC55" s="231"/>
      <c r="AD55" s="95"/>
      <c r="AE55" s="95">
        <f t="shared" si="8"/>
        <v>0</v>
      </c>
      <c r="AF55" s="95">
        <f t="shared" si="9"/>
        <v>0</v>
      </c>
      <c r="AG55" s="116"/>
      <c r="AH55" s="95"/>
      <c r="AI55" s="95"/>
      <c r="AJ55" s="95"/>
      <c r="AK55" s="95">
        <f t="shared" si="10"/>
        <v>0</v>
      </c>
      <c r="AL55" s="95">
        <f t="shared" si="11"/>
        <v>0</v>
      </c>
      <c r="AM55" s="95"/>
      <c r="AN55" s="95"/>
      <c r="AO55" s="138"/>
      <c r="AP55" s="138"/>
      <c r="AQ55" s="95">
        <f t="shared" si="12"/>
        <v>0</v>
      </c>
      <c r="AR55" s="95">
        <f t="shared" si="13"/>
        <v>0</v>
      </c>
      <c r="AS55" s="139">
        <v>0</v>
      </c>
      <c r="AT55" s="162"/>
      <c r="AU55" s="99"/>
      <c r="AV55" s="95"/>
      <c r="AW55" s="95">
        <f t="shared" si="14"/>
        <v>0</v>
      </c>
      <c r="AX55" s="95">
        <f t="shared" si="15"/>
        <v>0</v>
      </c>
      <c r="AY55" s="150"/>
      <c r="AZ55" s="110"/>
      <c r="BA55" s="110"/>
      <c r="BB55" s="110"/>
      <c r="BC55" s="95">
        <f t="shared" si="16"/>
        <v>0</v>
      </c>
      <c r="BD55" s="95">
        <f t="shared" si="17"/>
        <v>0</v>
      </c>
      <c r="BE55" s="95"/>
      <c r="BF55" s="95"/>
      <c r="BG55" s="99"/>
      <c r="BH55" s="95"/>
      <c r="BI55" s="95">
        <f t="shared" si="18"/>
        <v>0</v>
      </c>
      <c r="BJ55" s="95">
        <f t="shared" si="19"/>
        <v>0</v>
      </c>
      <c r="BK55" s="118"/>
      <c r="BL55" s="118"/>
      <c r="BM55" s="95"/>
      <c r="BN55" s="95"/>
      <c r="BO55" s="95">
        <f t="shared" si="20"/>
        <v>0</v>
      </c>
      <c r="BP55" s="95">
        <f t="shared" si="21"/>
        <v>0</v>
      </c>
      <c r="BQ55" s="95"/>
      <c r="BR55" s="95"/>
      <c r="BS55" s="119"/>
      <c r="BT55" s="119"/>
      <c r="BU55" s="95">
        <f t="shared" si="22"/>
        <v>0</v>
      </c>
      <c r="BV55" s="95">
        <f t="shared" si="23"/>
        <v>0</v>
      </c>
      <c r="BW55" s="356"/>
      <c r="BX55" s="138"/>
      <c r="BY55" s="103"/>
      <c r="BZ55" s="118"/>
      <c r="CA55" s="95">
        <f t="shared" si="24"/>
        <v>0</v>
      </c>
      <c r="CB55" s="95">
        <f t="shared" si="25"/>
        <v>0</v>
      </c>
      <c r="CC55" s="139"/>
      <c r="CD55" s="99"/>
      <c r="CE55" s="120"/>
      <c r="CF55" s="120"/>
      <c r="CG55" s="95">
        <f t="shared" si="26"/>
        <v>0</v>
      </c>
      <c r="CH55" s="95">
        <f t="shared" si="89"/>
        <v>0</v>
      </c>
      <c r="CI55" s="95"/>
      <c r="CJ55" s="95"/>
      <c r="CK55" s="95"/>
      <c r="CL55" s="95"/>
      <c r="CM55" s="95">
        <f t="shared" si="27"/>
        <v>0</v>
      </c>
      <c r="CN55" s="95">
        <f t="shared" si="28"/>
        <v>0</v>
      </c>
      <c r="CO55" s="116"/>
      <c r="CP55" s="95"/>
      <c r="CQ55" s="95"/>
      <c r="CR55" s="95"/>
      <c r="CS55" s="95">
        <f t="shared" si="93"/>
        <v>0</v>
      </c>
      <c r="CT55" s="95">
        <f t="shared" si="30"/>
        <v>0</v>
      </c>
      <c r="CU55" s="95"/>
      <c r="CV55" s="95"/>
      <c r="CW55" s="95"/>
      <c r="CX55" s="95"/>
      <c r="CY55" s="95">
        <f t="shared" si="31"/>
        <v>0</v>
      </c>
      <c r="CZ55" s="95">
        <f t="shared" si="32"/>
        <v>0</v>
      </c>
      <c r="DA55" s="139">
        <v>0</v>
      </c>
      <c r="DB55" s="138"/>
      <c r="DC55" s="95"/>
      <c r="DD55" s="95"/>
      <c r="DE55" s="95">
        <f t="shared" si="33"/>
        <v>0</v>
      </c>
      <c r="DF55" s="95">
        <f t="shared" si="34"/>
        <v>0</v>
      </c>
      <c r="DG55" s="95"/>
      <c r="DH55" s="95"/>
      <c r="DI55" s="118"/>
      <c r="DJ55" s="95"/>
      <c r="DK55" s="95">
        <f t="shared" si="35"/>
        <v>0</v>
      </c>
      <c r="DL55" s="95">
        <f t="shared" si="36"/>
        <v>0</v>
      </c>
      <c r="DM55" s="138"/>
      <c r="DN55" s="138"/>
      <c r="DO55" s="138"/>
      <c r="DP55" s="138"/>
      <c r="DQ55" s="95">
        <f t="shared" si="37"/>
        <v>0</v>
      </c>
      <c r="DR55" s="95">
        <f t="shared" si="38"/>
        <v>0</v>
      </c>
      <c r="DS55" s="116"/>
      <c r="DT55" s="95"/>
      <c r="DU55" s="95"/>
      <c r="DV55" s="119"/>
      <c r="DW55" s="95">
        <f t="shared" si="39"/>
        <v>0</v>
      </c>
      <c r="DX55" s="95">
        <f t="shared" si="40"/>
        <v>0</v>
      </c>
      <c r="DY55" s="140"/>
      <c r="DZ55" s="95"/>
      <c r="EA55" s="95"/>
      <c r="EB55" s="95"/>
      <c r="EC55" s="95">
        <f t="shared" si="41"/>
        <v>0</v>
      </c>
      <c r="ED55" s="95">
        <f t="shared" si="42"/>
        <v>0</v>
      </c>
      <c r="EE55" s="95"/>
      <c r="EF55" s="95"/>
      <c r="EG55" s="121"/>
      <c r="EH55" s="95"/>
      <c r="EI55" s="95">
        <f t="shared" si="43"/>
        <v>0</v>
      </c>
      <c r="EJ55" s="95">
        <f t="shared" si="44"/>
        <v>0</v>
      </c>
      <c r="EK55" s="95"/>
      <c r="EL55" s="95"/>
      <c r="EM55" s="95"/>
      <c r="EN55" s="95"/>
      <c r="EO55" s="95">
        <f t="shared" si="45"/>
        <v>0</v>
      </c>
      <c r="EP55" s="95">
        <f t="shared" si="46"/>
        <v>0</v>
      </c>
      <c r="EQ55" s="95"/>
      <c r="ER55" s="95"/>
      <c r="ES55" s="95"/>
      <c r="ET55" s="95"/>
      <c r="EU55" s="95">
        <f t="shared" si="94"/>
        <v>0</v>
      </c>
      <c r="EV55" s="95">
        <f t="shared" si="48"/>
        <v>0</v>
      </c>
      <c r="EW55" s="116">
        <v>18.559999999999999</v>
      </c>
      <c r="EX55" s="95"/>
      <c r="EY55" s="95"/>
      <c r="EZ55" s="95"/>
      <c r="FA55" s="95">
        <f t="shared" si="49"/>
        <v>18.559999999999999</v>
      </c>
      <c r="FB55" s="95">
        <f t="shared" si="50"/>
        <v>0</v>
      </c>
      <c r="FC55" s="95"/>
      <c r="FD55" s="95"/>
      <c r="FE55" s="95"/>
      <c r="FF55" s="95"/>
      <c r="FG55" s="95">
        <f t="shared" si="51"/>
        <v>0</v>
      </c>
      <c r="FH55" s="95">
        <f t="shared" si="52"/>
        <v>0</v>
      </c>
      <c r="FI55" s="95"/>
      <c r="FJ55" s="95"/>
      <c r="FK55" s="95"/>
      <c r="FL55" s="95"/>
      <c r="FM55" s="95">
        <f t="shared" si="53"/>
        <v>0</v>
      </c>
      <c r="FN55" s="95">
        <f t="shared" si="54"/>
        <v>0</v>
      </c>
      <c r="FO55" s="95"/>
      <c r="FP55" s="95"/>
      <c r="FQ55" s="95"/>
      <c r="FR55" s="95"/>
      <c r="FS55" s="95">
        <f t="shared" si="55"/>
        <v>0</v>
      </c>
      <c r="FT55" s="95">
        <f t="shared" si="56"/>
        <v>0</v>
      </c>
      <c r="FU55" s="95"/>
      <c r="FV55" s="95"/>
      <c r="FW55" s="95"/>
      <c r="FX55" s="95"/>
      <c r="FY55" s="95">
        <f t="shared" si="57"/>
        <v>0</v>
      </c>
      <c r="FZ55" s="95">
        <f t="shared" si="58"/>
        <v>0</v>
      </c>
      <c r="GA55" s="95"/>
      <c r="GB55" s="95"/>
      <c r="GC55" s="95"/>
      <c r="GD55" s="95"/>
      <c r="GE55" s="95">
        <f t="shared" si="59"/>
        <v>0</v>
      </c>
      <c r="GF55" s="95">
        <f t="shared" si="60"/>
        <v>0</v>
      </c>
      <c r="GG55" s="95"/>
      <c r="GH55" s="95"/>
      <c r="GI55" s="95"/>
      <c r="GJ55" s="95"/>
      <c r="GK55" s="95">
        <f t="shared" si="61"/>
        <v>0</v>
      </c>
      <c r="GL55" s="95">
        <f t="shared" si="62"/>
        <v>0</v>
      </c>
      <c r="GM55" s="95"/>
      <c r="GN55" s="95"/>
      <c r="GO55" s="95"/>
      <c r="GP55" s="95"/>
      <c r="GQ55" s="95">
        <f t="shared" si="63"/>
        <v>0</v>
      </c>
      <c r="GR55" s="95">
        <f t="shared" si="64"/>
        <v>0</v>
      </c>
      <c r="GS55" s="95"/>
      <c r="GT55" s="95"/>
      <c r="GU55" s="95"/>
      <c r="GV55" s="95"/>
      <c r="GW55" s="95">
        <f t="shared" si="65"/>
        <v>0</v>
      </c>
      <c r="GX55" s="95">
        <f t="shared" si="65"/>
        <v>0</v>
      </c>
      <c r="GY55" s="95"/>
      <c r="GZ55" s="95"/>
      <c r="HA55" s="95"/>
      <c r="HB55" s="95"/>
      <c r="HC55" s="95">
        <f t="shared" si="66"/>
        <v>0</v>
      </c>
      <c r="HD55" s="95">
        <f t="shared" si="66"/>
        <v>0</v>
      </c>
      <c r="HE55" s="95"/>
      <c r="HF55" s="95"/>
      <c r="HG55" s="95"/>
      <c r="HH55" s="95"/>
      <c r="HI55" s="95">
        <f t="shared" si="67"/>
        <v>0</v>
      </c>
      <c r="HJ55" s="95">
        <f t="shared" si="68"/>
        <v>0</v>
      </c>
      <c r="HK55" s="95"/>
      <c r="HL55" s="95"/>
      <c r="HM55" s="95"/>
      <c r="HN55" s="95"/>
      <c r="HO55" s="95">
        <f t="shared" si="69"/>
        <v>0</v>
      </c>
      <c r="HP55" s="95">
        <f t="shared" si="70"/>
        <v>0</v>
      </c>
      <c r="HQ55" s="95"/>
      <c r="HR55" s="95"/>
      <c r="HS55" s="95"/>
      <c r="HT55" s="95"/>
      <c r="HU55" s="95">
        <f t="shared" si="71"/>
        <v>0</v>
      </c>
      <c r="HV55" s="95">
        <f t="shared" si="71"/>
        <v>0</v>
      </c>
      <c r="HW55" s="95"/>
      <c r="HX55" s="166"/>
      <c r="HY55" s="166"/>
      <c r="HZ55" s="166"/>
      <c r="IA55" s="95">
        <f t="shared" si="72"/>
        <v>0</v>
      </c>
      <c r="IB55" s="95">
        <f t="shared" si="73"/>
        <v>0</v>
      </c>
      <c r="IC55" s="164"/>
      <c r="ID55" s="99"/>
      <c r="IE55" s="99">
        <f t="shared" si="95"/>
        <v>0</v>
      </c>
      <c r="IF55" s="99">
        <f t="shared" si="95"/>
        <v>0</v>
      </c>
      <c r="IG55" s="99"/>
      <c r="IH55" s="99"/>
      <c r="II55" s="99">
        <f t="shared" si="75"/>
        <v>0</v>
      </c>
      <c r="IJ55" s="99">
        <f t="shared" si="76"/>
        <v>0</v>
      </c>
      <c r="IK55" s="165"/>
      <c r="IL55" s="167"/>
      <c r="IM55" s="162">
        <f t="shared" si="77"/>
        <v>0</v>
      </c>
      <c r="IN55" s="162">
        <f t="shared" si="78"/>
        <v>0</v>
      </c>
      <c r="IO55" s="139"/>
      <c r="IP55" s="166"/>
      <c r="IQ55" s="162">
        <f t="shared" si="79"/>
        <v>0</v>
      </c>
      <c r="IR55" s="162">
        <f t="shared" si="80"/>
        <v>0</v>
      </c>
      <c r="IS55" s="117"/>
      <c r="IT55" s="166"/>
      <c r="IU55" s="162">
        <f t="shared" si="81"/>
        <v>0</v>
      </c>
      <c r="IV55" s="162">
        <f t="shared" si="82"/>
        <v>0</v>
      </c>
      <c r="IW55" s="163"/>
      <c r="IX55" s="163"/>
      <c r="IY55" s="191">
        <f t="shared" si="90"/>
        <v>0</v>
      </c>
      <c r="IZ55" s="190">
        <f t="shared" si="91"/>
        <v>0</v>
      </c>
      <c r="JA55" s="191"/>
      <c r="JB55" s="191"/>
      <c r="JC55" s="191">
        <f t="shared" si="85"/>
        <v>0</v>
      </c>
      <c r="JD55" s="191">
        <f t="shared" si="86"/>
        <v>0</v>
      </c>
      <c r="JE55" s="190"/>
      <c r="JF55" s="190"/>
      <c r="JG55" s="191">
        <f t="shared" si="87"/>
        <v>0</v>
      </c>
      <c r="JH55" s="191">
        <f t="shared" si="88"/>
        <v>0</v>
      </c>
    </row>
    <row r="56" spans="1:268" ht="12.75" customHeight="1">
      <c r="A56" s="134"/>
      <c r="B56" s="137">
        <v>46</v>
      </c>
      <c r="C56" s="95"/>
      <c r="D56" s="95"/>
      <c r="E56" s="138"/>
      <c r="F56" s="138"/>
      <c r="G56" s="95">
        <f t="shared" si="0"/>
        <v>0</v>
      </c>
      <c r="H56" s="95">
        <f t="shared" si="1"/>
        <v>0</v>
      </c>
      <c r="I56" s="116"/>
      <c r="J56" s="95"/>
      <c r="K56" s="95"/>
      <c r="L56" s="95"/>
      <c r="M56" s="95">
        <f t="shared" si="2"/>
        <v>0</v>
      </c>
      <c r="N56" s="95">
        <f t="shared" si="3"/>
        <v>0</v>
      </c>
      <c r="O56" s="116"/>
      <c r="P56" s="95"/>
      <c r="Q56" s="99"/>
      <c r="R56" s="95"/>
      <c r="S56" s="95">
        <f t="shared" si="92"/>
        <v>0</v>
      </c>
      <c r="T56" s="95">
        <f t="shared" si="5"/>
        <v>0</v>
      </c>
      <c r="U56" s="116">
        <v>0</v>
      </c>
      <c r="V56" s="95"/>
      <c r="W56" s="99"/>
      <c r="X56" s="99"/>
      <c r="Y56" s="95">
        <f t="shared" si="6"/>
        <v>0</v>
      </c>
      <c r="Z56" s="95">
        <f t="shared" si="7"/>
        <v>0</v>
      </c>
      <c r="AA56" s="95"/>
      <c r="AB56" s="168"/>
      <c r="AC56" s="231"/>
      <c r="AD56" s="95"/>
      <c r="AE56" s="95">
        <f t="shared" si="8"/>
        <v>0</v>
      </c>
      <c r="AF56" s="95">
        <f t="shared" si="9"/>
        <v>0</v>
      </c>
      <c r="AG56" s="116"/>
      <c r="AH56" s="95"/>
      <c r="AI56" s="95"/>
      <c r="AJ56" s="95"/>
      <c r="AK56" s="95">
        <f t="shared" si="10"/>
        <v>0</v>
      </c>
      <c r="AL56" s="95">
        <f t="shared" si="11"/>
        <v>0</v>
      </c>
      <c r="AM56" s="95"/>
      <c r="AN56" s="95"/>
      <c r="AO56" s="138"/>
      <c r="AP56" s="138"/>
      <c r="AQ56" s="95">
        <f t="shared" si="12"/>
        <v>0</v>
      </c>
      <c r="AR56" s="95">
        <f t="shared" si="13"/>
        <v>0</v>
      </c>
      <c r="AS56" s="139">
        <v>0</v>
      </c>
      <c r="AT56" s="162"/>
      <c r="AU56" s="99"/>
      <c r="AV56" s="95"/>
      <c r="AW56" s="95">
        <f t="shared" si="14"/>
        <v>0</v>
      </c>
      <c r="AX56" s="95">
        <f t="shared" si="15"/>
        <v>0</v>
      </c>
      <c r="AY56" s="150"/>
      <c r="AZ56" s="110"/>
      <c r="BA56" s="110"/>
      <c r="BB56" s="110"/>
      <c r="BC56" s="95">
        <f t="shared" si="16"/>
        <v>0</v>
      </c>
      <c r="BD56" s="95">
        <f t="shared" si="17"/>
        <v>0</v>
      </c>
      <c r="BE56" s="95"/>
      <c r="BF56" s="95"/>
      <c r="BG56" s="99"/>
      <c r="BH56" s="95"/>
      <c r="BI56" s="95">
        <f t="shared" si="18"/>
        <v>0</v>
      </c>
      <c r="BJ56" s="95">
        <f t="shared" si="19"/>
        <v>0</v>
      </c>
      <c r="BK56" s="118"/>
      <c r="BL56" s="118"/>
      <c r="BM56" s="95"/>
      <c r="BN56" s="95"/>
      <c r="BO56" s="95">
        <f t="shared" si="20"/>
        <v>0</v>
      </c>
      <c r="BP56" s="95">
        <f t="shared" si="21"/>
        <v>0</v>
      </c>
      <c r="BQ56" s="95"/>
      <c r="BR56" s="95"/>
      <c r="BS56" s="119"/>
      <c r="BT56" s="119"/>
      <c r="BU56" s="95">
        <f t="shared" si="22"/>
        <v>0</v>
      </c>
      <c r="BV56" s="95">
        <f t="shared" si="23"/>
        <v>0</v>
      </c>
      <c r="BW56" s="356"/>
      <c r="BX56" s="138"/>
      <c r="BY56" s="103"/>
      <c r="BZ56" s="118"/>
      <c r="CA56" s="95">
        <f t="shared" si="24"/>
        <v>0</v>
      </c>
      <c r="CB56" s="95">
        <f t="shared" si="25"/>
        <v>0</v>
      </c>
      <c r="CC56" s="139"/>
      <c r="CD56" s="99"/>
      <c r="CE56" s="120"/>
      <c r="CF56" s="120"/>
      <c r="CG56" s="95">
        <f t="shared" si="26"/>
        <v>0</v>
      </c>
      <c r="CH56" s="95">
        <f t="shared" si="89"/>
        <v>0</v>
      </c>
      <c r="CI56" s="95"/>
      <c r="CJ56" s="95"/>
      <c r="CK56" s="95"/>
      <c r="CL56" s="95"/>
      <c r="CM56" s="95">
        <f t="shared" si="27"/>
        <v>0</v>
      </c>
      <c r="CN56" s="95">
        <f t="shared" si="28"/>
        <v>0</v>
      </c>
      <c r="CO56" s="116"/>
      <c r="CP56" s="95"/>
      <c r="CQ56" s="95"/>
      <c r="CR56" s="95"/>
      <c r="CS56" s="95">
        <f t="shared" si="93"/>
        <v>0</v>
      </c>
      <c r="CT56" s="95">
        <f t="shared" si="30"/>
        <v>0</v>
      </c>
      <c r="CU56" s="95"/>
      <c r="CV56" s="95"/>
      <c r="CW56" s="95"/>
      <c r="CX56" s="95"/>
      <c r="CY56" s="95">
        <f t="shared" si="31"/>
        <v>0</v>
      </c>
      <c r="CZ56" s="95">
        <f t="shared" si="32"/>
        <v>0</v>
      </c>
      <c r="DA56" s="139">
        <v>0</v>
      </c>
      <c r="DB56" s="138"/>
      <c r="DC56" s="95"/>
      <c r="DD56" s="95"/>
      <c r="DE56" s="95">
        <f t="shared" si="33"/>
        <v>0</v>
      </c>
      <c r="DF56" s="95">
        <f t="shared" si="34"/>
        <v>0</v>
      </c>
      <c r="DG56" s="95"/>
      <c r="DH56" s="95"/>
      <c r="DI56" s="118"/>
      <c r="DJ56" s="95"/>
      <c r="DK56" s="95">
        <f t="shared" si="35"/>
        <v>0</v>
      </c>
      <c r="DL56" s="95">
        <f t="shared" si="36"/>
        <v>0</v>
      </c>
      <c r="DM56" s="138"/>
      <c r="DN56" s="138"/>
      <c r="DO56" s="138"/>
      <c r="DP56" s="138"/>
      <c r="DQ56" s="95">
        <f t="shared" si="37"/>
        <v>0</v>
      </c>
      <c r="DR56" s="95">
        <f t="shared" si="38"/>
        <v>0</v>
      </c>
      <c r="DS56" s="116"/>
      <c r="DT56" s="95"/>
      <c r="DU56" s="95"/>
      <c r="DV56" s="119"/>
      <c r="DW56" s="95">
        <f t="shared" si="39"/>
        <v>0</v>
      </c>
      <c r="DX56" s="95">
        <f t="shared" si="40"/>
        <v>0</v>
      </c>
      <c r="DY56" s="140"/>
      <c r="DZ56" s="95"/>
      <c r="EA56" s="95"/>
      <c r="EB56" s="95"/>
      <c r="EC56" s="95">
        <f t="shared" si="41"/>
        <v>0</v>
      </c>
      <c r="ED56" s="95">
        <f t="shared" si="42"/>
        <v>0</v>
      </c>
      <c r="EE56" s="95"/>
      <c r="EF56" s="95"/>
      <c r="EG56" s="121"/>
      <c r="EH56" s="95"/>
      <c r="EI56" s="95">
        <f t="shared" si="43"/>
        <v>0</v>
      </c>
      <c r="EJ56" s="95">
        <f t="shared" si="44"/>
        <v>0</v>
      </c>
      <c r="EK56" s="95"/>
      <c r="EL56" s="95"/>
      <c r="EM56" s="95"/>
      <c r="EN56" s="95"/>
      <c r="EO56" s="95">
        <f t="shared" si="45"/>
        <v>0</v>
      </c>
      <c r="EP56" s="95">
        <f t="shared" si="46"/>
        <v>0</v>
      </c>
      <c r="EQ56" s="95"/>
      <c r="ER56" s="95"/>
      <c r="ES56" s="95"/>
      <c r="ET56" s="95"/>
      <c r="EU56" s="95">
        <f t="shared" si="94"/>
        <v>0</v>
      </c>
      <c r="EV56" s="95">
        <f t="shared" si="48"/>
        <v>0</v>
      </c>
      <c r="EW56" s="116">
        <v>18.559999999999999</v>
      </c>
      <c r="EX56" s="95"/>
      <c r="EY56" s="95"/>
      <c r="EZ56" s="95"/>
      <c r="FA56" s="95">
        <f t="shared" si="49"/>
        <v>18.559999999999999</v>
      </c>
      <c r="FB56" s="95">
        <f t="shared" si="50"/>
        <v>0</v>
      </c>
      <c r="FC56" s="95"/>
      <c r="FD56" s="95"/>
      <c r="FE56" s="95"/>
      <c r="FF56" s="95"/>
      <c r="FG56" s="95">
        <f t="shared" si="51"/>
        <v>0</v>
      </c>
      <c r="FH56" s="95">
        <f t="shared" si="52"/>
        <v>0</v>
      </c>
      <c r="FI56" s="95"/>
      <c r="FJ56" s="95"/>
      <c r="FK56" s="95"/>
      <c r="FL56" s="95"/>
      <c r="FM56" s="95">
        <f t="shared" si="53"/>
        <v>0</v>
      </c>
      <c r="FN56" s="95">
        <f t="shared" si="54"/>
        <v>0</v>
      </c>
      <c r="FO56" s="95"/>
      <c r="FP56" s="95"/>
      <c r="FQ56" s="95"/>
      <c r="FR56" s="95"/>
      <c r="FS56" s="95">
        <f t="shared" si="55"/>
        <v>0</v>
      </c>
      <c r="FT56" s="95">
        <f t="shared" si="56"/>
        <v>0</v>
      </c>
      <c r="FU56" s="95"/>
      <c r="FV56" s="95"/>
      <c r="FW56" s="95"/>
      <c r="FX56" s="95"/>
      <c r="FY56" s="95">
        <f t="shared" si="57"/>
        <v>0</v>
      </c>
      <c r="FZ56" s="95">
        <f t="shared" si="58"/>
        <v>0</v>
      </c>
      <c r="GA56" s="95"/>
      <c r="GB56" s="95"/>
      <c r="GC56" s="95"/>
      <c r="GD56" s="95"/>
      <c r="GE56" s="95">
        <f t="shared" si="59"/>
        <v>0</v>
      </c>
      <c r="GF56" s="95">
        <f t="shared" si="60"/>
        <v>0</v>
      </c>
      <c r="GG56" s="95"/>
      <c r="GH56" s="95"/>
      <c r="GI56" s="95"/>
      <c r="GJ56" s="95"/>
      <c r="GK56" s="95">
        <f t="shared" si="61"/>
        <v>0</v>
      </c>
      <c r="GL56" s="95">
        <f t="shared" si="62"/>
        <v>0</v>
      </c>
      <c r="GM56" s="95"/>
      <c r="GN56" s="95"/>
      <c r="GO56" s="95"/>
      <c r="GP56" s="95"/>
      <c r="GQ56" s="95">
        <f t="shared" si="63"/>
        <v>0</v>
      </c>
      <c r="GR56" s="95">
        <f t="shared" si="64"/>
        <v>0</v>
      </c>
      <c r="GS56" s="95"/>
      <c r="GT56" s="95"/>
      <c r="GU56" s="95"/>
      <c r="GV56" s="95"/>
      <c r="GW56" s="95">
        <f t="shared" si="65"/>
        <v>0</v>
      </c>
      <c r="GX56" s="95">
        <f t="shared" si="65"/>
        <v>0</v>
      </c>
      <c r="GY56" s="95"/>
      <c r="GZ56" s="95"/>
      <c r="HA56" s="95"/>
      <c r="HB56" s="95"/>
      <c r="HC56" s="95">
        <f t="shared" si="66"/>
        <v>0</v>
      </c>
      <c r="HD56" s="95">
        <f t="shared" si="66"/>
        <v>0</v>
      </c>
      <c r="HE56" s="95"/>
      <c r="HF56" s="95"/>
      <c r="HG56" s="95"/>
      <c r="HH56" s="95"/>
      <c r="HI56" s="95">
        <f t="shared" si="67"/>
        <v>0</v>
      </c>
      <c r="HJ56" s="95">
        <f t="shared" si="68"/>
        <v>0</v>
      </c>
      <c r="HK56" s="95"/>
      <c r="HL56" s="95"/>
      <c r="HM56" s="95"/>
      <c r="HN56" s="95"/>
      <c r="HO56" s="95">
        <f t="shared" si="69"/>
        <v>0</v>
      </c>
      <c r="HP56" s="95">
        <f t="shared" si="70"/>
        <v>0</v>
      </c>
      <c r="HQ56" s="95"/>
      <c r="HR56" s="95"/>
      <c r="HS56" s="95"/>
      <c r="HT56" s="95"/>
      <c r="HU56" s="95">
        <f t="shared" si="71"/>
        <v>0</v>
      </c>
      <c r="HV56" s="95">
        <f t="shared" si="71"/>
        <v>0</v>
      </c>
      <c r="HW56" s="95"/>
      <c r="HX56" s="166"/>
      <c r="HY56" s="166"/>
      <c r="HZ56" s="166"/>
      <c r="IA56" s="95">
        <f t="shared" si="72"/>
        <v>0</v>
      </c>
      <c r="IB56" s="95">
        <f t="shared" si="73"/>
        <v>0</v>
      </c>
      <c r="IC56" s="164"/>
      <c r="ID56" s="99"/>
      <c r="IE56" s="99">
        <f t="shared" si="95"/>
        <v>0</v>
      </c>
      <c r="IF56" s="99">
        <f t="shared" si="95"/>
        <v>0</v>
      </c>
      <c r="IG56" s="99"/>
      <c r="IH56" s="99"/>
      <c r="II56" s="99">
        <f t="shared" si="75"/>
        <v>0</v>
      </c>
      <c r="IJ56" s="99">
        <f t="shared" si="76"/>
        <v>0</v>
      </c>
      <c r="IK56" s="165"/>
      <c r="IL56" s="167"/>
      <c r="IM56" s="162">
        <f t="shared" si="77"/>
        <v>0</v>
      </c>
      <c r="IN56" s="162">
        <f t="shared" si="78"/>
        <v>0</v>
      </c>
      <c r="IO56" s="139"/>
      <c r="IP56" s="166"/>
      <c r="IQ56" s="162">
        <f t="shared" si="79"/>
        <v>0</v>
      </c>
      <c r="IR56" s="162">
        <f t="shared" si="80"/>
        <v>0</v>
      </c>
      <c r="IS56" s="117"/>
      <c r="IT56" s="166"/>
      <c r="IU56" s="162">
        <f t="shared" si="81"/>
        <v>0</v>
      </c>
      <c r="IV56" s="162">
        <f t="shared" si="82"/>
        <v>0</v>
      </c>
      <c r="IW56" s="163"/>
      <c r="IX56" s="163"/>
      <c r="IY56" s="191">
        <f t="shared" si="90"/>
        <v>0</v>
      </c>
      <c r="IZ56" s="190">
        <f t="shared" si="91"/>
        <v>0</v>
      </c>
      <c r="JA56" s="191"/>
      <c r="JB56" s="191"/>
      <c r="JC56" s="191">
        <f t="shared" si="85"/>
        <v>0</v>
      </c>
      <c r="JD56" s="191">
        <f t="shared" si="86"/>
        <v>0</v>
      </c>
      <c r="JE56" s="190"/>
      <c r="JF56" s="190"/>
      <c r="JG56" s="191">
        <f t="shared" si="87"/>
        <v>0</v>
      </c>
      <c r="JH56" s="191">
        <f t="shared" si="88"/>
        <v>0</v>
      </c>
    </row>
    <row r="57" spans="1:268" ht="12.75" customHeight="1">
      <c r="A57" s="134"/>
      <c r="B57" s="137">
        <v>47</v>
      </c>
      <c r="C57" s="95"/>
      <c r="D57" s="95"/>
      <c r="E57" s="138"/>
      <c r="F57" s="138"/>
      <c r="G57" s="95">
        <f t="shared" si="0"/>
        <v>0</v>
      </c>
      <c r="H57" s="95">
        <f t="shared" si="1"/>
        <v>0</v>
      </c>
      <c r="I57" s="116"/>
      <c r="J57" s="95"/>
      <c r="K57" s="95"/>
      <c r="L57" s="95"/>
      <c r="M57" s="95">
        <f t="shared" si="2"/>
        <v>0</v>
      </c>
      <c r="N57" s="95">
        <f t="shared" si="3"/>
        <v>0</v>
      </c>
      <c r="O57" s="116"/>
      <c r="P57" s="95"/>
      <c r="Q57" s="99"/>
      <c r="R57" s="95"/>
      <c r="S57" s="95">
        <f t="shared" si="92"/>
        <v>0</v>
      </c>
      <c r="T57" s="95">
        <f t="shared" si="5"/>
        <v>0</v>
      </c>
      <c r="U57" s="116">
        <v>0</v>
      </c>
      <c r="V57" s="95"/>
      <c r="W57" s="99"/>
      <c r="X57" s="99"/>
      <c r="Y57" s="95">
        <f t="shared" si="6"/>
        <v>0</v>
      </c>
      <c r="Z57" s="95">
        <f t="shared" si="7"/>
        <v>0</v>
      </c>
      <c r="AA57" s="95"/>
      <c r="AB57" s="168"/>
      <c r="AC57" s="231"/>
      <c r="AD57" s="95"/>
      <c r="AE57" s="95">
        <f t="shared" si="8"/>
        <v>0</v>
      </c>
      <c r="AF57" s="95">
        <f t="shared" si="9"/>
        <v>0</v>
      </c>
      <c r="AG57" s="116"/>
      <c r="AH57" s="95"/>
      <c r="AI57" s="95"/>
      <c r="AJ57" s="95"/>
      <c r="AK57" s="95">
        <f t="shared" si="10"/>
        <v>0</v>
      </c>
      <c r="AL57" s="95">
        <f t="shared" si="11"/>
        <v>0</v>
      </c>
      <c r="AM57" s="95"/>
      <c r="AN57" s="95"/>
      <c r="AO57" s="138"/>
      <c r="AP57" s="138"/>
      <c r="AQ57" s="95">
        <f t="shared" si="12"/>
        <v>0</v>
      </c>
      <c r="AR57" s="95">
        <f t="shared" si="13"/>
        <v>0</v>
      </c>
      <c r="AS57" s="139">
        <v>0</v>
      </c>
      <c r="AT57" s="162"/>
      <c r="AU57" s="99"/>
      <c r="AV57" s="95"/>
      <c r="AW57" s="95">
        <f t="shared" si="14"/>
        <v>0</v>
      </c>
      <c r="AX57" s="95">
        <f t="shared" si="15"/>
        <v>0</v>
      </c>
      <c r="AY57" s="150"/>
      <c r="AZ57" s="110"/>
      <c r="BA57" s="110"/>
      <c r="BB57" s="110"/>
      <c r="BC57" s="95">
        <f t="shared" si="16"/>
        <v>0</v>
      </c>
      <c r="BD57" s="95">
        <f t="shared" si="17"/>
        <v>0</v>
      </c>
      <c r="BE57" s="95"/>
      <c r="BF57" s="95"/>
      <c r="BG57" s="99"/>
      <c r="BH57" s="95"/>
      <c r="BI57" s="95">
        <f t="shared" si="18"/>
        <v>0</v>
      </c>
      <c r="BJ57" s="95">
        <f t="shared" si="19"/>
        <v>0</v>
      </c>
      <c r="BK57" s="118"/>
      <c r="BL57" s="118"/>
      <c r="BM57" s="95"/>
      <c r="BN57" s="95"/>
      <c r="BO57" s="95">
        <f t="shared" si="20"/>
        <v>0</v>
      </c>
      <c r="BP57" s="95">
        <f t="shared" si="21"/>
        <v>0</v>
      </c>
      <c r="BQ57" s="95"/>
      <c r="BR57" s="95"/>
      <c r="BS57" s="119"/>
      <c r="BT57" s="119"/>
      <c r="BU57" s="95">
        <f t="shared" si="22"/>
        <v>0</v>
      </c>
      <c r="BV57" s="95">
        <f t="shared" si="23"/>
        <v>0</v>
      </c>
      <c r="BW57" s="356"/>
      <c r="BX57" s="138"/>
      <c r="BY57" s="103"/>
      <c r="BZ57" s="118"/>
      <c r="CA57" s="95">
        <f t="shared" si="24"/>
        <v>0</v>
      </c>
      <c r="CB57" s="95">
        <f t="shared" si="25"/>
        <v>0</v>
      </c>
      <c r="CC57" s="139"/>
      <c r="CD57" s="99"/>
      <c r="CE57" s="120"/>
      <c r="CF57" s="120"/>
      <c r="CG57" s="95">
        <f t="shared" si="26"/>
        <v>0</v>
      </c>
      <c r="CH57" s="95">
        <f t="shared" si="89"/>
        <v>0</v>
      </c>
      <c r="CI57" s="95"/>
      <c r="CJ57" s="95"/>
      <c r="CK57" s="95"/>
      <c r="CL57" s="95"/>
      <c r="CM57" s="95">
        <f t="shared" si="27"/>
        <v>0</v>
      </c>
      <c r="CN57" s="95">
        <f t="shared" si="28"/>
        <v>0</v>
      </c>
      <c r="CO57" s="116"/>
      <c r="CP57" s="95"/>
      <c r="CQ57" s="95"/>
      <c r="CR57" s="95"/>
      <c r="CS57" s="95">
        <f t="shared" si="93"/>
        <v>0</v>
      </c>
      <c r="CT57" s="95">
        <f t="shared" si="30"/>
        <v>0</v>
      </c>
      <c r="CU57" s="95"/>
      <c r="CV57" s="95"/>
      <c r="CW57" s="95"/>
      <c r="CX57" s="95"/>
      <c r="CY57" s="95">
        <f t="shared" si="31"/>
        <v>0</v>
      </c>
      <c r="CZ57" s="95">
        <f t="shared" si="32"/>
        <v>0</v>
      </c>
      <c r="DA57" s="139">
        <v>0</v>
      </c>
      <c r="DB57" s="138"/>
      <c r="DC57" s="95"/>
      <c r="DD57" s="95"/>
      <c r="DE57" s="95">
        <f t="shared" si="33"/>
        <v>0</v>
      </c>
      <c r="DF57" s="95">
        <f t="shared" si="34"/>
        <v>0</v>
      </c>
      <c r="DG57" s="95"/>
      <c r="DH57" s="95"/>
      <c r="DI57" s="118"/>
      <c r="DJ57" s="95"/>
      <c r="DK57" s="95">
        <f t="shared" si="35"/>
        <v>0</v>
      </c>
      <c r="DL57" s="95">
        <f t="shared" si="36"/>
        <v>0</v>
      </c>
      <c r="DM57" s="138"/>
      <c r="DN57" s="138"/>
      <c r="DO57" s="138"/>
      <c r="DP57" s="138"/>
      <c r="DQ57" s="95">
        <f t="shared" si="37"/>
        <v>0</v>
      </c>
      <c r="DR57" s="95">
        <f t="shared" si="38"/>
        <v>0</v>
      </c>
      <c r="DS57" s="116"/>
      <c r="DT57" s="95"/>
      <c r="DU57" s="95"/>
      <c r="DV57" s="119"/>
      <c r="DW57" s="95">
        <f t="shared" si="39"/>
        <v>0</v>
      </c>
      <c r="DX57" s="95">
        <f t="shared" si="40"/>
        <v>0</v>
      </c>
      <c r="DY57" s="140"/>
      <c r="DZ57" s="95"/>
      <c r="EA57" s="95"/>
      <c r="EB57" s="95"/>
      <c r="EC57" s="95">
        <f t="shared" si="41"/>
        <v>0</v>
      </c>
      <c r="ED57" s="95">
        <f t="shared" si="42"/>
        <v>0</v>
      </c>
      <c r="EE57" s="95"/>
      <c r="EF57" s="95"/>
      <c r="EG57" s="121"/>
      <c r="EH57" s="95"/>
      <c r="EI57" s="95">
        <f t="shared" si="43"/>
        <v>0</v>
      </c>
      <c r="EJ57" s="95">
        <f t="shared" si="44"/>
        <v>0</v>
      </c>
      <c r="EK57" s="95"/>
      <c r="EL57" s="95"/>
      <c r="EM57" s="95"/>
      <c r="EN57" s="95"/>
      <c r="EO57" s="95">
        <f t="shared" si="45"/>
        <v>0</v>
      </c>
      <c r="EP57" s="95">
        <f t="shared" si="46"/>
        <v>0</v>
      </c>
      <c r="EQ57" s="95"/>
      <c r="ER57" s="95"/>
      <c r="ES57" s="95"/>
      <c r="ET57" s="95"/>
      <c r="EU57" s="95">
        <f t="shared" si="94"/>
        <v>0</v>
      </c>
      <c r="EV57" s="95">
        <f t="shared" si="48"/>
        <v>0</v>
      </c>
      <c r="EW57" s="116">
        <v>18.559999999999999</v>
      </c>
      <c r="EX57" s="95"/>
      <c r="EY57" s="95"/>
      <c r="EZ57" s="95"/>
      <c r="FA57" s="95">
        <f t="shared" si="49"/>
        <v>18.559999999999999</v>
      </c>
      <c r="FB57" s="95">
        <f t="shared" si="50"/>
        <v>0</v>
      </c>
      <c r="FC57" s="95"/>
      <c r="FD57" s="95"/>
      <c r="FE57" s="95"/>
      <c r="FF57" s="95"/>
      <c r="FG57" s="95">
        <f t="shared" si="51"/>
        <v>0</v>
      </c>
      <c r="FH57" s="95">
        <f t="shared" si="52"/>
        <v>0</v>
      </c>
      <c r="FI57" s="95"/>
      <c r="FJ57" s="95"/>
      <c r="FK57" s="95"/>
      <c r="FL57" s="95"/>
      <c r="FM57" s="95">
        <f t="shared" si="53"/>
        <v>0</v>
      </c>
      <c r="FN57" s="95">
        <f t="shared" si="54"/>
        <v>0</v>
      </c>
      <c r="FO57" s="95"/>
      <c r="FP57" s="95"/>
      <c r="FQ57" s="95"/>
      <c r="FR57" s="95"/>
      <c r="FS57" s="95">
        <f t="shared" si="55"/>
        <v>0</v>
      </c>
      <c r="FT57" s="95">
        <f t="shared" si="56"/>
        <v>0</v>
      </c>
      <c r="FU57" s="95"/>
      <c r="FV57" s="95"/>
      <c r="FW57" s="95"/>
      <c r="FX57" s="95"/>
      <c r="FY57" s="95">
        <f t="shared" si="57"/>
        <v>0</v>
      </c>
      <c r="FZ57" s="95">
        <f t="shared" si="58"/>
        <v>0</v>
      </c>
      <c r="GA57" s="95"/>
      <c r="GB57" s="95"/>
      <c r="GC57" s="95"/>
      <c r="GD57" s="95"/>
      <c r="GE57" s="95">
        <f t="shared" si="59"/>
        <v>0</v>
      </c>
      <c r="GF57" s="95">
        <f t="shared" si="60"/>
        <v>0</v>
      </c>
      <c r="GG57" s="95"/>
      <c r="GH57" s="95"/>
      <c r="GI57" s="95"/>
      <c r="GJ57" s="95"/>
      <c r="GK57" s="95">
        <f t="shared" si="61"/>
        <v>0</v>
      </c>
      <c r="GL57" s="95">
        <f t="shared" si="62"/>
        <v>0</v>
      </c>
      <c r="GM57" s="95"/>
      <c r="GN57" s="95"/>
      <c r="GO57" s="95"/>
      <c r="GP57" s="95"/>
      <c r="GQ57" s="95">
        <f t="shared" si="63"/>
        <v>0</v>
      </c>
      <c r="GR57" s="95">
        <f t="shared" si="64"/>
        <v>0</v>
      </c>
      <c r="GS57" s="95"/>
      <c r="GT57" s="95"/>
      <c r="GU57" s="95"/>
      <c r="GV57" s="95"/>
      <c r="GW57" s="95">
        <f t="shared" si="65"/>
        <v>0</v>
      </c>
      <c r="GX57" s="95">
        <f t="shared" si="65"/>
        <v>0</v>
      </c>
      <c r="GY57" s="95"/>
      <c r="GZ57" s="95"/>
      <c r="HA57" s="95"/>
      <c r="HB57" s="95"/>
      <c r="HC57" s="95">
        <f t="shared" si="66"/>
        <v>0</v>
      </c>
      <c r="HD57" s="95">
        <f t="shared" si="66"/>
        <v>0</v>
      </c>
      <c r="HE57" s="95"/>
      <c r="HF57" s="95"/>
      <c r="HG57" s="95"/>
      <c r="HH57" s="95"/>
      <c r="HI57" s="95">
        <f t="shared" si="67"/>
        <v>0</v>
      </c>
      <c r="HJ57" s="95">
        <f t="shared" si="68"/>
        <v>0</v>
      </c>
      <c r="HK57" s="95"/>
      <c r="HL57" s="95"/>
      <c r="HM57" s="95"/>
      <c r="HN57" s="95"/>
      <c r="HO57" s="95">
        <f t="shared" si="69"/>
        <v>0</v>
      </c>
      <c r="HP57" s="95">
        <f t="shared" si="70"/>
        <v>0</v>
      </c>
      <c r="HQ57" s="95"/>
      <c r="HR57" s="95"/>
      <c r="HS57" s="95"/>
      <c r="HT57" s="95"/>
      <c r="HU57" s="95">
        <f t="shared" si="71"/>
        <v>0</v>
      </c>
      <c r="HV57" s="95">
        <f t="shared" si="71"/>
        <v>0</v>
      </c>
      <c r="HW57" s="95"/>
      <c r="HX57" s="166"/>
      <c r="HY57" s="166"/>
      <c r="HZ57" s="166"/>
      <c r="IA57" s="95">
        <f t="shared" si="72"/>
        <v>0</v>
      </c>
      <c r="IB57" s="95">
        <f t="shared" si="73"/>
        <v>0</v>
      </c>
      <c r="IC57" s="164"/>
      <c r="ID57" s="99"/>
      <c r="IE57" s="99">
        <f t="shared" si="95"/>
        <v>0</v>
      </c>
      <c r="IF57" s="99">
        <f t="shared" si="95"/>
        <v>0</v>
      </c>
      <c r="IG57" s="99"/>
      <c r="IH57" s="99"/>
      <c r="II57" s="99">
        <f t="shared" si="75"/>
        <v>0</v>
      </c>
      <c r="IJ57" s="99">
        <f t="shared" si="76"/>
        <v>0</v>
      </c>
      <c r="IK57" s="165"/>
      <c r="IL57" s="167"/>
      <c r="IM57" s="162">
        <f t="shared" si="77"/>
        <v>0</v>
      </c>
      <c r="IN57" s="162">
        <f t="shared" si="78"/>
        <v>0</v>
      </c>
      <c r="IO57" s="139"/>
      <c r="IP57" s="166"/>
      <c r="IQ57" s="162">
        <f t="shared" si="79"/>
        <v>0</v>
      </c>
      <c r="IR57" s="162">
        <f t="shared" si="80"/>
        <v>0</v>
      </c>
      <c r="IS57" s="117"/>
      <c r="IT57" s="166"/>
      <c r="IU57" s="162">
        <f t="shared" si="81"/>
        <v>0</v>
      </c>
      <c r="IV57" s="162">
        <f t="shared" si="82"/>
        <v>0</v>
      </c>
      <c r="IW57" s="163"/>
      <c r="IX57" s="163"/>
      <c r="IY57" s="191">
        <f t="shared" si="90"/>
        <v>0</v>
      </c>
      <c r="IZ57" s="190">
        <f t="shared" si="91"/>
        <v>0</v>
      </c>
      <c r="JA57" s="191"/>
      <c r="JB57" s="191"/>
      <c r="JC57" s="191">
        <f t="shared" si="85"/>
        <v>0</v>
      </c>
      <c r="JD57" s="191">
        <f t="shared" si="86"/>
        <v>0</v>
      </c>
      <c r="JE57" s="190"/>
      <c r="JF57" s="190"/>
      <c r="JG57" s="191">
        <f t="shared" si="87"/>
        <v>0</v>
      </c>
      <c r="JH57" s="191">
        <f t="shared" si="88"/>
        <v>0</v>
      </c>
    </row>
    <row r="58" spans="1:268" ht="12.75" customHeight="1">
      <c r="A58" s="134"/>
      <c r="B58" s="137">
        <v>48</v>
      </c>
      <c r="C58" s="95"/>
      <c r="D58" s="95"/>
      <c r="E58" s="138"/>
      <c r="F58" s="138"/>
      <c r="G58" s="95">
        <f t="shared" si="0"/>
        <v>0</v>
      </c>
      <c r="H58" s="95">
        <f t="shared" si="1"/>
        <v>0</v>
      </c>
      <c r="I58" s="116"/>
      <c r="J58" s="95"/>
      <c r="K58" s="95"/>
      <c r="L58" s="95"/>
      <c r="M58" s="95">
        <f t="shared" si="2"/>
        <v>0</v>
      </c>
      <c r="N58" s="95">
        <f t="shared" si="3"/>
        <v>0</v>
      </c>
      <c r="O58" s="116"/>
      <c r="P58" s="95"/>
      <c r="Q58" s="99"/>
      <c r="R58" s="95"/>
      <c r="S58" s="95">
        <f t="shared" si="92"/>
        <v>0</v>
      </c>
      <c r="T58" s="95">
        <f t="shared" si="5"/>
        <v>0</v>
      </c>
      <c r="U58" s="116">
        <v>0</v>
      </c>
      <c r="V58" s="95"/>
      <c r="W58" s="99"/>
      <c r="X58" s="99"/>
      <c r="Y58" s="95">
        <f t="shared" si="6"/>
        <v>0</v>
      </c>
      <c r="Z58" s="95">
        <f t="shared" si="7"/>
        <v>0</v>
      </c>
      <c r="AA58" s="95"/>
      <c r="AB58" s="168"/>
      <c r="AC58" s="231"/>
      <c r="AD58" s="95"/>
      <c r="AE58" s="95">
        <f t="shared" si="8"/>
        <v>0</v>
      </c>
      <c r="AF58" s="95">
        <f t="shared" si="9"/>
        <v>0</v>
      </c>
      <c r="AG58" s="116"/>
      <c r="AH58" s="95"/>
      <c r="AI58" s="95"/>
      <c r="AJ58" s="95"/>
      <c r="AK58" s="95">
        <f t="shared" si="10"/>
        <v>0</v>
      </c>
      <c r="AL58" s="95">
        <f t="shared" si="11"/>
        <v>0</v>
      </c>
      <c r="AM58" s="95"/>
      <c r="AN58" s="95"/>
      <c r="AO58" s="138"/>
      <c r="AP58" s="138"/>
      <c r="AQ58" s="95">
        <f t="shared" si="12"/>
        <v>0</v>
      </c>
      <c r="AR58" s="95">
        <f t="shared" si="13"/>
        <v>0</v>
      </c>
      <c r="AS58" s="139">
        <v>0</v>
      </c>
      <c r="AT58" s="162"/>
      <c r="AU58" s="99"/>
      <c r="AV58" s="95"/>
      <c r="AW58" s="95">
        <f t="shared" si="14"/>
        <v>0</v>
      </c>
      <c r="AX58" s="95">
        <f t="shared" si="15"/>
        <v>0</v>
      </c>
      <c r="AY58" s="150"/>
      <c r="AZ58" s="110"/>
      <c r="BA58" s="110"/>
      <c r="BB58" s="110"/>
      <c r="BC58" s="95">
        <f t="shared" si="16"/>
        <v>0</v>
      </c>
      <c r="BD58" s="95">
        <f t="shared" si="17"/>
        <v>0</v>
      </c>
      <c r="BE58" s="95"/>
      <c r="BF58" s="95"/>
      <c r="BG58" s="99"/>
      <c r="BH58" s="95"/>
      <c r="BI58" s="95">
        <f t="shared" si="18"/>
        <v>0</v>
      </c>
      <c r="BJ58" s="95">
        <f t="shared" si="19"/>
        <v>0</v>
      </c>
      <c r="BK58" s="118"/>
      <c r="BL58" s="118"/>
      <c r="BM58" s="95"/>
      <c r="BN58" s="95"/>
      <c r="BO58" s="95">
        <f t="shared" si="20"/>
        <v>0</v>
      </c>
      <c r="BP58" s="95">
        <f t="shared" si="21"/>
        <v>0</v>
      </c>
      <c r="BQ58" s="95"/>
      <c r="BR58" s="95"/>
      <c r="BS58" s="119"/>
      <c r="BT58" s="119"/>
      <c r="BU58" s="95">
        <f t="shared" si="22"/>
        <v>0</v>
      </c>
      <c r="BV58" s="95">
        <f t="shared" si="23"/>
        <v>0</v>
      </c>
      <c r="BW58" s="356"/>
      <c r="BX58" s="138"/>
      <c r="BY58" s="103"/>
      <c r="BZ58" s="118"/>
      <c r="CA58" s="95">
        <f t="shared" si="24"/>
        <v>0</v>
      </c>
      <c r="CB58" s="95">
        <f t="shared" si="25"/>
        <v>0</v>
      </c>
      <c r="CC58" s="139"/>
      <c r="CD58" s="99"/>
      <c r="CE58" s="120"/>
      <c r="CF58" s="120"/>
      <c r="CG58" s="95">
        <f t="shared" si="26"/>
        <v>0</v>
      </c>
      <c r="CH58" s="95">
        <f t="shared" si="89"/>
        <v>0</v>
      </c>
      <c r="CI58" s="95"/>
      <c r="CJ58" s="95"/>
      <c r="CK58" s="95"/>
      <c r="CL58" s="95"/>
      <c r="CM58" s="95">
        <f t="shared" si="27"/>
        <v>0</v>
      </c>
      <c r="CN58" s="95">
        <f t="shared" si="28"/>
        <v>0</v>
      </c>
      <c r="CO58" s="116"/>
      <c r="CP58" s="95"/>
      <c r="CQ58" s="95"/>
      <c r="CR58" s="95"/>
      <c r="CS58" s="95">
        <f t="shared" si="93"/>
        <v>0</v>
      </c>
      <c r="CT58" s="95">
        <f t="shared" si="30"/>
        <v>0</v>
      </c>
      <c r="CU58" s="95"/>
      <c r="CV58" s="95"/>
      <c r="CW58" s="95"/>
      <c r="CX58" s="95"/>
      <c r="CY58" s="95">
        <f t="shared" si="31"/>
        <v>0</v>
      </c>
      <c r="CZ58" s="95">
        <f t="shared" si="32"/>
        <v>0</v>
      </c>
      <c r="DA58" s="139">
        <v>0</v>
      </c>
      <c r="DB58" s="138"/>
      <c r="DC58" s="95"/>
      <c r="DD58" s="95"/>
      <c r="DE58" s="95">
        <f t="shared" si="33"/>
        <v>0</v>
      </c>
      <c r="DF58" s="95">
        <f t="shared" si="34"/>
        <v>0</v>
      </c>
      <c r="DG58" s="95"/>
      <c r="DH58" s="95"/>
      <c r="DI58" s="118"/>
      <c r="DJ58" s="95"/>
      <c r="DK58" s="95">
        <f t="shared" si="35"/>
        <v>0</v>
      </c>
      <c r="DL58" s="95">
        <f t="shared" si="36"/>
        <v>0</v>
      </c>
      <c r="DM58" s="138"/>
      <c r="DN58" s="138"/>
      <c r="DO58" s="138"/>
      <c r="DP58" s="138"/>
      <c r="DQ58" s="95">
        <f t="shared" si="37"/>
        <v>0</v>
      </c>
      <c r="DR58" s="95">
        <f t="shared" si="38"/>
        <v>0</v>
      </c>
      <c r="DS58" s="116"/>
      <c r="DT58" s="95"/>
      <c r="DU58" s="95"/>
      <c r="DV58" s="119"/>
      <c r="DW58" s="95">
        <f t="shared" si="39"/>
        <v>0</v>
      </c>
      <c r="DX58" s="95">
        <f t="shared" si="40"/>
        <v>0</v>
      </c>
      <c r="DY58" s="140"/>
      <c r="DZ58" s="95"/>
      <c r="EA58" s="95"/>
      <c r="EB58" s="95"/>
      <c r="EC58" s="95">
        <f t="shared" si="41"/>
        <v>0</v>
      </c>
      <c r="ED58" s="95">
        <f t="shared" si="42"/>
        <v>0</v>
      </c>
      <c r="EE58" s="95"/>
      <c r="EF58" s="95"/>
      <c r="EG58" s="121"/>
      <c r="EH58" s="95"/>
      <c r="EI58" s="95">
        <f t="shared" si="43"/>
        <v>0</v>
      </c>
      <c r="EJ58" s="95">
        <f t="shared" si="44"/>
        <v>0</v>
      </c>
      <c r="EK58" s="95"/>
      <c r="EL58" s="95"/>
      <c r="EM58" s="95"/>
      <c r="EN58" s="95"/>
      <c r="EO58" s="95">
        <f t="shared" si="45"/>
        <v>0</v>
      </c>
      <c r="EP58" s="95">
        <f t="shared" si="46"/>
        <v>0</v>
      </c>
      <c r="EQ58" s="95"/>
      <c r="ER58" s="95"/>
      <c r="ES58" s="95"/>
      <c r="ET58" s="95"/>
      <c r="EU58" s="95">
        <f t="shared" si="94"/>
        <v>0</v>
      </c>
      <c r="EV58" s="95">
        <f t="shared" si="48"/>
        <v>0</v>
      </c>
      <c r="EW58" s="116">
        <v>18.559999999999999</v>
      </c>
      <c r="EX58" s="95"/>
      <c r="EY58" s="95"/>
      <c r="EZ58" s="95"/>
      <c r="FA58" s="95">
        <f t="shared" si="49"/>
        <v>18.559999999999999</v>
      </c>
      <c r="FB58" s="95">
        <f t="shared" si="50"/>
        <v>0</v>
      </c>
      <c r="FC58" s="95"/>
      <c r="FD58" s="95"/>
      <c r="FE58" s="95"/>
      <c r="FF58" s="95"/>
      <c r="FG58" s="95">
        <f t="shared" si="51"/>
        <v>0</v>
      </c>
      <c r="FH58" s="95">
        <f t="shared" si="52"/>
        <v>0</v>
      </c>
      <c r="FI58" s="95"/>
      <c r="FJ58" s="95"/>
      <c r="FK58" s="95"/>
      <c r="FL58" s="95"/>
      <c r="FM58" s="95">
        <f t="shared" si="53"/>
        <v>0</v>
      </c>
      <c r="FN58" s="95">
        <f t="shared" si="54"/>
        <v>0</v>
      </c>
      <c r="FO58" s="95"/>
      <c r="FP58" s="95"/>
      <c r="FQ58" s="95"/>
      <c r="FR58" s="95"/>
      <c r="FS58" s="95">
        <f t="shared" si="55"/>
        <v>0</v>
      </c>
      <c r="FT58" s="95">
        <f t="shared" si="56"/>
        <v>0</v>
      </c>
      <c r="FU58" s="95"/>
      <c r="FV58" s="95"/>
      <c r="FW58" s="95"/>
      <c r="FX58" s="95"/>
      <c r="FY58" s="95">
        <f t="shared" si="57"/>
        <v>0</v>
      </c>
      <c r="FZ58" s="95">
        <f t="shared" si="58"/>
        <v>0</v>
      </c>
      <c r="GA58" s="95"/>
      <c r="GB58" s="95"/>
      <c r="GC58" s="95"/>
      <c r="GD58" s="95"/>
      <c r="GE58" s="95">
        <f t="shared" si="59"/>
        <v>0</v>
      </c>
      <c r="GF58" s="95">
        <f t="shared" si="60"/>
        <v>0</v>
      </c>
      <c r="GG58" s="95"/>
      <c r="GH58" s="95"/>
      <c r="GI58" s="95"/>
      <c r="GJ58" s="95"/>
      <c r="GK58" s="95">
        <f t="shared" si="61"/>
        <v>0</v>
      </c>
      <c r="GL58" s="95">
        <f t="shared" si="62"/>
        <v>0</v>
      </c>
      <c r="GM58" s="95"/>
      <c r="GN58" s="95"/>
      <c r="GO58" s="95"/>
      <c r="GP58" s="95"/>
      <c r="GQ58" s="95">
        <f t="shared" si="63"/>
        <v>0</v>
      </c>
      <c r="GR58" s="95">
        <f t="shared" si="64"/>
        <v>0</v>
      </c>
      <c r="GS58" s="95"/>
      <c r="GT58" s="95"/>
      <c r="GU58" s="95"/>
      <c r="GV58" s="95"/>
      <c r="GW58" s="95">
        <f t="shared" si="65"/>
        <v>0</v>
      </c>
      <c r="GX58" s="95">
        <f t="shared" si="65"/>
        <v>0</v>
      </c>
      <c r="GY58" s="95"/>
      <c r="GZ58" s="95"/>
      <c r="HA58" s="95"/>
      <c r="HB58" s="95"/>
      <c r="HC58" s="95">
        <f t="shared" si="66"/>
        <v>0</v>
      </c>
      <c r="HD58" s="95">
        <f t="shared" si="66"/>
        <v>0</v>
      </c>
      <c r="HE58" s="95"/>
      <c r="HF58" s="95"/>
      <c r="HG58" s="95"/>
      <c r="HH58" s="95"/>
      <c r="HI58" s="95">
        <f t="shared" si="67"/>
        <v>0</v>
      </c>
      <c r="HJ58" s="95">
        <f t="shared" si="68"/>
        <v>0</v>
      </c>
      <c r="HK58" s="95"/>
      <c r="HL58" s="95"/>
      <c r="HM58" s="95"/>
      <c r="HN58" s="95"/>
      <c r="HO58" s="95">
        <f t="shared" si="69"/>
        <v>0</v>
      </c>
      <c r="HP58" s="95">
        <f t="shared" si="70"/>
        <v>0</v>
      </c>
      <c r="HQ58" s="95"/>
      <c r="HR58" s="95"/>
      <c r="HS58" s="95"/>
      <c r="HT58" s="95"/>
      <c r="HU58" s="95">
        <f t="shared" si="71"/>
        <v>0</v>
      </c>
      <c r="HV58" s="95">
        <f t="shared" si="71"/>
        <v>0</v>
      </c>
      <c r="HW58" s="95"/>
      <c r="HX58" s="166"/>
      <c r="HY58" s="166"/>
      <c r="HZ58" s="166"/>
      <c r="IA58" s="95">
        <f t="shared" si="72"/>
        <v>0</v>
      </c>
      <c r="IB58" s="95">
        <f t="shared" si="73"/>
        <v>0</v>
      </c>
      <c r="IC58" s="164"/>
      <c r="ID58" s="99"/>
      <c r="IE58" s="99">
        <f t="shared" si="95"/>
        <v>0</v>
      </c>
      <c r="IF58" s="99">
        <f t="shared" si="95"/>
        <v>0</v>
      </c>
      <c r="IG58" s="99"/>
      <c r="IH58" s="99"/>
      <c r="II58" s="99">
        <f t="shared" si="75"/>
        <v>0</v>
      </c>
      <c r="IJ58" s="99">
        <f t="shared" si="76"/>
        <v>0</v>
      </c>
      <c r="IK58" s="165"/>
      <c r="IL58" s="167"/>
      <c r="IM58" s="162">
        <f t="shared" si="77"/>
        <v>0</v>
      </c>
      <c r="IN58" s="162">
        <f t="shared" si="78"/>
        <v>0</v>
      </c>
      <c r="IO58" s="139"/>
      <c r="IP58" s="166"/>
      <c r="IQ58" s="162">
        <f t="shared" si="79"/>
        <v>0</v>
      </c>
      <c r="IR58" s="162">
        <f t="shared" si="80"/>
        <v>0</v>
      </c>
      <c r="IS58" s="117"/>
      <c r="IT58" s="166"/>
      <c r="IU58" s="162">
        <f t="shared" si="81"/>
        <v>0</v>
      </c>
      <c r="IV58" s="162">
        <f t="shared" si="82"/>
        <v>0</v>
      </c>
      <c r="IW58" s="163"/>
      <c r="IX58" s="163"/>
      <c r="IY58" s="191">
        <f t="shared" si="90"/>
        <v>0</v>
      </c>
      <c r="IZ58" s="190">
        <f t="shared" si="91"/>
        <v>0</v>
      </c>
      <c r="JA58" s="191"/>
      <c r="JB58" s="191"/>
      <c r="JC58" s="191">
        <f t="shared" si="85"/>
        <v>0</v>
      </c>
      <c r="JD58" s="191">
        <f t="shared" si="86"/>
        <v>0</v>
      </c>
      <c r="JE58" s="190"/>
      <c r="JF58" s="190"/>
      <c r="JG58" s="191">
        <f t="shared" si="87"/>
        <v>0</v>
      </c>
      <c r="JH58" s="191">
        <f t="shared" si="88"/>
        <v>0</v>
      </c>
    </row>
    <row r="59" spans="1:268" ht="12.75" customHeight="1">
      <c r="A59" s="141" t="s">
        <v>148</v>
      </c>
      <c r="B59" s="137">
        <v>49</v>
      </c>
      <c r="C59" s="95"/>
      <c r="D59" s="95"/>
      <c r="E59" s="138"/>
      <c r="F59" s="138"/>
      <c r="G59" s="95">
        <f t="shared" si="0"/>
        <v>0</v>
      </c>
      <c r="H59" s="95">
        <f t="shared" si="1"/>
        <v>0</v>
      </c>
      <c r="I59" s="116"/>
      <c r="J59" s="95"/>
      <c r="K59" s="95"/>
      <c r="L59" s="95"/>
      <c r="M59" s="95">
        <f t="shared" si="2"/>
        <v>0</v>
      </c>
      <c r="N59" s="95">
        <f t="shared" si="3"/>
        <v>0</v>
      </c>
      <c r="O59" s="116"/>
      <c r="P59" s="95"/>
      <c r="Q59" s="99"/>
      <c r="R59" s="95"/>
      <c r="S59" s="95">
        <f t="shared" si="92"/>
        <v>0</v>
      </c>
      <c r="T59" s="95">
        <f t="shared" si="5"/>
        <v>0</v>
      </c>
      <c r="U59" s="116">
        <v>0</v>
      </c>
      <c r="V59" s="95"/>
      <c r="W59" s="99"/>
      <c r="X59" s="99"/>
      <c r="Y59" s="95">
        <f t="shared" si="6"/>
        <v>0</v>
      </c>
      <c r="Z59" s="95">
        <f t="shared" si="7"/>
        <v>0</v>
      </c>
      <c r="AA59" s="95"/>
      <c r="AB59" s="168"/>
      <c r="AC59" s="231"/>
      <c r="AD59" s="95"/>
      <c r="AE59" s="95">
        <f t="shared" si="8"/>
        <v>0</v>
      </c>
      <c r="AF59" s="95">
        <f t="shared" si="9"/>
        <v>0</v>
      </c>
      <c r="AG59" s="116"/>
      <c r="AH59" s="95"/>
      <c r="AI59" s="95"/>
      <c r="AJ59" s="95"/>
      <c r="AK59" s="95">
        <f t="shared" si="10"/>
        <v>0</v>
      </c>
      <c r="AL59" s="95">
        <f t="shared" si="11"/>
        <v>0</v>
      </c>
      <c r="AM59" s="95"/>
      <c r="AN59" s="95"/>
      <c r="AO59" s="138"/>
      <c r="AP59" s="138"/>
      <c r="AQ59" s="95">
        <f t="shared" si="12"/>
        <v>0</v>
      </c>
      <c r="AR59" s="95">
        <f t="shared" si="13"/>
        <v>0</v>
      </c>
      <c r="AS59" s="139">
        <v>0</v>
      </c>
      <c r="AT59" s="162"/>
      <c r="AU59" s="99"/>
      <c r="AV59" s="95"/>
      <c r="AW59" s="95">
        <f t="shared" si="14"/>
        <v>0</v>
      </c>
      <c r="AX59" s="95">
        <f t="shared" si="15"/>
        <v>0</v>
      </c>
      <c r="AY59" s="150"/>
      <c r="AZ59" s="110"/>
      <c r="BA59" s="110"/>
      <c r="BB59" s="110"/>
      <c r="BC59" s="95">
        <f t="shared" si="16"/>
        <v>0</v>
      </c>
      <c r="BD59" s="95">
        <f t="shared" si="17"/>
        <v>0</v>
      </c>
      <c r="BE59" s="95"/>
      <c r="BF59" s="95"/>
      <c r="BG59" s="99"/>
      <c r="BH59" s="95"/>
      <c r="BI59" s="95">
        <f t="shared" si="18"/>
        <v>0</v>
      </c>
      <c r="BJ59" s="95">
        <f t="shared" si="19"/>
        <v>0</v>
      </c>
      <c r="BK59" s="118"/>
      <c r="BL59" s="118"/>
      <c r="BM59" s="95"/>
      <c r="BN59" s="95"/>
      <c r="BO59" s="95">
        <f t="shared" si="20"/>
        <v>0</v>
      </c>
      <c r="BP59" s="95">
        <f t="shared" si="21"/>
        <v>0</v>
      </c>
      <c r="BQ59" s="95"/>
      <c r="BR59" s="95"/>
      <c r="BS59" s="119"/>
      <c r="BT59" s="119"/>
      <c r="BU59" s="95">
        <f t="shared" si="22"/>
        <v>0</v>
      </c>
      <c r="BV59" s="95">
        <f t="shared" si="23"/>
        <v>0</v>
      </c>
      <c r="BW59" s="356"/>
      <c r="BX59" s="138"/>
      <c r="BY59" s="103"/>
      <c r="BZ59" s="118"/>
      <c r="CA59" s="95">
        <f t="shared" si="24"/>
        <v>0</v>
      </c>
      <c r="CB59" s="95">
        <f t="shared" si="25"/>
        <v>0</v>
      </c>
      <c r="CC59" s="139"/>
      <c r="CD59" s="99"/>
      <c r="CE59" s="120"/>
      <c r="CF59" s="120"/>
      <c r="CG59" s="95">
        <f t="shared" si="26"/>
        <v>0</v>
      </c>
      <c r="CH59" s="95">
        <f t="shared" si="89"/>
        <v>0</v>
      </c>
      <c r="CI59" s="95"/>
      <c r="CJ59" s="95"/>
      <c r="CK59" s="95"/>
      <c r="CL59" s="95"/>
      <c r="CM59" s="95">
        <f t="shared" si="27"/>
        <v>0</v>
      </c>
      <c r="CN59" s="95">
        <f t="shared" si="28"/>
        <v>0</v>
      </c>
      <c r="CO59" s="116"/>
      <c r="CP59" s="95"/>
      <c r="CQ59" s="95"/>
      <c r="CR59" s="95"/>
      <c r="CS59" s="95">
        <f t="shared" si="93"/>
        <v>0</v>
      </c>
      <c r="CT59" s="95">
        <f t="shared" si="30"/>
        <v>0</v>
      </c>
      <c r="CU59" s="95"/>
      <c r="CV59" s="95"/>
      <c r="CW59" s="95"/>
      <c r="CX59" s="95"/>
      <c r="CY59" s="95">
        <f t="shared" si="31"/>
        <v>0</v>
      </c>
      <c r="CZ59" s="95">
        <f t="shared" si="32"/>
        <v>0</v>
      </c>
      <c r="DA59" s="139">
        <v>0</v>
      </c>
      <c r="DB59" s="138"/>
      <c r="DC59" s="95"/>
      <c r="DD59" s="95"/>
      <c r="DE59" s="95">
        <f t="shared" si="33"/>
        <v>0</v>
      </c>
      <c r="DF59" s="95">
        <f t="shared" si="34"/>
        <v>0</v>
      </c>
      <c r="DG59" s="95"/>
      <c r="DH59" s="95"/>
      <c r="DI59" s="118"/>
      <c r="DJ59" s="95"/>
      <c r="DK59" s="95">
        <f t="shared" si="35"/>
        <v>0</v>
      </c>
      <c r="DL59" s="95">
        <f t="shared" si="36"/>
        <v>0</v>
      </c>
      <c r="DM59" s="138"/>
      <c r="DN59" s="138"/>
      <c r="DO59" s="138"/>
      <c r="DP59" s="138"/>
      <c r="DQ59" s="95">
        <f t="shared" si="37"/>
        <v>0</v>
      </c>
      <c r="DR59" s="95">
        <f t="shared" si="38"/>
        <v>0</v>
      </c>
      <c r="DS59" s="116"/>
      <c r="DT59" s="95"/>
      <c r="DU59" s="95"/>
      <c r="DV59" s="119"/>
      <c r="DW59" s="95">
        <f t="shared" si="39"/>
        <v>0</v>
      </c>
      <c r="DX59" s="95">
        <f t="shared" si="40"/>
        <v>0</v>
      </c>
      <c r="DY59" s="140"/>
      <c r="DZ59" s="95"/>
      <c r="EA59" s="95"/>
      <c r="EB59" s="95"/>
      <c r="EC59" s="95">
        <f t="shared" si="41"/>
        <v>0</v>
      </c>
      <c r="ED59" s="95">
        <f t="shared" si="42"/>
        <v>0</v>
      </c>
      <c r="EE59" s="95"/>
      <c r="EF59" s="95"/>
      <c r="EG59" s="121"/>
      <c r="EH59" s="95"/>
      <c r="EI59" s="95">
        <f t="shared" si="43"/>
        <v>0</v>
      </c>
      <c r="EJ59" s="95">
        <f t="shared" si="44"/>
        <v>0</v>
      </c>
      <c r="EK59" s="95"/>
      <c r="EL59" s="95"/>
      <c r="EM59" s="95"/>
      <c r="EN59" s="95"/>
      <c r="EO59" s="95">
        <f t="shared" si="45"/>
        <v>0</v>
      </c>
      <c r="EP59" s="95">
        <f t="shared" si="46"/>
        <v>0</v>
      </c>
      <c r="EQ59" s="95"/>
      <c r="ER59" s="95"/>
      <c r="ES59" s="95"/>
      <c r="ET59" s="95"/>
      <c r="EU59" s="95">
        <f t="shared" si="94"/>
        <v>0</v>
      </c>
      <c r="EV59" s="95">
        <f t="shared" si="48"/>
        <v>0</v>
      </c>
      <c r="EW59" s="116">
        <v>18.559999999999999</v>
      </c>
      <c r="EX59" s="95"/>
      <c r="EY59" s="95"/>
      <c r="EZ59" s="95"/>
      <c r="FA59" s="95">
        <f t="shared" si="49"/>
        <v>18.559999999999999</v>
      </c>
      <c r="FB59" s="95">
        <f t="shared" si="50"/>
        <v>0</v>
      </c>
      <c r="FC59" s="95"/>
      <c r="FD59" s="95"/>
      <c r="FE59" s="95"/>
      <c r="FF59" s="95"/>
      <c r="FG59" s="95">
        <f t="shared" si="51"/>
        <v>0</v>
      </c>
      <c r="FH59" s="95">
        <f t="shared" si="52"/>
        <v>0</v>
      </c>
      <c r="FI59" s="95"/>
      <c r="FJ59" s="95"/>
      <c r="FK59" s="95"/>
      <c r="FL59" s="95"/>
      <c r="FM59" s="95">
        <f t="shared" si="53"/>
        <v>0</v>
      </c>
      <c r="FN59" s="95">
        <f t="shared" si="54"/>
        <v>0</v>
      </c>
      <c r="FO59" s="95"/>
      <c r="FP59" s="95"/>
      <c r="FQ59" s="95"/>
      <c r="FR59" s="95"/>
      <c r="FS59" s="95">
        <f t="shared" si="55"/>
        <v>0</v>
      </c>
      <c r="FT59" s="95">
        <f t="shared" si="56"/>
        <v>0</v>
      </c>
      <c r="FU59" s="95"/>
      <c r="FV59" s="95"/>
      <c r="FW59" s="95"/>
      <c r="FX59" s="95"/>
      <c r="FY59" s="95">
        <f t="shared" si="57"/>
        <v>0</v>
      </c>
      <c r="FZ59" s="95">
        <f t="shared" si="58"/>
        <v>0</v>
      </c>
      <c r="GA59" s="95"/>
      <c r="GB59" s="95"/>
      <c r="GC59" s="95"/>
      <c r="GD59" s="95"/>
      <c r="GE59" s="95">
        <f t="shared" si="59"/>
        <v>0</v>
      </c>
      <c r="GF59" s="95">
        <f t="shared" si="60"/>
        <v>0</v>
      </c>
      <c r="GG59" s="95"/>
      <c r="GH59" s="95"/>
      <c r="GI59" s="95"/>
      <c r="GJ59" s="95"/>
      <c r="GK59" s="95">
        <f t="shared" si="61"/>
        <v>0</v>
      </c>
      <c r="GL59" s="95">
        <f t="shared" si="62"/>
        <v>0</v>
      </c>
      <c r="GM59" s="95"/>
      <c r="GN59" s="95"/>
      <c r="GO59" s="95"/>
      <c r="GP59" s="95"/>
      <c r="GQ59" s="95">
        <f t="shared" si="63"/>
        <v>0</v>
      </c>
      <c r="GR59" s="95">
        <f t="shared" si="64"/>
        <v>0</v>
      </c>
      <c r="GS59" s="95"/>
      <c r="GT59" s="95"/>
      <c r="GU59" s="95"/>
      <c r="GV59" s="95"/>
      <c r="GW59" s="95">
        <f t="shared" si="65"/>
        <v>0</v>
      </c>
      <c r="GX59" s="95">
        <f t="shared" si="65"/>
        <v>0</v>
      </c>
      <c r="GY59" s="95"/>
      <c r="GZ59" s="95"/>
      <c r="HA59" s="95"/>
      <c r="HB59" s="95"/>
      <c r="HC59" s="95">
        <f t="shared" si="66"/>
        <v>0</v>
      </c>
      <c r="HD59" s="95">
        <f t="shared" si="66"/>
        <v>0</v>
      </c>
      <c r="HE59" s="95"/>
      <c r="HF59" s="95"/>
      <c r="HG59" s="95"/>
      <c r="HH59" s="95"/>
      <c r="HI59" s="95">
        <f t="shared" si="67"/>
        <v>0</v>
      </c>
      <c r="HJ59" s="95">
        <f t="shared" si="68"/>
        <v>0</v>
      </c>
      <c r="HK59" s="95"/>
      <c r="HL59" s="95"/>
      <c r="HM59" s="95"/>
      <c r="HN59" s="95"/>
      <c r="HO59" s="95">
        <f t="shared" si="69"/>
        <v>0</v>
      </c>
      <c r="HP59" s="95">
        <f t="shared" si="70"/>
        <v>0</v>
      </c>
      <c r="HQ59" s="95"/>
      <c r="HR59" s="95"/>
      <c r="HS59" s="95"/>
      <c r="HT59" s="95"/>
      <c r="HU59" s="95">
        <f t="shared" si="71"/>
        <v>0</v>
      </c>
      <c r="HV59" s="95">
        <f t="shared" si="71"/>
        <v>0</v>
      </c>
      <c r="HW59" s="95"/>
      <c r="HX59" s="166"/>
      <c r="HY59" s="166"/>
      <c r="HZ59" s="166"/>
      <c r="IA59" s="95">
        <f t="shared" si="72"/>
        <v>0</v>
      </c>
      <c r="IB59" s="95">
        <f t="shared" si="73"/>
        <v>0</v>
      </c>
      <c r="IC59" s="164"/>
      <c r="ID59" s="99"/>
      <c r="IE59" s="99">
        <f t="shared" si="95"/>
        <v>0</v>
      </c>
      <c r="IF59" s="99">
        <f t="shared" si="95"/>
        <v>0</v>
      </c>
      <c r="IG59" s="99"/>
      <c r="IH59" s="99"/>
      <c r="II59" s="99">
        <f t="shared" si="75"/>
        <v>0</v>
      </c>
      <c r="IJ59" s="99">
        <f t="shared" si="76"/>
        <v>0</v>
      </c>
      <c r="IK59" s="165"/>
      <c r="IL59" s="167"/>
      <c r="IM59" s="162">
        <f t="shared" si="77"/>
        <v>0</v>
      </c>
      <c r="IN59" s="162">
        <f t="shared" si="78"/>
        <v>0</v>
      </c>
      <c r="IO59" s="139"/>
      <c r="IP59" s="166"/>
      <c r="IQ59" s="162">
        <f t="shared" si="79"/>
        <v>0</v>
      </c>
      <c r="IR59" s="162">
        <f t="shared" si="80"/>
        <v>0</v>
      </c>
      <c r="IS59" s="117"/>
      <c r="IT59" s="166"/>
      <c r="IU59" s="162">
        <f t="shared" si="81"/>
        <v>0</v>
      </c>
      <c r="IV59" s="162">
        <f t="shared" si="82"/>
        <v>0</v>
      </c>
      <c r="IW59" s="163"/>
      <c r="IX59" s="163"/>
      <c r="IY59" s="191">
        <f t="shared" si="90"/>
        <v>0</v>
      </c>
      <c r="IZ59" s="190">
        <f t="shared" si="91"/>
        <v>0</v>
      </c>
      <c r="JA59" s="191"/>
      <c r="JB59" s="191"/>
      <c r="JC59" s="191">
        <f t="shared" si="85"/>
        <v>0</v>
      </c>
      <c r="JD59" s="191">
        <f t="shared" si="86"/>
        <v>0</v>
      </c>
      <c r="JE59" s="190"/>
      <c r="JF59" s="190"/>
      <c r="JG59" s="191">
        <f t="shared" si="87"/>
        <v>0</v>
      </c>
      <c r="JH59" s="191">
        <f t="shared" si="88"/>
        <v>0</v>
      </c>
    </row>
    <row r="60" spans="1:268" ht="12.75" customHeight="1">
      <c r="A60" s="134"/>
      <c r="B60" s="137">
        <v>50</v>
      </c>
      <c r="C60" s="95"/>
      <c r="D60" s="95"/>
      <c r="E60" s="138"/>
      <c r="F60" s="138"/>
      <c r="G60" s="95">
        <f t="shared" si="0"/>
        <v>0</v>
      </c>
      <c r="H60" s="95">
        <f t="shared" si="1"/>
        <v>0</v>
      </c>
      <c r="I60" s="116"/>
      <c r="J60" s="95"/>
      <c r="K60" s="95"/>
      <c r="L60" s="95"/>
      <c r="M60" s="95">
        <f t="shared" si="2"/>
        <v>0</v>
      </c>
      <c r="N60" s="95">
        <f t="shared" si="3"/>
        <v>0</v>
      </c>
      <c r="O60" s="116"/>
      <c r="P60" s="95"/>
      <c r="Q60" s="99"/>
      <c r="R60" s="95"/>
      <c r="S60" s="95">
        <f t="shared" si="92"/>
        <v>0</v>
      </c>
      <c r="T60" s="95">
        <f t="shared" si="5"/>
        <v>0</v>
      </c>
      <c r="U60" s="116">
        <v>0</v>
      </c>
      <c r="V60" s="95"/>
      <c r="W60" s="99"/>
      <c r="X60" s="99"/>
      <c r="Y60" s="95">
        <f t="shared" si="6"/>
        <v>0</v>
      </c>
      <c r="Z60" s="95">
        <f t="shared" si="7"/>
        <v>0</v>
      </c>
      <c r="AA60" s="95"/>
      <c r="AB60" s="168"/>
      <c r="AC60" s="231"/>
      <c r="AD60" s="95"/>
      <c r="AE60" s="95">
        <f t="shared" si="8"/>
        <v>0</v>
      </c>
      <c r="AF60" s="95">
        <f t="shared" si="9"/>
        <v>0</v>
      </c>
      <c r="AG60" s="116"/>
      <c r="AH60" s="95"/>
      <c r="AI60" s="95"/>
      <c r="AJ60" s="95"/>
      <c r="AK60" s="95">
        <f t="shared" si="10"/>
        <v>0</v>
      </c>
      <c r="AL60" s="95">
        <f t="shared" si="11"/>
        <v>0</v>
      </c>
      <c r="AM60" s="95"/>
      <c r="AN60" s="95"/>
      <c r="AO60" s="138"/>
      <c r="AP60" s="138"/>
      <c r="AQ60" s="95">
        <f t="shared" si="12"/>
        <v>0</v>
      </c>
      <c r="AR60" s="95">
        <f t="shared" si="13"/>
        <v>0</v>
      </c>
      <c r="AS60" s="139">
        <v>0</v>
      </c>
      <c r="AT60" s="162"/>
      <c r="AU60" s="99"/>
      <c r="AV60" s="95"/>
      <c r="AW60" s="95">
        <f t="shared" si="14"/>
        <v>0</v>
      </c>
      <c r="AX60" s="95">
        <f t="shared" si="15"/>
        <v>0</v>
      </c>
      <c r="AY60" s="150"/>
      <c r="AZ60" s="110"/>
      <c r="BA60" s="110"/>
      <c r="BB60" s="110"/>
      <c r="BC60" s="95">
        <f t="shared" si="16"/>
        <v>0</v>
      </c>
      <c r="BD60" s="95">
        <f t="shared" si="17"/>
        <v>0</v>
      </c>
      <c r="BE60" s="95"/>
      <c r="BF60" s="95"/>
      <c r="BG60" s="99"/>
      <c r="BH60" s="95"/>
      <c r="BI60" s="95">
        <f t="shared" si="18"/>
        <v>0</v>
      </c>
      <c r="BJ60" s="95">
        <f t="shared" si="19"/>
        <v>0</v>
      </c>
      <c r="BK60" s="118"/>
      <c r="BL60" s="118"/>
      <c r="BM60" s="95"/>
      <c r="BN60" s="95"/>
      <c r="BO60" s="95">
        <f t="shared" si="20"/>
        <v>0</v>
      </c>
      <c r="BP60" s="95">
        <f t="shared" si="21"/>
        <v>0</v>
      </c>
      <c r="BQ60" s="95"/>
      <c r="BR60" s="95"/>
      <c r="BS60" s="119"/>
      <c r="BT60" s="119"/>
      <c r="BU60" s="95">
        <f t="shared" si="22"/>
        <v>0</v>
      </c>
      <c r="BV60" s="95">
        <f t="shared" si="23"/>
        <v>0</v>
      </c>
      <c r="BW60" s="356"/>
      <c r="BX60" s="138"/>
      <c r="BY60" s="103"/>
      <c r="BZ60" s="118"/>
      <c r="CA60" s="95">
        <f t="shared" si="24"/>
        <v>0</v>
      </c>
      <c r="CB60" s="95">
        <f t="shared" si="25"/>
        <v>0</v>
      </c>
      <c r="CC60" s="139"/>
      <c r="CD60" s="99"/>
      <c r="CE60" s="120"/>
      <c r="CF60" s="120"/>
      <c r="CG60" s="95">
        <f t="shared" si="26"/>
        <v>0</v>
      </c>
      <c r="CH60" s="95">
        <f t="shared" si="89"/>
        <v>0</v>
      </c>
      <c r="CI60" s="95"/>
      <c r="CJ60" s="95"/>
      <c r="CK60" s="95"/>
      <c r="CL60" s="95"/>
      <c r="CM60" s="95">
        <f t="shared" si="27"/>
        <v>0</v>
      </c>
      <c r="CN60" s="95">
        <f t="shared" si="28"/>
        <v>0</v>
      </c>
      <c r="CO60" s="116"/>
      <c r="CP60" s="95"/>
      <c r="CQ60" s="95"/>
      <c r="CR60" s="95"/>
      <c r="CS60" s="95">
        <f t="shared" si="93"/>
        <v>0</v>
      </c>
      <c r="CT60" s="95">
        <f t="shared" si="30"/>
        <v>0</v>
      </c>
      <c r="CU60" s="95"/>
      <c r="CV60" s="95"/>
      <c r="CW60" s="95"/>
      <c r="CX60" s="95"/>
      <c r="CY60" s="95">
        <f t="shared" si="31"/>
        <v>0</v>
      </c>
      <c r="CZ60" s="95">
        <f t="shared" si="32"/>
        <v>0</v>
      </c>
      <c r="DA60" s="139">
        <v>0</v>
      </c>
      <c r="DB60" s="138"/>
      <c r="DC60" s="95"/>
      <c r="DD60" s="95"/>
      <c r="DE60" s="95">
        <f t="shared" si="33"/>
        <v>0</v>
      </c>
      <c r="DF60" s="95">
        <f t="shared" si="34"/>
        <v>0</v>
      </c>
      <c r="DG60" s="95"/>
      <c r="DH60" s="95"/>
      <c r="DI60" s="118"/>
      <c r="DJ60" s="95"/>
      <c r="DK60" s="95">
        <f t="shared" si="35"/>
        <v>0</v>
      </c>
      <c r="DL60" s="95">
        <f t="shared" si="36"/>
        <v>0</v>
      </c>
      <c r="DM60" s="138"/>
      <c r="DN60" s="138"/>
      <c r="DO60" s="138"/>
      <c r="DP60" s="138"/>
      <c r="DQ60" s="95">
        <f t="shared" si="37"/>
        <v>0</v>
      </c>
      <c r="DR60" s="95">
        <f t="shared" si="38"/>
        <v>0</v>
      </c>
      <c r="DS60" s="116"/>
      <c r="DT60" s="95"/>
      <c r="DU60" s="95"/>
      <c r="DV60" s="119"/>
      <c r="DW60" s="95">
        <f t="shared" si="39"/>
        <v>0</v>
      </c>
      <c r="DX60" s="95">
        <f t="shared" si="40"/>
        <v>0</v>
      </c>
      <c r="DY60" s="140"/>
      <c r="DZ60" s="95"/>
      <c r="EA60" s="95"/>
      <c r="EB60" s="95"/>
      <c r="EC60" s="95">
        <f t="shared" si="41"/>
        <v>0</v>
      </c>
      <c r="ED60" s="95">
        <f t="shared" si="42"/>
        <v>0</v>
      </c>
      <c r="EE60" s="95"/>
      <c r="EF60" s="95"/>
      <c r="EG60" s="121"/>
      <c r="EH60" s="95"/>
      <c r="EI60" s="95">
        <f t="shared" si="43"/>
        <v>0</v>
      </c>
      <c r="EJ60" s="95">
        <f t="shared" si="44"/>
        <v>0</v>
      </c>
      <c r="EK60" s="95"/>
      <c r="EL60" s="95"/>
      <c r="EM60" s="95"/>
      <c r="EN60" s="95"/>
      <c r="EO60" s="95">
        <f t="shared" si="45"/>
        <v>0</v>
      </c>
      <c r="EP60" s="95">
        <f t="shared" si="46"/>
        <v>0</v>
      </c>
      <c r="EQ60" s="95"/>
      <c r="ER60" s="95"/>
      <c r="ES60" s="95"/>
      <c r="ET60" s="95"/>
      <c r="EU60" s="95">
        <f t="shared" si="94"/>
        <v>0</v>
      </c>
      <c r="EV60" s="95">
        <f t="shared" si="48"/>
        <v>0</v>
      </c>
      <c r="EW60" s="116">
        <v>18.559999999999999</v>
      </c>
      <c r="EX60" s="95"/>
      <c r="EY60" s="95"/>
      <c r="EZ60" s="95"/>
      <c r="FA60" s="95">
        <f t="shared" si="49"/>
        <v>18.559999999999999</v>
      </c>
      <c r="FB60" s="95">
        <f t="shared" si="50"/>
        <v>0</v>
      </c>
      <c r="FC60" s="95"/>
      <c r="FD60" s="95"/>
      <c r="FE60" s="95"/>
      <c r="FF60" s="95"/>
      <c r="FG60" s="95">
        <f t="shared" si="51"/>
        <v>0</v>
      </c>
      <c r="FH60" s="95">
        <f t="shared" si="52"/>
        <v>0</v>
      </c>
      <c r="FI60" s="95"/>
      <c r="FJ60" s="95"/>
      <c r="FK60" s="95"/>
      <c r="FL60" s="95"/>
      <c r="FM60" s="95">
        <f t="shared" si="53"/>
        <v>0</v>
      </c>
      <c r="FN60" s="95">
        <f t="shared" si="54"/>
        <v>0</v>
      </c>
      <c r="FO60" s="95"/>
      <c r="FP60" s="95"/>
      <c r="FQ60" s="95"/>
      <c r="FR60" s="95"/>
      <c r="FS60" s="95">
        <f t="shared" si="55"/>
        <v>0</v>
      </c>
      <c r="FT60" s="95">
        <f t="shared" si="56"/>
        <v>0</v>
      </c>
      <c r="FU60" s="95"/>
      <c r="FV60" s="95"/>
      <c r="FW60" s="95"/>
      <c r="FX60" s="95"/>
      <c r="FY60" s="95">
        <f t="shared" si="57"/>
        <v>0</v>
      </c>
      <c r="FZ60" s="95">
        <f t="shared" si="58"/>
        <v>0</v>
      </c>
      <c r="GA60" s="95"/>
      <c r="GB60" s="95"/>
      <c r="GC60" s="95"/>
      <c r="GD60" s="95"/>
      <c r="GE60" s="95">
        <f t="shared" si="59"/>
        <v>0</v>
      </c>
      <c r="GF60" s="95">
        <f t="shared" si="60"/>
        <v>0</v>
      </c>
      <c r="GG60" s="95"/>
      <c r="GH60" s="95"/>
      <c r="GI60" s="95"/>
      <c r="GJ60" s="95"/>
      <c r="GK60" s="95">
        <f t="shared" si="61"/>
        <v>0</v>
      </c>
      <c r="GL60" s="95">
        <f t="shared" si="62"/>
        <v>0</v>
      </c>
      <c r="GM60" s="95"/>
      <c r="GN60" s="95"/>
      <c r="GO60" s="95"/>
      <c r="GP60" s="95"/>
      <c r="GQ60" s="95">
        <f t="shared" si="63"/>
        <v>0</v>
      </c>
      <c r="GR60" s="95">
        <f t="shared" si="64"/>
        <v>0</v>
      </c>
      <c r="GS60" s="95"/>
      <c r="GT60" s="95"/>
      <c r="GU60" s="95"/>
      <c r="GV60" s="95"/>
      <c r="GW60" s="95">
        <f t="shared" si="65"/>
        <v>0</v>
      </c>
      <c r="GX60" s="95">
        <f t="shared" si="65"/>
        <v>0</v>
      </c>
      <c r="GY60" s="95"/>
      <c r="GZ60" s="95"/>
      <c r="HA60" s="95"/>
      <c r="HB60" s="95"/>
      <c r="HC60" s="95">
        <f t="shared" si="66"/>
        <v>0</v>
      </c>
      <c r="HD60" s="95">
        <f t="shared" si="66"/>
        <v>0</v>
      </c>
      <c r="HE60" s="95"/>
      <c r="HF60" s="95"/>
      <c r="HG60" s="95"/>
      <c r="HH60" s="95"/>
      <c r="HI60" s="95">
        <f t="shared" si="67"/>
        <v>0</v>
      </c>
      <c r="HJ60" s="95">
        <f t="shared" si="68"/>
        <v>0</v>
      </c>
      <c r="HK60" s="95"/>
      <c r="HL60" s="95"/>
      <c r="HM60" s="95"/>
      <c r="HN60" s="95"/>
      <c r="HO60" s="95">
        <f t="shared" si="69"/>
        <v>0</v>
      </c>
      <c r="HP60" s="95">
        <f t="shared" si="70"/>
        <v>0</v>
      </c>
      <c r="HQ60" s="95"/>
      <c r="HR60" s="95"/>
      <c r="HS60" s="95"/>
      <c r="HT60" s="95"/>
      <c r="HU60" s="95">
        <f t="shared" si="71"/>
        <v>0</v>
      </c>
      <c r="HV60" s="95">
        <f t="shared" si="71"/>
        <v>0</v>
      </c>
      <c r="HW60" s="95"/>
      <c r="HX60" s="166"/>
      <c r="HY60" s="166"/>
      <c r="HZ60" s="166"/>
      <c r="IA60" s="95">
        <f t="shared" si="72"/>
        <v>0</v>
      </c>
      <c r="IB60" s="95">
        <f t="shared" si="73"/>
        <v>0</v>
      </c>
      <c r="IC60" s="164"/>
      <c r="ID60" s="99"/>
      <c r="IE60" s="99">
        <f t="shared" si="95"/>
        <v>0</v>
      </c>
      <c r="IF60" s="99">
        <f t="shared" si="95"/>
        <v>0</v>
      </c>
      <c r="IG60" s="99"/>
      <c r="IH60" s="99"/>
      <c r="II60" s="99">
        <f t="shared" si="75"/>
        <v>0</v>
      </c>
      <c r="IJ60" s="99">
        <f t="shared" si="76"/>
        <v>0</v>
      </c>
      <c r="IK60" s="165"/>
      <c r="IL60" s="167"/>
      <c r="IM60" s="162">
        <f t="shared" si="77"/>
        <v>0</v>
      </c>
      <c r="IN60" s="162">
        <f t="shared" si="78"/>
        <v>0</v>
      </c>
      <c r="IO60" s="139"/>
      <c r="IP60" s="166"/>
      <c r="IQ60" s="162">
        <f t="shared" si="79"/>
        <v>0</v>
      </c>
      <c r="IR60" s="162">
        <f t="shared" si="80"/>
        <v>0</v>
      </c>
      <c r="IS60" s="117"/>
      <c r="IT60" s="166"/>
      <c r="IU60" s="162">
        <f t="shared" si="81"/>
        <v>0</v>
      </c>
      <c r="IV60" s="162">
        <f t="shared" si="82"/>
        <v>0</v>
      </c>
      <c r="IW60" s="163"/>
      <c r="IX60" s="163"/>
      <c r="IY60" s="191">
        <f t="shared" si="90"/>
        <v>0</v>
      </c>
      <c r="IZ60" s="190">
        <f t="shared" si="91"/>
        <v>0</v>
      </c>
      <c r="JA60" s="191"/>
      <c r="JB60" s="191"/>
      <c r="JC60" s="191">
        <f t="shared" si="85"/>
        <v>0</v>
      </c>
      <c r="JD60" s="191">
        <f t="shared" si="86"/>
        <v>0</v>
      </c>
      <c r="JE60" s="190"/>
      <c r="JF60" s="190"/>
      <c r="JG60" s="191">
        <f t="shared" si="87"/>
        <v>0</v>
      </c>
      <c r="JH60" s="191">
        <f t="shared" si="88"/>
        <v>0</v>
      </c>
    </row>
    <row r="61" spans="1:268" ht="12.75" customHeight="1">
      <c r="A61" s="134"/>
      <c r="B61" s="137">
        <v>51</v>
      </c>
      <c r="C61" s="95"/>
      <c r="D61" s="95"/>
      <c r="E61" s="138"/>
      <c r="F61" s="138"/>
      <c r="G61" s="95">
        <f t="shared" si="0"/>
        <v>0</v>
      </c>
      <c r="H61" s="95">
        <f t="shared" si="1"/>
        <v>0</v>
      </c>
      <c r="I61" s="116"/>
      <c r="J61" s="95"/>
      <c r="K61" s="95"/>
      <c r="L61" s="95"/>
      <c r="M61" s="95">
        <f t="shared" si="2"/>
        <v>0</v>
      </c>
      <c r="N61" s="95">
        <f t="shared" si="3"/>
        <v>0</v>
      </c>
      <c r="O61" s="116"/>
      <c r="P61" s="95"/>
      <c r="Q61" s="99"/>
      <c r="R61" s="95"/>
      <c r="S61" s="95">
        <f t="shared" si="92"/>
        <v>0</v>
      </c>
      <c r="T61" s="95">
        <f t="shared" si="5"/>
        <v>0</v>
      </c>
      <c r="U61" s="116">
        <v>0</v>
      </c>
      <c r="V61" s="95"/>
      <c r="W61" s="99"/>
      <c r="X61" s="99"/>
      <c r="Y61" s="95">
        <f t="shared" si="6"/>
        <v>0</v>
      </c>
      <c r="Z61" s="95">
        <f t="shared" si="7"/>
        <v>0</v>
      </c>
      <c r="AA61" s="95"/>
      <c r="AB61" s="168"/>
      <c r="AC61" s="231"/>
      <c r="AD61" s="95"/>
      <c r="AE61" s="95">
        <f t="shared" si="8"/>
        <v>0</v>
      </c>
      <c r="AF61" s="95">
        <f t="shared" si="9"/>
        <v>0</v>
      </c>
      <c r="AG61" s="116"/>
      <c r="AH61" s="95"/>
      <c r="AI61" s="95"/>
      <c r="AJ61" s="95"/>
      <c r="AK61" s="95">
        <f t="shared" si="10"/>
        <v>0</v>
      </c>
      <c r="AL61" s="95">
        <f t="shared" si="11"/>
        <v>0</v>
      </c>
      <c r="AM61" s="95"/>
      <c r="AN61" s="95"/>
      <c r="AO61" s="138"/>
      <c r="AP61" s="138"/>
      <c r="AQ61" s="95">
        <f t="shared" si="12"/>
        <v>0</v>
      </c>
      <c r="AR61" s="95">
        <f t="shared" si="13"/>
        <v>0</v>
      </c>
      <c r="AS61" s="139">
        <v>0</v>
      </c>
      <c r="AT61" s="162"/>
      <c r="AU61" s="99"/>
      <c r="AV61" s="95"/>
      <c r="AW61" s="95">
        <f t="shared" si="14"/>
        <v>0</v>
      </c>
      <c r="AX61" s="95">
        <f t="shared" si="15"/>
        <v>0</v>
      </c>
      <c r="AY61" s="150"/>
      <c r="AZ61" s="110"/>
      <c r="BA61" s="110"/>
      <c r="BB61" s="110"/>
      <c r="BC61" s="95">
        <f t="shared" si="16"/>
        <v>0</v>
      </c>
      <c r="BD61" s="95">
        <f t="shared" si="17"/>
        <v>0</v>
      </c>
      <c r="BE61" s="95"/>
      <c r="BF61" s="95"/>
      <c r="BG61" s="99"/>
      <c r="BH61" s="95"/>
      <c r="BI61" s="95">
        <f t="shared" si="18"/>
        <v>0</v>
      </c>
      <c r="BJ61" s="95">
        <f t="shared" si="19"/>
        <v>0</v>
      </c>
      <c r="BK61" s="118"/>
      <c r="BL61" s="118"/>
      <c r="BM61" s="95"/>
      <c r="BN61" s="95"/>
      <c r="BO61" s="95">
        <f t="shared" si="20"/>
        <v>0</v>
      </c>
      <c r="BP61" s="95">
        <f t="shared" si="21"/>
        <v>0</v>
      </c>
      <c r="BQ61" s="95"/>
      <c r="BR61" s="95"/>
      <c r="BS61" s="119"/>
      <c r="BT61" s="119"/>
      <c r="BU61" s="95">
        <f t="shared" si="22"/>
        <v>0</v>
      </c>
      <c r="BV61" s="95">
        <f t="shared" si="23"/>
        <v>0</v>
      </c>
      <c r="BW61" s="356"/>
      <c r="BX61" s="138"/>
      <c r="BY61" s="103"/>
      <c r="BZ61" s="118"/>
      <c r="CA61" s="95">
        <f t="shared" si="24"/>
        <v>0</v>
      </c>
      <c r="CB61" s="95">
        <f t="shared" si="25"/>
        <v>0</v>
      </c>
      <c r="CC61" s="139"/>
      <c r="CD61" s="99"/>
      <c r="CE61" s="120"/>
      <c r="CF61" s="120"/>
      <c r="CG61" s="95">
        <f t="shared" si="26"/>
        <v>0</v>
      </c>
      <c r="CH61" s="95">
        <f t="shared" si="89"/>
        <v>0</v>
      </c>
      <c r="CI61" s="95"/>
      <c r="CJ61" s="95"/>
      <c r="CK61" s="95"/>
      <c r="CL61" s="95"/>
      <c r="CM61" s="95">
        <f t="shared" si="27"/>
        <v>0</v>
      </c>
      <c r="CN61" s="95">
        <f t="shared" si="28"/>
        <v>0</v>
      </c>
      <c r="CO61" s="116"/>
      <c r="CP61" s="95"/>
      <c r="CQ61" s="95"/>
      <c r="CR61" s="95"/>
      <c r="CS61" s="95">
        <f t="shared" si="93"/>
        <v>0</v>
      </c>
      <c r="CT61" s="95">
        <f t="shared" si="30"/>
        <v>0</v>
      </c>
      <c r="CU61" s="95"/>
      <c r="CV61" s="95"/>
      <c r="CW61" s="95"/>
      <c r="CX61" s="95"/>
      <c r="CY61" s="95">
        <f t="shared" si="31"/>
        <v>0</v>
      </c>
      <c r="CZ61" s="95">
        <f t="shared" si="32"/>
        <v>0</v>
      </c>
      <c r="DA61" s="139">
        <v>0</v>
      </c>
      <c r="DB61" s="138"/>
      <c r="DC61" s="95"/>
      <c r="DD61" s="95"/>
      <c r="DE61" s="95">
        <f t="shared" si="33"/>
        <v>0</v>
      </c>
      <c r="DF61" s="95">
        <f t="shared" si="34"/>
        <v>0</v>
      </c>
      <c r="DG61" s="95"/>
      <c r="DH61" s="95"/>
      <c r="DI61" s="118"/>
      <c r="DJ61" s="95"/>
      <c r="DK61" s="95">
        <f t="shared" si="35"/>
        <v>0</v>
      </c>
      <c r="DL61" s="95">
        <f t="shared" si="36"/>
        <v>0</v>
      </c>
      <c r="DM61" s="138"/>
      <c r="DN61" s="138"/>
      <c r="DO61" s="138"/>
      <c r="DP61" s="138"/>
      <c r="DQ61" s="95">
        <f t="shared" si="37"/>
        <v>0</v>
      </c>
      <c r="DR61" s="95">
        <f t="shared" si="38"/>
        <v>0</v>
      </c>
      <c r="DS61" s="116"/>
      <c r="DT61" s="95"/>
      <c r="DU61" s="95"/>
      <c r="DV61" s="119"/>
      <c r="DW61" s="95">
        <f t="shared" si="39"/>
        <v>0</v>
      </c>
      <c r="DX61" s="95">
        <f t="shared" si="40"/>
        <v>0</v>
      </c>
      <c r="DY61" s="140"/>
      <c r="DZ61" s="95"/>
      <c r="EA61" s="95"/>
      <c r="EB61" s="95"/>
      <c r="EC61" s="95">
        <f t="shared" si="41"/>
        <v>0</v>
      </c>
      <c r="ED61" s="95">
        <f t="shared" si="42"/>
        <v>0</v>
      </c>
      <c r="EE61" s="95"/>
      <c r="EF61" s="95"/>
      <c r="EG61" s="121"/>
      <c r="EH61" s="95"/>
      <c r="EI61" s="95">
        <f t="shared" si="43"/>
        <v>0</v>
      </c>
      <c r="EJ61" s="95">
        <f t="shared" si="44"/>
        <v>0</v>
      </c>
      <c r="EK61" s="95"/>
      <c r="EL61" s="95"/>
      <c r="EM61" s="95"/>
      <c r="EN61" s="95"/>
      <c r="EO61" s="95">
        <f t="shared" si="45"/>
        <v>0</v>
      </c>
      <c r="EP61" s="95">
        <f t="shared" si="46"/>
        <v>0</v>
      </c>
      <c r="EQ61" s="95"/>
      <c r="ER61" s="95"/>
      <c r="ES61" s="95"/>
      <c r="ET61" s="95"/>
      <c r="EU61" s="95">
        <f t="shared" si="94"/>
        <v>0</v>
      </c>
      <c r="EV61" s="95">
        <f t="shared" si="48"/>
        <v>0</v>
      </c>
      <c r="EW61" s="116">
        <v>18.559999999999999</v>
      </c>
      <c r="EX61" s="95"/>
      <c r="EY61" s="95"/>
      <c r="EZ61" s="95"/>
      <c r="FA61" s="95">
        <f t="shared" si="49"/>
        <v>18.559999999999999</v>
      </c>
      <c r="FB61" s="95">
        <f t="shared" si="50"/>
        <v>0</v>
      </c>
      <c r="FC61" s="95"/>
      <c r="FD61" s="95"/>
      <c r="FE61" s="95"/>
      <c r="FF61" s="95"/>
      <c r="FG61" s="95">
        <f t="shared" si="51"/>
        <v>0</v>
      </c>
      <c r="FH61" s="95">
        <f t="shared" si="52"/>
        <v>0</v>
      </c>
      <c r="FI61" s="95"/>
      <c r="FJ61" s="95"/>
      <c r="FK61" s="95"/>
      <c r="FL61" s="95"/>
      <c r="FM61" s="95">
        <f t="shared" si="53"/>
        <v>0</v>
      </c>
      <c r="FN61" s="95">
        <f t="shared" si="54"/>
        <v>0</v>
      </c>
      <c r="FO61" s="95"/>
      <c r="FP61" s="95"/>
      <c r="FQ61" s="95"/>
      <c r="FR61" s="95"/>
      <c r="FS61" s="95">
        <f t="shared" si="55"/>
        <v>0</v>
      </c>
      <c r="FT61" s="95">
        <f t="shared" si="56"/>
        <v>0</v>
      </c>
      <c r="FU61" s="95"/>
      <c r="FV61" s="95"/>
      <c r="FW61" s="95"/>
      <c r="FX61" s="95"/>
      <c r="FY61" s="95">
        <f t="shared" si="57"/>
        <v>0</v>
      </c>
      <c r="FZ61" s="95">
        <f t="shared" si="58"/>
        <v>0</v>
      </c>
      <c r="GA61" s="95"/>
      <c r="GB61" s="95"/>
      <c r="GC61" s="95"/>
      <c r="GD61" s="95"/>
      <c r="GE61" s="95">
        <f t="shared" si="59"/>
        <v>0</v>
      </c>
      <c r="GF61" s="95">
        <f t="shared" si="60"/>
        <v>0</v>
      </c>
      <c r="GG61" s="95"/>
      <c r="GH61" s="95"/>
      <c r="GI61" s="95"/>
      <c r="GJ61" s="95"/>
      <c r="GK61" s="95">
        <f t="shared" si="61"/>
        <v>0</v>
      </c>
      <c r="GL61" s="95">
        <f t="shared" si="62"/>
        <v>0</v>
      </c>
      <c r="GM61" s="95"/>
      <c r="GN61" s="95"/>
      <c r="GO61" s="95"/>
      <c r="GP61" s="95"/>
      <c r="GQ61" s="95">
        <f t="shared" si="63"/>
        <v>0</v>
      </c>
      <c r="GR61" s="95">
        <f t="shared" si="64"/>
        <v>0</v>
      </c>
      <c r="GS61" s="95"/>
      <c r="GT61" s="95"/>
      <c r="GU61" s="95"/>
      <c r="GV61" s="95"/>
      <c r="GW61" s="95">
        <f t="shared" si="65"/>
        <v>0</v>
      </c>
      <c r="GX61" s="95">
        <f t="shared" si="65"/>
        <v>0</v>
      </c>
      <c r="GY61" s="95"/>
      <c r="GZ61" s="95"/>
      <c r="HA61" s="95"/>
      <c r="HB61" s="95"/>
      <c r="HC61" s="95">
        <f t="shared" si="66"/>
        <v>0</v>
      </c>
      <c r="HD61" s="95">
        <f t="shared" si="66"/>
        <v>0</v>
      </c>
      <c r="HE61" s="95"/>
      <c r="HF61" s="95"/>
      <c r="HG61" s="95"/>
      <c r="HH61" s="95"/>
      <c r="HI61" s="95">
        <f t="shared" si="67"/>
        <v>0</v>
      </c>
      <c r="HJ61" s="95">
        <f t="shared" si="68"/>
        <v>0</v>
      </c>
      <c r="HK61" s="95"/>
      <c r="HL61" s="95"/>
      <c r="HM61" s="95"/>
      <c r="HN61" s="95"/>
      <c r="HO61" s="95">
        <f t="shared" si="69"/>
        <v>0</v>
      </c>
      <c r="HP61" s="95">
        <f t="shared" si="70"/>
        <v>0</v>
      </c>
      <c r="HQ61" s="95"/>
      <c r="HR61" s="95"/>
      <c r="HS61" s="95"/>
      <c r="HT61" s="95"/>
      <c r="HU61" s="95">
        <f t="shared" si="71"/>
        <v>0</v>
      </c>
      <c r="HV61" s="95">
        <f t="shared" si="71"/>
        <v>0</v>
      </c>
      <c r="HW61" s="95"/>
      <c r="HX61" s="166"/>
      <c r="HY61" s="166"/>
      <c r="HZ61" s="166"/>
      <c r="IA61" s="95">
        <f t="shared" si="72"/>
        <v>0</v>
      </c>
      <c r="IB61" s="95">
        <f t="shared" si="73"/>
        <v>0</v>
      </c>
      <c r="IC61" s="164"/>
      <c r="ID61" s="99"/>
      <c r="IE61" s="99">
        <f t="shared" si="95"/>
        <v>0</v>
      </c>
      <c r="IF61" s="99">
        <f t="shared" si="95"/>
        <v>0</v>
      </c>
      <c r="IG61" s="99"/>
      <c r="IH61" s="99"/>
      <c r="II61" s="99">
        <f t="shared" si="75"/>
        <v>0</v>
      </c>
      <c r="IJ61" s="99">
        <f t="shared" si="76"/>
        <v>0</v>
      </c>
      <c r="IK61" s="165"/>
      <c r="IL61" s="167"/>
      <c r="IM61" s="162">
        <f t="shared" si="77"/>
        <v>0</v>
      </c>
      <c r="IN61" s="162">
        <f t="shared" si="78"/>
        <v>0</v>
      </c>
      <c r="IO61" s="139"/>
      <c r="IP61" s="166"/>
      <c r="IQ61" s="162">
        <f t="shared" si="79"/>
        <v>0</v>
      </c>
      <c r="IR61" s="162">
        <f t="shared" si="80"/>
        <v>0</v>
      </c>
      <c r="IS61" s="117"/>
      <c r="IT61" s="166"/>
      <c r="IU61" s="162">
        <f t="shared" si="81"/>
        <v>0</v>
      </c>
      <c r="IV61" s="162">
        <f t="shared" si="82"/>
        <v>0</v>
      </c>
      <c r="IW61" s="163"/>
      <c r="IX61" s="163"/>
      <c r="IY61" s="191">
        <f t="shared" si="90"/>
        <v>0</v>
      </c>
      <c r="IZ61" s="190">
        <f t="shared" si="91"/>
        <v>0</v>
      </c>
      <c r="JA61" s="191"/>
      <c r="JB61" s="191"/>
      <c r="JC61" s="191">
        <f t="shared" si="85"/>
        <v>0</v>
      </c>
      <c r="JD61" s="191">
        <f t="shared" si="86"/>
        <v>0</v>
      </c>
      <c r="JE61" s="190"/>
      <c r="JF61" s="190"/>
      <c r="JG61" s="191">
        <f t="shared" si="87"/>
        <v>0</v>
      </c>
      <c r="JH61" s="191">
        <f t="shared" si="88"/>
        <v>0</v>
      </c>
    </row>
    <row r="62" spans="1:268" ht="12.75" customHeight="1">
      <c r="A62" s="134"/>
      <c r="B62" s="137">
        <v>52</v>
      </c>
      <c r="C62" s="95"/>
      <c r="D62" s="95"/>
      <c r="E62" s="138"/>
      <c r="F62" s="138"/>
      <c r="G62" s="95">
        <f t="shared" si="0"/>
        <v>0</v>
      </c>
      <c r="H62" s="95">
        <f t="shared" si="1"/>
        <v>0</v>
      </c>
      <c r="I62" s="116"/>
      <c r="J62" s="95"/>
      <c r="K62" s="95"/>
      <c r="L62" s="95"/>
      <c r="M62" s="95">
        <f t="shared" si="2"/>
        <v>0</v>
      </c>
      <c r="N62" s="95">
        <f t="shared" si="3"/>
        <v>0</v>
      </c>
      <c r="O62" s="116"/>
      <c r="P62" s="95"/>
      <c r="Q62" s="99"/>
      <c r="R62" s="95"/>
      <c r="S62" s="95">
        <f t="shared" si="92"/>
        <v>0</v>
      </c>
      <c r="T62" s="95">
        <f t="shared" si="5"/>
        <v>0</v>
      </c>
      <c r="U62" s="116">
        <v>0</v>
      </c>
      <c r="V62" s="95"/>
      <c r="W62" s="99"/>
      <c r="X62" s="99"/>
      <c r="Y62" s="95">
        <f t="shared" si="6"/>
        <v>0</v>
      </c>
      <c r="Z62" s="95">
        <f t="shared" si="7"/>
        <v>0</v>
      </c>
      <c r="AA62" s="95"/>
      <c r="AB62" s="168"/>
      <c r="AC62" s="231"/>
      <c r="AD62" s="95"/>
      <c r="AE62" s="95">
        <f t="shared" si="8"/>
        <v>0</v>
      </c>
      <c r="AF62" s="95">
        <f t="shared" si="9"/>
        <v>0</v>
      </c>
      <c r="AG62" s="116"/>
      <c r="AH62" s="95"/>
      <c r="AI62" s="95"/>
      <c r="AJ62" s="95"/>
      <c r="AK62" s="95">
        <f t="shared" si="10"/>
        <v>0</v>
      </c>
      <c r="AL62" s="95">
        <f t="shared" si="11"/>
        <v>0</v>
      </c>
      <c r="AM62" s="95"/>
      <c r="AN62" s="95"/>
      <c r="AO62" s="138"/>
      <c r="AP62" s="138"/>
      <c r="AQ62" s="95">
        <f t="shared" si="12"/>
        <v>0</v>
      </c>
      <c r="AR62" s="95">
        <f t="shared" si="13"/>
        <v>0</v>
      </c>
      <c r="AS62" s="139">
        <v>0</v>
      </c>
      <c r="AT62" s="162"/>
      <c r="AU62" s="99"/>
      <c r="AV62" s="95"/>
      <c r="AW62" s="95">
        <f t="shared" si="14"/>
        <v>0</v>
      </c>
      <c r="AX62" s="95">
        <f t="shared" si="15"/>
        <v>0</v>
      </c>
      <c r="AY62" s="150"/>
      <c r="AZ62" s="110"/>
      <c r="BA62" s="110"/>
      <c r="BB62" s="110"/>
      <c r="BC62" s="95">
        <f t="shared" si="16"/>
        <v>0</v>
      </c>
      <c r="BD62" s="95">
        <f t="shared" si="17"/>
        <v>0</v>
      </c>
      <c r="BE62" s="95"/>
      <c r="BF62" s="95"/>
      <c r="BG62" s="99"/>
      <c r="BH62" s="95"/>
      <c r="BI62" s="95">
        <f t="shared" si="18"/>
        <v>0</v>
      </c>
      <c r="BJ62" s="95">
        <f t="shared" si="19"/>
        <v>0</v>
      </c>
      <c r="BK62" s="118"/>
      <c r="BL62" s="118"/>
      <c r="BM62" s="95"/>
      <c r="BN62" s="95"/>
      <c r="BO62" s="95">
        <f t="shared" si="20"/>
        <v>0</v>
      </c>
      <c r="BP62" s="95">
        <f t="shared" si="21"/>
        <v>0</v>
      </c>
      <c r="BQ62" s="95"/>
      <c r="BR62" s="95"/>
      <c r="BS62" s="119"/>
      <c r="BT62" s="119"/>
      <c r="BU62" s="95">
        <f t="shared" si="22"/>
        <v>0</v>
      </c>
      <c r="BV62" s="95">
        <f t="shared" si="23"/>
        <v>0</v>
      </c>
      <c r="BW62" s="356"/>
      <c r="BX62" s="138"/>
      <c r="BY62" s="103"/>
      <c r="BZ62" s="118"/>
      <c r="CA62" s="95">
        <f t="shared" si="24"/>
        <v>0</v>
      </c>
      <c r="CB62" s="95">
        <f t="shared" si="25"/>
        <v>0</v>
      </c>
      <c r="CC62" s="139"/>
      <c r="CD62" s="99"/>
      <c r="CE62" s="120"/>
      <c r="CF62" s="120"/>
      <c r="CG62" s="95">
        <f t="shared" si="26"/>
        <v>0</v>
      </c>
      <c r="CH62" s="95">
        <f t="shared" si="89"/>
        <v>0</v>
      </c>
      <c r="CI62" s="95"/>
      <c r="CJ62" s="95"/>
      <c r="CK62" s="95"/>
      <c r="CL62" s="95"/>
      <c r="CM62" s="95">
        <f t="shared" si="27"/>
        <v>0</v>
      </c>
      <c r="CN62" s="95">
        <f t="shared" si="28"/>
        <v>0</v>
      </c>
      <c r="CO62" s="116"/>
      <c r="CP62" s="95"/>
      <c r="CQ62" s="95"/>
      <c r="CR62" s="95"/>
      <c r="CS62" s="95">
        <f t="shared" si="93"/>
        <v>0</v>
      </c>
      <c r="CT62" s="95">
        <f t="shared" si="30"/>
        <v>0</v>
      </c>
      <c r="CU62" s="95"/>
      <c r="CV62" s="95"/>
      <c r="CW62" s="95"/>
      <c r="CX62" s="95"/>
      <c r="CY62" s="95">
        <f t="shared" si="31"/>
        <v>0</v>
      </c>
      <c r="CZ62" s="95">
        <f t="shared" si="32"/>
        <v>0</v>
      </c>
      <c r="DA62" s="139">
        <v>0</v>
      </c>
      <c r="DB62" s="138"/>
      <c r="DC62" s="95"/>
      <c r="DD62" s="95"/>
      <c r="DE62" s="95">
        <f t="shared" si="33"/>
        <v>0</v>
      </c>
      <c r="DF62" s="95">
        <f t="shared" si="34"/>
        <v>0</v>
      </c>
      <c r="DG62" s="95"/>
      <c r="DH62" s="95"/>
      <c r="DI62" s="118"/>
      <c r="DJ62" s="95"/>
      <c r="DK62" s="95">
        <f t="shared" si="35"/>
        <v>0</v>
      </c>
      <c r="DL62" s="95">
        <f t="shared" si="36"/>
        <v>0</v>
      </c>
      <c r="DM62" s="138"/>
      <c r="DN62" s="138"/>
      <c r="DO62" s="138"/>
      <c r="DP62" s="138"/>
      <c r="DQ62" s="95">
        <f t="shared" si="37"/>
        <v>0</v>
      </c>
      <c r="DR62" s="95">
        <f t="shared" si="38"/>
        <v>0</v>
      </c>
      <c r="DS62" s="116"/>
      <c r="DT62" s="95"/>
      <c r="DU62" s="95"/>
      <c r="DV62" s="119"/>
      <c r="DW62" s="95">
        <f t="shared" si="39"/>
        <v>0</v>
      </c>
      <c r="DX62" s="95">
        <f t="shared" si="40"/>
        <v>0</v>
      </c>
      <c r="DY62" s="140"/>
      <c r="DZ62" s="95"/>
      <c r="EA62" s="95"/>
      <c r="EB62" s="95"/>
      <c r="EC62" s="95">
        <f t="shared" si="41"/>
        <v>0</v>
      </c>
      <c r="ED62" s="95">
        <f t="shared" si="42"/>
        <v>0</v>
      </c>
      <c r="EE62" s="95"/>
      <c r="EF62" s="95"/>
      <c r="EG62" s="121"/>
      <c r="EH62" s="95"/>
      <c r="EI62" s="95">
        <f t="shared" si="43"/>
        <v>0</v>
      </c>
      <c r="EJ62" s="95">
        <f t="shared" si="44"/>
        <v>0</v>
      </c>
      <c r="EK62" s="95"/>
      <c r="EL62" s="95"/>
      <c r="EM62" s="95"/>
      <c r="EN62" s="95"/>
      <c r="EO62" s="95">
        <f t="shared" si="45"/>
        <v>0</v>
      </c>
      <c r="EP62" s="95">
        <f t="shared" si="46"/>
        <v>0</v>
      </c>
      <c r="EQ62" s="95"/>
      <c r="ER62" s="95"/>
      <c r="ES62" s="95"/>
      <c r="ET62" s="95"/>
      <c r="EU62" s="95">
        <f t="shared" si="94"/>
        <v>0</v>
      </c>
      <c r="EV62" s="95">
        <f t="shared" si="48"/>
        <v>0</v>
      </c>
      <c r="EW62" s="116">
        <v>18.559999999999999</v>
      </c>
      <c r="EX62" s="95"/>
      <c r="EY62" s="95"/>
      <c r="EZ62" s="95"/>
      <c r="FA62" s="95">
        <f t="shared" si="49"/>
        <v>18.559999999999999</v>
      </c>
      <c r="FB62" s="95">
        <f t="shared" si="50"/>
        <v>0</v>
      </c>
      <c r="FC62" s="95"/>
      <c r="FD62" s="95"/>
      <c r="FE62" s="95"/>
      <c r="FF62" s="95"/>
      <c r="FG62" s="95">
        <f t="shared" si="51"/>
        <v>0</v>
      </c>
      <c r="FH62" s="95">
        <f t="shared" si="52"/>
        <v>0</v>
      </c>
      <c r="FI62" s="95"/>
      <c r="FJ62" s="95"/>
      <c r="FK62" s="95"/>
      <c r="FL62" s="95"/>
      <c r="FM62" s="95">
        <f t="shared" si="53"/>
        <v>0</v>
      </c>
      <c r="FN62" s="95">
        <f t="shared" si="54"/>
        <v>0</v>
      </c>
      <c r="FO62" s="95"/>
      <c r="FP62" s="95"/>
      <c r="FQ62" s="95"/>
      <c r="FR62" s="95"/>
      <c r="FS62" s="95">
        <f t="shared" si="55"/>
        <v>0</v>
      </c>
      <c r="FT62" s="95">
        <f t="shared" si="56"/>
        <v>0</v>
      </c>
      <c r="FU62" s="95"/>
      <c r="FV62" s="95"/>
      <c r="FW62" s="95"/>
      <c r="FX62" s="95"/>
      <c r="FY62" s="95">
        <f t="shared" si="57"/>
        <v>0</v>
      </c>
      <c r="FZ62" s="95">
        <f t="shared" si="58"/>
        <v>0</v>
      </c>
      <c r="GA62" s="95"/>
      <c r="GB62" s="95"/>
      <c r="GC62" s="95"/>
      <c r="GD62" s="95"/>
      <c r="GE62" s="95">
        <f t="shared" si="59"/>
        <v>0</v>
      </c>
      <c r="GF62" s="95">
        <f t="shared" si="60"/>
        <v>0</v>
      </c>
      <c r="GG62" s="95"/>
      <c r="GH62" s="95"/>
      <c r="GI62" s="95"/>
      <c r="GJ62" s="95"/>
      <c r="GK62" s="95">
        <f t="shared" si="61"/>
        <v>0</v>
      </c>
      <c r="GL62" s="95">
        <f t="shared" si="62"/>
        <v>0</v>
      </c>
      <c r="GM62" s="95"/>
      <c r="GN62" s="95"/>
      <c r="GO62" s="95"/>
      <c r="GP62" s="95"/>
      <c r="GQ62" s="95">
        <f t="shared" si="63"/>
        <v>0</v>
      </c>
      <c r="GR62" s="95">
        <f t="shared" si="64"/>
        <v>0</v>
      </c>
      <c r="GS62" s="95"/>
      <c r="GT62" s="95"/>
      <c r="GU62" s="95"/>
      <c r="GV62" s="95"/>
      <c r="GW62" s="95">
        <f t="shared" si="65"/>
        <v>0</v>
      </c>
      <c r="GX62" s="95">
        <f t="shared" si="65"/>
        <v>0</v>
      </c>
      <c r="GY62" s="95"/>
      <c r="GZ62" s="95"/>
      <c r="HA62" s="95"/>
      <c r="HB62" s="95"/>
      <c r="HC62" s="95">
        <f t="shared" si="66"/>
        <v>0</v>
      </c>
      <c r="HD62" s="95">
        <f t="shared" si="66"/>
        <v>0</v>
      </c>
      <c r="HE62" s="95"/>
      <c r="HF62" s="95"/>
      <c r="HG62" s="95"/>
      <c r="HH62" s="95"/>
      <c r="HI62" s="95">
        <f t="shared" si="67"/>
        <v>0</v>
      </c>
      <c r="HJ62" s="95">
        <f t="shared" si="68"/>
        <v>0</v>
      </c>
      <c r="HK62" s="95"/>
      <c r="HL62" s="95"/>
      <c r="HM62" s="95"/>
      <c r="HN62" s="95"/>
      <c r="HO62" s="95">
        <f t="shared" si="69"/>
        <v>0</v>
      </c>
      <c r="HP62" s="95">
        <f t="shared" si="70"/>
        <v>0</v>
      </c>
      <c r="HQ62" s="95"/>
      <c r="HR62" s="95"/>
      <c r="HS62" s="95"/>
      <c r="HT62" s="95"/>
      <c r="HU62" s="95">
        <f t="shared" si="71"/>
        <v>0</v>
      </c>
      <c r="HV62" s="95">
        <f t="shared" si="71"/>
        <v>0</v>
      </c>
      <c r="HW62" s="95"/>
      <c r="HX62" s="166"/>
      <c r="HY62" s="166"/>
      <c r="HZ62" s="166"/>
      <c r="IA62" s="95">
        <f t="shared" si="72"/>
        <v>0</v>
      </c>
      <c r="IB62" s="95">
        <f t="shared" si="73"/>
        <v>0</v>
      </c>
      <c r="IC62" s="164"/>
      <c r="ID62" s="99"/>
      <c r="IE62" s="99">
        <f t="shared" si="95"/>
        <v>0</v>
      </c>
      <c r="IF62" s="99">
        <f t="shared" si="95"/>
        <v>0</v>
      </c>
      <c r="IG62" s="99"/>
      <c r="IH62" s="99"/>
      <c r="II62" s="99">
        <f t="shared" si="75"/>
        <v>0</v>
      </c>
      <c r="IJ62" s="99">
        <f t="shared" si="76"/>
        <v>0</v>
      </c>
      <c r="IK62" s="165"/>
      <c r="IL62" s="167"/>
      <c r="IM62" s="162">
        <f t="shared" si="77"/>
        <v>0</v>
      </c>
      <c r="IN62" s="162">
        <f t="shared" si="78"/>
        <v>0</v>
      </c>
      <c r="IO62" s="139"/>
      <c r="IP62" s="166"/>
      <c r="IQ62" s="162">
        <f t="shared" si="79"/>
        <v>0</v>
      </c>
      <c r="IR62" s="162">
        <f t="shared" si="80"/>
        <v>0</v>
      </c>
      <c r="IS62" s="117"/>
      <c r="IT62" s="166"/>
      <c r="IU62" s="162">
        <f t="shared" si="81"/>
        <v>0</v>
      </c>
      <c r="IV62" s="162">
        <f t="shared" si="82"/>
        <v>0</v>
      </c>
      <c r="IW62" s="163"/>
      <c r="IX62" s="163"/>
      <c r="IY62" s="191">
        <f t="shared" si="90"/>
        <v>0</v>
      </c>
      <c r="IZ62" s="190">
        <f t="shared" si="91"/>
        <v>0</v>
      </c>
      <c r="JA62" s="191"/>
      <c r="JB62" s="191"/>
      <c r="JC62" s="191">
        <f t="shared" si="85"/>
        <v>0</v>
      </c>
      <c r="JD62" s="191">
        <f t="shared" si="86"/>
        <v>0</v>
      </c>
      <c r="JE62" s="190"/>
      <c r="JF62" s="190"/>
      <c r="JG62" s="191">
        <f t="shared" si="87"/>
        <v>0</v>
      </c>
      <c r="JH62" s="191">
        <f t="shared" si="88"/>
        <v>0</v>
      </c>
    </row>
    <row r="63" spans="1:268" ht="12.75" customHeight="1">
      <c r="A63" s="141" t="s">
        <v>149</v>
      </c>
      <c r="B63" s="137">
        <v>53</v>
      </c>
      <c r="C63" s="95"/>
      <c r="D63" s="95"/>
      <c r="E63" s="138"/>
      <c r="F63" s="138"/>
      <c r="G63" s="95">
        <f t="shared" si="0"/>
        <v>0</v>
      </c>
      <c r="H63" s="95">
        <f t="shared" si="1"/>
        <v>0</v>
      </c>
      <c r="I63" s="116"/>
      <c r="J63" s="95"/>
      <c r="K63" s="95"/>
      <c r="L63" s="95"/>
      <c r="M63" s="95">
        <f t="shared" si="2"/>
        <v>0</v>
      </c>
      <c r="N63" s="95">
        <f t="shared" si="3"/>
        <v>0</v>
      </c>
      <c r="O63" s="116"/>
      <c r="P63" s="95"/>
      <c r="Q63" s="99"/>
      <c r="R63" s="95"/>
      <c r="S63" s="95">
        <f t="shared" si="92"/>
        <v>0</v>
      </c>
      <c r="T63" s="95">
        <f t="shared" si="5"/>
        <v>0</v>
      </c>
      <c r="U63" s="116">
        <v>0</v>
      </c>
      <c r="V63" s="95"/>
      <c r="W63" s="99"/>
      <c r="X63" s="99"/>
      <c r="Y63" s="95">
        <f t="shared" si="6"/>
        <v>0</v>
      </c>
      <c r="Z63" s="95">
        <f t="shared" si="7"/>
        <v>0</v>
      </c>
      <c r="AA63" s="95"/>
      <c r="AB63" s="168"/>
      <c r="AC63" s="231"/>
      <c r="AD63" s="95"/>
      <c r="AE63" s="95">
        <f t="shared" si="8"/>
        <v>0</v>
      </c>
      <c r="AF63" s="95">
        <f t="shared" si="9"/>
        <v>0</v>
      </c>
      <c r="AG63" s="116"/>
      <c r="AH63" s="95"/>
      <c r="AI63" s="95"/>
      <c r="AJ63" s="95"/>
      <c r="AK63" s="95">
        <f t="shared" si="10"/>
        <v>0</v>
      </c>
      <c r="AL63" s="95">
        <f t="shared" si="11"/>
        <v>0</v>
      </c>
      <c r="AM63" s="95"/>
      <c r="AN63" s="95"/>
      <c r="AO63" s="138"/>
      <c r="AP63" s="138"/>
      <c r="AQ63" s="95">
        <f t="shared" si="12"/>
        <v>0</v>
      </c>
      <c r="AR63" s="95">
        <f t="shared" si="13"/>
        <v>0</v>
      </c>
      <c r="AS63" s="139">
        <v>0</v>
      </c>
      <c r="AT63" s="162"/>
      <c r="AU63" s="99"/>
      <c r="AV63" s="95"/>
      <c r="AW63" s="95">
        <f t="shared" si="14"/>
        <v>0</v>
      </c>
      <c r="AX63" s="95">
        <f t="shared" si="15"/>
        <v>0</v>
      </c>
      <c r="AY63" s="150"/>
      <c r="AZ63" s="110"/>
      <c r="BA63" s="110"/>
      <c r="BB63" s="110"/>
      <c r="BC63" s="95">
        <f t="shared" si="16"/>
        <v>0</v>
      </c>
      <c r="BD63" s="95">
        <f t="shared" si="17"/>
        <v>0</v>
      </c>
      <c r="BE63" s="95"/>
      <c r="BF63" s="95"/>
      <c r="BG63" s="99"/>
      <c r="BH63" s="95"/>
      <c r="BI63" s="95">
        <f t="shared" si="18"/>
        <v>0</v>
      </c>
      <c r="BJ63" s="95">
        <f t="shared" si="19"/>
        <v>0</v>
      </c>
      <c r="BK63" s="118"/>
      <c r="BL63" s="118"/>
      <c r="BM63" s="95"/>
      <c r="BN63" s="95"/>
      <c r="BO63" s="95">
        <f t="shared" si="20"/>
        <v>0</v>
      </c>
      <c r="BP63" s="95">
        <f t="shared" si="21"/>
        <v>0</v>
      </c>
      <c r="BQ63" s="95"/>
      <c r="BR63" s="95"/>
      <c r="BS63" s="119"/>
      <c r="BT63" s="119"/>
      <c r="BU63" s="95">
        <f t="shared" si="22"/>
        <v>0</v>
      </c>
      <c r="BV63" s="95">
        <f t="shared" si="23"/>
        <v>0</v>
      </c>
      <c r="BW63" s="356"/>
      <c r="BX63" s="138"/>
      <c r="BY63" s="103"/>
      <c r="BZ63" s="118"/>
      <c r="CA63" s="95">
        <f t="shared" si="24"/>
        <v>0</v>
      </c>
      <c r="CB63" s="95">
        <f t="shared" si="25"/>
        <v>0</v>
      </c>
      <c r="CC63" s="139"/>
      <c r="CD63" s="99"/>
      <c r="CE63" s="120"/>
      <c r="CF63" s="120"/>
      <c r="CG63" s="95">
        <f t="shared" si="26"/>
        <v>0</v>
      </c>
      <c r="CH63" s="95">
        <f t="shared" si="89"/>
        <v>0</v>
      </c>
      <c r="CI63" s="95"/>
      <c r="CJ63" s="95"/>
      <c r="CK63" s="95"/>
      <c r="CL63" s="95"/>
      <c r="CM63" s="95">
        <f t="shared" si="27"/>
        <v>0</v>
      </c>
      <c r="CN63" s="95">
        <f t="shared" si="28"/>
        <v>0</v>
      </c>
      <c r="CO63" s="116"/>
      <c r="CP63" s="95"/>
      <c r="CQ63" s="95"/>
      <c r="CR63" s="95"/>
      <c r="CS63" s="95">
        <f t="shared" si="93"/>
        <v>0</v>
      </c>
      <c r="CT63" s="95">
        <f t="shared" si="30"/>
        <v>0</v>
      </c>
      <c r="CU63" s="95"/>
      <c r="CV63" s="95"/>
      <c r="CW63" s="95"/>
      <c r="CX63" s="95"/>
      <c r="CY63" s="95">
        <f t="shared" si="31"/>
        <v>0</v>
      </c>
      <c r="CZ63" s="95">
        <f t="shared" si="32"/>
        <v>0</v>
      </c>
      <c r="DA63" s="139">
        <v>0</v>
      </c>
      <c r="DB63" s="138"/>
      <c r="DC63" s="95"/>
      <c r="DD63" s="95"/>
      <c r="DE63" s="95">
        <f t="shared" si="33"/>
        <v>0</v>
      </c>
      <c r="DF63" s="95">
        <f t="shared" si="34"/>
        <v>0</v>
      </c>
      <c r="DG63" s="95"/>
      <c r="DH63" s="95"/>
      <c r="DI63" s="118"/>
      <c r="DJ63" s="95"/>
      <c r="DK63" s="95">
        <f t="shared" si="35"/>
        <v>0</v>
      </c>
      <c r="DL63" s="95">
        <f t="shared" si="36"/>
        <v>0</v>
      </c>
      <c r="DM63" s="138"/>
      <c r="DN63" s="138"/>
      <c r="DO63" s="138"/>
      <c r="DP63" s="138"/>
      <c r="DQ63" s="95">
        <f t="shared" si="37"/>
        <v>0</v>
      </c>
      <c r="DR63" s="95">
        <f t="shared" si="38"/>
        <v>0</v>
      </c>
      <c r="DS63" s="116"/>
      <c r="DT63" s="95"/>
      <c r="DU63" s="95"/>
      <c r="DV63" s="119"/>
      <c r="DW63" s="95">
        <f t="shared" si="39"/>
        <v>0</v>
      </c>
      <c r="DX63" s="95">
        <f t="shared" si="40"/>
        <v>0</v>
      </c>
      <c r="DY63" s="140"/>
      <c r="DZ63" s="95"/>
      <c r="EA63" s="95"/>
      <c r="EB63" s="95"/>
      <c r="EC63" s="95">
        <f t="shared" si="41"/>
        <v>0</v>
      </c>
      <c r="ED63" s="95">
        <f t="shared" si="42"/>
        <v>0</v>
      </c>
      <c r="EE63" s="95"/>
      <c r="EF63" s="95"/>
      <c r="EG63" s="121"/>
      <c r="EH63" s="95"/>
      <c r="EI63" s="95">
        <f t="shared" si="43"/>
        <v>0</v>
      </c>
      <c r="EJ63" s="95">
        <f t="shared" si="44"/>
        <v>0</v>
      </c>
      <c r="EK63" s="95"/>
      <c r="EL63" s="95"/>
      <c r="EM63" s="95"/>
      <c r="EN63" s="95"/>
      <c r="EO63" s="95">
        <f t="shared" si="45"/>
        <v>0</v>
      </c>
      <c r="EP63" s="95">
        <f t="shared" si="46"/>
        <v>0</v>
      </c>
      <c r="EQ63" s="95"/>
      <c r="ER63" s="95"/>
      <c r="ES63" s="95"/>
      <c r="ET63" s="95"/>
      <c r="EU63" s="95">
        <f t="shared" si="94"/>
        <v>0</v>
      </c>
      <c r="EV63" s="95">
        <f t="shared" si="48"/>
        <v>0</v>
      </c>
      <c r="EW63" s="116">
        <v>18.559999999999999</v>
      </c>
      <c r="EX63" s="95"/>
      <c r="EY63" s="95"/>
      <c r="EZ63" s="95"/>
      <c r="FA63" s="95">
        <f t="shared" si="49"/>
        <v>18.559999999999999</v>
      </c>
      <c r="FB63" s="95">
        <f t="shared" si="50"/>
        <v>0</v>
      </c>
      <c r="FC63" s="95"/>
      <c r="FD63" s="95"/>
      <c r="FE63" s="95"/>
      <c r="FF63" s="95"/>
      <c r="FG63" s="95">
        <f t="shared" si="51"/>
        <v>0</v>
      </c>
      <c r="FH63" s="95">
        <f t="shared" si="52"/>
        <v>0</v>
      </c>
      <c r="FI63" s="95"/>
      <c r="FJ63" s="95"/>
      <c r="FK63" s="95"/>
      <c r="FL63" s="95"/>
      <c r="FM63" s="95">
        <f t="shared" si="53"/>
        <v>0</v>
      </c>
      <c r="FN63" s="95">
        <f t="shared" si="54"/>
        <v>0</v>
      </c>
      <c r="FO63" s="95"/>
      <c r="FP63" s="95"/>
      <c r="FQ63" s="95"/>
      <c r="FR63" s="95"/>
      <c r="FS63" s="95">
        <f t="shared" si="55"/>
        <v>0</v>
      </c>
      <c r="FT63" s="95">
        <f t="shared" si="56"/>
        <v>0</v>
      </c>
      <c r="FU63" s="95"/>
      <c r="FV63" s="95"/>
      <c r="FW63" s="95"/>
      <c r="FX63" s="95"/>
      <c r="FY63" s="95">
        <f t="shared" si="57"/>
        <v>0</v>
      </c>
      <c r="FZ63" s="95">
        <f t="shared" si="58"/>
        <v>0</v>
      </c>
      <c r="GA63" s="95"/>
      <c r="GB63" s="95"/>
      <c r="GC63" s="95"/>
      <c r="GD63" s="95"/>
      <c r="GE63" s="95">
        <f t="shared" si="59"/>
        <v>0</v>
      </c>
      <c r="GF63" s="95">
        <f t="shared" si="60"/>
        <v>0</v>
      </c>
      <c r="GG63" s="95"/>
      <c r="GH63" s="95"/>
      <c r="GI63" s="95"/>
      <c r="GJ63" s="95"/>
      <c r="GK63" s="95">
        <f t="shared" si="61"/>
        <v>0</v>
      </c>
      <c r="GL63" s="95">
        <f t="shared" si="62"/>
        <v>0</v>
      </c>
      <c r="GM63" s="95"/>
      <c r="GN63" s="95"/>
      <c r="GO63" s="95"/>
      <c r="GP63" s="95"/>
      <c r="GQ63" s="95">
        <f t="shared" si="63"/>
        <v>0</v>
      </c>
      <c r="GR63" s="95">
        <f t="shared" si="64"/>
        <v>0</v>
      </c>
      <c r="GS63" s="95"/>
      <c r="GT63" s="95"/>
      <c r="GU63" s="95"/>
      <c r="GV63" s="95"/>
      <c r="GW63" s="95">
        <f t="shared" si="65"/>
        <v>0</v>
      </c>
      <c r="GX63" s="95">
        <f t="shared" si="65"/>
        <v>0</v>
      </c>
      <c r="GY63" s="95"/>
      <c r="GZ63" s="95"/>
      <c r="HA63" s="95"/>
      <c r="HB63" s="95"/>
      <c r="HC63" s="95">
        <f t="shared" si="66"/>
        <v>0</v>
      </c>
      <c r="HD63" s="95">
        <f t="shared" si="66"/>
        <v>0</v>
      </c>
      <c r="HE63" s="95"/>
      <c r="HF63" s="95"/>
      <c r="HG63" s="95"/>
      <c r="HH63" s="95"/>
      <c r="HI63" s="95">
        <f t="shared" si="67"/>
        <v>0</v>
      </c>
      <c r="HJ63" s="95">
        <f t="shared" si="68"/>
        <v>0</v>
      </c>
      <c r="HK63" s="95"/>
      <c r="HL63" s="95"/>
      <c r="HM63" s="95"/>
      <c r="HN63" s="95"/>
      <c r="HO63" s="95">
        <f t="shared" si="69"/>
        <v>0</v>
      </c>
      <c r="HP63" s="95">
        <f t="shared" si="70"/>
        <v>0</v>
      </c>
      <c r="HQ63" s="95"/>
      <c r="HR63" s="95"/>
      <c r="HS63" s="95"/>
      <c r="HT63" s="95"/>
      <c r="HU63" s="95">
        <f t="shared" si="71"/>
        <v>0</v>
      </c>
      <c r="HV63" s="95">
        <f t="shared" si="71"/>
        <v>0</v>
      </c>
      <c r="HW63" s="95"/>
      <c r="HX63" s="166"/>
      <c r="HY63" s="166"/>
      <c r="HZ63" s="166"/>
      <c r="IA63" s="95">
        <f t="shared" si="72"/>
        <v>0</v>
      </c>
      <c r="IB63" s="95">
        <f t="shared" si="73"/>
        <v>0</v>
      </c>
      <c r="IC63" s="164"/>
      <c r="ID63" s="99"/>
      <c r="IE63" s="99">
        <f t="shared" si="95"/>
        <v>0</v>
      </c>
      <c r="IF63" s="99">
        <f t="shared" si="95"/>
        <v>0</v>
      </c>
      <c r="IG63" s="99"/>
      <c r="IH63" s="99"/>
      <c r="II63" s="99">
        <f t="shared" si="75"/>
        <v>0</v>
      </c>
      <c r="IJ63" s="99">
        <f t="shared" si="76"/>
        <v>0</v>
      </c>
      <c r="IK63" s="165"/>
      <c r="IL63" s="167"/>
      <c r="IM63" s="162">
        <f t="shared" si="77"/>
        <v>0</v>
      </c>
      <c r="IN63" s="162">
        <f t="shared" si="78"/>
        <v>0</v>
      </c>
      <c r="IO63" s="139"/>
      <c r="IP63" s="166"/>
      <c r="IQ63" s="162">
        <f t="shared" si="79"/>
        <v>0</v>
      </c>
      <c r="IR63" s="162">
        <f t="shared" si="80"/>
        <v>0</v>
      </c>
      <c r="IS63" s="117"/>
      <c r="IT63" s="166"/>
      <c r="IU63" s="162">
        <f t="shared" si="81"/>
        <v>0</v>
      </c>
      <c r="IV63" s="162">
        <f t="shared" si="82"/>
        <v>0</v>
      </c>
      <c r="IW63" s="163"/>
      <c r="IX63" s="163"/>
      <c r="IY63" s="191">
        <f t="shared" si="90"/>
        <v>0</v>
      </c>
      <c r="IZ63" s="190">
        <f t="shared" si="91"/>
        <v>0</v>
      </c>
      <c r="JA63" s="191"/>
      <c r="JB63" s="191"/>
      <c r="JC63" s="191">
        <f t="shared" si="85"/>
        <v>0</v>
      </c>
      <c r="JD63" s="191">
        <f t="shared" si="86"/>
        <v>0</v>
      </c>
      <c r="JE63" s="190"/>
      <c r="JF63" s="190"/>
      <c r="JG63" s="191">
        <f t="shared" si="87"/>
        <v>0</v>
      </c>
      <c r="JH63" s="191">
        <f t="shared" si="88"/>
        <v>0</v>
      </c>
    </row>
    <row r="64" spans="1:268" ht="12.75" customHeight="1">
      <c r="A64" s="134"/>
      <c r="B64" s="137">
        <v>54</v>
      </c>
      <c r="C64" s="95"/>
      <c r="D64" s="95"/>
      <c r="E64" s="138"/>
      <c r="F64" s="138"/>
      <c r="G64" s="95">
        <f t="shared" si="0"/>
        <v>0</v>
      </c>
      <c r="H64" s="95">
        <f t="shared" si="1"/>
        <v>0</v>
      </c>
      <c r="I64" s="116"/>
      <c r="J64" s="95"/>
      <c r="K64" s="95"/>
      <c r="L64" s="95"/>
      <c r="M64" s="95">
        <f t="shared" si="2"/>
        <v>0</v>
      </c>
      <c r="N64" s="95">
        <f t="shared" si="3"/>
        <v>0</v>
      </c>
      <c r="O64" s="116"/>
      <c r="P64" s="95"/>
      <c r="Q64" s="99"/>
      <c r="R64" s="95"/>
      <c r="S64" s="95">
        <f t="shared" si="92"/>
        <v>0</v>
      </c>
      <c r="T64" s="95">
        <f t="shared" si="5"/>
        <v>0</v>
      </c>
      <c r="U64" s="116">
        <v>0</v>
      </c>
      <c r="V64" s="95"/>
      <c r="W64" s="99"/>
      <c r="X64" s="99"/>
      <c r="Y64" s="95">
        <f t="shared" si="6"/>
        <v>0</v>
      </c>
      <c r="Z64" s="95">
        <f t="shared" si="7"/>
        <v>0</v>
      </c>
      <c r="AA64" s="95"/>
      <c r="AB64" s="168"/>
      <c r="AC64" s="231"/>
      <c r="AD64" s="95"/>
      <c r="AE64" s="95">
        <f t="shared" si="8"/>
        <v>0</v>
      </c>
      <c r="AF64" s="95">
        <f t="shared" si="9"/>
        <v>0</v>
      </c>
      <c r="AG64" s="116"/>
      <c r="AH64" s="95"/>
      <c r="AI64" s="95"/>
      <c r="AJ64" s="95"/>
      <c r="AK64" s="95">
        <f t="shared" si="10"/>
        <v>0</v>
      </c>
      <c r="AL64" s="95">
        <f t="shared" si="11"/>
        <v>0</v>
      </c>
      <c r="AM64" s="95"/>
      <c r="AN64" s="95"/>
      <c r="AO64" s="138"/>
      <c r="AP64" s="138"/>
      <c r="AQ64" s="95">
        <f t="shared" si="12"/>
        <v>0</v>
      </c>
      <c r="AR64" s="95">
        <f t="shared" si="13"/>
        <v>0</v>
      </c>
      <c r="AS64" s="139">
        <v>0</v>
      </c>
      <c r="AT64" s="162"/>
      <c r="AU64" s="99"/>
      <c r="AV64" s="95"/>
      <c r="AW64" s="95">
        <f t="shared" si="14"/>
        <v>0</v>
      </c>
      <c r="AX64" s="95">
        <f t="shared" si="15"/>
        <v>0</v>
      </c>
      <c r="AY64" s="150"/>
      <c r="AZ64" s="110"/>
      <c r="BA64" s="110"/>
      <c r="BB64" s="110"/>
      <c r="BC64" s="95">
        <f t="shared" si="16"/>
        <v>0</v>
      </c>
      <c r="BD64" s="95">
        <f t="shared" si="17"/>
        <v>0</v>
      </c>
      <c r="BE64" s="95"/>
      <c r="BF64" s="95"/>
      <c r="BG64" s="99"/>
      <c r="BH64" s="95"/>
      <c r="BI64" s="95">
        <f t="shared" si="18"/>
        <v>0</v>
      </c>
      <c r="BJ64" s="95">
        <f t="shared" si="19"/>
        <v>0</v>
      </c>
      <c r="BK64" s="118"/>
      <c r="BL64" s="118"/>
      <c r="BM64" s="95"/>
      <c r="BN64" s="95"/>
      <c r="BO64" s="95">
        <f t="shared" si="20"/>
        <v>0</v>
      </c>
      <c r="BP64" s="95">
        <f t="shared" si="21"/>
        <v>0</v>
      </c>
      <c r="BQ64" s="95"/>
      <c r="BR64" s="95"/>
      <c r="BS64" s="119"/>
      <c r="BT64" s="119"/>
      <c r="BU64" s="95">
        <f t="shared" si="22"/>
        <v>0</v>
      </c>
      <c r="BV64" s="95">
        <f t="shared" si="23"/>
        <v>0</v>
      </c>
      <c r="BW64" s="356"/>
      <c r="BX64" s="138"/>
      <c r="BY64" s="103"/>
      <c r="BZ64" s="118"/>
      <c r="CA64" s="95">
        <f t="shared" si="24"/>
        <v>0</v>
      </c>
      <c r="CB64" s="95">
        <f t="shared" si="25"/>
        <v>0</v>
      </c>
      <c r="CC64" s="139"/>
      <c r="CD64" s="99"/>
      <c r="CE64" s="120"/>
      <c r="CF64" s="120"/>
      <c r="CG64" s="95">
        <f t="shared" si="26"/>
        <v>0</v>
      </c>
      <c r="CH64" s="95">
        <f t="shared" si="89"/>
        <v>0</v>
      </c>
      <c r="CI64" s="95"/>
      <c r="CJ64" s="95"/>
      <c r="CK64" s="95"/>
      <c r="CL64" s="95"/>
      <c r="CM64" s="95">
        <f t="shared" si="27"/>
        <v>0</v>
      </c>
      <c r="CN64" s="95">
        <f t="shared" si="28"/>
        <v>0</v>
      </c>
      <c r="CO64" s="116"/>
      <c r="CP64" s="95"/>
      <c r="CQ64" s="95"/>
      <c r="CR64" s="95"/>
      <c r="CS64" s="95">
        <f t="shared" si="93"/>
        <v>0</v>
      </c>
      <c r="CT64" s="95">
        <f t="shared" si="30"/>
        <v>0</v>
      </c>
      <c r="CU64" s="95"/>
      <c r="CV64" s="95"/>
      <c r="CW64" s="95"/>
      <c r="CX64" s="95"/>
      <c r="CY64" s="95">
        <f t="shared" si="31"/>
        <v>0</v>
      </c>
      <c r="CZ64" s="95">
        <f t="shared" si="32"/>
        <v>0</v>
      </c>
      <c r="DA64" s="139">
        <v>0</v>
      </c>
      <c r="DB64" s="138"/>
      <c r="DC64" s="95"/>
      <c r="DD64" s="95"/>
      <c r="DE64" s="95">
        <f t="shared" si="33"/>
        <v>0</v>
      </c>
      <c r="DF64" s="95">
        <f t="shared" si="34"/>
        <v>0</v>
      </c>
      <c r="DG64" s="95"/>
      <c r="DH64" s="95"/>
      <c r="DI64" s="118"/>
      <c r="DJ64" s="95"/>
      <c r="DK64" s="95">
        <f t="shared" si="35"/>
        <v>0</v>
      </c>
      <c r="DL64" s="95">
        <f t="shared" si="36"/>
        <v>0</v>
      </c>
      <c r="DM64" s="138"/>
      <c r="DN64" s="138"/>
      <c r="DO64" s="138"/>
      <c r="DP64" s="138"/>
      <c r="DQ64" s="95">
        <f t="shared" si="37"/>
        <v>0</v>
      </c>
      <c r="DR64" s="95">
        <f t="shared" si="38"/>
        <v>0</v>
      </c>
      <c r="DS64" s="116"/>
      <c r="DT64" s="95"/>
      <c r="DU64" s="95"/>
      <c r="DV64" s="119"/>
      <c r="DW64" s="95">
        <f t="shared" si="39"/>
        <v>0</v>
      </c>
      <c r="DX64" s="95">
        <f t="shared" si="40"/>
        <v>0</v>
      </c>
      <c r="DY64" s="140"/>
      <c r="DZ64" s="95"/>
      <c r="EA64" s="95"/>
      <c r="EB64" s="95"/>
      <c r="EC64" s="95">
        <f t="shared" si="41"/>
        <v>0</v>
      </c>
      <c r="ED64" s="95">
        <f t="shared" si="42"/>
        <v>0</v>
      </c>
      <c r="EE64" s="95"/>
      <c r="EF64" s="95"/>
      <c r="EG64" s="121"/>
      <c r="EH64" s="95"/>
      <c r="EI64" s="95">
        <f t="shared" si="43"/>
        <v>0</v>
      </c>
      <c r="EJ64" s="95">
        <f t="shared" si="44"/>
        <v>0</v>
      </c>
      <c r="EK64" s="95"/>
      <c r="EL64" s="95"/>
      <c r="EM64" s="95"/>
      <c r="EN64" s="95"/>
      <c r="EO64" s="95">
        <f t="shared" si="45"/>
        <v>0</v>
      </c>
      <c r="EP64" s="95">
        <f t="shared" si="46"/>
        <v>0</v>
      </c>
      <c r="EQ64" s="95"/>
      <c r="ER64" s="95"/>
      <c r="ES64" s="95"/>
      <c r="ET64" s="95"/>
      <c r="EU64" s="95">
        <f t="shared" si="94"/>
        <v>0</v>
      </c>
      <c r="EV64" s="95">
        <f t="shared" si="48"/>
        <v>0</v>
      </c>
      <c r="EW64" s="116">
        <v>18.559999999999999</v>
      </c>
      <c r="EX64" s="95"/>
      <c r="EY64" s="95"/>
      <c r="EZ64" s="95"/>
      <c r="FA64" s="95">
        <f t="shared" si="49"/>
        <v>18.559999999999999</v>
      </c>
      <c r="FB64" s="95">
        <f t="shared" si="50"/>
        <v>0</v>
      </c>
      <c r="FC64" s="95"/>
      <c r="FD64" s="95"/>
      <c r="FE64" s="95"/>
      <c r="FF64" s="95"/>
      <c r="FG64" s="95">
        <f t="shared" si="51"/>
        <v>0</v>
      </c>
      <c r="FH64" s="95">
        <f t="shared" si="52"/>
        <v>0</v>
      </c>
      <c r="FI64" s="95"/>
      <c r="FJ64" s="95"/>
      <c r="FK64" s="95"/>
      <c r="FL64" s="95"/>
      <c r="FM64" s="95">
        <f t="shared" si="53"/>
        <v>0</v>
      </c>
      <c r="FN64" s="95">
        <f t="shared" si="54"/>
        <v>0</v>
      </c>
      <c r="FO64" s="95"/>
      <c r="FP64" s="95"/>
      <c r="FQ64" s="95"/>
      <c r="FR64" s="95"/>
      <c r="FS64" s="95">
        <f t="shared" si="55"/>
        <v>0</v>
      </c>
      <c r="FT64" s="95">
        <f t="shared" si="56"/>
        <v>0</v>
      </c>
      <c r="FU64" s="95"/>
      <c r="FV64" s="95"/>
      <c r="FW64" s="95"/>
      <c r="FX64" s="95"/>
      <c r="FY64" s="95">
        <f t="shared" si="57"/>
        <v>0</v>
      </c>
      <c r="FZ64" s="95">
        <f t="shared" si="58"/>
        <v>0</v>
      </c>
      <c r="GA64" s="95"/>
      <c r="GB64" s="95"/>
      <c r="GC64" s="95"/>
      <c r="GD64" s="95"/>
      <c r="GE64" s="95">
        <f t="shared" si="59"/>
        <v>0</v>
      </c>
      <c r="GF64" s="95">
        <f t="shared" si="60"/>
        <v>0</v>
      </c>
      <c r="GG64" s="95"/>
      <c r="GH64" s="95"/>
      <c r="GI64" s="95"/>
      <c r="GJ64" s="95"/>
      <c r="GK64" s="95">
        <f t="shared" si="61"/>
        <v>0</v>
      </c>
      <c r="GL64" s="95">
        <f t="shared" si="62"/>
        <v>0</v>
      </c>
      <c r="GM64" s="95"/>
      <c r="GN64" s="95"/>
      <c r="GO64" s="95"/>
      <c r="GP64" s="95"/>
      <c r="GQ64" s="95">
        <f t="shared" si="63"/>
        <v>0</v>
      </c>
      <c r="GR64" s="95">
        <f t="shared" si="64"/>
        <v>0</v>
      </c>
      <c r="GS64" s="95"/>
      <c r="GT64" s="95"/>
      <c r="GU64" s="95"/>
      <c r="GV64" s="95"/>
      <c r="GW64" s="95">
        <f t="shared" si="65"/>
        <v>0</v>
      </c>
      <c r="GX64" s="95">
        <f t="shared" si="65"/>
        <v>0</v>
      </c>
      <c r="GY64" s="95"/>
      <c r="GZ64" s="95"/>
      <c r="HA64" s="95"/>
      <c r="HB64" s="95"/>
      <c r="HC64" s="95">
        <f t="shared" si="66"/>
        <v>0</v>
      </c>
      <c r="HD64" s="95">
        <f t="shared" si="66"/>
        <v>0</v>
      </c>
      <c r="HE64" s="95"/>
      <c r="HF64" s="95"/>
      <c r="HG64" s="95"/>
      <c r="HH64" s="95"/>
      <c r="HI64" s="95">
        <f t="shared" si="67"/>
        <v>0</v>
      </c>
      <c r="HJ64" s="95">
        <f t="shared" si="68"/>
        <v>0</v>
      </c>
      <c r="HK64" s="95"/>
      <c r="HL64" s="95"/>
      <c r="HM64" s="95"/>
      <c r="HN64" s="95"/>
      <c r="HO64" s="95">
        <f t="shared" si="69"/>
        <v>0</v>
      </c>
      <c r="HP64" s="95">
        <f t="shared" si="70"/>
        <v>0</v>
      </c>
      <c r="HQ64" s="95"/>
      <c r="HR64" s="95"/>
      <c r="HS64" s="95"/>
      <c r="HT64" s="95"/>
      <c r="HU64" s="95">
        <f t="shared" si="71"/>
        <v>0</v>
      </c>
      <c r="HV64" s="95">
        <f t="shared" si="71"/>
        <v>0</v>
      </c>
      <c r="HW64" s="95"/>
      <c r="HX64" s="166"/>
      <c r="HY64" s="166"/>
      <c r="HZ64" s="166"/>
      <c r="IA64" s="95">
        <f t="shared" si="72"/>
        <v>0</v>
      </c>
      <c r="IB64" s="95">
        <f t="shared" si="73"/>
        <v>0</v>
      </c>
      <c r="IC64" s="164"/>
      <c r="ID64" s="99"/>
      <c r="IE64" s="99">
        <f t="shared" si="95"/>
        <v>0</v>
      </c>
      <c r="IF64" s="99">
        <f t="shared" si="95"/>
        <v>0</v>
      </c>
      <c r="IG64" s="99"/>
      <c r="IH64" s="99"/>
      <c r="II64" s="99">
        <f t="shared" si="75"/>
        <v>0</v>
      </c>
      <c r="IJ64" s="99">
        <f t="shared" si="76"/>
        <v>0</v>
      </c>
      <c r="IK64" s="165"/>
      <c r="IL64" s="167"/>
      <c r="IM64" s="162">
        <f t="shared" si="77"/>
        <v>0</v>
      </c>
      <c r="IN64" s="162">
        <f t="shared" si="78"/>
        <v>0</v>
      </c>
      <c r="IO64" s="139"/>
      <c r="IP64" s="166"/>
      <c r="IQ64" s="162">
        <f t="shared" si="79"/>
        <v>0</v>
      </c>
      <c r="IR64" s="162">
        <f t="shared" si="80"/>
        <v>0</v>
      </c>
      <c r="IS64" s="117"/>
      <c r="IT64" s="166"/>
      <c r="IU64" s="162">
        <f t="shared" si="81"/>
        <v>0</v>
      </c>
      <c r="IV64" s="162">
        <f t="shared" si="82"/>
        <v>0</v>
      </c>
      <c r="IW64" s="163"/>
      <c r="IX64" s="163"/>
      <c r="IY64" s="191">
        <f t="shared" si="90"/>
        <v>0</v>
      </c>
      <c r="IZ64" s="190">
        <f t="shared" si="91"/>
        <v>0</v>
      </c>
      <c r="JA64" s="191"/>
      <c r="JB64" s="191"/>
      <c r="JC64" s="191">
        <f t="shared" si="85"/>
        <v>0</v>
      </c>
      <c r="JD64" s="191">
        <f t="shared" si="86"/>
        <v>0</v>
      </c>
      <c r="JE64" s="190"/>
      <c r="JF64" s="190"/>
      <c r="JG64" s="191">
        <f t="shared" si="87"/>
        <v>0</v>
      </c>
      <c r="JH64" s="191">
        <f t="shared" si="88"/>
        <v>0</v>
      </c>
    </row>
    <row r="65" spans="1:268" ht="12.75" customHeight="1">
      <c r="A65" s="134"/>
      <c r="B65" s="137">
        <v>55</v>
      </c>
      <c r="C65" s="95"/>
      <c r="D65" s="95"/>
      <c r="E65" s="138"/>
      <c r="F65" s="138"/>
      <c r="G65" s="95">
        <f t="shared" si="0"/>
        <v>0</v>
      </c>
      <c r="H65" s="95">
        <f t="shared" si="1"/>
        <v>0</v>
      </c>
      <c r="I65" s="116"/>
      <c r="J65" s="95"/>
      <c r="K65" s="95"/>
      <c r="L65" s="95"/>
      <c r="M65" s="95">
        <f t="shared" si="2"/>
        <v>0</v>
      </c>
      <c r="N65" s="95">
        <f t="shared" si="3"/>
        <v>0</v>
      </c>
      <c r="O65" s="116"/>
      <c r="P65" s="95"/>
      <c r="Q65" s="99"/>
      <c r="R65" s="95"/>
      <c r="S65" s="95">
        <f t="shared" si="92"/>
        <v>0</v>
      </c>
      <c r="T65" s="95">
        <f t="shared" si="5"/>
        <v>0</v>
      </c>
      <c r="U65" s="116">
        <v>0</v>
      </c>
      <c r="V65" s="95"/>
      <c r="W65" s="99"/>
      <c r="X65" s="99"/>
      <c r="Y65" s="95">
        <f t="shared" si="6"/>
        <v>0</v>
      </c>
      <c r="Z65" s="95">
        <f t="shared" si="7"/>
        <v>0</v>
      </c>
      <c r="AA65" s="95"/>
      <c r="AB65" s="168"/>
      <c r="AC65" s="231"/>
      <c r="AD65" s="95"/>
      <c r="AE65" s="95">
        <f t="shared" si="8"/>
        <v>0</v>
      </c>
      <c r="AF65" s="95">
        <f t="shared" si="9"/>
        <v>0</v>
      </c>
      <c r="AG65" s="116"/>
      <c r="AH65" s="95"/>
      <c r="AI65" s="95"/>
      <c r="AJ65" s="95"/>
      <c r="AK65" s="95">
        <f t="shared" si="10"/>
        <v>0</v>
      </c>
      <c r="AL65" s="95">
        <f t="shared" si="11"/>
        <v>0</v>
      </c>
      <c r="AM65" s="95"/>
      <c r="AN65" s="95"/>
      <c r="AO65" s="138"/>
      <c r="AP65" s="138"/>
      <c r="AQ65" s="95">
        <f t="shared" si="12"/>
        <v>0</v>
      </c>
      <c r="AR65" s="95">
        <f t="shared" si="13"/>
        <v>0</v>
      </c>
      <c r="AS65" s="139">
        <v>0</v>
      </c>
      <c r="AT65" s="162"/>
      <c r="AU65" s="99"/>
      <c r="AV65" s="95"/>
      <c r="AW65" s="95">
        <f t="shared" si="14"/>
        <v>0</v>
      </c>
      <c r="AX65" s="95">
        <f t="shared" si="15"/>
        <v>0</v>
      </c>
      <c r="AY65" s="150"/>
      <c r="AZ65" s="110"/>
      <c r="BA65" s="110"/>
      <c r="BB65" s="110"/>
      <c r="BC65" s="95">
        <f t="shared" si="16"/>
        <v>0</v>
      </c>
      <c r="BD65" s="95">
        <f t="shared" si="17"/>
        <v>0</v>
      </c>
      <c r="BE65" s="95"/>
      <c r="BF65" s="95"/>
      <c r="BG65" s="99"/>
      <c r="BH65" s="95"/>
      <c r="BI65" s="95">
        <f t="shared" si="18"/>
        <v>0</v>
      </c>
      <c r="BJ65" s="95">
        <f t="shared" si="19"/>
        <v>0</v>
      </c>
      <c r="BK65" s="118"/>
      <c r="BL65" s="118"/>
      <c r="BM65" s="95"/>
      <c r="BN65" s="95"/>
      <c r="BO65" s="95">
        <f t="shared" si="20"/>
        <v>0</v>
      </c>
      <c r="BP65" s="95">
        <f t="shared" si="21"/>
        <v>0</v>
      </c>
      <c r="BQ65" s="95"/>
      <c r="BR65" s="95"/>
      <c r="BS65" s="119"/>
      <c r="BT65" s="119"/>
      <c r="BU65" s="95">
        <f t="shared" si="22"/>
        <v>0</v>
      </c>
      <c r="BV65" s="95">
        <f t="shared" si="23"/>
        <v>0</v>
      </c>
      <c r="BW65" s="356"/>
      <c r="BX65" s="138"/>
      <c r="BY65" s="103"/>
      <c r="BZ65" s="118"/>
      <c r="CA65" s="95">
        <f t="shared" si="24"/>
        <v>0</v>
      </c>
      <c r="CB65" s="95">
        <f t="shared" si="25"/>
        <v>0</v>
      </c>
      <c r="CC65" s="139"/>
      <c r="CD65" s="99"/>
      <c r="CE65" s="120"/>
      <c r="CF65" s="120"/>
      <c r="CG65" s="95">
        <f t="shared" si="26"/>
        <v>0</v>
      </c>
      <c r="CH65" s="95">
        <f t="shared" si="89"/>
        <v>0</v>
      </c>
      <c r="CI65" s="95"/>
      <c r="CJ65" s="95"/>
      <c r="CK65" s="95"/>
      <c r="CL65" s="95"/>
      <c r="CM65" s="95">
        <f t="shared" si="27"/>
        <v>0</v>
      </c>
      <c r="CN65" s="95">
        <f t="shared" si="28"/>
        <v>0</v>
      </c>
      <c r="CO65" s="116"/>
      <c r="CP65" s="95"/>
      <c r="CQ65" s="95"/>
      <c r="CR65" s="95"/>
      <c r="CS65" s="95">
        <f t="shared" si="93"/>
        <v>0</v>
      </c>
      <c r="CT65" s="95">
        <f t="shared" si="30"/>
        <v>0</v>
      </c>
      <c r="CU65" s="95"/>
      <c r="CV65" s="95"/>
      <c r="CW65" s="95"/>
      <c r="CX65" s="95"/>
      <c r="CY65" s="95">
        <f t="shared" si="31"/>
        <v>0</v>
      </c>
      <c r="CZ65" s="95">
        <f t="shared" si="32"/>
        <v>0</v>
      </c>
      <c r="DA65" s="139">
        <v>0</v>
      </c>
      <c r="DB65" s="138"/>
      <c r="DC65" s="95"/>
      <c r="DD65" s="95"/>
      <c r="DE65" s="95">
        <f t="shared" si="33"/>
        <v>0</v>
      </c>
      <c r="DF65" s="95">
        <f t="shared" si="34"/>
        <v>0</v>
      </c>
      <c r="DG65" s="95"/>
      <c r="DH65" s="95"/>
      <c r="DI65" s="118"/>
      <c r="DJ65" s="95"/>
      <c r="DK65" s="95">
        <f t="shared" si="35"/>
        <v>0</v>
      </c>
      <c r="DL65" s="95">
        <f t="shared" si="36"/>
        <v>0</v>
      </c>
      <c r="DM65" s="138"/>
      <c r="DN65" s="138"/>
      <c r="DO65" s="138"/>
      <c r="DP65" s="138"/>
      <c r="DQ65" s="95">
        <f t="shared" si="37"/>
        <v>0</v>
      </c>
      <c r="DR65" s="95">
        <f t="shared" si="38"/>
        <v>0</v>
      </c>
      <c r="DS65" s="116"/>
      <c r="DT65" s="95"/>
      <c r="DU65" s="95"/>
      <c r="DV65" s="119"/>
      <c r="DW65" s="95">
        <f t="shared" si="39"/>
        <v>0</v>
      </c>
      <c r="DX65" s="95">
        <f t="shared" si="40"/>
        <v>0</v>
      </c>
      <c r="DY65" s="140"/>
      <c r="DZ65" s="95"/>
      <c r="EA65" s="95"/>
      <c r="EB65" s="95"/>
      <c r="EC65" s="95">
        <f t="shared" si="41"/>
        <v>0</v>
      </c>
      <c r="ED65" s="95">
        <f t="shared" si="42"/>
        <v>0</v>
      </c>
      <c r="EE65" s="95"/>
      <c r="EF65" s="95"/>
      <c r="EG65" s="121"/>
      <c r="EH65" s="95"/>
      <c r="EI65" s="95">
        <f t="shared" si="43"/>
        <v>0</v>
      </c>
      <c r="EJ65" s="95">
        <f t="shared" si="44"/>
        <v>0</v>
      </c>
      <c r="EK65" s="95"/>
      <c r="EL65" s="95"/>
      <c r="EM65" s="95"/>
      <c r="EN65" s="95"/>
      <c r="EO65" s="95">
        <f t="shared" si="45"/>
        <v>0</v>
      </c>
      <c r="EP65" s="95">
        <f t="shared" si="46"/>
        <v>0</v>
      </c>
      <c r="EQ65" s="95"/>
      <c r="ER65" s="95"/>
      <c r="ES65" s="95"/>
      <c r="ET65" s="95"/>
      <c r="EU65" s="95">
        <f t="shared" si="94"/>
        <v>0</v>
      </c>
      <c r="EV65" s="95">
        <f t="shared" si="48"/>
        <v>0</v>
      </c>
      <c r="EW65" s="116">
        <v>18.559999999999999</v>
      </c>
      <c r="EX65" s="95"/>
      <c r="EY65" s="95"/>
      <c r="EZ65" s="95"/>
      <c r="FA65" s="95">
        <f t="shared" si="49"/>
        <v>18.559999999999999</v>
      </c>
      <c r="FB65" s="95">
        <f t="shared" si="50"/>
        <v>0</v>
      </c>
      <c r="FC65" s="95"/>
      <c r="FD65" s="95"/>
      <c r="FE65" s="95"/>
      <c r="FF65" s="95"/>
      <c r="FG65" s="95">
        <f t="shared" si="51"/>
        <v>0</v>
      </c>
      <c r="FH65" s="95">
        <f t="shared" si="52"/>
        <v>0</v>
      </c>
      <c r="FI65" s="95"/>
      <c r="FJ65" s="95"/>
      <c r="FK65" s="95"/>
      <c r="FL65" s="95"/>
      <c r="FM65" s="95">
        <f t="shared" si="53"/>
        <v>0</v>
      </c>
      <c r="FN65" s="95">
        <f t="shared" si="54"/>
        <v>0</v>
      </c>
      <c r="FO65" s="95"/>
      <c r="FP65" s="95"/>
      <c r="FQ65" s="95"/>
      <c r="FR65" s="95"/>
      <c r="FS65" s="95">
        <f t="shared" si="55"/>
        <v>0</v>
      </c>
      <c r="FT65" s="95">
        <f t="shared" si="56"/>
        <v>0</v>
      </c>
      <c r="FU65" s="95"/>
      <c r="FV65" s="95"/>
      <c r="FW65" s="95"/>
      <c r="FX65" s="95"/>
      <c r="FY65" s="95">
        <f t="shared" si="57"/>
        <v>0</v>
      </c>
      <c r="FZ65" s="95">
        <f t="shared" si="58"/>
        <v>0</v>
      </c>
      <c r="GA65" s="95"/>
      <c r="GB65" s="95"/>
      <c r="GC65" s="95"/>
      <c r="GD65" s="95"/>
      <c r="GE65" s="95">
        <f t="shared" si="59"/>
        <v>0</v>
      </c>
      <c r="GF65" s="95">
        <f t="shared" si="60"/>
        <v>0</v>
      </c>
      <c r="GG65" s="95"/>
      <c r="GH65" s="95"/>
      <c r="GI65" s="95"/>
      <c r="GJ65" s="95"/>
      <c r="GK65" s="95">
        <f t="shared" si="61"/>
        <v>0</v>
      </c>
      <c r="GL65" s="95">
        <f t="shared" si="62"/>
        <v>0</v>
      </c>
      <c r="GM65" s="95"/>
      <c r="GN65" s="95"/>
      <c r="GO65" s="95"/>
      <c r="GP65" s="95"/>
      <c r="GQ65" s="95">
        <f t="shared" si="63"/>
        <v>0</v>
      </c>
      <c r="GR65" s="95">
        <f t="shared" si="64"/>
        <v>0</v>
      </c>
      <c r="GS65" s="95"/>
      <c r="GT65" s="95"/>
      <c r="GU65" s="95"/>
      <c r="GV65" s="95"/>
      <c r="GW65" s="95">
        <f t="shared" si="65"/>
        <v>0</v>
      </c>
      <c r="GX65" s="95">
        <f t="shared" si="65"/>
        <v>0</v>
      </c>
      <c r="GY65" s="95"/>
      <c r="GZ65" s="95"/>
      <c r="HA65" s="95"/>
      <c r="HB65" s="95"/>
      <c r="HC65" s="95">
        <f t="shared" si="66"/>
        <v>0</v>
      </c>
      <c r="HD65" s="95">
        <f t="shared" si="66"/>
        <v>0</v>
      </c>
      <c r="HE65" s="95"/>
      <c r="HF65" s="95"/>
      <c r="HG65" s="95"/>
      <c r="HH65" s="95"/>
      <c r="HI65" s="95">
        <f t="shared" si="67"/>
        <v>0</v>
      </c>
      <c r="HJ65" s="95">
        <f t="shared" si="68"/>
        <v>0</v>
      </c>
      <c r="HK65" s="95"/>
      <c r="HL65" s="95"/>
      <c r="HM65" s="95"/>
      <c r="HN65" s="95"/>
      <c r="HO65" s="95">
        <f t="shared" si="69"/>
        <v>0</v>
      </c>
      <c r="HP65" s="95">
        <f t="shared" si="70"/>
        <v>0</v>
      </c>
      <c r="HQ65" s="95"/>
      <c r="HR65" s="95"/>
      <c r="HS65" s="95"/>
      <c r="HT65" s="95"/>
      <c r="HU65" s="95">
        <f t="shared" si="71"/>
        <v>0</v>
      </c>
      <c r="HV65" s="95">
        <f t="shared" si="71"/>
        <v>0</v>
      </c>
      <c r="HW65" s="95"/>
      <c r="HX65" s="166"/>
      <c r="HY65" s="166"/>
      <c r="HZ65" s="166"/>
      <c r="IA65" s="95">
        <f t="shared" si="72"/>
        <v>0</v>
      </c>
      <c r="IB65" s="95">
        <f t="shared" si="73"/>
        <v>0</v>
      </c>
      <c r="IC65" s="164"/>
      <c r="ID65" s="99"/>
      <c r="IE65" s="99">
        <f t="shared" si="95"/>
        <v>0</v>
      </c>
      <c r="IF65" s="99">
        <f t="shared" si="95"/>
        <v>0</v>
      </c>
      <c r="IG65" s="99"/>
      <c r="IH65" s="99"/>
      <c r="II65" s="99">
        <f t="shared" si="75"/>
        <v>0</v>
      </c>
      <c r="IJ65" s="99">
        <f t="shared" si="76"/>
        <v>0</v>
      </c>
      <c r="IK65" s="165"/>
      <c r="IL65" s="167"/>
      <c r="IM65" s="162">
        <f t="shared" si="77"/>
        <v>0</v>
      </c>
      <c r="IN65" s="162">
        <f t="shared" si="78"/>
        <v>0</v>
      </c>
      <c r="IO65" s="139"/>
      <c r="IP65" s="166"/>
      <c r="IQ65" s="162">
        <f t="shared" si="79"/>
        <v>0</v>
      </c>
      <c r="IR65" s="162">
        <f t="shared" si="80"/>
        <v>0</v>
      </c>
      <c r="IS65" s="117"/>
      <c r="IT65" s="166"/>
      <c r="IU65" s="162">
        <f t="shared" si="81"/>
        <v>0</v>
      </c>
      <c r="IV65" s="162">
        <f t="shared" si="82"/>
        <v>0</v>
      </c>
      <c r="IW65" s="163"/>
      <c r="IX65" s="163"/>
      <c r="IY65" s="191">
        <f t="shared" si="90"/>
        <v>0</v>
      </c>
      <c r="IZ65" s="190">
        <f t="shared" si="91"/>
        <v>0</v>
      </c>
      <c r="JA65" s="191"/>
      <c r="JB65" s="191"/>
      <c r="JC65" s="191">
        <f t="shared" si="85"/>
        <v>0</v>
      </c>
      <c r="JD65" s="191">
        <f t="shared" si="86"/>
        <v>0</v>
      </c>
      <c r="JE65" s="190"/>
      <c r="JF65" s="190"/>
      <c r="JG65" s="191">
        <f t="shared" si="87"/>
        <v>0</v>
      </c>
      <c r="JH65" s="191">
        <f t="shared" si="88"/>
        <v>0</v>
      </c>
    </row>
    <row r="66" spans="1:268" ht="12.75" customHeight="1">
      <c r="A66" s="134"/>
      <c r="B66" s="137">
        <v>56</v>
      </c>
      <c r="C66" s="95"/>
      <c r="D66" s="95"/>
      <c r="E66" s="138"/>
      <c r="F66" s="138"/>
      <c r="G66" s="95">
        <f t="shared" si="0"/>
        <v>0</v>
      </c>
      <c r="H66" s="95">
        <f t="shared" si="1"/>
        <v>0</v>
      </c>
      <c r="I66" s="116"/>
      <c r="J66" s="95"/>
      <c r="K66" s="95"/>
      <c r="L66" s="95"/>
      <c r="M66" s="95">
        <f t="shared" si="2"/>
        <v>0</v>
      </c>
      <c r="N66" s="95">
        <f t="shared" si="3"/>
        <v>0</v>
      </c>
      <c r="O66" s="116"/>
      <c r="P66" s="95"/>
      <c r="Q66" s="99"/>
      <c r="R66" s="95"/>
      <c r="S66" s="95">
        <f t="shared" si="92"/>
        <v>0</v>
      </c>
      <c r="T66" s="95">
        <f t="shared" si="5"/>
        <v>0</v>
      </c>
      <c r="U66" s="116">
        <v>0</v>
      </c>
      <c r="V66" s="95"/>
      <c r="W66" s="99"/>
      <c r="X66" s="99"/>
      <c r="Y66" s="95">
        <f t="shared" si="6"/>
        <v>0</v>
      </c>
      <c r="Z66" s="95">
        <f t="shared" si="7"/>
        <v>0</v>
      </c>
      <c r="AA66" s="95"/>
      <c r="AB66" s="168"/>
      <c r="AC66" s="231"/>
      <c r="AD66" s="95"/>
      <c r="AE66" s="95">
        <f t="shared" si="8"/>
        <v>0</v>
      </c>
      <c r="AF66" s="95">
        <f t="shared" si="9"/>
        <v>0</v>
      </c>
      <c r="AG66" s="116"/>
      <c r="AH66" s="95"/>
      <c r="AI66" s="95"/>
      <c r="AJ66" s="95"/>
      <c r="AK66" s="95">
        <f t="shared" si="10"/>
        <v>0</v>
      </c>
      <c r="AL66" s="95">
        <f t="shared" si="11"/>
        <v>0</v>
      </c>
      <c r="AM66" s="95"/>
      <c r="AN66" s="95"/>
      <c r="AO66" s="138"/>
      <c r="AP66" s="138"/>
      <c r="AQ66" s="95">
        <f t="shared" si="12"/>
        <v>0</v>
      </c>
      <c r="AR66" s="95">
        <f t="shared" si="13"/>
        <v>0</v>
      </c>
      <c r="AS66" s="139">
        <v>0</v>
      </c>
      <c r="AT66" s="162"/>
      <c r="AU66" s="99"/>
      <c r="AV66" s="95"/>
      <c r="AW66" s="95">
        <f t="shared" si="14"/>
        <v>0</v>
      </c>
      <c r="AX66" s="95">
        <f t="shared" si="15"/>
        <v>0</v>
      </c>
      <c r="AY66" s="150"/>
      <c r="AZ66" s="110"/>
      <c r="BA66" s="110"/>
      <c r="BB66" s="110"/>
      <c r="BC66" s="95">
        <f t="shared" si="16"/>
        <v>0</v>
      </c>
      <c r="BD66" s="95">
        <f t="shared" si="17"/>
        <v>0</v>
      </c>
      <c r="BE66" s="95"/>
      <c r="BF66" s="95"/>
      <c r="BG66" s="99"/>
      <c r="BH66" s="95"/>
      <c r="BI66" s="95">
        <f t="shared" si="18"/>
        <v>0</v>
      </c>
      <c r="BJ66" s="95">
        <f t="shared" si="19"/>
        <v>0</v>
      </c>
      <c r="BK66" s="118"/>
      <c r="BL66" s="118"/>
      <c r="BM66" s="95"/>
      <c r="BN66" s="95"/>
      <c r="BO66" s="95">
        <f t="shared" si="20"/>
        <v>0</v>
      </c>
      <c r="BP66" s="95">
        <f t="shared" si="21"/>
        <v>0</v>
      </c>
      <c r="BQ66" s="95"/>
      <c r="BR66" s="95"/>
      <c r="BS66" s="119"/>
      <c r="BT66" s="119"/>
      <c r="BU66" s="95">
        <f t="shared" si="22"/>
        <v>0</v>
      </c>
      <c r="BV66" s="95">
        <f t="shared" si="23"/>
        <v>0</v>
      </c>
      <c r="BW66" s="356"/>
      <c r="BX66" s="138"/>
      <c r="BY66" s="103"/>
      <c r="BZ66" s="118"/>
      <c r="CA66" s="95">
        <f t="shared" si="24"/>
        <v>0</v>
      </c>
      <c r="CB66" s="95">
        <f t="shared" si="25"/>
        <v>0</v>
      </c>
      <c r="CC66" s="139"/>
      <c r="CD66" s="99"/>
      <c r="CE66" s="120"/>
      <c r="CF66" s="120"/>
      <c r="CG66" s="95">
        <f t="shared" si="26"/>
        <v>0</v>
      </c>
      <c r="CH66" s="95">
        <f t="shared" si="89"/>
        <v>0</v>
      </c>
      <c r="CI66" s="95"/>
      <c r="CJ66" s="95"/>
      <c r="CK66" s="95"/>
      <c r="CL66" s="95"/>
      <c r="CM66" s="95">
        <f t="shared" si="27"/>
        <v>0</v>
      </c>
      <c r="CN66" s="95">
        <f t="shared" si="28"/>
        <v>0</v>
      </c>
      <c r="CO66" s="116"/>
      <c r="CP66" s="95"/>
      <c r="CQ66" s="95"/>
      <c r="CR66" s="95"/>
      <c r="CS66" s="95">
        <f t="shared" si="93"/>
        <v>0</v>
      </c>
      <c r="CT66" s="95">
        <f t="shared" si="30"/>
        <v>0</v>
      </c>
      <c r="CU66" s="95"/>
      <c r="CV66" s="95"/>
      <c r="CW66" s="95"/>
      <c r="CX66" s="95"/>
      <c r="CY66" s="95">
        <f t="shared" si="31"/>
        <v>0</v>
      </c>
      <c r="CZ66" s="95">
        <f t="shared" si="32"/>
        <v>0</v>
      </c>
      <c r="DA66" s="139">
        <v>0</v>
      </c>
      <c r="DB66" s="138"/>
      <c r="DC66" s="95"/>
      <c r="DD66" s="95"/>
      <c r="DE66" s="95">
        <f t="shared" si="33"/>
        <v>0</v>
      </c>
      <c r="DF66" s="95">
        <f t="shared" si="34"/>
        <v>0</v>
      </c>
      <c r="DG66" s="95"/>
      <c r="DH66" s="95"/>
      <c r="DI66" s="118"/>
      <c r="DJ66" s="95"/>
      <c r="DK66" s="95">
        <f t="shared" si="35"/>
        <v>0</v>
      </c>
      <c r="DL66" s="95">
        <f t="shared" si="36"/>
        <v>0</v>
      </c>
      <c r="DM66" s="138"/>
      <c r="DN66" s="138"/>
      <c r="DO66" s="138"/>
      <c r="DP66" s="138"/>
      <c r="DQ66" s="95">
        <f t="shared" si="37"/>
        <v>0</v>
      </c>
      <c r="DR66" s="95">
        <f t="shared" si="38"/>
        <v>0</v>
      </c>
      <c r="DS66" s="116"/>
      <c r="DT66" s="95"/>
      <c r="DU66" s="95"/>
      <c r="DV66" s="119"/>
      <c r="DW66" s="95">
        <f t="shared" si="39"/>
        <v>0</v>
      </c>
      <c r="DX66" s="95">
        <f t="shared" si="40"/>
        <v>0</v>
      </c>
      <c r="DY66" s="140"/>
      <c r="DZ66" s="95"/>
      <c r="EA66" s="95"/>
      <c r="EB66" s="95"/>
      <c r="EC66" s="95">
        <f t="shared" si="41"/>
        <v>0</v>
      </c>
      <c r="ED66" s="95">
        <f t="shared" si="42"/>
        <v>0</v>
      </c>
      <c r="EE66" s="95"/>
      <c r="EF66" s="95"/>
      <c r="EG66" s="121"/>
      <c r="EH66" s="95"/>
      <c r="EI66" s="95">
        <f t="shared" si="43"/>
        <v>0</v>
      </c>
      <c r="EJ66" s="95">
        <f t="shared" si="44"/>
        <v>0</v>
      </c>
      <c r="EK66" s="95"/>
      <c r="EL66" s="95"/>
      <c r="EM66" s="95"/>
      <c r="EN66" s="95"/>
      <c r="EO66" s="95">
        <f t="shared" si="45"/>
        <v>0</v>
      </c>
      <c r="EP66" s="95">
        <f t="shared" si="46"/>
        <v>0</v>
      </c>
      <c r="EQ66" s="95"/>
      <c r="ER66" s="95"/>
      <c r="ES66" s="95"/>
      <c r="ET66" s="95"/>
      <c r="EU66" s="95">
        <f t="shared" si="94"/>
        <v>0</v>
      </c>
      <c r="EV66" s="95">
        <f t="shared" si="48"/>
        <v>0</v>
      </c>
      <c r="EW66" s="116">
        <v>18.559999999999999</v>
      </c>
      <c r="EX66" s="95"/>
      <c r="EY66" s="95"/>
      <c r="EZ66" s="95"/>
      <c r="FA66" s="95">
        <f t="shared" si="49"/>
        <v>18.559999999999999</v>
      </c>
      <c r="FB66" s="95">
        <f t="shared" si="50"/>
        <v>0</v>
      </c>
      <c r="FC66" s="95"/>
      <c r="FD66" s="95"/>
      <c r="FE66" s="95"/>
      <c r="FF66" s="95"/>
      <c r="FG66" s="95">
        <f t="shared" si="51"/>
        <v>0</v>
      </c>
      <c r="FH66" s="95">
        <f t="shared" si="52"/>
        <v>0</v>
      </c>
      <c r="FI66" s="95"/>
      <c r="FJ66" s="95"/>
      <c r="FK66" s="95"/>
      <c r="FL66" s="95"/>
      <c r="FM66" s="95">
        <f t="shared" si="53"/>
        <v>0</v>
      </c>
      <c r="FN66" s="95">
        <f t="shared" si="54"/>
        <v>0</v>
      </c>
      <c r="FO66" s="95"/>
      <c r="FP66" s="95"/>
      <c r="FQ66" s="95"/>
      <c r="FR66" s="95"/>
      <c r="FS66" s="95">
        <f t="shared" si="55"/>
        <v>0</v>
      </c>
      <c r="FT66" s="95">
        <f t="shared" si="56"/>
        <v>0</v>
      </c>
      <c r="FU66" s="95"/>
      <c r="FV66" s="95"/>
      <c r="FW66" s="95"/>
      <c r="FX66" s="95"/>
      <c r="FY66" s="95">
        <f t="shared" si="57"/>
        <v>0</v>
      </c>
      <c r="FZ66" s="95">
        <f t="shared" si="58"/>
        <v>0</v>
      </c>
      <c r="GA66" s="95"/>
      <c r="GB66" s="95"/>
      <c r="GC66" s="95"/>
      <c r="GD66" s="95"/>
      <c r="GE66" s="95">
        <f t="shared" si="59"/>
        <v>0</v>
      </c>
      <c r="GF66" s="95">
        <f t="shared" si="60"/>
        <v>0</v>
      </c>
      <c r="GG66" s="95"/>
      <c r="GH66" s="95"/>
      <c r="GI66" s="95"/>
      <c r="GJ66" s="95"/>
      <c r="GK66" s="95">
        <f t="shared" si="61"/>
        <v>0</v>
      </c>
      <c r="GL66" s="95">
        <f t="shared" si="62"/>
        <v>0</v>
      </c>
      <c r="GM66" s="95"/>
      <c r="GN66" s="95"/>
      <c r="GO66" s="95"/>
      <c r="GP66" s="95"/>
      <c r="GQ66" s="95">
        <f t="shared" si="63"/>
        <v>0</v>
      </c>
      <c r="GR66" s="95">
        <f t="shared" si="64"/>
        <v>0</v>
      </c>
      <c r="GS66" s="95"/>
      <c r="GT66" s="95"/>
      <c r="GU66" s="95"/>
      <c r="GV66" s="95"/>
      <c r="GW66" s="95">
        <f t="shared" si="65"/>
        <v>0</v>
      </c>
      <c r="GX66" s="95">
        <f t="shared" si="65"/>
        <v>0</v>
      </c>
      <c r="GY66" s="95"/>
      <c r="GZ66" s="95"/>
      <c r="HA66" s="95"/>
      <c r="HB66" s="95"/>
      <c r="HC66" s="95">
        <f t="shared" si="66"/>
        <v>0</v>
      </c>
      <c r="HD66" s="95">
        <f t="shared" si="66"/>
        <v>0</v>
      </c>
      <c r="HE66" s="95"/>
      <c r="HF66" s="95"/>
      <c r="HG66" s="95"/>
      <c r="HH66" s="95"/>
      <c r="HI66" s="95">
        <f t="shared" si="67"/>
        <v>0</v>
      </c>
      <c r="HJ66" s="95">
        <f t="shared" si="68"/>
        <v>0</v>
      </c>
      <c r="HK66" s="95"/>
      <c r="HL66" s="95"/>
      <c r="HM66" s="95"/>
      <c r="HN66" s="95"/>
      <c r="HO66" s="95">
        <f t="shared" si="69"/>
        <v>0</v>
      </c>
      <c r="HP66" s="95">
        <f t="shared" si="70"/>
        <v>0</v>
      </c>
      <c r="HQ66" s="95"/>
      <c r="HR66" s="95"/>
      <c r="HS66" s="95"/>
      <c r="HT66" s="95"/>
      <c r="HU66" s="95">
        <f t="shared" si="71"/>
        <v>0</v>
      </c>
      <c r="HV66" s="95">
        <f t="shared" si="71"/>
        <v>0</v>
      </c>
      <c r="HW66" s="95"/>
      <c r="HX66" s="166"/>
      <c r="HY66" s="166"/>
      <c r="HZ66" s="166"/>
      <c r="IA66" s="95">
        <f t="shared" si="72"/>
        <v>0</v>
      </c>
      <c r="IB66" s="95">
        <f t="shared" si="73"/>
        <v>0</v>
      </c>
      <c r="IC66" s="164"/>
      <c r="ID66" s="99"/>
      <c r="IE66" s="99">
        <f t="shared" si="95"/>
        <v>0</v>
      </c>
      <c r="IF66" s="99">
        <f t="shared" si="95"/>
        <v>0</v>
      </c>
      <c r="IG66" s="99"/>
      <c r="IH66" s="99"/>
      <c r="II66" s="99">
        <f t="shared" si="75"/>
        <v>0</v>
      </c>
      <c r="IJ66" s="99">
        <f t="shared" si="76"/>
        <v>0</v>
      </c>
      <c r="IK66" s="165"/>
      <c r="IL66" s="167"/>
      <c r="IM66" s="162">
        <f t="shared" si="77"/>
        <v>0</v>
      </c>
      <c r="IN66" s="162">
        <f t="shared" si="78"/>
        <v>0</v>
      </c>
      <c r="IO66" s="139"/>
      <c r="IP66" s="166"/>
      <c r="IQ66" s="162">
        <f t="shared" si="79"/>
        <v>0</v>
      </c>
      <c r="IR66" s="162">
        <f t="shared" si="80"/>
        <v>0</v>
      </c>
      <c r="IS66" s="117"/>
      <c r="IT66" s="166"/>
      <c r="IU66" s="162">
        <f t="shared" si="81"/>
        <v>0</v>
      </c>
      <c r="IV66" s="162">
        <f t="shared" si="82"/>
        <v>0</v>
      </c>
      <c r="IW66" s="163"/>
      <c r="IX66" s="163"/>
      <c r="IY66" s="191">
        <f t="shared" si="90"/>
        <v>0</v>
      </c>
      <c r="IZ66" s="190">
        <f t="shared" si="91"/>
        <v>0</v>
      </c>
      <c r="JA66" s="191"/>
      <c r="JB66" s="191"/>
      <c r="JC66" s="191">
        <f t="shared" si="85"/>
        <v>0</v>
      </c>
      <c r="JD66" s="191">
        <f t="shared" si="86"/>
        <v>0</v>
      </c>
      <c r="JE66" s="190"/>
      <c r="JF66" s="190"/>
      <c r="JG66" s="191">
        <f t="shared" si="87"/>
        <v>0</v>
      </c>
      <c r="JH66" s="191">
        <f t="shared" si="88"/>
        <v>0</v>
      </c>
    </row>
    <row r="67" spans="1:268" ht="12.75" customHeight="1">
      <c r="A67" s="142" t="s">
        <v>150</v>
      </c>
      <c r="B67" s="137">
        <v>57</v>
      </c>
      <c r="C67" s="95"/>
      <c r="D67" s="95"/>
      <c r="E67" s="138"/>
      <c r="F67" s="138"/>
      <c r="G67" s="95">
        <f t="shared" si="0"/>
        <v>0</v>
      </c>
      <c r="H67" s="95">
        <f t="shared" si="1"/>
        <v>0</v>
      </c>
      <c r="I67" s="116"/>
      <c r="J67" s="95"/>
      <c r="K67" s="95"/>
      <c r="L67" s="95"/>
      <c r="M67" s="95">
        <f t="shared" si="2"/>
        <v>0</v>
      </c>
      <c r="N67" s="95">
        <f t="shared" si="3"/>
        <v>0</v>
      </c>
      <c r="O67" s="116"/>
      <c r="P67" s="95"/>
      <c r="Q67" s="99"/>
      <c r="R67" s="95"/>
      <c r="S67" s="95">
        <f t="shared" si="92"/>
        <v>0</v>
      </c>
      <c r="T67" s="95">
        <f t="shared" si="5"/>
        <v>0</v>
      </c>
      <c r="U67" s="116">
        <v>0</v>
      </c>
      <c r="V67" s="95"/>
      <c r="W67" s="99"/>
      <c r="X67" s="99"/>
      <c r="Y67" s="95">
        <f t="shared" si="6"/>
        <v>0</v>
      </c>
      <c r="Z67" s="95">
        <f t="shared" si="7"/>
        <v>0</v>
      </c>
      <c r="AA67" s="95"/>
      <c r="AB67" s="168"/>
      <c r="AC67" s="231"/>
      <c r="AD67" s="95"/>
      <c r="AE67" s="95">
        <f t="shared" si="8"/>
        <v>0</v>
      </c>
      <c r="AF67" s="95">
        <f t="shared" si="9"/>
        <v>0</v>
      </c>
      <c r="AG67" s="116"/>
      <c r="AH67" s="95"/>
      <c r="AI67" s="95"/>
      <c r="AJ67" s="95"/>
      <c r="AK67" s="95">
        <f t="shared" si="10"/>
        <v>0</v>
      </c>
      <c r="AL67" s="95">
        <f t="shared" si="11"/>
        <v>0</v>
      </c>
      <c r="AM67" s="95"/>
      <c r="AN67" s="95"/>
      <c r="AO67" s="138"/>
      <c r="AP67" s="138"/>
      <c r="AQ67" s="95">
        <f t="shared" si="12"/>
        <v>0</v>
      </c>
      <c r="AR67" s="95">
        <f t="shared" si="13"/>
        <v>0</v>
      </c>
      <c r="AS67" s="139">
        <v>0</v>
      </c>
      <c r="AT67" s="162"/>
      <c r="AU67" s="99"/>
      <c r="AV67" s="95"/>
      <c r="AW67" s="95">
        <f t="shared" si="14"/>
        <v>0</v>
      </c>
      <c r="AX67" s="95">
        <f t="shared" si="15"/>
        <v>0</v>
      </c>
      <c r="AY67" s="150"/>
      <c r="AZ67" s="110"/>
      <c r="BA67" s="110"/>
      <c r="BB67" s="110"/>
      <c r="BC67" s="95">
        <f t="shared" si="16"/>
        <v>0</v>
      </c>
      <c r="BD67" s="95">
        <f t="shared" si="17"/>
        <v>0</v>
      </c>
      <c r="BE67" s="95"/>
      <c r="BF67" s="95"/>
      <c r="BG67" s="99"/>
      <c r="BH67" s="95"/>
      <c r="BI67" s="95">
        <f t="shared" si="18"/>
        <v>0</v>
      </c>
      <c r="BJ67" s="95">
        <f t="shared" si="19"/>
        <v>0</v>
      </c>
      <c r="BK67" s="118"/>
      <c r="BL67" s="118"/>
      <c r="BM67" s="95"/>
      <c r="BN67" s="95"/>
      <c r="BO67" s="95">
        <f t="shared" si="20"/>
        <v>0</v>
      </c>
      <c r="BP67" s="95">
        <f t="shared" si="21"/>
        <v>0</v>
      </c>
      <c r="BQ67" s="95"/>
      <c r="BR67" s="95"/>
      <c r="BS67" s="119"/>
      <c r="BT67" s="119"/>
      <c r="BU67" s="95">
        <f t="shared" si="22"/>
        <v>0</v>
      </c>
      <c r="BV67" s="95">
        <f t="shared" si="23"/>
        <v>0</v>
      </c>
      <c r="BW67" s="356"/>
      <c r="BX67" s="138"/>
      <c r="BY67" s="103"/>
      <c r="BZ67" s="118"/>
      <c r="CA67" s="95">
        <f t="shared" si="24"/>
        <v>0</v>
      </c>
      <c r="CB67" s="95">
        <f t="shared" si="25"/>
        <v>0</v>
      </c>
      <c r="CC67" s="139"/>
      <c r="CD67" s="99"/>
      <c r="CE67" s="120"/>
      <c r="CF67" s="120"/>
      <c r="CG67" s="95">
        <f t="shared" si="26"/>
        <v>0</v>
      </c>
      <c r="CH67" s="95">
        <f t="shared" si="89"/>
        <v>0</v>
      </c>
      <c r="CI67" s="95"/>
      <c r="CJ67" s="95"/>
      <c r="CK67" s="95"/>
      <c r="CL67" s="95"/>
      <c r="CM67" s="95">
        <f t="shared" si="27"/>
        <v>0</v>
      </c>
      <c r="CN67" s="95">
        <f t="shared" si="28"/>
        <v>0</v>
      </c>
      <c r="CO67" s="116"/>
      <c r="CP67" s="95"/>
      <c r="CQ67" s="95"/>
      <c r="CR67" s="95"/>
      <c r="CS67" s="95">
        <f t="shared" si="93"/>
        <v>0</v>
      </c>
      <c r="CT67" s="95">
        <f t="shared" si="30"/>
        <v>0</v>
      </c>
      <c r="CU67" s="95"/>
      <c r="CV67" s="95"/>
      <c r="CW67" s="95"/>
      <c r="CX67" s="95"/>
      <c r="CY67" s="95">
        <f t="shared" si="31"/>
        <v>0</v>
      </c>
      <c r="CZ67" s="95">
        <f t="shared" si="32"/>
        <v>0</v>
      </c>
      <c r="DA67" s="139">
        <v>0</v>
      </c>
      <c r="DB67" s="138"/>
      <c r="DC67" s="95"/>
      <c r="DD67" s="95"/>
      <c r="DE67" s="95">
        <f t="shared" si="33"/>
        <v>0</v>
      </c>
      <c r="DF67" s="95">
        <f t="shared" si="34"/>
        <v>0</v>
      </c>
      <c r="DG67" s="95"/>
      <c r="DH67" s="95"/>
      <c r="DI67" s="118"/>
      <c r="DJ67" s="95"/>
      <c r="DK67" s="95">
        <f t="shared" si="35"/>
        <v>0</v>
      </c>
      <c r="DL67" s="95">
        <f t="shared" si="36"/>
        <v>0</v>
      </c>
      <c r="DM67" s="138"/>
      <c r="DN67" s="138"/>
      <c r="DO67" s="138"/>
      <c r="DP67" s="138"/>
      <c r="DQ67" s="95">
        <f t="shared" si="37"/>
        <v>0</v>
      </c>
      <c r="DR67" s="95">
        <f t="shared" si="38"/>
        <v>0</v>
      </c>
      <c r="DS67" s="116"/>
      <c r="DT67" s="95"/>
      <c r="DU67" s="95"/>
      <c r="DV67" s="119"/>
      <c r="DW67" s="95">
        <f t="shared" si="39"/>
        <v>0</v>
      </c>
      <c r="DX67" s="95">
        <f t="shared" si="40"/>
        <v>0</v>
      </c>
      <c r="DY67" s="140"/>
      <c r="DZ67" s="95"/>
      <c r="EA67" s="95"/>
      <c r="EB67" s="95"/>
      <c r="EC67" s="95">
        <f t="shared" si="41"/>
        <v>0</v>
      </c>
      <c r="ED67" s="95">
        <f t="shared" si="42"/>
        <v>0</v>
      </c>
      <c r="EE67" s="95"/>
      <c r="EF67" s="95"/>
      <c r="EG67" s="121"/>
      <c r="EH67" s="95"/>
      <c r="EI67" s="95">
        <f t="shared" si="43"/>
        <v>0</v>
      </c>
      <c r="EJ67" s="95">
        <f t="shared" si="44"/>
        <v>0</v>
      </c>
      <c r="EK67" s="95"/>
      <c r="EL67" s="95"/>
      <c r="EM67" s="95"/>
      <c r="EN67" s="95"/>
      <c r="EO67" s="95">
        <f t="shared" si="45"/>
        <v>0</v>
      </c>
      <c r="EP67" s="95">
        <f t="shared" si="46"/>
        <v>0</v>
      </c>
      <c r="EQ67" s="95"/>
      <c r="ER67" s="95"/>
      <c r="ES67" s="95"/>
      <c r="ET67" s="95"/>
      <c r="EU67" s="95">
        <f t="shared" si="94"/>
        <v>0</v>
      </c>
      <c r="EV67" s="95">
        <f t="shared" si="48"/>
        <v>0</v>
      </c>
      <c r="EW67" s="116">
        <v>18.559999999999999</v>
      </c>
      <c r="EX67" s="95"/>
      <c r="EY67" s="95"/>
      <c r="EZ67" s="95"/>
      <c r="FA67" s="95">
        <f t="shared" si="49"/>
        <v>18.559999999999999</v>
      </c>
      <c r="FB67" s="95">
        <f t="shared" si="50"/>
        <v>0</v>
      </c>
      <c r="FC67" s="95"/>
      <c r="FD67" s="95"/>
      <c r="FE67" s="95"/>
      <c r="FF67" s="95"/>
      <c r="FG67" s="95">
        <f t="shared" si="51"/>
        <v>0</v>
      </c>
      <c r="FH67" s="95">
        <f t="shared" si="52"/>
        <v>0</v>
      </c>
      <c r="FI67" s="95"/>
      <c r="FJ67" s="95"/>
      <c r="FK67" s="95"/>
      <c r="FL67" s="95"/>
      <c r="FM67" s="95">
        <f t="shared" si="53"/>
        <v>0</v>
      </c>
      <c r="FN67" s="95">
        <f t="shared" si="54"/>
        <v>0</v>
      </c>
      <c r="FO67" s="95"/>
      <c r="FP67" s="95"/>
      <c r="FQ67" s="95"/>
      <c r="FR67" s="95"/>
      <c r="FS67" s="95">
        <f t="shared" si="55"/>
        <v>0</v>
      </c>
      <c r="FT67" s="95">
        <f t="shared" si="56"/>
        <v>0</v>
      </c>
      <c r="FU67" s="95"/>
      <c r="FV67" s="95"/>
      <c r="FW67" s="95"/>
      <c r="FX67" s="95"/>
      <c r="FY67" s="95">
        <f t="shared" si="57"/>
        <v>0</v>
      </c>
      <c r="FZ67" s="95">
        <f t="shared" si="58"/>
        <v>0</v>
      </c>
      <c r="GA67" s="95"/>
      <c r="GB67" s="95"/>
      <c r="GC67" s="95"/>
      <c r="GD67" s="95"/>
      <c r="GE67" s="95">
        <f t="shared" si="59"/>
        <v>0</v>
      </c>
      <c r="GF67" s="95">
        <f t="shared" si="60"/>
        <v>0</v>
      </c>
      <c r="GG67" s="95"/>
      <c r="GH67" s="95"/>
      <c r="GI67" s="95"/>
      <c r="GJ67" s="95"/>
      <c r="GK67" s="95">
        <f t="shared" si="61"/>
        <v>0</v>
      </c>
      <c r="GL67" s="95">
        <f t="shared" si="62"/>
        <v>0</v>
      </c>
      <c r="GM67" s="95"/>
      <c r="GN67" s="95"/>
      <c r="GO67" s="95"/>
      <c r="GP67" s="95"/>
      <c r="GQ67" s="95">
        <f t="shared" si="63"/>
        <v>0</v>
      </c>
      <c r="GR67" s="95">
        <f t="shared" si="64"/>
        <v>0</v>
      </c>
      <c r="GS67" s="95"/>
      <c r="GT67" s="95"/>
      <c r="GU67" s="95"/>
      <c r="GV67" s="95"/>
      <c r="GW67" s="95">
        <f t="shared" si="65"/>
        <v>0</v>
      </c>
      <c r="GX67" s="95">
        <f t="shared" si="65"/>
        <v>0</v>
      </c>
      <c r="GY67" s="95"/>
      <c r="GZ67" s="95"/>
      <c r="HA67" s="95"/>
      <c r="HB67" s="95"/>
      <c r="HC67" s="95">
        <f t="shared" si="66"/>
        <v>0</v>
      </c>
      <c r="HD67" s="95">
        <f t="shared" si="66"/>
        <v>0</v>
      </c>
      <c r="HE67" s="95"/>
      <c r="HF67" s="95"/>
      <c r="HG67" s="95"/>
      <c r="HH67" s="95"/>
      <c r="HI67" s="95">
        <f t="shared" si="67"/>
        <v>0</v>
      </c>
      <c r="HJ67" s="95">
        <f t="shared" si="68"/>
        <v>0</v>
      </c>
      <c r="HK67" s="95"/>
      <c r="HL67" s="95"/>
      <c r="HM67" s="95"/>
      <c r="HN67" s="95"/>
      <c r="HO67" s="95">
        <f t="shared" si="69"/>
        <v>0</v>
      </c>
      <c r="HP67" s="95">
        <f t="shared" si="70"/>
        <v>0</v>
      </c>
      <c r="HQ67" s="95"/>
      <c r="HR67" s="95"/>
      <c r="HS67" s="95"/>
      <c r="HT67" s="95"/>
      <c r="HU67" s="95">
        <f t="shared" si="71"/>
        <v>0</v>
      </c>
      <c r="HV67" s="95">
        <f t="shared" si="71"/>
        <v>0</v>
      </c>
      <c r="HW67" s="95"/>
      <c r="HX67" s="166"/>
      <c r="HY67" s="166"/>
      <c r="HZ67" s="166"/>
      <c r="IA67" s="95">
        <f t="shared" si="72"/>
        <v>0</v>
      </c>
      <c r="IB67" s="95">
        <f t="shared" si="73"/>
        <v>0</v>
      </c>
      <c r="IC67" s="164"/>
      <c r="ID67" s="99"/>
      <c r="IE67" s="99">
        <f t="shared" si="95"/>
        <v>0</v>
      </c>
      <c r="IF67" s="99">
        <f t="shared" si="95"/>
        <v>0</v>
      </c>
      <c r="IG67" s="99"/>
      <c r="IH67" s="99"/>
      <c r="II67" s="99">
        <f t="shared" si="75"/>
        <v>0</v>
      </c>
      <c r="IJ67" s="99">
        <f t="shared" si="76"/>
        <v>0</v>
      </c>
      <c r="IK67" s="165"/>
      <c r="IL67" s="167"/>
      <c r="IM67" s="162">
        <f t="shared" si="77"/>
        <v>0</v>
      </c>
      <c r="IN67" s="162">
        <f t="shared" si="78"/>
        <v>0</v>
      </c>
      <c r="IO67" s="139"/>
      <c r="IP67" s="166"/>
      <c r="IQ67" s="162">
        <f t="shared" si="79"/>
        <v>0</v>
      </c>
      <c r="IR67" s="162">
        <f t="shared" si="80"/>
        <v>0</v>
      </c>
      <c r="IS67" s="117"/>
      <c r="IT67" s="166"/>
      <c r="IU67" s="162">
        <f t="shared" si="81"/>
        <v>0</v>
      </c>
      <c r="IV67" s="162">
        <f t="shared" si="82"/>
        <v>0</v>
      </c>
      <c r="IW67" s="163"/>
      <c r="IX67" s="163"/>
      <c r="IY67" s="191">
        <f t="shared" si="90"/>
        <v>0</v>
      </c>
      <c r="IZ67" s="190">
        <f t="shared" si="91"/>
        <v>0</v>
      </c>
      <c r="JA67" s="191"/>
      <c r="JB67" s="191"/>
      <c r="JC67" s="191">
        <f t="shared" si="85"/>
        <v>0</v>
      </c>
      <c r="JD67" s="191">
        <f t="shared" si="86"/>
        <v>0</v>
      </c>
      <c r="JE67" s="190"/>
      <c r="JF67" s="190"/>
      <c r="JG67" s="191">
        <f t="shared" si="87"/>
        <v>0</v>
      </c>
      <c r="JH67" s="191">
        <f t="shared" si="88"/>
        <v>0</v>
      </c>
    </row>
    <row r="68" spans="1:268" ht="12.75" customHeight="1">
      <c r="A68" s="134"/>
      <c r="B68" s="137">
        <v>58</v>
      </c>
      <c r="C68" s="95"/>
      <c r="D68" s="95"/>
      <c r="E68" s="138"/>
      <c r="F68" s="138"/>
      <c r="G68" s="95">
        <f t="shared" si="0"/>
        <v>0</v>
      </c>
      <c r="H68" s="95">
        <f t="shared" si="1"/>
        <v>0</v>
      </c>
      <c r="I68" s="116"/>
      <c r="J68" s="95"/>
      <c r="K68" s="95"/>
      <c r="L68" s="95"/>
      <c r="M68" s="95">
        <f t="shared" si="2"/>
        <v>0</v>
      </c>
      <c r="N68" s="95">
        <f t="shared" si="3"/>
        <v>0</v>
      </c>
      <c r="O68" s="116"/>
      <c r="P68" s="95"/>
      <c r="Q68" s="99"/>
      <c r="R68" s="95"/>
      <c r="S68" s="95">
        <f t="shared" si="92"/>
        <v>0</v>
      </c>
      <c r="T68" s="95">
        <f t="shared" si="5"/>
        <v>0</v>
      </c>
      <c r="U68" s="116">
        <v>0</v>
      </c>
      <c r="V68" s="95"/>
      <c r="W68" s="99"/>
      <c r="X68" s="99"/>
      <c r="Y68" s="95">
        <f t="shared" si="6"/>
        <v>0</v>
      </c>
      <c r="Z68" s="95">
        <f t="shared" si="7"/>
        <v>0</v>
      </c>
      <c r="AA68" s="95"/>
      <c r="AB68" s="168"/>
      <c r="AC68" s="231"/>
      <c r="AD68" s="95"/>
      <c r="AE68" s="95">
        <f t="shared" si="8"/>
        <v>0</v>
      </c>
      <c r="AF68" s="95">
        <f t="shared" si="9"/>
        <v>0</v>
      </c>
      <c r="AG68" s="116"/>
      <c r="AH68" s="95"/>
      <c r="AI68" s="95"/>
      <c r="AJ68" s="95"/>
      <c r="AK68" s="95">
        <f t="shared" si="10"/>
        <v>0</v>
      </c>
      <c r="AL68" s="95">
        <f t="shared" si="11"/>
        <v>0</v>
      </c>
      <c r="AM68" s="95"/>
      <c r="AN68" s="95"/>
      <c r="AO68" s="138"/>
      <c r="AP68" s="138"/>
      <c r="AQ68" s="95">
        <f t="shared" si="12"/>
        <v>0</v>
      </c>
      <c r="AR68" s="95">
        <f t="shared" si="13"/>
        <v>0</v>
      </c>
      <c r="AS68" s="139">
        <v>0</v>
      </c>
      <c r="AT68" s="162"/>
      <c r="AU68" s="99"/>
      <c r="AV68" s="95"/>
      <c r="AW68" s="95">
        <f t="shared" si="14"/>
        <v>0</v>
      </c>
      <c r="AX68" s="95">
        <f t="shared" si="15"/>
        <v>0</v>
      </c>
      <c r="AY68" s="150"/>
      <c r="AZ68" s="110"/>
      <c r="BA68" s="110"/>
      <c r="BB68" s="110"/>
      <c r="BC68" s="95">
        <f t="shared" si="16"/>
        <v>0</v>
      </c>
      <c r="BD68" s="95">
        <f t="shared" si="17"/>
        <v>0</v>
      </c>
      <c r="BE68" s="95"/>
      <c r="BF68" s="95"/>
      <c r="BG68" s="99"/>
      <c r="BH68" s="95"/>
      <c r="BI68" s="95">
        <f t="shared" si="18"/>
        <v>0</v>
      </c>
      <c r="BJ68" s="95">
        <f t="shared" si="19"/>
        <v>0</v>
      </c>
      <c r="BK68" s="118"/>
      <c r="BL68" s="118"/>
      <c r="BM68" s="95"/>
      <c r="BN68" s="95"/>
      <c r="BO68" s="95">
        <f t="shared" si="20"/>
        <v>0</v>
      </c>
      <c r="BP68" s="95">
        <f t="shared" si="21"/>
        <v>0</v>
      </c>
      <c r="BQ68" s="95"/>
      <c r="BR68" s="95"/>
      <c r="BS68" s="119"/>
      <c r="BT68" s="119"/>
      <c r="BU68" s="95">
        <f t="shared" si="22"/>
        <v>0</v>
      </c>
      <c r="BV68" s="95">
        <f t="shared" si="23"/>
        <v>0</v>
      </c>
      <c r="BW68" s="356"/>
      <c r="BX68" s="138"/>
      <c r="BY68" s="103"/>
      <c r="BZ68" s="118"/>
      <c r="CA68" s="95">
        <f t="shared" si="24"/>
        <v>0</v>
      </c>
      <c r="CB68" s="95">
        <f t="shared" si="25"/>
        <v>0</v>
      </c>
      <c r="CC68" s="139"/>
      <c r="CD68" s="99"/>
      <c r="CE68" s="120"/>
      <c r="CF68" s="120"/>
      <c r="CG68" s="95">
        <f t="shared" si="26"/>
        <v>0</v>
      </c>
      <c r="CH68" s="95">
        <f t="shared" si="89"/>
        <v>0</v>
      </c>
      <c r="CI68" s="95"/>
      <c r="CJ68" s="95"/>
      <c r="CK68" s="95"/>
      <c r="CL68" s="95"/>
      <c r="CM68" s="95">
        <f t="shared" si="27"/>
        <v>0</v>
      </c>
      <c r="CN68" s="95">
        <f t="shared" si="28"/>
        <v>0</v>
      </c>
      <c r="CO68" s="116"/>
      <c r="CP68" s="95"/>
      <c r="CQ68" s="95"/>
      <c r="CR68" s="95"/>
      <c r="CS68" s="95">
        <f t="shared" si="93"/>
        <v>0</v>
      </c>
      <c r="CT68" s="95">
        <f t="shared" si="30"/>
        <v>0</v>
      </c>
      <c r="CU68" s="95"/>
      <c r="CV68" s="95"/>
      <c r="CW68" s="95"/>
      <c r="CX68" s="95"/>
      <c r="CY68" s="95">
        <f t="shared" si="31"/>
        <v>0</v>
      </c>
      <c r="CZ68" s="95">
        <f t="shared" si="32"/>
        <v>0</v>
      </c>
      <c r="DA68" s="139">
        <v>0</v>
      </c>
      <c r="DB68" s="138"/>
      <c r="DC68" s="95"/>
      <c r="DD68" s="95"/>
      <c r="DE68" s="95">
        <f t="shared" si="33"/>
        <v>0</v>
      </c>
      <c r="DF68" s="95">
        <f t="shared" si="34"/>
        <v>0</v>
      </c>
      <c r="DG68" s="95"/>
      <c r="DH68" s="95"/>
      <c r="DI68" s="118"/>
      <c r="DJ68" s="95"/>
      <c r="DK68" s="95">
        <f t="shared" si="35"/>
        <v>0</v>
      </c>
      <c r="DL68" s="95">
        <f t="shared" si="36"/>
        <v>0</v>
      </c>
      <c r="DM68" s="138"/>
      <c r="DN68" s="138"/>
      <c r="DO68" s="138"/>
      <c r="DP68" s="138"/>
      <c r="DQ68" s="95">
        <f t="shared" si="37"/>
        <v>0</v>
      </c>
      <c r="DR68" s="95">
        <f t="shared" si="38"/>
        <v>0</v>
      </c>
      <c r="DS68" s="116"/>
      <c r="DT68" s="95"/>
      <c r="DU68" s="95"/>
      <c r="DV68" s="119"/>
      <c r="DW68" s="95">
        <f t="shared" si="39"/>
        <v>0</v>
      </c>
      <c r="DX68" s="95">
        <f t="shared" si="40"/>
        <v>0</v>
      </c>
      <c r="DY68" s="140"/>
      <c r="DZ68" s="95"/>
      <c r="EA68" s="95"/>
      <c r="EB68" s="95"/>
      <c r="EC68" s="95">
        <f t="shared" si="41"/>
        <v>0</v>
      </c>
      <c r="ED68" s="95">
        <f t="shared" si="42"/>
        <v>0</v>
      </c>
      <c r="EE68" s="95"/>
      <c r="EF68" s="95"/>
      <c r="EG68" s="121"/>
      <c r="EH68" s="95"/>
      <c r="EI68" s="95">
        <f t="shared" si="43"/>
        <v>0</v>
      </c>
      <c r="EJ68" s="95">
        <f t="shared" si="44"/>
        <v>0</v>
      </c>
      <c r="EK68" s="95"/>
      <c r="EL68" s="95"/>
      <c r="EM68" s="95"/>
      <c r="EN68" s="95"/>
      <c r="EO68" s="95">
        <f t="shared" si="45"/>
        <v>0</v>
      </c>
      <c r="EP68" s="95">
        <f t="shared" si="46"/>
        <v>0</v>
      </c>
      <c r="EQ68" s="95"/>
      <c r="ER68" s="95"/>
      <c r="ES68" s="95"/>
      <c r="ET68" s="95"/>
      <c r="EU68" s="95">
        <f t="shared" si="94"/>
        <v>0</v>
      </c>
      <c r="EV68" s="95">
        <f t="shared" si="48"/>
        <v>0</v>
      </c>
      <c r="EW68" s="116">
        <v>18.559999999999999</v>
      </c>
      <c r="EX68" s="95"/>
      <c r="EY68" s="95"/>
      <c r="EZ68" s="95"/>
      <c r="FA68" s="95">
        <f t="shared" si="49"/>
        <v>18.559999999999999</v>
      </c>
      <c r="FB68" s="95">
        <f t="shared" si="50"/>
        <v>0</v>
      </c>
      <c r="FC68" s="95"/>
      <c r="FD68" s="95"/>
      <c r="FE68" s="95"/>
      <c r="FF68" s="95"/>
      <c r="FG68" s="95">
        <f t="shared" si="51"/>
        <v>0</v>
      </c>
      <c r="FH68" s="95">
        <f t="shared" si="52"/>
        <v>0</v>
      </c>
      <c r="FI68" s="95"/>
      <c r="FJ68" s="95"/>
      <c r="FK68" s="95"/>
      <c r="FL68" s="95"/>
      <c r="FM68" s="95">
        <f t="shared" si="53"/>
        <v>0</v>
      </c>
      <c r="FN68" s="95">
        <f t="shared" si="54"/>
        <v>0</v>
      </c>
      <c r="FO68" s="95"/>
      <c r="FP68" s="95"/>
      <c r="FQ68" s="95"/>
      <c r="FR68" s="95"/>
      <c r="FS68" s="95">
        <f t="shared" si="55"/>
        <v>0</v>
      </c>
      <c r="FT68" s="95">
        <f t="shared" si="56"/>
        <v>0</v>
      </c>
      <c r="FU68" s="95"/>
      <c r="FV68" s="95"/>
      <c r="FW68" s="95"/>
      <c r="FX68" s="95"/>
      <c r="FY68" s="95">
        <f t="shared" si="57"/>
        <v>0</v>
      </c>
      <c r="FZ68" s="95">
        <f t="shared" si="58"/>
        <v>0</v>
      </c>
      <c r="GA68" s="95"/>
      <c r="GB68" s="95"/>
      <c r="GC68" s="95"/>
      <c r="GD68" s="95"/>
      <c r="GE68" s="95">
        <f t="shared" si="59"/>
        <v>0</v>
      </c>
      <c r="GF68" s="95">
        <f t="shared" si="60"/>
        <v>0</v>
      </c>
      <c r="GG68" s="95"/>
      <c r="GH68" s="95"/>
      <c r="GI68" s="95"/>
      <c r="GJ68" s="95"/>
      <c r="GK68" s="95">
        <f t="shared" si="61"/>
        <v>0</v>
      </c>
      <c r="GL68" s="95">
        <f t="shared" si="62"/>
        <v>0</v>
      </c>
      <c r="GM68" s="95"/>
      <c r="GN68" s="95"/>
      <c r="GO68" s="95"/>
      <c r="GP68" s="95"/>
      <c r="GQ68" s="95">
        <f t="shared" si="63"/>
        <v>0</v>
      </c>
      <c r="GR68" s="95">
        <f t="shared" si="64"/>
        <v>0</v>
      </c>
      <c r="GS68" s="95"/>
      <c r="GT68" s="95"/>
      <c r="GU68" s="95"/>
      <c r="GV68" s="95"/>
      <c r="GW68" s="95">
        <f t="shared" si="65"/>
        <v>0</v>
      </c>
      <c r="GX68" s="95">
        <f t="shared" si="65"/>
        <v>0</v>
      </c>
      <c r="GY68" s="95"/>
      <c r="GZ68" s="95"/>
      <c r="HA68" s="95"/>
      <c r="HB68" s="95"/>
      <c r="HC68" s="95">
        <f t="shared" si="66"/>
        <v>0</v>
      </c>
      <c r="HD68" s="95">
        <f t="shared" si="66"/>
        <v>0</v>
      </c>
      <c r="HE68" s="95"/>
      <c r="HF68" s="95"/>
      <c r="HG68" s="95"/>
      <c r="HH68" s="95"/>
      <c r="HI68" s="95">
        <f t="shared" si="67"/>
        <v>0</v>
      </c>
      <c r="HJ68" s="95">
        <f t="shared" si="68"/>
        <v>0</v>
      </c>
      <c r="HK68" s="95"/>
      <c r="HL68" s="95"/>
      <c r="HM68" s="95"/>
      <c r="HN68" s="95"/>
      <c r="HO68" s="95">
        <f t="shared" si="69"/>
        <v>0</v>
      </c>
      <c r="HP68" s="95">
        <f t="shared" si="70"/>
        <v>0</v>
      </c>
      <c r="HQ68" s="95"/>
      <c r="HR68" s="95"/>
      <c r="HS68" s="95"/>
      <c r="HT68" s="95"/>
      <c r="HU68" s="95">
        <f t="shared" si="71"/>
        <v>0</v>
      </c>
      <c r="HV68" s="95">
        <f t="shared" si="71"/>
        <v>0</v>
      </c>
      <c r="HW68" s="95"/>
      <c r="HX68" s="166"/>
      <c r="HY68" s="166"/>
      <c r="HZ68" s="166"/>
      <c r="IA68" s="95">
        <f t="shared" si="72"/>
        <v>0</v>
      </c>
      <c r="IB68" s="95">
        <f t="shared" si="73"/>
        <v>0</v>
      </c>
      <c r="IC68" s="164"/>
      <c r="ID68" s="99"/>
      <c r="IE68" s="99">
        <f t="shared" si="95"/>
        <v>0</v>
      </c>
      <c r="IF68" s="99">
        <f t="shared" si="95"/>
        <v>0</v>
      </c>
      <c r="IG68" s="99"/>
      <c r="IH68" s="99"/>
      <c r="II68" s="99">
        <f t="shared" si="75"/>
        <v>0</v>
      </c>
      <c r="IJ68" s="99">
        <f t="shared" si="76"/>
        <v>0</v>
      </c>
      <c r="IK68" s="165"/>
      <c r="IL68" s="167"/>
      <c r="IM68" s="162">
        <f t="shared" si="77"/>
        <v>0</v>
      </c>
      <c r="IN68" s="162">
        <f t="shared" si="78"/>
        <v>0</v>
      </c>
      <c r="IO68" s="139"/>
      <c r="IP68" s="166"/>
      <c r="IQ68" s="162">
        <f t="shared" si="79"/>
        <v>0</v>
      </c>
      <c r="IR68" s="162">
        <f t="shared" si="80"/>
        <v>0</v>
      </c>
      <c r="IS68" s="117"/>
      <c r="IT68" s="166"/>
      <c r="IU68" s="162">
        <f t="shared" si="81"/>
        <v>0</v>
      </c>
      <c r="IV68" s="162">
        <f t="shared" si="82"/>
        <v>0</v>
      </c>
      <c r="IW68" s="163"/>
      <c r="IX68" s="163"/>
      <c r="IY68" s="191">
        <f t="shared" si="90"/>
        <v>0</v>
      </c>
      <c r="IZ68" s="190">
        <f t="shared" si="91"/>
        <v>0</v>
      </c>
      <c r="JA68" s="191"/>
      <c r="JB68" s="191"/>
      <c r="JC68" s="191">
        <f t="shared" si="85"/>
        <v>0</v>
      </c>
      <c r="JD68" s="191">
        <f t="shared" si="86"/>
        <v>0</v>
      </c>
      <c r="JE68" s="190"/>
      <c r="JF68" s="190"/>
      <c r="JG68" s="191">
        <f t="shared" si="87"/>
        <v>0</v>
      </c>
      <c r="JH68" s="191">
        <f t="shared" si="88"/>
        <v>0</v>
      </c>
    </row>
    <row r="69" spans="1:268" ht="12.75" customHeight="1">
      <c r="A69" s="134"/>
      <c r="B69" s="137">
        <v>59</v>
      </c>
      <c r="C69" s="95"/>
      <c r="D69" s="95"/>
      <c r="E69" s="138"/>
      <c r="F69" s="138"/>
      <c r="G69" s="95">
        <f t="shared" si="0"/>
        <v>0</v>
      </c>
      <c r="H69" s="95">
        <f t="shared" si="1"/>
        <v>0</v>
      </c>
      <c r="I69" s="116"/>
      <c r="J69" s="95"/>
      <c r="K69" s="95"/>
      <c r="L69" s="95"/>
      <c r="M69" s="95">
        <f t="shared" si="2"/>
        <v>0</v>
      </c>
      <c r="N69" s="95">
        <f t="shared" si="3"/>
        <v>0</v>
      </c>
      <c r="O69" s="116"/>
      <c r="P69" s="95"/>
      <c r="Q69" s="99"/>
      <c r="R69" s="95"/>
      <c r="S69" s="95">
        <f t="shared" si="92"/>
        <v>0</v>
      </c>
      <c r="T69" s="95">
        <f t="shared" si="5"/>
        <v>0</v>
      </c>
      <c r="U69" s="116">
        <v>0</v>
      </c>
      <c r="V69" s="95"/>
      <c r="W69" s="99"/>
      <c r="X69" s="99"/>
      <c r="Y69" s="95">
        <f t="shared" si="6"/>
        <v>0</v>
      </c>
      <c r="Z69" s="95">
        <f t="shared" si="7"/>
        <v>0</v>
      </c>
      <c r="AA69" s="95"/>
      <c r="AB69" s="168"/>
      <c r="AC69" s="231"/>
      <c r="AD69" s="95"/>
      <c r="AE69" s="95">
        <f t="shared" si="8"/>
        <v>0</v>
      </c>
      <c r="AF69" s="95">
        <f t="shared" si="9"/>
        <v>0</v>
      </c>
      <c r="AG69" s="116"/>
      <c r="AH69" s="95"/>
      <c r="AI69" s="95"/>
      <c r="AJ69" s="95"/>
      <c r="AK69" s="95">
        <f t="shared" si="10"/>
        <v>0</v>
      </c>
      <c r="AL69" s="95">
        <f t="shared" si="11"/>
        <v>0</v>
      </c>
      <c r="AM69" s="95"/>
      <c r="AN69" s="95"/>
      <c r="AO69" s="138"/>
      <c r="AP69" s="138"/>
      <c r="AQ69" s="95">
        <f t="shared" si="12"/>
        <v>0</v>
      </c>
      <c r="AR69" s="95">
        <f t="shared" si="13"/>
        <v>0</v>
      </c>
      <c r="AS69" s="139">
        <v>0</v>
      </c>
      <c r="AT69" s="162"/>
      <c r="AU69" s="99"/>
      <c r="AV69" s="95"/>
      <c r="AW69" s="95">
        <f t="shared" si="14"/>
        <v>0</v>
      </c>
      <c r="AX69" s="95">
        <f t="shared" si="15"/>
        <v>0</v>
      </c>
      <c r="AY69" s="150"/>
      <c r="AZ69" s="110"/>
      <c r="BA69" s="110"/>
      <c r="BB69" s="110"/>
      <c r="BC69" s="95">
        <f t="shared" si="16"/>
        <v>0</v>
      </c>
      <c r="BD69" s="95">
        <f t="shared" si="17"/>
        <v>0</v>
      </c>
      <c r="BE69" s="95"/>
      <c r="BF69" s="95"/>
      <c r="BG69" s="99"/>
      <c r="BH69" s="95"/>
      <c r="BI69" s="95">
        <f t="shared" si="18"/>
        <v>0</v>
      </c>
      <c r="BJ69" s="95">
        <f t="shared" si="19"/>
        <v>0</v>
      </c>
      <c r="BK69" s="118"/>
      <c r="BL69" s="118"/>
      <c r="BM69" s="95"/>
      <c r="BN69" s="95"/>
      <c r="BO69" s="95">
        <f t="shared" si="20"/>
        <v>0</v>
      </c>
      <c r="BP69" s="95">
        <f t="shared" si="21"/>
        <v>0</v>
      </c>
      <c r="BQ69" s="95"/>
      <c r="BR69" s="95"/>
      <c r="BS69" s="119"/>
      <c r="BT69" s="119"/>
      <c r="BU69" s="95">
        <f t="shared" si="22"/>
        <v>0</v>
      </c>
      <c r="BV69" s="95">
        <f t="shared" si="23"/>
        <v>0</v>
      </c>
      <c r="BW69" s="356"/>
      <c r="BX69" s="138"/>
      <c r="BY69" s="103"/>
      <c r="BZ69" s="118"/>
      <c r="CA69" s="95">
        <f t="shared" si="24"/>
        <v>0</v>
      </c>
      <c r="CB69" s="95">
        <f t="shared" si="25"/>
        <v>0</v>
      </c>
      <c r="CC69" s="139"/>
      <c r="CD69" s="99"/>
      <c r="CE69" s="120"/>
      <c r="CF69" s="120"/>
      <c r="CG69" s="95">
        <f t="shared" si="26"/>
        <v>0</v>
      </c>
      <c r="CH69" s="95">
        <f t="shared" si="89"/>
        <v>0</v>
      </c>
      <c r="CI69" s="95"/>
      <c r="CJ69" s="95"/>
      <c r="CK69" s="95"/>
      <c r="CL69" s="95"/>
      <c r="CM69" s="95">
        <f t="shared" si="27"/>
        <v>0</v>
      </c>
      <c r="CN69" s="95">
        <f t="shared" si="28"/>
        <v>0</v>
      </c>
      <c r="CO69" s="116"/>
      <c r="CP69" s="95"/>
      <c r="CQ69" s="95"/>
      <c r="CR69" s="95"/>
      <c r="CS69" s="95">
        <f t="shared" si="93"/>
        <v>0</v>
      </c>
      <c r="CT69" s="95">
        <f t="shared" si="30"/>
        <v>0</v>
      </c>
      <c r="CU69" s="95"/>
      <c r="CV69" s="95"/>
      <c r="CW69" s="95"/>
      <c r="CX69" s="95"/>
      <c r="CY69" s="95">
        <f t="shared" si="31"/>
        <v>0</v>
      </c>
      <c r="CZ69" s="95">
        <f t="shared" si="32"/>
        <v>0</v>
      </c>
      <c r="DA69" s="139">
        <v>0</v>
      </c>
      <c r="DB69" s="138"/>
      <c r="DC69" s="95"/>
      <c r="DD69" s="95"/>
      <c r="DE69" s="95">
        <f t="shared" si="33"/>
        <v>0</v>
      </c>
      <c r="DF69" s="95">
        <f t="shared" si="34"/>
        <v>0</v>
      </c>
      <c r="DG69" s="95"/>
      <c r="DH69" s="95"/>
      <c r="DI69" s="118"/>
      <c r="DJ69" s="95"/>
      <c r="DK69" s="95">
        <f t="shared" si="35"/>
        <v>0</v>
      </c>
      <c r="DL69" s="95">
        <f t="shared" si="36"/>
        <v>0</v>
      </c>
      <c r="DM69" s="138"/>
      <c r="DN69" s="138"/>
      <c r="DO69" s="138"/>
      <c r="DP69" s="138"/>
      <c r="DQ69" s="95">
        <f t="shared" si="37"/>
        <v>0</v>
      </c>
      <c r="DR69" s="95">
        <f t="shared" si="38"/>
        <v>0</v>
      </c>
      <c r="DS69" s="116"/>
      <c r="DT69" s="95"/>
      <c r="DU69" s="95"/>
      <c r="DV69" s="119"/>
      <c r="DW69" s="95">
        <f t="shared" si="39"/>
        <v>0</v>
      </c>
      <c r="DX69" s="95">
        <f t="shared" si="40"/>
        <v>0</v>
      </c>
      <c r="DY69" s="140"/>
      <c r="DZ69" s="95"/>
      <c r="EA69" s="95"/>
      <c r="EB69" s="95"/>
      <c r="EC69" s="95">
        <f t="shared" si="41"/>
        <v>0</v>
      </c>
      <c r="ED69" s="95">
        <f t="shared" si="42"/>
        <v>0</v>
      </c>
      <c r="EE69" s="95"/>
      <c r="EF69" s="95"/>
      <c r="EG69" s="121"/>
      <c r="EH69" s="95"/>
      <c r="EI69" s="95">
        <f t="shared" si="43"/>
        <v>0</v>
      </c>
      <c r="EJ69" s="95">
        <f t="shared" si="44"/>
        <v>0</v>
      </c>
      <c r="EK69" s="95"/>
      <c r="EL69" s="95"/>
      <c r="EM69" s="95"/>
      <c r="EN69" s="95"/>
      <c r="EO69" s="95">
        <f t="shared" si="45"/>
        <v>0</v>
      </c>
      <c r="EP69" s="95">
        <f t="shared" si="46"/>
        <v>0</v>
      </c>
      <c r="EQ69" s="95"/>
      <c r="ER69" s="95"/>
      <c r="ES69" s="95"/>
      <c r="ET69" s="95"/>
      <c r="EU69" s="95">
        <f t="shared" si="94"/>
        <v>0</v>
      </c>
      <c r="EV69" s="95">
        <f t="shared" si="48"/>
        <v>0</v>
      </c>
      <c r="EW69" s="116">
        <v>18.559999999999999</v>
      </c>
      <c r="EX69" s="95"/>
      <c r="EY69" s="95"/>
      <c r="EZ69" s="95"/>
      <c r="FA69" s="95">
        <f t="shared" si="49"/>
        <v>18.559999999999999</v>
      </c>
      <c r="FB69" s="95">
        <f t="shared" si="50"/>
        <v>0</v>
      </c>
      <c r="FC69" s="95"/>
      <c r="FD69" s="95"/>
      <c r="FE69" s="95"/>
      <c r="FF69" s="95"/>
      <c r="FG69" s="95">
        <f t="shared" si="51"/>
        <v>0</v>
      </c>
      <c r="FH69" s="95">
        <f t="shared" si="52"/>
        <v>0</v>
      </c>
      <c r="FI69" s="95"/>
      <c r="FJ69" s="95"/>
      <c r="FK69" s="95"/>
      <c r="FL69" s="95"/>
      <c r="FM69" s="95">
        <f t="shared" si="53"/>
        <v>0</v>
      </c>
      <c r="FN69" s="95">
        <f t="shared" si="54"/>
        <v>0</v>
      </c>
      <c r="FO69" s="95"/>
      <c r="FP69" s="95"/>
      <c r="FQ69" s="95"/>
      <c r="FR69" s="95"/>
      <c r="FS69" s="95">
        <f t="shared" si="55"/>
        <v>0</v>
      </c>
      <c r="FT69" s="95">
        <f t="shared" si="56"/>
        <v>0</v>
      </c>
      <c r="FU69" s="95"/>
      <c r="FV69" s="95"/>
      <c r="FW69" s="95"/>
      <c r="FX69" s="95"/>
      <c r="FY69" s="95">
        <f t="shared" si="57"/>
        <v>0</v>
      </c>
      <c r="FZ69" s="95">
        <f t="shared" si="58"/>
        <v>0</v>
      </c>
      <c r="GA69" s="95"/>
      <c r="GB69" s="95"/>
      <c r="GC69" s="95"/>
      <c r="GD69" s="95"/>
      <c r="GE69" s="95">
        <f t="shared" si="59"/>
        <v>0</v>
      </c>
      <c r="GF69" s="95">
        <f t="shared" si="60"/>
        <v>0</v>
      </c>
      <c r="GG69" s="95"/>
      <c r="GH69" s="95"/>
      <c r="GI69" s="95"/>
      <c r="GJ69" s="95"/>
      <c r="GK69" s="95">
        <f t="shared" si="61"/>
        <v>0</v>
      </c>
      <c r="GL69" s="95">
        <f t="shared" si="62"/>
        <v>0</v>
      </c>
      <c r="GM69" s="95"/>
      <c r="GN69" s="95"/>
      <c r="GO69" s="95"/>
      <c r="GP69" s="95"/>
      <c r="GQ69" s="95">
        <f t="shared" si="63"/>
        <v>0</v>
      </c>
      <c r="GR69" s="95">
        <f t="shared" si="64"/>
        <v>0</v>
      </c>
      <c r="GS69" s="95"/>
      <c r="GT69" s="95"/>
      <c r="GU69" s="95"/>
      <c r="GV69" s="95"/>
      <c r="GW69" s="95">
        <f t="shared" si="65"/>
        <v>0</v>
      </c>
      <c r="GX69" s="95">
        <f t="shared" si="65"/>
        <v>0</v>
      </c>
      <c r="GY69" s="95"/>
      <c r="GZ69" s="95"/>
      <c r="HA69" s="95"/>
      <c r="HB69" s="95"/>
      <c r="HC69" s="95">
        <f t="shared" si="66"/>
        <v>0</v>
      </c>
      <c r="HD69" s="95">
        <f t="shared" si="66"/>
        <v>0</v>
      </c>
      <c r="HE69" s="95"/>
      <c r="HF69" s="95"/>
      <c r="HG69" s="95"/>
      <c r="HH69" s="95"/>
      <c r="HI69" s="95">
        <f t="shared" si="67"/>
        <v>0</v>
      </c>
      <c r="HJ69" s="95">
        <f t="shared" si="68"/>
        <v>0</v>
      </c>
      <c r="HK69" s="95"/>
      <c r="HL69" s="95"/>
      <c r="HM69" s="95"/>
      <c r="HN69" s="95"/>
      <c r="HO69" s="95">
        <f t="shared" si="69"/>
        <v>0</v>
      </c>
      <c r="HP69" s="95">
        <f t="shared" si="70"/>
        <v>0</v>
      </c>
      <c r="HQ69" s="95"/>
      <c r="HR69" s="95"/>
      <c r="HS69" s="95"/>
      <c r="HT69" s="95"/>
      <c r="HU69" s="95">
        <f t="shared" si="71"/>
        <v>0</v>
      </c>
      <c r="HV69" s="95">
        <f t="shared" si="71"/>
        <v>0</v>
      </c>
      <c r="HW69" s="95"/>
      <c r="HX69" s="166"/>
      <c r="HY69" s="166"/>
      <c r="HZ69" s="166"/>
      <c r="IA69" s="95">
        <f t="shared" si="72"/>
        <v>0</v>
      </c>
      <c r="IB69" s="95">
        <f t="shared" si="73"/>
        <v>0</v>
      </c>
      <c r="IC69" s="164"/>
      <c r="ID69" s="99"/>
      <c r="IE69" s="99">
        <f t="shared" si="95"/>
        <v>0</v>
      </c>
      <c r="IF69" s="99">
        <f t="shared" si="95"/>
        <v>0</v>
      </c>
      <c r="IG69" s="99"/>
      <c r="IH69" s="99"/>
      <c r="II69" s="99">
        <f t="shared" si="75"/>
        <v>0</v>
      </c>
      <c r="IJ69" s="99">
        <f t="shared" si="76"/>
        <v>0</v>
      </c>
      <c r="IK69" s="165"/>
      <c r="IL69" s="167"/>
      <c r="IM69" s="162">
        <f t="shared" si="77"/>
        <v>0</v>
      </c>
      <c r="IN69" s="162">
        <f t="shared" si="78"/>
        <v>0</v>
      </c>
      <c r="IO69" s="139"/>
      <c r="IP69" s="166"/>
      <c r="IQ69" s="162">
        <f t="shared" si="79"/>
        <v>0</v>
      </c>
      <c r="IR69" s="162">
        <f t="shared" si="80"/>
        <v>0</v>
      </c>
      <c r="IS69" s="117"/>
      <c r="IT69" s="166"/>
      <c r="IU69" s="162">
        <f t="shared" si="81"/>
        <v>0</v>
      </c>
      <c r="IV69" s="162">
        <f t="shared" si="82"/>
        <v>0</v>
      </c>
      <c r="IW69" s="163"/>
      <c r="IX69" s="163"/>
      <c r="IY69" s="191">
        <f t="shared" si="90"/>
        <v>0</v>
      </c>
      <c r="IZ69" s="190">
        <f t="shared" si="91"/>
        <v>0</v>
      </c>
      <c r="JA69" s="191"/>
      <c r="JB69" s="191"/>
      <c r="JC69" s="191">
        <f t="shared" si="85"/>
        <v>0</v>
      </c>
      <c r="JD69" s="191">
        <f t="shared" si="86"/>
        <v>0</v>
      </c>
      <c r="JE69" s="190"/>
      <c r="JF69" s="190"/>
      <c r="JG69" s="191">
        <f t="shared" si="87"/>
        <v>0</v>
      </c>
      <c r="JH69" s="191">
        <f t="shared" si="88"/>
        <v>0</v>
      </c>
    </row>
    <row r="70" spans="1:268" ht="12.75" customHeight="1">
      <c r="A70" s="134"/>
      <c r="B70" s="137">
        <v>60</v>
      </c>
      <c r="C70" s="95"/>
      <c r="D70" s="95"/>
      <c r="E70" s="138"/>
      <c r="F70" s="138"/>
      <c r="G70" s="95">
        <f t="shared" si="0"/>
        <v>0</v>
      </c>
      <c r="H70" s="95">
        <f t="shared" si="1"/>
        <v>0</v>
      </c>
      <c r="I70" s="116"/>
      <c r="J70" s="95"/>
      <c r="K70" s="95"/>
      <c r="L70" s="95"/>
      <c r="M70" s="95">
        <f t="shared" si="2"/>
        <v>0</v>
      </c>
      <c r="N70" s="95">
        <f t="shared" si="3"/>
        <v>0</v>
      </c>
      <c r="O70" s="116"/>
      <c r="P70" s="95"/>
      <c r="Q70" s="99"/>
      <c r="R70" s="95"/>
      <c r="S70" s="95">
        <f t="shared" si="92"/>
        <v>0</v>
      </c>
      <c r="T70" s="95">
        <f t="shared" si="5"/>
        <v>0</v>
      </c>
      <c r="U70" s="116">
        <v>0</v>
      </c>
      <c r="V70" s="95"/>
      <c r="W70" s="99"/>
      <c r="X70" s="99"/>
      <c r="Y70" s="95">
        <f t="shared" si="6"/>
        <v>0</v>
      </c>
      <c r="Z70" s="95">
        <f t="shared" si="7"/>
        <v>0</v>
      </c>
      <c r="AA70" s="95"/>
      <c r="AB70" s="168"/>
      <c r="AC70" s="231"/>
      <c r="AD70" s="95"/>
      <c r="AE70" s="95">
        <f t="shared" si="8"/>
        <v>0</v>
      </c>
      <c r="AF70" s="95">
        <f t="shared" si="9"/>
        <v>0</v>
      </c>
      <c r="AG70" s="116"/>
      <c r="AH70" s="95"/>
      <c r="AI70" s="95"/>
      <c r="AJ70" s="95"/>
      <c r="AK70" s="95">
        <f t="shared" si="10"/>
        <v>0</v>
      </c>
      <c r="AL70" s="95">
        <f t="shared" si="11"/>
        <v>0</v>
      </c>
      <c r="AM70" s="95"/>
      <c r="AN70" s="95"/>
      <c r="AO70" s="138"/>
      <c r="AP70" s="138"/>
      <c r="AQ70" s="95">
        <f t="shared" si="12"/>
        <v>0</v>
      </c>
      <c r="AR70" s="95">
        <f t="shared" si="13"/>
        <v>0</v>
      </c>
      <c r="AS70" s="139">
        <v>0</v>
      </c>
      <c r="AT70" s="162"/>
      <c r="AU70" s="99"/>
      <c r="AV70" s="95"/>
      <c r="AW70" s="95">
        <f t="shared" si="14"/>
        <v>0</v>
      </c>
      <c r="AX70" s="95">
        <f t="shared" si="15"/>
        <v>0</v>
      </c>
      <c r="AY70" s="150"/>
      <c r="AZ70" s="110"/>
      <c r="BA70" s="110"/>
      <c r="BB70" s="110"/>
      <c r="BC70" s="95">
        <f t="shared" si="16"/>
        <v>0</v>
      </c>
      <c r="BD70" s="95">
        <f t="shared" si="17"/>
        <v>0</v>
      </c>
      <c r="BE70" s="95"/>
      <c r="BF70" s="95"/>
      <c r="BG70" s="99"/>
      <c r="BH70" s="95"/>
      <c r="BI70" s="95">
        <f t="shared" si="18"/>
        <v>0</v>
      </c>
      <c r="BJ70" s="95">
        <f t="shared" si="19"/>
        <v>0</v>
      </c>
      <c r="BK70" s="118"/>
      <c r="BL70" s="118"/>
      <c r="BM70" s="95"/>
      <c r="BN70" s="95"/>
      <c r="BO70" s="95">
        <f t="shared" si="20"/>
        <v>0</v>
      </c>
      <c r="BP70" s="95">
        <f t="shared" si="21"/>
        <v>0</v>
      </c>
      <c r="BQ70" s="95"/>
      <c r="BR70" s="95"/>
      <c r="BS70" s="119"/>
      <c r="BT70" s="119"/>
      <c r="BU70" s="95">
        <f t="shared" si="22"/>
        <v>0</v>
      </c>
      <c r="BV70" s="95">
        <f t="shared" si="23"/>
        <v>0</v>
      </c>
      <c r="BW70" s="356"/>
      <c r="BX70" s="138"/>
      <c r="BY70" s="103"/>
      <c r="BZ70" s="118"/>
      <c r="CA70" s="95">
        <f t="shared" si="24"/>
        <v>0</v>
      </c>
      <c r="CB70" s="95">
        <f t="shared" si="25"/>
        <v>0</v>
      </c>
      <c r="CC70" s="139"/>
      <c r="CD70" s="99"/>
      <c r="CE70" s="120"/>
      <c r="CF70" s="120"/>
      <c r="CG70" s="95">
        <f t="shared" si="26"/>
        <v>0</v>
      </c>
      <c r="CH70" s="95">
        <f t="shared" si="89"/>
        <v>0</v>
      </c>
      <c r="CI70" s="95"/>
      <c r="CJ70" s="95"/>
      <c r="CK70" s="95"/>
      <c r="CL70" s="95"/>
      <c r="CM70" s="95">
        <f t="shared" si="27"/>
        <v>0</v>
      </c>
      <c r="CN70" s="95">
        <f t="shared" si="28"/>
        <v>0</v>
      </c>
      <c r="CO70" s="116"/>
      <c r="CP70" s="95"/>
      <c r="CQ70" s="95"/>
      <c r="CR70" s="95"/>
      <c r="CS70" s="95">
        <f t="shared" si="93"/>
        <v>0</v>
      </c>
      <c r="CT70" s="95">
        <f t="shared" si="30"/>
        <v>0</v>
      </c>
      <c r="CU70" s="95"/>
      <c r="CV70" s="95"/>
      <c r="CW70" s="95"/>
      <c r="CX70" s="95"/>
      <c r="CY70" s="95">
        <f t="shared" si="31"/>
        <v>0</v>
      </c>
      <c r="CZ70" s="95">
        <f t="shared" si="32"/>
        <v>0</v>
      </c>
      <c r="DA70" s="139">
        <v>0</v>
      </c>
      <c r="DB70" s="138"/>
      <c r="DC70" s="95"/>
      <c r="DD70" s="95"/>
      <c r="DE70" s="95">
        <f t="shared" si="33"/>
        <v>0</v>
      </c>
      <c r="DF70" s="95">
        <f t="shared" si="34"/>
        <v>0</v>
      </c>
      <c r="DG70" s="95"/>
      <c r="DH70" s="95"/>
      <c r="DI70" s="118"/>
      <c r="DJ70" s="95"/>
      <c r="DK70" s="95">
        <f t="shared" si="35"/>
        <v>0</v>
      </c>
      <c r="DL70" s="95">
        <f t="shared" si="36"/>
        <v>0</v>
      </c>
      <c r="DM70" s="138"/>
      <c r="DN70" s="138"/>
      <c r="DO70" s="138"/>
      <c r="DP70" s="138"/>
      <c r="DQ70" s="95">
        <f t="shared" si="37"/>
        <v>0</v>
      </c>
      <c r="DR70" s="95">
        <f t="shared" si="38"/>
        <v>0</v>
      </c>
      <c r="DS70" s="116"/>
      <c r="DT70" s="95"/>
      <c r="DU70" s="95"/>
      <c r="DV70" s="119"/>
      <c r="DW70" s="95">
        <f t="shared" si="39"/>
        <v>0</v>
      </c>
      <c r="DX70" s="95">
        <f t="shared" si="40"/>
        <v>0</v>
      </c>
      <c r="DY70" s="140"/>
      <c r="DZ70" s="95"/>
      <c r="EA70" s="95"/>
      <c r="EB70" s="95"/>
      <c r="EC70" s="95">
        <f t="shared" si="41"/>
        <v>0</v>
      </c>
      <c r="ED70" s="95">
        <f t="shared" si="42"/>
        <v>0</v>
      </c>
      <c r="EE70" s="95"/>
      <c r="EF70" s="95"/>
      <c r="EG70" s="121"/>
      <c r="EH70" s="95"/>
      <c r="EI70" s="95">
        <f t="shared" si="43"/>
        <v>0</v>
      </c>
      <c r="EJ70" s="95">
        <f t="shared" si="44"/>
        <v>0</v>
      </c>
      <c r="EK70" s="95"/>
      <c r="EL70" s="95"/>
      <c r="EM70" s="95"/>
      <c r="EN70" s="95"/>
      <c r="EO70" s="95">
        <f t="shared" si="45"/>
        <v>0</v>
      </c>
      <c r="EP70" s="95">
        <f t="shared" si="46"/>
        <v>0</v>
      </c>
      <c r="EQ70" s="95"/>
      <c r="ER70" s="95"/>
      <c r="ES70" s="95"/>
      <c r="ET70" s="95"/>
      <c r="EU70" s="95">
        <f t="shared" si="94"/>
        <v>0</v>
      </c>
      <c r="EV70" s="95">
        <f t="shared" si="48"/>
        <v>0</v>
      </c>
      <c r="EW70" s="116">
        <v>18.559999999999999</v>
      </c>
      <c r="EX70" s="95"/>
      <c r="EY70" s="95"/>
      <c r="EZ70" s="95"/>
      <c r="FA70" s="95">
        <f t="shared" si="49"/>
        <v>18.559999999999999</v>
      </c>
      <c r="FB70" s="95">
        <f t="shared" si="50"/>
        <v>0</v>
      </c>
      <c r="FC70" s="95"/>
      <c r="FD70" s="95"/>
      <c r="FE70" s="95"/>
      <c r="FF70" s="95"/>
      <c r="FG70" s="95">
        <f t="shared" si="51"/>
        <v>0</v>
      </c>
      <c r="FH70" s="95">
        <f t="shared" si="52"/>
        <v>0</v>
      </c>
      <c r="FI70" s="95"/>
      <c r="FJ70" s="95"/>
      <c r="FK70" s="95"/>
      <c r="FL70" s="95"/>
      <c r="FM70" s="95">
        <f t="shared" si="53"/>
        <v>0</v>
      </c>
      <c r="FN70" s="95">
        <f t="shared" si="54"/>
        <v>0</v>
      </c>
      <c r="FO70" s="95"/>
      <c r="FP70" s="95"/>
      <c r="FQ70" s="95"/>
      <c r="FR70" s="95"/>
      <c r="FS70" s="95">
        <f t="shared" si="55"/>
        <v>0</v>
      </c>
      <c r="FT70" s="95">
        <f t="shared" si="56"/>
        <v>0</v>
      </c>
      <c r="FU70" s="95"/>
      <c r="FV70" s="95"/>
      <c r="FW70" s="95"/>
      <c r="FX70" s="95"/>
      <c r="FY70" s="95">
        <f t="shared" si="57"/>
        <v>0</v>
      </c>
      <c r="FZ70" s="95">
        <f t="shared" si="58"/>
        <v>0</v>
      </c>
      <c r="GA70" s="95"/>
      <c r="GB70" s="95"/>
      <c r="GC70" s="95"/>
      <c r="GD70" s="95"/>
      <c r="GE70" s="95">
        <f t="shared" si="59"/>
        <v>0</v>
      </c>
      <c r="GF70" s="95">
        <f t="shared" si="60"/>
        <v>0</v>
      </c>
      <c r="GG70" s="95"/>
      <c r="GH70" s="95"/>
      <c r="GI70" s="95"/>
      <c r="GJ70" s="95"/>
      <c r="GK70" s="95">
        <f t="shared" si="61"/>
        <v>0</v>
      </c>
      <c r="GL70" s="95">
        <f t="shared" si="62"/>
        <v>0</v>
      </c>
      <c r="GM70" s="95"/>
      <c r="GN70" s="95"/>
      <c r="GO70" s="95"/>
      <c r="GP70" s="95"/>
      <c r="GQ70" s="95">
        <f t="shared" si="63"/>
        <v>0</v>
      </c>
      <c r="GR70" s="95">
        <f t="shared" si="64"/>
        <v>0</v>
      </c>
      <c r="GS70" s="95"/>
      <c r="GT70" s="95"/>
      <c r="GU70" s="95"/>
      <c r="GV70" s="95"/>
      <c r="GW70" s="95">
        <f t="shared" si="65"/>
        <v>0</v>
      </c>
      <c r="GX70" s="95">
        <f t="shared" si="65"/>
        <v>0</v>
      </c>
      <c r="GY70" s="95"/>
      <c r="GZ70" s="95"/>
      <c r="HA70" s="95"/>
      <c r="HB70" s="95"/>
      <c r="HC70" s="95">
        <f t="shared" si="66"/>
        <v>0</v>
      </c>
      <c r="HD70" s="95">
        <f t="shared" si="66"/>
        <v>0</v>
      </c>
      <c r="HE70" s="95"/>
      <c r="HF70" s="95"/>
      <c r="HG70" s="95"/>
      <c r="HH70" s="95"/>
      <c r="HI70" s="95">
        <f t="shared" si="67"/>
        <v>0</v>
      </c>
      <c r="HJ70" s="95">
        <f t="shared" si="68"/>
        <v>0</v>
      </c>
      <c r="HK70" s="95"/>
      <c r="HL70" s="95"/>
      <c r="HM70" s="95"/>
      <c r="HN70" s="95"/>
      <c r="HO70" s="95">
        <f t="shared" si="69"/>
        <v>0</v>
      </c>
      <c r="HP70" s="95">
        <f t="shared" si="70"/>
        <v>0</v>
      </c>
      <c r="HQ70" s="95"/>
      <c r="HR70" s="95"/>
      <c r="HS70" s="95"/>
      <c r="HT70" s="95"/>
      <c r="HU70" s="95">
        <f t="shared" si="71"/>
        <v>0</v>
      </c>
      <c r="HV70" s="95">
        <f t="shared" si="71"/>
        <v>0</v>
      </c>
      <c r="HW70" s="95"/>
      <c r="HX70" s="166"/>
      <c r="HY70" s="166"/>
      <c r="HZ70" s="166"/>
      <c r="IA70" s="95">
        <f t="shared" si="72"/>
        <v>0</v>
      </c>
      <c r="IB70" s="95">
        <f t="shared" si="73"/>
        <v>0</v>
      </c>
      <c r="IC70" s="164"/>
      <c r="ID70" s="99"/>
      <c r="IE70" s="99">
        <f t="shared" si="95"/>
        <v>0</v>
      </c>
      <c r="IF70" s="99">
        <f t="shared" si="95"/>
        <v>0</v>
      </c>
      <c r="IG70" s="99"/>
      <c r="IH70" s="99"/>
      <c r="II70" s="99">
        <f t="shared" si="75"/>
        <v>0</v>
      </c>
      <c r="IJ70" s="99">
        <f t="shared" si="76"/>
        <v>0</v>
      </c>
      <c r="IK70" s="165"/>
      <c r="IL70" s="167"/>
      <c r="IM70" s="162">
        <f t="shared" si="77"/>
        <v>0</v>
      </c>
      <c r="IN70" s="162">
        <f t="shared" si="78"/>
        <v>0</v>
      </c>
      <c r="IO70" s="139"/>
      <c r="IP70" s="166"/>
      <c r="IQ70" s="162">
        <f t="shared" si="79"/>
        <v>0</v>
      </c>
      <c r="IR70" s="162">
        <f t="shared" si="80"/>
        <v>0</v>
      </c>
      <c r="IS70" s="117"/>
      <c r="IT70" s="166"/>
      <c r="IU70" s="162">
        <f t="shared" si="81"/>
        <v>0</v>
      </c>
      <c r="IV70" s="162">
        <f t="shared" si="82"/>
        <v>0</v>
      </c>
      <c r="IW70" s="163"/>
      <c r="IX70" s="163"/>
      <c r="IY70" s="191">
        <f t="shared" si="90"/>
        <v>0</v>
      </c>
      <c r="IZ70" s="190">
        <f t="shared" si="91"/>
        <v>0</v>
      </c>
      <c r="JA70" s="191"/>
      <c r="JB70" s="191"/>
      <c r="JC70" s="191">
        <f t="shared" si="85"/>
        <v>0</v>
      </c>
      <c r="JD70" s="191">
        <f t="shared" si="86"/>
        <v>0</v>
      </c>
      <c r="JE70" s="190"/>
      <c r="JF70" s="190"/>
      <c r="JG70" s="191">
        <f t="shared" si="87"/>
        <v>0</v>
      </c>
      <c r="JH70" s="191">
        <f t="shared" si="88"/>
        <v>0</v>
      </c>
    </row>
    <row r="71" spans="1:268" ht="12.75" customHeight="1">
      <c r="A71" s="142" t="s">
        <v>151</v>
      </c>
      <c r="B71" s="137">
        <v>61</v>
      </c>
      <c r="C71" s="95"/>
      <c r="D71" s="95"/>
      <c r="E71" s="138"/>
      <c r="F71" s="138"/>
      <c r="G71" s="95">
        <f t="shared" si="0"/>
        <v>0</v>
      </c>
      <c r="H71" s="95">
        <f t="shared" si="1"/>
        <v>0</v>
      </c>
      <c r="I71" s="116"/>
      <c r="J71" s="95"/>
      <c r="K71" s="95"/>
      <c r="L71" s="95"/>
      <c r="M71" s="95">
        <f t="shared" si="2"/>
        <v>0</v>
      </c>
      <c r="N71" s="95">
        <f t="shared" si="3"/>
        <v>0</v>
      </c>
      <c r="O71" s="116"/>
      <c r="P71" s="95"/>
      <c r="Q71" s="99"/>
      <c r="R71" s="95"/>
      <c r="S71" s="95">
        <f t="shared" si="92"/>
        <v>0</v>
      </c>
      <c r="T71" s="95">
        <f t="shared" si="5"/>
        <v>0</v>
      </c>
      <c r="U71" s="116">
        <v>0</v>
      </c>
      <c r="V71" s="95"/>
      <c r="W71" s="99"/>
      <c r="X71" s="99"/>
      <c r="Y71" s="95">
        <f t="shared" si="6"/>
        <v>0</v>
      </c>
      <c r="Z71" s="95">
        <f t="shared" si="7"/>
        <v>0</v>
      </c>
      <c r="AA71" s="95"/>
      <c r="AB71" s="168"/>
      <c r="AC71" s="231"/>
      <c r="AD71" s="95"/>
      <c r="AE71" s="95">
        <f t="shared" si="8"/>
        <v>0</v>
      </c>
      <c r="AF71" s="95">
        <f t="shared" si="9"/>
        <v>0</v>
      </c>
      <c r="AG71" s="116"/>
      <c r="AH71" s="95"/>
      <c r="AI71" s="95"/>
      <c r="AJ71" s="95"/>
      <c r="AK71" s="95">
        <f t="shared" si="10"/>
        <v>0</v>
      </c>
      <c r="AL71" s="95">
        <f t="shared" si="11"/>
        <v>0</v>
      </c>
      <c r="AM71" s="95"/>
      <c r="AN71" s="95"/>
      <c r="AO71" s="138"/>
      <c r="AP71" s="138"/>
      <c r="AQ71" s="95">
        <f t="shared" si="12"/>
        <v>0</v>
      </c>
      <c r="AR71" s="95">
        <f t="shared" si="13"/>
        <v>0</v>
      </c>
      <c r="AS71" s="139">
        <v>0</v>
      </c>
      <c r="AT71" s="162"/>
      <c r="AU71" s="99"/>
      <c r="AV71" s="95"/>
      <c r="AW71" s="95">
        <f t="shared" si="14"/>
        <v>0</v>
      </c>
      <c r="AX71" s="95">
        <f t="shared" si="15"/>
        <v>0</v>
      </c>
      <c r="AY71" s="150"/>
      <c r="AZ71" s="110"/>
      <c r="BA71" s="110"/>
      <c r="BB71" s="110"/>
      <c r="BC71" s="95">
        <f t="shared" si="16"/>
        <v>0</v>
      </c>
      <c r="BD71" s="95">
        <f t="shared" si="17"/>
        <v>0</v>
      </c>
      <c r="BE71" s="95"/>
      <c r="BF71" s="95"/>
      <c r="BG71" s="99"/>
      <c r="BH71" s="95"/>
      <c r="BI71" s="95">
        <f t="shared" si="18"/>
        <v>0</v>
      </c>
      <c r="BJ71" s="95">
        <f t="shared" si="19"/>
        <v>0</v>
      </c>
      <c r="BK71" s="118"/>
      <c r="BL71" s="118"/>
      <c r="BM71" s="95"/>
      <c r="BN71" s="95"/>
      <c r="BO71" s="95">
        <f t="shared" si="20"/>
        <v>0</v>
      </c>
      <c r="BP71" s="95">
        <f t="shared" si="21"/>
        <v>0</v>
      </c>
      <c r="BQ71" s="95"/>
      <c r="BR71" s="95"/>
      <c r="BS71" s="119"/>
      <c r="BT71" s="119"/>
      <c r="BU71" s="95">
        <f t="shared" si="22"/>
        <v>0</v>
      </c>
      <c r="BV71" s="95">
        <f t="shared" si="23"/>
        <v>0</v>
      </c>
      <c r="BW71" s="356"/>
      <c r="BX71" s="138"/>
      <c r="BY71" s="103"/>
      <c r="BZ71" s="118"/>
      <c r="CA71" s="95">
        <f t="shared" si="24"/>
        <v>0</v>
      </c>
      <c r="CB71" s="95">
        <f t="shared" si="25"/>
        <v>0</v>
      </c>
      <c r="CC71" s="139"/>
      <c r="CD71" s="99"/>
      <c r="CE71" s="120"/>
      <c r="CF71" s="120"/>
      <c r="CG71" s="95">
        <f t="shared" si="26"/>
        <v>0</v>
      </c>
      <c r="CH71" s="95">
        <f t="shared" si="89"/>
        <v>0</v>
      </c>
      <c r="CI71" s="95"/>
      <c r="CJ71" s="95"/>
      <c r="CK71" s="95"/>
      <c r="CL71" s="95"/>
      <c r="CM71" s="95">
        <f t="shared" si="27"/>
        <v>0</v>
      </c>
      <c r="CN71" s="95">
        <f t="shared" si="28"/>
        <v>0</v>
      </c>
      <c r="CO71" s="116"/>
      <c r="CP71" s="95"/>
      <c r="CQ71" s="95"/>
      <c r="CR71" s="95"/>
      <c r="CS71" s="95">
        <f t="shared" si="93"/>
        <v>0</v>
      </c>
      <c r="CT71" s="95">
        <f t="shared" si="30"/>
        <v>0</v>
      </c>
      <c r="CU71" s="95"/>
      <c r="CV71" s="95"/>
      <c r="CW71" s="95"/>
      <c r="CX71" s="95"/>
      <c r="CY71" s="95">
        <f t="shared" si="31"/>
        <v>0</v>
      </c>
      <c r="CZ71" s="95">
        <f t="shared" si="32"/>
        <v>0</v>
      </c>
      <c r="DA71" s="139">
        <v>0</v>
      </c>
      <c r="DB71" s="138"/>
      <c r="DC71" s="95"/>
      <c r="DD71" s="95"/>
      <c r="DE71" s="95">
        <f t="shared" si="33"/>
        <v>0</v>
      </c>
      <c r="DF71" s="95">
        <f t="shared" si="34"/>
        <v>0</v>
      </c>
      <c r="DG71" s="95"/>
      <c r="DH71" s="95"/>
      <c r="DI71" s="118"/>
      <c r="DJ71" s="95"/>
      <c r="DK71" s="95">
        <f t="shared" si="35"/>
        <v>0</v>
      </c>
      <c r="DL71" s="95">
        <f t="shared" si="36"/>
        <v>0</v>
      </c>
      <c r="DM71" s="138"/>
      <c r="DN71" s="138"/>
      <c r="DO71" s="138"/>
      <c r="DP71" s="138"/>
      <c r="DQ71" s="95">
        <f t="shared" si="37"/>
        <v>0</v>
      </c>
      <c r="DR71" s="95">
        <f t="shared" si="38"/>
        <v>0</v>
      </c>
      <c r="DS71" s="116"/>
      <c r="DT71" s="95"/>
      <c r="DU71" s="95"/>
      <c r="DV71" s="119"/>
      <c r="DW71" s="95">
        <f t="shared" si="39"/>
        <v>0</v>
      </c>
      <c r="DX71" s="95">
        <f t="shared" si="40"/>
        <v>0</v>
      </c>
      <c r="DY71" s="140"/>
      <c r="DZ71" s="95"/>
      <c r="EA71" s="95"/>
      <c r="EB71" s="95"/>
      <c r="EC71" s="95">
        <f t="shared" si="41"/>
        <v>0</v>
      </c>
      <c r="ED71" s="95">
        <f t="shared" si="42"/>
        <v>0</v>
      </c>
      <c r="EE71" s="95"/>
      <c r="EF71" s="95"/>
      <c r="EG71" s="121"/>
      <c r="EH71" s="95"/>
      <c r="EI71" s="95">
        <f t="shared" si="43"/>
        <v>0</v>
      </c>
      <c r="EJ71" s="95">
        <f t="shared" si="44"/>
        <v>0</v>
      </c>
      <c r="EK71" s="95"/>
      <c r="EL71" s="95"/>
      <c r="EM71" s="95"/>
      <c r="EN71" s="95"/>
      <c r="EO71" s="95">
        <f t="shared" si="45"/>
        <v>0</v>
      </c>
      <c r="EP71" s="95">
        <f t="shared" si="46"/>
        <v>0</v>
      </c>
      <c r="EQ71" s="95"/>
      <c r="ER71" s="95"/>
      <c r="ES71" s="95"/>
      <c r="ET71" s="95"/>
      <c r="EU71" s="95">
        <f t="shared" si="94"/>
        <v>0</v>
      </c>
      <c r="EV71" s="95">
        <f t="shared" si="48"/>
        <v>0</v>
      </c>
      <c r="EW71" s="116">
        <v>18.559999999999999</v>
      </c>
      <c r="EX71" s="95"/>
      <c r="EY71" s="95"/>
      <c r="EZ71" s="95"/>
      <c r="FA71" s="95">
        <f t="shared" si="49"/>
        <v>18.559999999999999</v>
      </c>
      <c r="FB71" s="95">
        <f t="shared" si="50"/>
        <v>0</v>
      </c>
      <c r="FC71" s="95"/>
      <c r="FD71" s="95"/>
      <c r="FE71" s="95"/>
      <c r="FF71" s="95"/>
      <c r="FG71" s="95">
        <f t="shared" si="51"/>
        <v>0</v>
      </c>
      <c r="FH71" s="95">
        <f t="shared" si="52"/>
        <v>0</v>
      </c>
      <c r="FI71" s="95"/>
      <c r="FJ71" s="95"/>
      <c r="FK71" s="95"/>
      <c r="FL71" s="95"/>
      <c r="FM71" s="95">
        <f t="shared" si="53"/>
        <v>0</v>
      </c>
      <c r="FN71" s="95">
        <f t="shared" si="54"/>
        <v>0</v>
      </c>
      <c r="FO71" s="95"/>
      <c r="FP71" s="95"/>
      <c r="FQ71" s="95"/>
      <c r="FR71" s="95"/>
      <c r="FS71" s="95">
        <f t="shared" si="55"/>
        <v>0</v>
      </c>
      <c r="FT71" s="95">
        <f t="shared" si="56"/>
        <v>0</v>
      </c>
      <c r="FU71" s="95"/>
      <c r="FV71" s="95"/>
      <c r="FW71" s="95"/>
      <c r="FX71" s="95"/>
      <c r="FY71" s="95">
        <f t="shared" si="57"/>
        <v>0</v>
      </c>
      <c r="FZ71" s="95">
        <f t="shared" si="58"/>
        <v>0</v>
      </c>
      <c r="GA71" s="95"/>
      <c r="GB71" s="95"/>
      <c r="GC71" s="95"/>
      <c r="GD71" s="95"/>
      <c r="GE71" s="95">
        <f t="shared" si="59"/>
        <v>0</v>
      </c>
      <c r="GF71" s="95">
        <f t="shared" si="60"/>
        <v>0</v>
      </c>
      <c r="GG71" s="95"/>
      <c r="GH71" s="95"/>
      <c r="GI71" s="95"/>
      <c r="GJ71" s="95"/>
      <c r="GK71" s="95">
        <f t="shared" si="61"/>
        <v>0</v>
      </c>
      <c r="GL71" s="95">
        <f t="shared" si="62"/>
        <v>0</v>
      </c>
      <c r="GM71" s="95"/>
      <c r="GN71" s="95"/>
      <c r="GO71" s="95"/>
      <c r="GP71" s="95"/>
      <c r="GQ71" s="95">
        <f t="shared" si="63"/>
        <v>0</v>
      </c>
      <c r="GR71" s="95">
        <f t="shared" si="64"/>
        <v>0</v>
      </c>
      <c r="GS71" s="95"/>
      <c r="GT71" s="95"/>
      <c r="GU71" s="95"/>
      <c r="GV71" s="95"/>
      <c r="GW71" s="95">
        <f t="shared" si="65"/>
        <v>0</v>
      </c>
      <c r="GX71" s="95">
        <f t="shared" si="65"/>
        <v>0</v>
      </c>
      <c r="GY71" s="95"/>
      <c r="GZ71" s="95"/>
      <c r="HA71" s="95"/>
      <c r="HB71" s="95"/>
      <c r="HC71" s="95">
        <f t="shared" si="66"/>
        <v>0</v>
      </c>
      <c r="HD71" s="95">
        <f t="shared" si="66"/>
        <v>0</v>
      </c>
      <c r="HE71" s="95"/>
      <c r="HF71" s="95"/>
      <c r="HG71" s="95"/>
      <c r="HH71" s="95"/>
      <c r="HI71" s="95">
        <f t="shared" si="67"/>
        <v>0</v>
      </c>
      <c r="HJ71" s="95">
        <f t="shared" si="68"/>
        <v>0</v>
      </c>
      <c r="HK71" s="95"/>
      <c r="HL71" s="95"/>
      <c r="HM71" s="95"/>
      <c r="HN71" s="95"/>
      <c r="HO71" s="95">
        <f t="shared" si="69"/>
        <v>0</v>
      </c>
      <c r="HP71" s="95">
        <f t="shared" si="70"/>
        <v>0</v>
      </c>
      <c r="HQ71" s="95"/>
      <c r="HR71" s="95"/>
      <c r="HS71" s="95"/>
      <c r="HT71" s="95"/>
      <c r="HU71" s="95">
        <f t="shared" si="71"/>
        <v>0</v>
      </c>
      <c r="HV71" s="95">
        <f t="shared" si="71"/>
        <v>0</v>
      </c>
      <c r="HW71" s="95"/>
      <c r="HX71" s="166"/>
      <c r="HY71" s="166"/>
      <c r="HZ71" s="166"/>
      <c r="IA71" s="95">
        <f t="shared" si="72"/>
        <v>0</v>
      </c>
      <c r="IB71" s="95">
        <f t="shared" si="73"/>
        <v>0</v>
      </c>
      <c r="IC71" s="164"/>
      <c r="ID71" s="99"/>
      <c r="IE71" s="99">
        <f t="shared" si="95"/>
        <v>0</v>
      </c>
      <c r="IF71" s="99">
        <f t="shared" si="95"/>
        <v>0</v>
      </c>
      <c r="IG71" s="99"/>
      <c r="IH71" s="99"/>
      <c r="II71" s="99">
        <f t="shared" si="75"/>
        <v>0</v>
      </c>
      <c r="IJ71" s="99">
        <f t="shared" si="76"/>
        <v>0</v>
      </c>
      <c r="IK71" s="165"/>
      <c r="IL71" s="167"/>
      <c r="IM71" s="162">
        <f t="shared" si="77"/>
        <v>0</v>
      </c>
      <c r="IN71" s="162">
        <f t="shared" si="78"/>
        <v>0</v>
      </c>
      <c r="IO71" s="139"/>
      <c r="IP71" s="166"/>
      <c r="IQ71" s="162">
        <f t="shared" si="79"/>
        <v>0</v>
      </c>
      <c r="IR71" s="162">
        <f t="shared" si="80"/>
        <v>0</v>
      </c>
      <c r="IS71" s="117"/>
      <c r="IT71" s="166"/>
      <c r="IU71" s="162">
        <f t="shared" si="81"/>
        <v>0</v>
      </c>
      <c r="IV71" s="162">
        <f t="shared" si="82"/>
        <v>0</v>
      </c>
      <c r="IW71" s="163"/>
      <c r="IX71" s="163"/>
      <c r="IY71" s="191">
        <f t="shared" si="90"/>
        <v>0</v>
      </c>
      <c r="IZ71" s="190">
        <f t="shared" si="91"/>
        <v>0</v>
      </c>
      <c r="JA71" s="191"/>
      <c r="JB71" s="191"/>
      <c r="JC71" s="191">
        <f t="shared" si="85"/>
        <v>0</v>
      </c>
      <c r="JD71" s="191">
        <f t="shared" si="86"/>
        <v>0</v>
      </c>
      <c r="JE71" s="190"/>
      <c r="JF71" s="190"/>
      <c r="JG71" s="191">
        <f t="shared" si="87"/>
        <v>0</v>
      </c>
      <c r="JH71" s="191">
        <f t="shared" si="88"/>
        <v>0</v>
      </c>
    </row>
    <row r="72" spans="1:268" ht="12.75" customHeight="1">
      <c r="A72" s="134"/>
      <c r="B72" s="137">
        <v>62</v>
      </c>
      <c r="C72" s="95"/>
      <c r="D72" s="95"/>
      <c r="E72" s="138"/>
      <c r="F72" s="138"/>
      <c r="G72" s="95">
        <f t="shared" si="0"/>
        <v>0</v>
      </c>
      <c r="H72" s="95">
        <f t="shared" si="1"/>
        <v>0</v>
      </c>
      <c r="I72" s="116"/>
      <c r="J72" s="95"/>
      <c r="K72" s="95"/>
      <c r="L72" s="95"/>
      <c r="M72" s="95">
        <f t="shared" si="2"/>
        <v>0</v>
      </c>
      <c r="N72" s="95">
        <f t="shared" si="3"/>
        <v>0</v>
      </c>
      <c r="O72" s="116"/>
      <c r="P72" s="95"/>
      <c r="Q72" s="99"/>
      <c r="R72" s="95"/>
      <c r="S72" s="95">
        <f t="shared" si="92"/>
        <v>0</v>
      </c>
      <c r="T72" s="95">
        <f t="shared" si="5"/>
        <v>0</v>
      </c>
      <c r="U72" s="116">
        <v>0</v>
      </c>
      <c r="V72" s="95"/>
      <c r="W72" s="99"/>
      <c r="X72" s="99"/>
      <c r="Y72" s="95">
        <f t="shared" si="6"/>
        <v>0</v>
      </c>
      <c r="Z72" s="95">
        <f t="shared" si="7"/>
        <v>0</v>
      </c>
      <c r="AA72" s="95"/>
      <c r="AB72" s="168"/>
      <c r="AC72" s="231"/>
      <c r="AD72" s="95"/>
      <c r="AE72" s="95">
        <f t="shared" si="8"/>
        <v>0</v>
      </c>
      <c r="AF72" s="95">
        <f t="shared" si="9"/>
        <v>0</v>
      </c>
      <c r="AG72" s="116"/>
      <c r="AH72" s="95"/>
      <c r="AI72" s="95"/>
      <c r="AJ72" s="95"/>
      <c r="AK72" s="95">
        <f t="shared" si="10"/>
        <v>0</v>
      </c>
      <c r="AL72" s="95">
        <f t="shared" si="11"/>
        <v>0</v>
      </c>
      <c r="AM72" s="95"/>
      <c r="AN72" s="95"/>
      <c r="AO72" s="138"/>
      <c r="AP72" s="138"/>
      <c r="AQ72" s="95">
        <f t="shared" si="12"/>
        <v>0</v>
      </c>
      <c r="AR72" s="95">
        <f t="shared" si="13"/>
        <v>0</v>
      </c>
      <c r="AS72" s="139">
        <v>0</v>
      </c>
      <c r="AT72" s="162"/>
      <c r="AU72" s="99"/>
      <c r="AV72" s="95"/>
      <c r="AW72" s="95">
        <f t="shared" si="14"/>
        <v>0</v>
      </c>
      <c r="AX72" s="95">
        <f t="shared" si="15"/>
        <v>0</v>
      </c>
      <c r="AY72" s="150"/>
      <c r="AZ72" s="110"/>
      <c r="BA72" s="110"/>
      <c r="BB72" s="110"/>
      <c r="BC72" s="95">
        <f t="shared" si="16"/>
        <v>0</v>
      </c>
      <c r="BD72" s="95">
        <f t="shared" si="17"/>
        <v>0</v>
      </c>
      <c r="BE72" s="95"/>
      <c r="BF72" s="95"/>
      <c r="BG72" s="99"/>
      <c r="BH72" s="95"/>
      <c r="BI72" s="95">
        <f t="shared" si="18"/>
        <v>0</v>
      </c>
      <c r="BJ72" s="95">
        <f t="shared" si="19"/>
        <v>0</v>
      </c>
      <c r="BK72" s="118"/>
      <c r="BL72" s="118"/>
      <c r="BM72" s="95"/>
      <c r="BN72" s="95"/>
      <c r="BO72" s="95">
        <f t="shared" si="20"/>
        <v>0</v>
      </c>
      <c r="BP72" s="95">
        <f t="shared" si="21"/>
        <v>0</v>
      </c>
      <c r="BQ72" s="95"/>
      <c r="BR72" s="95"/>
      <c r="BS72" s="119"/>
      <c r="BT72" s="119"/>
      <c r="BU72" s="95">
        <f t="shared" si="22"/>
        <v>0</v>
      </c>
      <c r="BV72" s="95">
        <f t="shared" si="23"/>
        <v>0</v>
      </c>
      <c r="BW72" s="356"/>
      <c r="BX72" s="138"/>
      <c r="BY72" s="103"/>
      <c r="BZ72" s="118"/>
      <c r="CA72" s="95">
        <f t="shared" si="24"/>
        <v>0</v>
      </c>
      <c r="CB72" s="95">
        <f t="shared" si="25"/>
        <v>0</v>
      </c>
      <c r="CC72" s="139"/>
      <c r="CD72" s="99"/>
      <c r="CE72" s="120"/>
      <c r="CF72" s="120"/>
      <c r="CG72" s="95">
        <f t="shared" si="26"/>
        <v>0</v>
      </c>
      <c r="CH72" s="95">
        <f t="shared" si="89"/>
        <v>0</v>
      </c>
      <c r="CI72" s="95"/>
      <c r="CJ72" s="95"/>
      <c r="CK72" s="95"/>
      <c r="CL72" s="95"/>
      <c r="CM72" s="95">
        <f t="shared" si="27"/>
        <v>0</v>
      </c>
      <c r="CN72" s="95">
        <f t="shared" si="28"/>
        <v>0</v>
      </c>
      <c r="CO72" s="116"/>
      <c r="CP72" s="95"/>
      <c r="CQ72" s="95"/>
      <c r="CR72" s="95"/>
      <c r="CS72" s="95">
        <f t="shared" si="93"/>
        <v>0</v>
      </c>
      <c r="CT72" s="95">
        <f t="shared" si="30"/>
        <v>0</v>
      </c>
      <c r="CU72" s="95"/>
      <c r="CV72" s="95"/>
      <c r="CW72" s="95"/>
      <c r="CX72" s="95"/>
      <c r="CY72" s="95">
        <f t="shared" si="31"/>
        <v>0</v>
      </c>
      <c r="CZ72" s="95">
        <f t="shared" si="32"/>
        <v>0</v>
      </c>
      <c r="DA72" s="139">
        <v>0</v>
      </c>
      <c r="DB72" s="138"/>
      <c r="DC72" s="95"/>
      <c r="DD72" s="95"/>
      <c r="DE72" s="95">
        <f t="shared" si="33"/>
        <v>0</v>
      </c>
      <c r="DF72" s="95">
        <f t="shared" si="34"/>
        <v>0</v>
      </c>
      <c r="DG72" s="95"/>
      <c r="DH72" s="95"/>
      <c r="DI72" s="118"/>
      <c r="DJ72" s="95"/>
      <c r="DK72" s="95">
        <f t="shared" si="35"/>
        <v>0</v>
      </c>
      <c r="DL72" s="95">
        <f t="shared" si="36"/>
        <v>0</v>
      </c>
      <c r="DM72" s="138"/>
      <c r="DN72" s="138"/>
      <c r="DO72" s="138"/>
      <c r="DP72" s="138"/>
      <c r="DQ72" s="95">
        <f t="shared" si="37"/>
        <v>0</v>
      </c>
      <c r="DR72" s="95">
        <f t="shared" si="38"/>
        <v>0</v>
      </c>
      <c r="DS72" s="116"/>
      <c r="DT72" s="95"/>
      <c r="DU72" s="95"/>
      <c r="DV72" s="119"/>
      <c r="DW72" s="95">
        <f t="shared" si="39"/>
        <v>0</v>
      </c>
      <c r="DX72" s="95">
        <f t="shared" si="40"/>
        <v>0</v>
      </c>
      <c r="DY72" s="140"/>
      <c r="DZ72" s="95"/>
      <c r="EA72" s="95"/>
      <c r="EB72" s="95"/>
      <c r="EC72" s="95">
        <f t="shared" si="41"/>
        <v>0</v>
      </c>
      <c r="ED72" s="95">
        <f t="shared" si="42"/>
        <v>0</v>
      </c>
      <c r="EE72" s="95"/>
      <c r="EF72" s="95"/>
      <c r="EG72" s="121"/>
      <c r="EH72" s="95"/>
      <c r="EI72" s="95">
        <f t="shared" si="43"/>
        <v>0</v>
      </c>
      <c r="EJ72" s="95">
        <f t="shared" si="44"/>
        <v>0</v>
      </c>
      <c r="EK72" s="95"/>
      <c r="EL72" s="95"/>
      <c r="EM72" s="95"/>
      <c r="EN72" s="95"/>
      <c r="EO72" s="95">
        <f t="shared" si="45"/>
        <v>0</v>
      </c>
      <c r="EP72" s="95">
        <f t="shared" si="46"/>
        <v>0</v>
      </c>
      <c r="EQ72" s="95"/>
      <c r="ER72" s="95"/>
      <c r="ES72" s="95"/>
      <c r="ET72" s="95"/>
      <c r="EU72" s="95">
        <f t="shared" si="94"/>
        <v>0</v>
      </c>
      <c r="EV72" s="95">
        <f t="shared" si="48"/>
        <v>0</v>
      </c>
      <c r="EW72" s="116">
        <v>18.559999999999999</v>
      </c>
      <c r="EX72" s="95"/>
      <c r="EY72" s="95"/>
      <c r="EZ72" s="95"/>
      <c r="FA72" s="95">
        <f t="shared" si="49"/>
        <v>18.559999999999999</v>
      </c>
      <c r="FB72" s="95">
        <f t="shared" si="50"/>
        <v>0</v>
      </c>
      <c r="FC72" s="95"/>
      <c r="FD72" s="95"/>
      <c r="FE72" s="95"/>
      <c r="FF72" s="95"/>
      <c r="FG72" s="95">
        <f t="shared" si="51"/>
        <v>0</v>
      </c>
      <c r="FH72" s="95">
        <f t="shared" si="52"/>
        <v>0</v>
      </c>
      <c r="FI72" s="95"/>
      <c r="FJ72" s="95"/>
      <c r="FK72" s="95"/>
      <c r="FL72" s="95"/>
      <c r="FM72" s="95">
        <f t="shared" si="53"/>
        <v>0</v>
      </c>
      <c r="FN72" s="95">
        <f t="shared" si="54"/>
        <v>0</v>
      </c>
      <c r="FO72" s="95"/>
      <c r="FP72" s="95"/>
      <c r="FQ72" s="95"/>
      <c r="FR72" s="95"/>
      <c r="FS72" s="95">
        <f t="shared" si="55"/>
        <v>0</v>
      </c>
      <c r="FT72" s="95">
        <f t="shared" si="56"/>
        <v>0</v>
      </c>
      <c r="FU72" s="95"/>
      <c r="FV72" s="95"/>
      <c r="FW72" s="95"/>
      <c r="FX72" s="95"/>
      <c r="FY72" s="95">
        <f t="shared" si="57"/>
        <v>0</v>
      </c>
      <c r="FZ72" s="95">
        <f t="shared" si="58"/>
        <v>0</v>
      </c>
      <c r="GA72" s="95"/>
      <c r="GB72" s="95"/>
      <c r="GC72" s="95"/>
      <c r="GD72" s="95"/>
      <c r="GE72" s="95">
        <f t="shared" si="59"/>
        <v>0</v>
      </c>
      <c r="GF72" s="95">
        <f t="shared" si="60"/>
        <v>0</v>
      </c>
      <c r="GG72" s="95"/>
      <c r="GH72" s="95"/>
      <c r="GI72" s="95"/>
      <c r="GJ72" s="95"/>
      <c r="GK72" s="95">
        <f t="shared" si="61"/>
        <v>0</v>
      </c>
      <c r="GL72" s="95">
        <f t="shared" si="62"/>
        <v>0</v>
      </c>
      <c r="GM72" s="95"/>
      <c r="GN72" s="95"/>
      <c r="GO72" s="95"/>
      <c r="GP72" s="95"/>
      <c r="GQ72" s="95">
        <f t="shared" si="63"/>
        <v>0</v>
      </c>
      <c r="GR72" s="95">
        <f t="shared" si="64"/>
        <v>0</v>
      </c>
      <c r="GS72" s="95"/>
      <c r="GT72" s="95"/>
      <c r="GU72" s="95"/>
      <c r="GV72" s="95"/>
      <c r="GW72" s="95">
        <f t="shared" si="65"/>
        <v>0</v>
      </c>
      <c r="GX72" s="95">
        <f t="shared" si="65"/>
        <v>0</v>
      </c>
      <c r="GY72" s="95"/>
      <c r="GZ72" s="95"/>
      <c r="HA72" s="95"/>
      <c r="HB72" s="95"/>
      <c r="HC72" s="95">
        <f t="shared" si="66"/>
        <v>0</v>
      </c>
      <c r="HD72" s="95">
        <f t="shared" si="66"/>
        <v>0</v>
      </c>
      <c r="HE72" s="95"/>
      <c r="HF72" s="95"/>
      <c r="HG72" s="95"/>
      <c r="HH72" s="95"/>
      <c r="HI72" s="95">
        <f t="shared" si="67"/>
        <v>0</v>
      </c>
      <c r="HJ72" s="95">
        <f t="shared" si="68"/>
        <v>0</v>
      </c>
      <c r="HK72" s="95"/>
      <c r="HL72" s="95"/>
      <c r="HM72" s="95"/>
      <c r="HN72" s="95"/>
      <c r="HO72" s="95">
        <f t="shared" si="69"/>
        <v>0</v>
      </c>
      <c r="HP72" s="95">
        <f t="shared" si="70"/>
        <v>0</v>
      </c>
      <c r="HQ72" s="95"/>
      <c r="HR72" s="95"/>
      <c r="HS72" s="95"/>
      <c r="HT72" s="95"/>
      <c r="HU72" s="95">
        <f t="shared" si="71"/>
        <v>0</v>
      </c>
      <c r="HV72" s="95">
        <f t="shared" si="71"/>
        <v>0</v>
      </c>
      <c r="HW72" s="95"/>
      <c r="HX72" s="166"/>
      <c r="HY72" s="166"/>
      <c r="HZ72" s="166"/>
      <c r="IA72" s="95">
        <f t="shared" si="72"/>
        <v>0</v>
      </c>
      <c r="IB72" s="95">
        <f t="shared" si="73"/>
        <v>0</v>
      </c>
      <c r="IC72" s="164"/>
      <c r="ID72" s="99"/>
      <c r="IE72" s="99">
        <f t="shared" si="95"/>
        <v>0</v>
      </c>
      <c r="IF72" s="99">
        <f t="shared" si="95"/>
        <v>0</v>
      </c>
      <c r="IG72" s="99"/>
      <c r="IH72" s="99"/>
      <c r="II72" s="99">
        <f t="shared" si="75"/>
        <v>0</v>
      </c>
      <c r="IJ72" s="99">
        <f t="shared" si="76"/>
        <v>0</v>
      </c>
      <c r="IK72" s="165"/>
      <c r="IL72" s="167"/>
      <c r="IM72" s="162">
        <f t="shared" si="77"/>
        <v>0</v>
      </c>
      <c r="IN72" s="162">
        <f t="shared" si="78"/>
        <v>0</v>
      </c>
      <c r="IO72" s="139"/>
      <c r="IP72" s="166"/>
      <c r="IQ72" s="162">
        <f t="shared" si="79"/>
        <v>0</v>
      </c>
      <c r="IR72" s="162">
        <f t="shared" si="80"/>
        <v>0</v>
      </c>
      <c r="IS72" s="117"/>
      <c r="IT72" s="166"/>
      <c r="IU72" s="162">
        <f t="shared" si="81"/>
        <v>0</v>
      </c>
      <c r="IV72" s="162">
        <f t="shared" si="82"/>
        <v>0</v>
      </c>
      <c r="IW72" s="163"/>
      <c r="IX72" s="163"/>
      <c r="IY72" s="191">
        <f t="shared" si="90"/>
        <v>0</v>
      </c>
      <c r="IZ72" s="190">
        <f t="shared" si="91"/>
        <v>0</v>
      </c>
      <c r="JA72" s="191"/>
      <c r="JB72" s="191"/>
      <c r="JC72" s="191">
        <f t="shared" si="85"/>
        <v>0</v>
      </c>
      <c r="JD72" s="191">
        <f t="shared" si="86"/>
        <v>0</v>
      </c>
      <c r="JE72" s="190"/>
      <c r="JF72" s="190"/>
      <c r="JG72" s="191">
        <f t="shared" si="87"/>
        <v>0</v>
      </c>
      <c r="JH72" s="191">
        <f t="shared" si="88"/>
        <v>0</v>
      </c>
    </row>
    <row r="73" spans="1:268" ht="12.75" customHeight="1">
      <c r="A73" s="134"/>
      <c r="B73" s="137">
        <v>63</v>
      </c>
      <c r="C73" s="95"/>
      <c r="D73" s="95"/>
      <c r="E73" s="138"/>
      <c r="F73" s="138"/>
      <c r="G73" s="95">
        <f t="shared" si="0"/>
        <v>0</v>
      </c>
      <c r="H73" s="95">
        <f t="shared" si="1"/>
        <v>0</v>
      </c>
      <c r="I73" s="116"/>
      <c r="J73" s="95"/>
      <c r="K73" s="95"/>
      <c r="L73" s="95"/>
      <c r="M73" s="95">
        <f t="shared" si="2"/>
        <v>0</v>
      </c>
      <c r="N73" s="95">
        <f t="shared" si="3"/>
        <v>0</v>
      </c>
      <c r="O73" s="116"/>
      <c r="P73" s="95"/>
      <c r="Q73" s="99"/>
      <c r="R73" s="95"/>
      <c r="S73" s="95">
        <f t="shared" si="92"/>
        <v>0</v>
      </c>
      <c r="T73" s="95">
        <f t="shared" si="5"/>
        <v>0</v>
      </c>
      <c r="U73" s="116">
        <v>0</v>
      </c>
      <c r="V73" s="95"/>
      <c r="W73" s="99"/>
      <c r="X73" s="99"/>
      <c r="Y73" s="95">
        <f t="shared" si="6"/>
        <v>0</v>
      </c>
      <c r="Z73" s="95">
        <f t="shared" si="7"/>
        <v>0</v>
      </c>
      <c r="AA73" s="95"/>
      <c r="AB73" s="168"/>
      <c r="AC73" s="231"/>
      <c r="AD73" s="95"/>
      <c r="AE73" s="95">
        <f t="shared" si="8"/>
        <v>0</v>
      </c>
      <c r="AF73" s="95">
        <f t="shared" si="9"/>
        <v>0</v>
      </c>
      <c r="AG73" s="116"/>
      <c r="AH73" s="95"/>
      <c r="AI73" s="95"/>
      <c r="AJ73" s="95"/>
      <c r="AK73" s="95">
        <f t="shared" si="10"/>
        <v>0</v>
      </c>
      <c r="AL73" s="95">
        <f t="shared" si="11"/>
        <v>0</v>
      </c>
      <c r="AM73" s="95"/>
      <c r="AN73" s="95"/>
      <c r="AO73" s="138"/>
      <c r="AP73" s="138"/>
      <c r="AQ73" s="95">
        <f t="shared" si="12"/>
        <v>0</v>
      </c>
      <c r="AR73" s="95">
        <f t="shared" si="13"/>
        <v>0</v>
      </c>
      <c r="AS73" s="139">
        <v>0</v>
      </c>
      <c r="AT73" s="162"/>
      <c r="AU73" s="99"/>
      <c r="AV73" s="95"/>
      <c r="AW73" s="95">
        <f t="shared" si="14"/>
        <v>0</v>
      </c>
      <c r="AX73" s="95">
        <f t="shared" si="15"/>
        <v>0</v>
      </c>
      <c r="AY73" s="150"/>
      <c r="AZ73" s="110"/>
      <c r="BA73" s="110"/>
      <c r="BB73" s="110"/>
      <c r="BC73" s="95">
        <f t="shared" si="16"/>
        <v>0</v>
      </c>
      <c r="BD73" s="95">
        <f t="shared" si="17"/>
        <v>0</v>
      </c>
      <c r="BE73" s="95"/>
      <c r="BF73" s="95"/>
      <c r="BG73" s="99"/>
      <c r="BH73" s="95"/>
      <c r="BI73" s="95">
        <f t="shared" si="18"/>
        <v>0</v>
      </c>
      <c r="BJ73" s="95">
        <f t="shared" si="19"/>
        <v>0</v>
      </c>
      <c r="BK73" s="118"/>
      <c r="BL73" s="118"/>
      <c r="BM73" s="95"/>
      <c r="BN73" s="95"/>
      <c r="BO73" s="95">
        <f t="shared" si="20"/>
        <v>0</v>
      </c>
      <c r="BP73" s="95">
        <f t="shared" si="21"/>
        <v>0</v>
      </c>
      <c r="BQ73" s="95"/>
      <c r="BR73" s="95"/>
      <c r="BS73" s="119"/>
      <c r="BT73" s="119"/>
      <c r="BU73" s="95">
        <f t="shared" si="22"/>
        <v>0</v>
      </c>
      <c r="BV73" s="95">
        <f t="shared" si="23"/>
        <v>0</v>
      </c>
      <c r="BW73" s="356"/>
      <c r="BX73" s="138"/>
      <c r="BY73" s="103"/>
      <c r="BZ73" s="118"/>
      <c r="CA73" s="95">
        <f t="shared" si="24"/>
        <v>0</v>
      </c>
      <c r="CB73" s="95">
        <f t="shared" si="25"/>
        <v>0</v>
      </c>
      <c r="CC73" s="139"/>
      <c r="CD73" s="99"/>
      <c r="CE73" s="120"/>
      <c r="CF73" s="120"/>
      <c r="CG73" s="95">
        <f t="shared" si="26"/>
        <v>0</v>
      </c>
      <c r="CH73" s="95">
        <f t="shared" si="89"/>
        <v>0</v>
      </c>
      <c r="CI73" s="95"/>
      <c r="CJ73" s="95"/>
      <c r="CK73" s="95"/>
      <c r="CL73" s="95"/>
      <c r="CM73" s="95">
        <f t="shared" si="27"/>
        <v>0</v>
      </c>
      <c r="CN73" s="95">
        <f t="shared" si="28"/>
        <v>0</v>
      </c>
      <c r="CO73" s="116"/>
      <c r="CP73" s="95"/>
      <c r="CQ73" s="95"/>
      <c r="CR73" s="95"/>
      <c r="CS73" s="95">
        <f t="shared" si="93"/>
        <v>0</v>
      </c>
      <c r="CT73" s="95">
        <f t="shared" si="30"/>
        <v>0</v>
      </c>
      <c r="CU73" s="95"/>
      <c r="CV73" s="95"/>
      <c r="CW73" s="95"/>
      <c r="CX73" s="95"/>
      <c r="CY73" s="95">
        <f t="shared" si="31"/>
        <v>0</v>
      </c>
      <c r="CZ73" s="95">
        <f t="shared" si="32"/>
        <v>0</v>
      </c>
      <c r="DA73" s="139">
        <v>0</v>
      </c>
      <c r="DB73" s="138"/>
      <c r="DC73" s="95"/>
      <c r="DD73" s="95"/>
      <c r="DE73" s="95">
        <f t="shared" si="33"/>
        <v>0</v>
      </c>
      <c r="DF73" s="95">
        <f t="shared" si="34"/>
        <v>0</v>
      </c>
      <c r="DG73" s="95"/>
      <c r="DH73" s="95"/>
      <c r="DI73" s="118"/>
      <c r="DJ73" s="95"/>
      <c r="DK73" s="95">
        <f t="shared" si="35"/>
        <v>0</v>
      </c>
      <c r="DL73" s="95">
        <f t="shared" si="36"/>
        <v>0</v>
      </c>
      <c r="DM73" s="138"/>
      <c r="DN73" s="138"/>
      <c r="DO73" s="138"/>
      <c r="DP73" s="138"/>
      <c r="DQ73" s="95">
        <f t="shared" si="37"/>
        <v>0</v>
      </c>
      <c r="DR73" s="95">
        <f t="shared" si="38"/>
        <v>0</v>
      </c>
      <c r="DS73" s="116"/>
      <c r="DT73" s="95"/>
      <c r="DU73" s="95"/>
      <c r="DV73" s="119"/>
      <c r="DW73" s="95">
        <f t="shared" si="39"/>
        <v>0</v>
      </c>
      <c r="DX73" s="95">
        <f t="shared" si="40"/>
        <v>0</v>
      </c>
      <c r="DY73" s="140"/>
      <c r="DZ73" s="95"/>
      <c r="EA73" s="95"/>
      <c r="EB73" s="95"/>
      <c r="EC73" s="95">
        <f t="shared" si="41"/>
        <v>0</v>
      </c>
      <c r="ED73" s="95">
        <f t="shared" si="42"/>
        <v>0</v>
      </c>
      <c r="EE73" s="95"/>
      <c r="EF73" s="95"/>
      <c r="EG73" s="121"/>
      <c r="EH73" s="95"/>
      <c r="EI73" s="95">
        <f t="shared" si="43"/>
        <v>0</v>
      </c>
      <c r="EJ73" s="95">
        <f t="shared" si="44"/>
        <v>0</v>
      </c>
      <c r="EK73" s="95"/>
      <c r="EL73" s="95"/>
      <c r="EM73" s="95"/>
      <c r="EN73" s="95"/>
      <c r="EO73" s="95">
        <f t="shared" si="45"/>
        <v>0</v>
      </c>
      <c r="EP73" s="95">
        <f t="shared" si="46"/>
        <v>0</v>
      </c>
      <c r="EQ73" s="95"/>
      <c r="ER73" s="95"/>
      <c r="ES73" s="95"/>
      <c r="ET73" s="95"/>
      <c r="EU73" s="95">
        <f t="shared" si="94"/>
        <v>0</v>
      </c>
      <c r="EV73" s="95">
        <f t="shared" si="48"/>
        <v>0</v>
      </c>
      <c r="EW73" s="116">
        <v>18.559999999999999</v>
      </c>
      <c r="EX73" s="95"/>
      <c r="EY73" s="95"/>
      <c r="EZ73" s="95"/>
      <c r="FA73" s="95">
        <f t="shared" si="49"/>
        <v>18.559999999999999</v>
      </c>
      <c r="FB73" s="95">
        <f t="shared" si="50"/>
        <v>0</v>
      </c>
      <c r="FC73" s="95"/>
      <c r="FD73" s="95"/>
      <c r="FE73" s="95"/>
      <c r="FF73" s="95"/>
      <c r="FG73" s="95">
        <f t="shared" si="51"/>
        <v>0</v>
      </c>
      <c r="FH73" s="95">
        <f t="shared" si="52"/>
        <v>0</v>
      </c>
      <c r="FI73" s="95"/>
      <c r="FJ73" s="95"/>
      <c r="FK73" s="95"/>
      <c r="FL73" s="95"/>
      <c r="FM73" s="95">
        <f t="shared" si="53"/>
        <v>0</v>
      </c>
      <c r="FN73" s="95">
        <f t="shared" si="54"/>
        <v>0</v>
      </c>
      <c r="FO73" s="95"/>
      <c r="FP73" s="95"/>
      <c r="FQ73" s="95"/>
      <c r="FR73" s="95"/>
      <c r="FS73" s="95">
        <f t="shared" si="55"/>
        <v>0</v>
      </c>
      <c r="FT73" s="95">
        <f t="shared" si="56"/>
        <v>0</v>
      </c>
      <c r="FU73" s="95"/>
      <c r="FV73" s="95"/>
      <c r="FW73" s="95"/>
      <c r="FX73" s="95"/>
      <c r="FY73" s="95">
        <f t="shared" si="57"/>
        <v>0</v>
      </c>
      <c r="FZ73" s="95">
        <f t="shared" si="58"/>
        <v>0</v>
      </c>
      <c r="GA73" s="95"/>
      <c r="GB73" s="95"/>
      <c r="GC73" s="95"/>
      <c r="GD73" s="95"/>
      <c r="GE73" s="95">
        <f t="shared" si="59"/>
        <v>0</v>
      </c>
      <c r="GF73" s="95">
        <f t="shared" si="60"/>
        <v>0</v>
      </c>
      <c r="GG73" s="95"/>
      <c r="GH73" s="95"/>
      <c r="GI73" s="95"/>
      <c r="GJ73" s="95"/>
      <c r="GK73" s="95">
        <f t="shared" si="61"/>
        <v>0</v>
      </c>
      <c r="GL73" s="95">
        <f t="shared" si="62"/>
        <v>0</v>
      </c>
      <c r="GM73" s="95"/>
      <c r="GN73" s="95"/>
      <c r="GO73" s="95"/>
      <c r="GP73" s="95"/>
      <c r="GQ73" s="95">
        <f t="shared" si="63"/>
        <v>0</v>
      </c>
      <c r="GR73" s="95">
        <f t="shared" si="64"/>
        <v>0</v>
      </c>
      <c r="GS73" s="95"/>
      <c r="GT73" s="95"/>
      <c r="GU73" s="95"/>
      <c r="GV73" s="95"/>
      <c r="GW73" s="95">
        <f t="shared" si="65"/>
        <v>0</v>
      </c>
      <c r="GX73" s="95">
        <f t="shared" si="65"/>
        <v>0</v>
      </c>
      <c r="GY73" s="95"/>
      <c r="GZ73" s="95"/>
      <c r="HA73" s="95"/>
      <c r="HB73" s="95"/>
      <c r="HC73" s="95">
        <f t="shared" si="66"/>
        <v>0</v>
      </c>
      <c r="HD73" s="95">
        <f t="shared" si="66"/>
        <v>0</v>
      </c>
      <c r="HE73" s="95"/>
      <c r="HF73" s="95"/>
      <c r="HG73" s="95"/>
      <c r="HH73" s="95"/>
      <c r="HI73" s="95">
        <f t="shared" si="67"/>
        <v>0</v>
      </c>
      <c r="HJ73" s="95">
        <f t="shared" si="68"/>
        <v>0</v>
      </c>
      <c r="HK73" s="95"/>
      <c r="HL73" s="95"/>
      <c r="HM73" s="95"/>
      <c r="HN73" s="95"/>
      <c r="HO73" s="95">
        <f t="shared" si="69"/>
        <v>0</v>
      </c>
      <c r="HP73" s="95">
        <f t="shared" si="70"/>
        <v>0</v>
      </c>
      <c r="HQ73" s="95"/>
      <c r="HR73" s="95"/>
      <c r="HS73" s="95"/>
      <c r="HT73" s="95"/>
      <c r="HU73" s="95">
        <f t="shared" si="71"/>
        <v>0</v>
      </c>
      <c r="HV73" s="95">
        <f t="shared" si="71"/>
        <v>0</v>
      </c>
      <c r="HW73" s="95"/>
      <c r="HX73" s="166"/>
      <c r="HY73" s="166"/>
      <c r="HZ73" s="166"/>
      <c r="IA73" s="95">
        <f t="shared" si="72"/>
        <v>0</v>
      </c>
      <c r="IB73" s="95">
        <f t="shared" si="73"/>
        <v>0</v>
      </c>
      <c r="IC73" s="164"/>
      <c r="ID73" s="99"/>
      <c r="IE73" s="99">
        <f t="shared" si="95"/>
        <v>0</v>
      </c>
      <c r="IF73" s="99">
        <f t="shared" si="95"/>
        <v>0</v>
      </c>
      <c r="IG73" s="99"/>
      <c r="IH73" s="99"/>
      <c r="II73" s="99">
        <f t="shared" si="75"/>
        <v>0</v>
      </c>
      <c r="IJ73" s="99">
        <f t="shared" si="76"/>
        <v>0</v>
      </c>
      <c r="IK73" s="165"/>
      <c r="IL73" s="167"/>
      <c r="IM73" s="162">
        <f t="shared" si="77"/>
        <v>0</v>
      </c>
      <c r="IN73" s="162">
        <f t="shared" si="78"/>
        <v>0</v>
      </c>
      <c r="IO73" s="139"/>
      <c r="IP73" s="166"/>
      <c r="IQ73" s="162">
        <f t="shared" si="79"/>
        <v>0</v>
      </c>
      <c r="IR73" s="162">
        <f t="shared" si="80"/>
        <v>0</v>
      </c>
      <c r="IS73" s="117"/>
      <c r="IT73" s="166"/>
      <c r="IU73" s="162">
        <f t="shared" si="81"/>
        <v>0</v>
      </c>
      <c r="IV73" s="162">
        <f t="shared" si="82"/>
        <v>0</v>
      </c>
      <c r="IW73" s="163"/>
      <c r="IX73" s="163"/>
      <c r="IY73" s="191">
        <f t="shared" si="90"/>
        <v>0</v>
      </c>
      <c r="IZ73" s="190">
        <f t="shared" si="91"/>
        <v>0</v>
      </c>
      <c r="JA73" s="191"/>
      <c r="JB73" s="191"/>
      <c r="JC73" s="191">
        <f t="shared" si="85"/>
        <v>0</v>
      </c>
      <c r="JD73" s="191">
        <f t="shared" si="86"/>
        <v>0</v>
      </c>
      <c r="JE73" s="190"/>
      <c r="JF73" s="190"/>
      <c r="JG73" s="191">
        <f t="shared" si="87"/>
        <v>0</v>
      </c>
      <c r="JH73" s="191">
        <f t="shared" si="88"/>
        <v>0</v>
      </c>
    </row>
    <row r="74" spans="1:268" ht="12.75" customHeight="1">
      <c r="A74" s="134"/>
      <c r="B74" s="137">
        <v>64</v>
      </c>
      <c r="C74" s="95"/>
      <c r="D74" s="95"/>
      <c r="E74" s="138"/>
      <c r="F74" s="138"/>
      <c r="G74" s="95">
        <f t="shared" si="0"/>
        <v>0</v>
      </c>
      <c r="H74" s="95">
        <f t="shared" si="1"/>
        <v>0</v>
      </c>
      <c r="I74" s="116"/>
      <c r="J74" s="95"/>
      <c r="K74" s="95"/>
      <c r="L74" s="95"/>
      <c r="M74" s="95">
        <f t="shared" si="2"/>
        <v>0</v>
      </c>
      <c r="N74" s="95">
        <f t="shared" si="3"/>
        <v>0</v>
      </c>
      <c r="O74" s="116"/>
      <c r="P74" s="95"/>
      <c r="Q74" s="99"/>
      <c r="R74" s="95"/>
      <c r="S74" s="95">
        <f t="shared" si="92"/>
        <v>0</v>
      </c>
      <c r="T74" s="95">
        <f t="shared" si="5"/>
        <v>0</v>
      </c>
      <c r="U74" s="116">
        <v>0</v>
      </c>
      <c r="V74" s="95"/>
      <c r="W74" s="99"/>
      <c r="X74" s="99"/>
      <c r="Y74" s="95">
        <f t="shared" si="6"/>
        <v>0</v>
      </c>
      <c r="Z74" s="95">
        <f t="shared" si="7"/>
        <v>0</v>
      </c>
      <c r="AA74" s="95"/>
      <c r="AB74" s="168"/>
      <c r="AC74" s="231"/>
      <c r="AD74" s="95"/>
      <c r="AE74" s="95">
        <f t="shared" si="8"/>
        <v>0</v>
      </c>
      <c r="AF74" s="95">
        <f t="shared" si="9"/>
        <v>0</v>
      </c>
      <c r="AG74" s="116"/>
      <c r="AH74" s="95"/>
      <c r="AI74" s="95"/>
      <c r="AJ74" s="95"/>
      <c r="AK74" s="95">
        <f t="shared" si="10"/>
        <v>0</v>
      </c>
      <c r="AL74" s="95">
        <f t="shared" si="11"/>
        <v>0</v>
      </c>
      <c r="AM74" s="95"/>
      <c r="AN74" s="95"/>
      <c r="AO74" s="138"/>
      <c r="AP74" s="138"/>
      <c r="AQ74" s="95">
        <f t="shared" si="12"/>
        <v>0</v>
      </c>
      <c r="AR74" s="95">
        <f t="shared" si="13"/>
        <v>0</v>
      </c>
      <c r="AS74" s="139">
        <v>0</v>
      </c>
      <c r="AT74" s="162"/>
      <c r="AU74" s="99"/>
      <c r="AV74" s="95"/>
      <c r="AW74" s="95">
        <f t="shared" si="14"/>
        <v>0</v>
      </c>
      <c r="AX74" s="95">
        <f t="shared" si="15"/>
        <v>0</v>
      </c>
      <c r="AY74" s="150"/>
      <c r="AZ74" s="110"/>
      <c r="BA74" s="110"/>
      <c r="BB74" s="110"/>
      <c r="BC74" s="95">
        <f t="shared" si="16"/>
        <v>0</v>
      </c>
      <c r="BD74" s="95">
        <f t="shared" si="17"/>
        <v>0</v>
      </c>
      <c r="BE74" s="95"/>
      <c r="BF74" s="95"/>
      <c r="BG74" s="99"/>
      <c r="BH74" s="95"/>
      <c r="BI74" s="95">
        <f t="shared" si="18"/>
        <v>0</v>
      </c>
      <c r="BJ74" s="95">
        <f t="shared" si="19"/>
        <v>0</v>
      </c>
      <c r="BK74" s="118"/>
      <c r="BL74" s="118"/>
      <c r="BM74" s="95"/>
      <c r="BN74" s="95"/>
      <c r="BO74" s="95">
        <f t="shared" si="20"/>
        <v>0</v>
      </c>
      <c r="BP74" s="95">
        <f t="shared" si="21"/>
        <v>0</v>
      </c>
      <c r="BQ74" s="95"/>
      <c r="BR74" s="95"/>
      <c r="BS74" s="119"/>
      <c r="BT74" s="119"/>
      <c r="BU74" s="95">
        <f t="shared" si="22"/>
        <v>0</v>
      </c>
      <c r="BV74" s="95">
        <f t="shared" si="23"/>
        <v>0</v>
      </c>
      <c r="BW74" s="356"/>
      <c r="BX74" s="138"/>
      <c r="BY74" s="103"/>
      <c r="BZ74" s="118"/>
      <c r="CA74" s="95">
        <f t="shared" si="24"/>
        <v>0</v>
      </c>
      <c r="CB74" s="95">
        <f t="shared" si="25"/>
        <v>0</v>
      </c>
      <c r="CC74" s="139"/>
      <c r="CD74" s="99"/>
      <c r="CE74" s="120"/>
      <c r="CF74" s="120"/>
      <c r="CG74" s="95">
        <f t="shared" si="26"/>
        <v>0</v>
      </c>
      <c r="CH74" s="95">
        <f t="shared" si="89"/>
        <v>0</v>
      </c>
      <c r="CI74" s="95"/>
      <c r="CJ74" s="95"/>
      <c r="CK74" s="95"/>
      <c r="CL74" s="95"/>
      <c r="CM74" s="95">
        <f t="shared" si="27"/>
        <v>0</v>
      </c>
      <c r="CN74" s="95">
        <f t="shared" si="28"/>
        <v>0</v>
      </c>
      <c r="CO74" s="116"/>
      <c r="CP74" s="95"/>
      <c r="CQ74" s="95"/>
      <c r="CR74" s="95"/>
      <c r="CS74" s="95">
        <f t="shared" si="93"/>
        <v>0</v>
      </c>
      <c r="CT74" s="95">
        <f t="shared" si="30"/>
        <v>0</v>
      </c>
      <c r="CU74" s="95"/>
      <c r="CV74" s="95"/>
      <c r="CW74" s="95"/>
      <c r="CX74" s="95"/>
      <c r="CY74" s="95">
        <f t="shared" si="31"/>
        <v>0</v>
      </c>
      <c r="CZ74" s="95">
        <f t="shared" si="32"/>
        <v>0</v>
      </c>
      <c r="DA74" s="139">
        <v>0</v>
      </c>
      <c r="DB74" s="138"/>
      <c r="DC74" s="95"/>
      <c r="DD74" s="95"/>
      <c r="DE74" s="95">
        <f t="shared" si="33"/>
        <v>0</v>
      </c>
      <c r="DF74" s="95">
        <f t="shared" si="34"/>
        <v>0</v>
      </c>
      <c r="DG74" s="95"/>
      <c r="DH74" s="95"/>
      <c r="DI74" s="118"/>
      <c r="DJ74" s="95"/>
      <c r="DK74" s="95">
        <f t="shared" si="35"/>
        <v>0</v>
      </c>
      <c r="DL74" s="95">
        <f t="shared" si="36"/>
        <v>0</v>
      </c>
      <c r="DM74" s="138"/>
      <c r="DN74" s="138"/>
      <c r="DO74" s="138"/>
      <c r="DP74" s="138"/>
      <c r="DQ74" s="95">
        <f t="shared" si="37"/>
        <v>0</v>
      </c>
      <c r="DR74" s="95">
        <f t="shared" si="38"/>
        <v>0</v>
      </c>
      <c r="DS74" s="116"/>
      <c r="DT74" s="95"/>
      <c r="DU74" s="95"/>
      <c r="DV74" s="119"/>
      <c r="DW74" s="95">
        <f t="shared" si="39"/>
        <v>0</v>
      </c>
      <c r="DX74" s="95">
        <f t="shared" si="40"/>
        <v>0</v>
      </c>
      <c r="DY74" s="140"/>
      <c r="DZ74" s="95"/>
      <c r="EA74" s="95"/>
      <c r="EB74" s="95"/>
      <c r="EC74" s="95">
        <f t="shared" si="41"/>
        <v>0</v>
      </c>
      <c r="ED74" s="95">
        <f t="shared" si="42"/>
        <v>0</v>
      </c>
      <c r="EE74" s="95"/>
      <c r="EF74" s="95"/>
      <c r="EG74" s="121"/>
      <c r="EH74" s="95"/>
      <c r="EI74" s="95">
        <f t="shared" si="43"/>
        <v>0</v>
      </c>
      <c r="EJ74" s="95">
        <f t="shared" si="44"/>
        <v>0</v>
      </c>
      <c r="EK74" s="95"/>
      <c r="EL74" s="95"/>
      <c r="EM74" s="95"/>
      <c r="EN74" s="95"/>
      <c r="EO74" s="95">
        <f t="shared" si="45"/>
        <v>0</v>
      </c>
      <c r="EP74" s="95">
        <f t="shared" si="46"/>
        <v>0</v>
      </c>
      <c r="EQ74" s="95"/>
      <c r="ER74" s="95"/>
      <c r="ES74" s="95"/>
      <c r="ET74" s="95"/>
      <c r="EU74" s="95">
        <f t="shared" si="94"/>
        <v>0</v>
      </c>
      <c r="EV74" s="95">
        <f t="shared" si="48"/>
        <v>0</v>
      </c>
      <c r="EW74" s="116">
        <v>18.559999999999999</v>
      </c>
      <c r="EX74" s="95"/>
      <c r="EY74" s="95"/>
      <c r="EZ74" s="95"/>
      <c r="FA74" s="95">
        <f t="shared" si="49"/>
        <v>18.559999999999999</v>
      </c>
      <c r="FB74" s="95">
        <f t="shared" si="50"/>
        <v>0</v>
      </c>
      <c r="FC74" s="95"/>
      <c r="FD74" s="95"/>
      <c r="FE74" s="95"/>
      <c r="FF74" s="95"/>
      <c r="FG74" s="95">
        <f t="shared" si="51"/>
        <v>0</v>
      </c>
      <c r="FH74" s="95">
        <f t="shared" si="52"/>
        <v>0</v>
      </c>
      <c r="FI74" s="95"/>
      <c r="FJ74" s="95"/>
      <c r="FK74" s="95"/>
      <c r="FL74" s="95"/>
      <c r="FM74" s="95">
        <f t="shared" si="53"/>
        <v>0</v>
      </c>
      <c r="FN74" s="95">
        <f t="shared" si="54"/>
        <v>0</v>
      </c>
      <c r="FO74" s="95"/>
      <c r="FP74" s="95"/>
      <c r="FQ74" s="95"/>
      <c r="FR74" s="95"/>
      <c r="FS74" s="95">
        <f t="shared" si="55"/>
        <v>0</v>
      </c>
      <c r="FT74" s="95">
        <f t="shared" si="56"/>
        <v>0</v>
      </c>
      <c r="FU74" s="95"/>
      <c r="FV74" s="95"/>
      <c r="FW74" s="95"/>
      <c r="FX74" s="95"/>
      <c r="FY74" s="95">
        <f t="shared" si="57"/>
        <v>0</v>
      </c>
      <c r="FZ74" s="95">
        <f t="shared" si="58"/>
        <v>0</v>
      </c>
      <c r="GA74" s="95"/>
      <c r="GB74" s="95"/>
      <c r="GC74" s="95"/>
      <c r="GD74" s="95"/>
      <c r="GE74" s="95">
        <f t="shared" si="59"/>
        <v>0</v>
      </c>
      <c r="GF74" s="95">
        <f t="shared" si="60"/>
        <v>0</v>
      </c>
      <c r="GG74" s="95"/>
      <c r="GH74" s="95"/>
      <c r="GI74" s="95"/>
      <c r="GJ74" s="95"/>
      <c r="GK74" s="95">
        <f t="shared" si="61"/>
        <v>0</v>
      </c>
      <c r="GL74" s="95">
        <f t="shared" si="62"/>
        <v>0</v>
      </c>
      <c r="GM74" s="95"/>
      <c r="GN74" s="95"/>
      <c r="GO74" s="95"/>
      <c r="GP74" s="95"/>
      <c r="GQ74" s="95">
        <f t="shared" si="63"/>
        <v>0</v>
      </c>
      <c r="GR74" s="95">
        <f t="shared" si="64"/>
        <v>0</v>
      </c>
      <c r="GS74" s="95"/>
      <c r="GT74" s="95"/>
      <c r="GU74" s="95"/>
      <c r="GV74" s="95"/>
      <c r="GW74" s="95">
        <f t="shared" si="65"/>
        <v>0</v>
      </c>
      <c r="GX74" s="95">
        <f t="shared" si="65"/>
        <v>0</v>
      </c>
      <c r="GY74" s="95"/>
      <c r="GZ74" s="95"/>
      <c r="HA74" s="95"/>
      <c r="HB74" s="95"/>
      <c r="HC74" s="95">
        <f t="shared" si="66"/>
        <v>0</v>
      </c>
      <c r="HD74" s="95">
        <f t="shared" si="66"/>
        <v>0</v>
      </c>
      <c r="HE74" s="95"/>
      <c r="HF74" s="95"/>
      <c r="HG74" s="95"/>
      <c r="HH74" s="95"/>
      <c r="HI74" s="95">
        <f t="shared" si="67"/>
        <v>0</v>
      </c>
      <c r="HJ74" s="95">
        <f t="shared" si="68"/>
        <v>0</v>
      </c>
      <c r="HK74" s="95"/>
      <c r="HL74" s="95"/>
      <c r="HM74" s="95"/>
      <c r="HN74" s="95"/>
      <c r="HO74" s="95">
        <f t="shared" si="69"/>
        <v>0</v>
      </c>
      <c r="HP74" s="95">
        <f t="shared" si="70"/>
        <v>0</v>
      </c>
      <c r="HQ74" s="95"/>
      <c r="HR74" s="95"/>
      <c r="HS74" s="95"/>
      <c r="HT74" s="95"/>
      <c r="HU74" s="95">
        <f t="shared" si="71"/>
        <v>0</v>
      </c>
      <c r="HV74" s="95">
        <f t="shared" si="71"/>
        <v>0</v>
      </c>
      <c r="HW74" s="95"/>
      <c r="HX74" s="166"/>
      <c r="HY74" s="166"/>
      <c r="HZ74" s="166"/>
      <c r="IA74" s="95">
        <f t="shared" si="72"/>
        <v>0</v>
      </c>
      <c r="IB74" s="95">
        <f t="shared" si="73"/>
        <v>0</v>
      </c>
      <c r="IC74" s="164"/>
      <c r="ID74" s="99"/>
      <c r="IE74" s="99">
        <f t="shared" si="95"/>
        <v>0</v>
      </c>
      <c r="IF74" s="99">
        <f t="shared" si="95"/>
        <v>0</v>
      </c>
      <c r="IG74" s="99"/>
      <c r="IH74" s="99"/>
      <c r="II74" s="99">
        <f t="shared" si="75"/>
        <v>0</v>
      </c>
      <c r="IJ74" s="99">
        <f t="shared" si="76"/>
        <v>0</v>
      </c>
      <c r="IK74" s="165"/>
      <c r="IL74" s="167"/>
      <c r="IM74" s="162">
        <f t="shared" si="77"/>
        <v>0</v>
      </c>
      <c r="IN74" s="162">
        <f t="shared" si="78"/>
        <v>0</v>
      </c>
      <c r="IO74" s="139"/>
      <c r="IP74" s="166"/>
      <c r="IQ74" s="162">
        <f t="shared" si="79"/>
        <v>0</v>
      </c>
      <c r="IR74" s="162">
        <f t="shared" si="80"/>
        <v>0</v>
      </c>
      <c r="IS74" s="117"/>
      <c r="IT74" s="166"/>
      <c r="IU74" s="162">
        <f t="shared" si="81"/>
        <v>0</v>
      </c>
      <c r="IV74" s="162">
        <f t="shared" si="82"/>
        <v>0</v>
      </c>
      <c r="IW74" s="163"/>
      <c r="IX74" s="163"/>
      <c r="IY74" s="191">
        <f t="shared" si="90"/>
        <v>0</v>
      </c>
      <c r="IZ74" s="190">
        <f t="shared" si="91"/>
        <v>0</v>
      </c>
      <c r="JA74" s="191"/>
      <c r="JB74" s="191"/>
      <c r="JC74" s="191">
        <f t="shared" si="85"/>
        <v>0</v>
      </c>
      <c r="JD74" s="191">
        <f t="shared" si="86"/>
        <v>0</v>
      </c>
      <c r="JE74" s="190"/>
      <c r="JF74" s="190"/>
      <c r="JG74" s="191">
        <f t="shared" si="87"/>
        <v>0</v>
      </c>
      <c r="JH74" s="191">
        <f t="shared" si="88"/>
        <v>0</v>
      </c>
    </row>
    <row r="75" spans="1:268" ht="12.75" customHeight="1">
      <c r="A75" s="142" t="s">
        <v>152</v>
      </c>
      <c r="B75" s="137">
        <v>65</v>
      </c>
      <c r="C75" s="95"/>
      <c r="D75" s="95"/>
      <c r="E75" s="138"/>
      <c r="F75" s="138"/>
      <c r="G75" s="95">
        <f t="shared" si="0"/>
        <v>0</v>
      </c>
      <c r="H75" s="95">
        <f t="shared" si="1"/>
        <v>0</v>
      </c>
      <c r="I75" s="116"/>
      <c r="J75" s="95"/>
      <c r="K75" s="95"/>
      <c r="L75" s="95"/>
      <c r="M75" s="95">
        <f t="shared" si="2"/>
        <v>0</v>
      </c>
      <c r="N75" s="95">
        <f t="shared" si="3"/>
        <v>0</v>
      </c>
      <c r="O75" s="116"/>
      <c r="P75" s="95"/>
      <c r="Q75" s="99"/>
      <c r="R75" s="95"/>
      <c r="S75" s="95">
        <f t="shared" si="92"/>
        <v>0</v>
      </c>
      <c r="T75" s="95">
        <f t="shared" si="5"/>
        <v>0</v>
      </c>
      <c r="U75" s="116">
        <v>0</v>
      </c>
      <c r="V75" s="95"/>
      <c r="W75" s="99"/>
      <c r="X75" s="99"/>
      <c r="Y75" s="95">
        <f t="shared" si="6"/>
        <v>0</v>
      </c>
      <c r="Z75" s="95">
        <f t="shared" si="7"/>
        <v>0</v>
      </c>
      <c r="AA75" s="95"/>
      <c r="AB75" s="168"/>
      <c r="AC75" s="231"/>
      <c r="AD75" s="95"/>
      <c r="AE75" s="95">
        <f t="shared" si="8"/>
        <v>0</v>
      </c>
      <c r="AF75" s="95">
        <f t="shared" si="9"/>
        <v>0</v>
      </c>
      <c r="AG75" s="116"/>
      <c r="AH75" s="95"/>
      <c r="AI75" s="95"/>
      <c r="AJ75" s="95"/>
      <c r="AK75" s="95">
        <f t="shared" si="10"/>
        <v>0</v>
      </c>
      <c r="AL75" s="95">
        <f t="shared" si="11"/>
        <v>0</v>
      </c>
      <c r="AM75" s="95"/>
      <c r="AN75" s="95"/>
      <c r="AO75" s="138"/>
      <c r="AP75" s="138"/>
      <c r="AQ75" s="95">
        <f t="shared" si="12"/>
        <v>0</v>
      </c>
      <c r="AR75" s="95">
        <f t="shared" si="13"/>
        <v>0</v>
      </c>
      <c r="AS75" s="139">
        <v>0</v>
      </c>
      <c r="AT75" s="162"/>
      <c r="AU75" s="99"/>
      <c r="AV75" s="95"/>
      <c r="AW75" s="95">
        <f t="shared" si="14"/>
        <v>0</v>
      </c>
      <c r="AX75" s="95">
        <f t="shared" si="15"/>
        <v>0</v>
      </c>
      <c r="AY75" s="150"/>
      <c r="AZ75" s="110"/>
      <c r="BA75" s="110"/>
      <c r="BB75" s="110"/>
      <c r="BC75" s="95">
        <f t="shared" si="16"/>
        <v>0</v>
      </c>
      <c r="BD75" s="95">
        <f t="shared" si="17"/>
        <v>0</v>
      </c>
      <c r="BE75" s="95"/>
      <c r="BF75" s="95"/>
      <c r="BG75" s="99"/>
      <c r="BH75" s="95"/>
      <c r="BI75" s="95">
        <f t="shared" si="18"/>
        <v>0</v>
      </c>
      <c r="BJ75" s="95">
        <f t="shared" si="19"/>
        <v>0</v>
      </c>
      <c r="BK75" s="118"/>
      <c r="BL75" s="118"/>
      <c r="BM75" s="95"/>
      <c r="BN75" s="95"/>
      <c r="BO75" s="95">
        <f t="shared" si="20"/>
        <v>0</v>
      </c>
      <c r="BP75" s="95">
        <f t="shared" si="21"/>
        <v>0</v>
      </c>
      <c r="BQ75" s="95"/>
      <c r="BR75" s="95"/>
      <c r="BS75" s="119"/>
      <c r="BT75" s="119"/>
      <c r="BU75" s="95">
        <f t="shared" si="22"/>
        <v>0</v>
      </c>
      <c r="BV75" s="95">
        <f t="shared" si="23"/>
        <v>0</v>
      </c>
      <c r="BW75" s="356"/>
      <c r="BX75" s="138"/>
      <c r="BY75" s="103"/>
      <c r="BZ75" s="118"/>
      <c r="CA75" s="95">
        <f t="shared" si="24"/>
        <v>0</v>
      </c>
      <c r="CB75" s="95">
        <f t="shared" si="25"/>
        <v>0</v>
      </c>
      <c r="CC75" s="139"/>
      <c r="CD75" s="99"/>
      <c r="CE75" s="120"/>
      <c r="CF75" s="120"/>
      <c r="CG75" s="95">
        <f t="shared" si="26"/>
        <v>0</v>
      </c>
      <c r="CH75" s="95">
        <f t="shared" si="89"/>
        <v>0</v>
      </c>
      <c r="CI75" s="95"/>
      <c r="CJ75" s="95"/>
      <c r="CK75" s="95"/>
      <c r="CL75" s="95"/>
      <c r="CM75" s="95">
        <f t="shared" si="27"/>
        <v>0</v>
      </c>
      <c r="CN75" s="95">
        <f t="shared" si="28"/>
        <v>0</v>
      </c>
      <c r="CO75" s="116"/>
      <c r="CP75" s="95"/>
      <c r="CQ75" s="95"/>
      <c r="CR75" s="95"/>
      <c r="CS75" s="95">
        <f t="shared" si="93"/>
        <v>0</v>
      </c>
      <c r="CT75" s="95">
        <f t="shared" si="30"/>
        <v>0</v>
      </c>
      <c r="CU75" s="95"/>
      <c r="CV75" s="95"/>
      <c r="CW75" s="95"/>
      <c r="CX75" s="95"/>
      <c r="CY75" s="95">
        <f t="shared" si="31"/>
        <v>0</v>
      </c>
      <c r="CZ75" s="95">
        <f t="shared" si="32"/>
        <v>0</v>
      </c>
      <c r="DA75" s="139">
        <v>0</v>
      </c>
      <c r="DB75" s="138"/>
      <c r="DC75" s="95"/>
      <c r="DD75" s="95"/>
      <c r="DE75" s="95">
        <f t="shared" si="33"/>
        <v>0</v>
      </c>
      <c r="DF75" s="95">
        <f t="shared" si="34"/>
        <v>0</v>
      </c>
      <c r="DG75" s="95"/>
      <c r="DH75" s="95"/>
      <c r="DI75" s="118"/>
      <c r="DJ75" s="95"/>
      <c r="DK75" s="95">
        <f t="shared" si="35"/>
        <v>0</v>
      </c>
      <c r="DL75" s="95">
        <f t="shared" si="36"/>
        <v>0</v>
      </c>
      <c r="DM75" s="138"/>
      <c r="DN75" s="138"/>
      <c r="DO75" s="138"/>
      <c r="DP75" s="138"/>
      <c r="DQ75" s="95">
        <f t="shared" si="37"/>
        <v>0</v>
      </c>
      <c r="DR75" s="95">
        <f t="shared" si="38"/>
        <v>0</v>
      </c>
      <c r="DS75" s="116"/>
      <c r="DT75" s="95"/>
      <c r="DU75" s="95"/>
      <c r="DV75" s="119"/>
      <c r="DW75" s="95">
        <f t="shared" si="39"/>
        <v>0</v>
      </c>
      <c r="DX75" s="95">
        <f t="shared" si="40"/>
        <v>0</v>
      </c>
      <c r="DY75" s="140"/>
      <c r="DZ75" s="95"/>
      <c r="EA75" s="95"/>
      <c r="EB75" s="95"/>
      <c r="EC75" s="95">
        <f t="shared" si="41"/>
        <v>0</v>
      </c>
      <c r="ED75" s="95">
        <f t="shared" si="42"/>
        <v>0</v>
      </c>
      <c r="EE75" s="95"/>
      <c r="EF75" s="95"/>
      <c r="EG75" s="121"/>
      <c r="EH75" s="95"/>
      <c r="EI75" s="95">
        <f t="shared" si="43"/>
        <v>0</v>
      </c>
      <c r="EJ75" s="95">
        <f t="shared" si="44"/>
        <v>0</v>
      </c>
      <c r="EK75" s="95"/>
      <c r="EL75" s="95"/>
      <c r="EM75" s="95"/>
      <c r="EN75" s="95"/>
      <c r="EO75" s="95">
        <f t="shared" si="45"/>
        <v>0</v>
      </c>
      <c r="EP75" s="95">
        <f t="shared" si="46"/>
        <v>0</v>
      </c>
      <c r="EQ75" s="95"/>
      <c r="ER75" s="95"/>
      <c r="ES75" s="95"/>
      <c r="ET75" s="95"/>
      <c r="EU75" s="95">
        <f t="shared" si="94"/>
        <v>0</v>
      </c>
      <c r="EV75" s="95">
        <f t="shared" si="48"/>
        <v>0</v>
      </c>
      <c r="EW75" s="116">
        <v>44.33</v>
      </c>
      <c r="EX75" s="95"/>
      <c r="EY75" s="95"/>
      <c r="EZ75" s="95"/>
      <c r="FA75" s="95">
        <f t="shared" si="49"/>
        <v>44.33</v>
      </c>
      <c r="FB75" s="95">
        <f t="shared" si="50"/>
        <v>0</v>
      </c>
      <c r="FC75" s="95"/>
      <c r="FD75" s="95"/>
      <c r="FE75" s="95"/>
      <c r="FF75" s="95"/>
      <c r="FG75" s="95">
        <f t="shared" si="51"/>
        <v>0</v>
      </c>
      <c r="FH75" s="95">
        <f t="shared" si="52"/>
        <v>0</v>
      </c>
      <c r="FI75" s="95"/>
      <c r="FJ75" s="95"/>
      <c r="FK75" s="95"/>
      <c r="FL75" s="95"/>
      <c r="FM75" s="95">
        <f t="shared" si="53"/>
        <v>0</v>
      </c>
      <c r="FN75" s="95">
        <f t="shared" si="54"/>
        <v>0</v>
      </c>
      <c r="FO75" s="95"/>
      <c r="FP75" s="95"/>
      <c r="FQ75" s="95"/>
      <c r="FR75" s="95"/>
      <c r="FS75" s="95">
        <f t="shared" si="55"/>
        <v>0</v>
      </c>
      <c r="FT75" s="95">
        <f t="shared" si="56"/>
        <v>0</v>
      </c>
      <c r="FU75" s="95"/>
      <c r="FV75" s="95"/>
      <c r="FW75" s="95"/>
      <c r="FX75" s="95"/>
      <c r="FY75" s="95">
        <f t="shared" si="57"/>
        <v>0</v>
      </c>
      <c r="FZ75" s="95">
        <f t="shared" si="58"/>
        <v>0</v>
      </c>
      <c r="GA75" s="95"/>
      <c r="GB75" s="95"/>
      <c r="GC75" s="95"/>
      <c r="GD75" s="95"/>
      <c r="GE75" s="95">
        <f t="shared" si="59"/>
        <v>0</v>
      </c>
      <c r="GF75" s="95">
        <f t="shared" si="60"/>
        <v>0</v>
      </c>
      <c r="GG75" s="95"/>
      <c r="GH75" s="95"/>
      <c r="GI75" s="95"/>
      <c r="GJ75" s="95"/>
      <c r="GK75" s="95">
        <f t="shared" si="61"/>
        <v>0</v>
      </c>
      <c r="GL75" s="95">
        <f t="shared" si="62"/>
        <v>0</v>
      </c>
      <c r="GM75" s="95"/>
      <c r="GN75" s="95"/>
      <c r="GO75" s="95"/>
      <c r="GP75" s="95"/>
      <c r="GQ75" s="95">
        <f t="shared" si="63"/>
        <v>0</v>
      </c>
      <c r="GR75" s="95">
        <f t="shared" si="64"/>
        <v>0</v>
      </c>
      <c r="GS75" s="95"/>
      <c r="GT75" s="95"/>
      <c r="GU75" s="95"/>
      <c r="GV75" s="95"/>
      <c r="GW75" s="95">
        <f t="shared" si="65"/>
        <v>0</v>
      </c>
      <c r="GX75" s="95">
        <f t="shared" si="65"/>
        <v>0</v>
      </c>
      <c r="GY75" s="95"/>
      <c r="GZ75" s="95"/>
      <c r="HA75" s="95"/>
      <c r="HB75" s="95"/>
      <c r="HC75" s="95">
        <f t="shared" si="66"/>
        <v>0</v>
      </c>
      <c r="HD75" s="95">
        <f t="shared" si="66"/>
        <v>0</v>
      </c>
      <c r="HE75" s="95"/>
      <c r="HF75" s="95"/>
      <c r="HG75" s="95"/>
      <c r="HH75" s="95"/>
      <c r="HI75" s="95">
        <f t="shared" si="67"/>
        <v>0</v>
      </c>
      <c r="HJ75" s="95">
        <f t="shared" si="68"/>
        <v>0</v>
      </c>
      <c r="HK75" s="95"/>
      <c r="HL75" s="95"/>
      <c r="HM75" s="95"/>
      <c r="HN75" s="95"/>
      <c r="HO75" s="95">
        <f t="shared" si="69"/>
        <v>0</v>
      </c>
      <c r="HP75" s="95">
        <f t="shared" si="70"/>
        <v>0</v>
      </c>
      <c r="HQ75" s="95"/>
      <c r="HR75" s="95"/>
      <c r="HS75" s="95"/>
      <c r="HT75" s="95"/>
      <c r="HU75" s="95">
        <f t="shared" si="71"/>
        <v>0</v>
      </c>
      <c r="HV75" s="95">
        <f t="shared" si="71"/>
        <v>0</v>
      </c>
      <c r="HW75" s="95"/>
      <c r="HX75" s="166"/>
      <c r="HY75" s="166"/>
      <c r="HZ75" s="166"/>
      <c r="IA75" s="95">
        <f t="shared" si="72"/>
        <v>0</v>
      </c>
      <c r="IB75" s="95">
        <f t="shared" si="73"/>
        <v>0</v>
      </c>
      <c r="IC75" s="164"/>
      <c r="ID75" s="99"/>
      <c r="IE75" s="99">
        <f t="shared" si="95"/>
        <v>0</v>
      </c>
      <c r="IF75" s="99">
        <f t="shared" si="95"/>
        <v>0</v>
      </c>
      <c r="IG75" s="99"/>
      <c r="IH75" s="99"/>
      <c r="II75" s="99">
        <f t="shared" si="75"/>
        <v>0</v>
      </c>
      <c r="IJ75" s="99">
        <f t="shared" si="76"/>
        <v>0</v>
      </c>
      <c r="IK75" s="165"/>
      <c r="IL75" s="167"/>
      <c r="IM75" s="162">
        <f t="shared" si="77"/>
        <v>0</v>
      </c>
      <c r="IN75" s="162">
        <f t="shared" si="78"/>
        <v>0</v>
      </c>
      <c r="IO75" s="139"/>
      <c r="IP75" s="166"/>
      <c r="IQ75" s="162">
        <f t="shared" si="79"/>
        <v>0</v>
      </c>
      <c r="IR75" s="162">
        <f t="shared" si="80"/>
        <v>0</v>
      </c>
      <c r="IS75" s="117"/>
      <c r="IT75" s="166"/>
      <c r="IU75" s="162">
        <f t="shared" si="81"/>
        <v>0</v>
      </c>
      <c r="IV75" s="162">
        <f t="shared" si="82"/>
        <v>0</v>
      </c>
      <c r="IW75" s="163"/>
      <c r="IX75" s="163"/>
      <c r="IY75" s="191">
        <f t="shared" si="90"/>
        <v>0</v>
      </c>
      <c r="IZ75" s="190">
        <f t="shared" si="91"/>
        <v>0</v>
      </c>
      <c r="JA75" s="191"/>
      <c r="JB75" s="191"/>
      <c r="JC75" s="191">
        <f t="shared" si="85"/>
        <v>0</v>
      </c>
      <c r="JD75" s="191">
        <f t="shared" si="86"/>
        <v>0</v>
      </c>
      <c r="JE75" s="190"/>
      <c r="JF75" s="190"/>
      <c r="JG75" s="191">
        <f t="shared" si="87"/>
        <v>0</v>
      </c>
      <c r="JH75" s="191">
        <f t="shared" si="88"/>
        <v>0</v>
      </c>
    </row>
    <row r="76" spans="1:268" ht="12.75" customHeight="1">
      <c r="A76" s="134"/>
      <c r="B76" s="137">
        <v>66</v>
      </c>
      <c r="C76" s="95"/>
      <c r="D76" s="95"/>
      <c r="E76" s="138"/>
      <c r="F76" s="138"/>
      <c r="G76" s="95">
        <f t="shared" ref="G76:G106" si="96">C76+E76</f>
        <v>0</v>
      </c>
      <c r="H76" s="95">
        <f t="shared" ref="H76:H106" si="97">D76+F76</f>
        <v>0</v>
      </c>
      <c r="I76" s="116"/>
      <c r="J76" s="95"/>
      <c r="K76" s="95"/>
      <c r="L76" s="95"/>
      <c r="M76" s="95">
        <f t="shared" ref="M76:M106" si="98">I76+K76</f>
        <v>0</v>
      </c>
      <c r="N76" s="95">
        <f t="shared" ref="N76:N106" si="99">J76+L76</f>
        <v>0</v>
      </c>
      <c r="O76" s="116"/>
      <c r="P76" s="95"/>
      <c r="Q76" s="99"/>
      <c r="R76" s="95"/>
      <c r="S76" s="95">
        <f t="shared" ref="S76:S106" si="100">O76+Q76</f>
        <v>0</v>
      </c>
      <c r="T76" s="95">
        <f t="shared" ref="T76:T106" si="101">P76+R76</f>
        <v>0</v>
      </c>
      <c r="U76" s="116">
        <v>0</v>
      </c>
      <c r="V76" s="95"/>
      <c r="W76" s="99"/>
      <c r="X76" s="99"/>
      <c r="Y76" s="95">
        <f t="shared" ref="Y76:Y106" si="102">U76+W76</f>
        <v>0</v>
      </c>
      <c r="Z76" s="95">
        <f t="shared" ref="Z76:Z106" si="103">V76+X76</f>
        <v>0</v>
      </c>
      <c r="AA76" s="95"/>
      <c r="AB76" s="168"/>
      <c r="AC76" s="231"/>
      <c r="AD76" s="95"/>
      <c r="AE76" s="95">
        <f t="shared" ref="AE76:AE106" si="104">AA76+AC76</f>
        <v>0</v>
      </c>
      <c r="AF76" s="95">
        <f t="shared" ref="AF76:AF106" si="105">AB76+AD76</f>
        <v>0</v>
      </c>
      <c r="AG76" s="116"/>
      <c r="AH76" s="95"/>
      <c r="AI76" s="95"/>
      <c r="AJ76" s="95"/>
      <c r="AK76" s="95">
        <f t="shared" ref="AK76:AK106" si="106">AG76+AI76</f>
        <v>0</v>
      </c>
      <c r="AL76" s="95">
        <f t="shared" ref="AL76:AL106" si="107">AH76+AJ76</f>
        <v>0</v>
      </c>
      <c r="AM76" s="95"/>
      <c r="AN76" s="95"/>
      <c r="AO76" s="138"/>
      <c r="AP76" s="138"/>
      <c r="AQ76" s="95">
        <f t="shared" ref="AQ76:AQ106" si="108">AM76+AO76</f>
        <v>0</v>
      </c>
      <c r="AR76" s="95">
        <f t="shared" ref="AR76:AR106" si="109">AN76+AP76</f>
        <v>0</v>
      </c>
      <c r="AS76" s="139">
        <v>0</v>
      </c>
      <c r="AT76" s="162"/>
      <c r="AU76" s="99"/>
      <c r="AV76" s="95"/>
      <c r="AW76" s="95">
        <f t="shared" ref="AW76:AW106" si="110">AS76+AU76</f>
        <v>0</v>
      </c>
      <c r="AX76" s="95">
        <f t="shared" ref="AX76:AX106" si="111">AT76+AV76</f>
        <v>0</v>
      </c>
      <c r="AY76" s="150"/>
      <c r="AZ76" s="110"/>
      <c r="BA76" s="110"/>
      <c r="BB76" s="110"/>
      <c r="BC76" s="95">
        <f t="shared" ref="BC76:BC106" si="112">AY76+BA76</f>
        <v>0</v>
      </c>
      <c r="BD76" s="95">
        <f t="shared" ref="BD76:BD106" si="113">AZ76+BB76</f>
        <v>0</v>
      </c>
      <c r="BE76" s="95"/>
      <c r="BF76" s="95"/>
      <c r="BG76" s="99"/>
      <c r="BH76" s="95"/>
      <c r="BI76" s="95">
        <f t="shared" ref="BI76:BI106" si="114">BE76+BG76</f>
        <v>0</v>
      </c>
      <c r="BJ76" s="95">
        <f t="shared" ref="BJ76:BJ106" si="115">BF76+BH76</f>
        <v>0</v>
      </c>
      <c r="BK76" s="118"/>
      <c r="BL76" s="118"/>
      <c r="BM76" s="95"/>
      <c r="BN76" s="95"/>
      <c r="BO76" s="95">
        <f t="shared" ref="BO76:BO106" si="116">BK76+BM76</f>
        <v>0</v>
      </c>
      <c r="BP76" s="95">
        <f t="shared" ref="BP76:BP106" si="117">BL76+BN76</f>
        <v>0</v>
      </c>
      <c r="BQ76" s="95"/>
      <c r="BR76" s="95"/>
      <c r="BS76" s="119"/>
      <c r="BT76" s="119"/>
      <c r="BU76" s="95">
        <f t="shared" ref="BU76:BU106" si="118">BQ76+BS76</f>
        <v>0</v>
      </c>
      <c r="BV76" s="95">
        <f t="shared" ref="BV76:BV106" si="119">BR76+BT76</f>
        <v>0</v>
      </c>
      <c r="BW76" s="356"/>
      <c r="BX76" s="138"/>
      <c r="BY76" s="103"/>
      <c r="BZ76" s="118"/>
      <c r="CA76" s="95">
        <f t="shared" ref="CA76:CA106" si="120">BW76+BY76</f>
        <v>0</v>
      </c>
      <c r="CB76" s="95">
        <f t="shared" ref="CB76:CB106" si="121">BX76+BZ76</f>
        <v>0</v>
      </c>
      <c r="CC76" s="139"/>
      <c r="CD76" s="99"/>
      <c r="CE76" s="120"/>
      <c r="CF76" s="120"/>
      <c r="CG76" s="95">
        <f t="shared" ref="CG76:CG106" si="122">CC76+CE76</f>
        <v>0</v>
      </c>
      <c r="CH76" s="95">
        <f t="shared" ref="CH76:CH106" si="123">CD76+CF76</f>
        <v>0</v>
      </c>
      <c r="CI76" s="95"/>
      <c r="CJ76" s="95"/>
      <c r="CK76" s="95"/>
      <c r="CL76" s="95"/>
      <c r="CM76" s="95">
        <f t="shared" ref="CM76:CM106" si="124">CI76+CK76</f>
        <v>0</v>
      </c>
      <c r="CN76" s="95">
        <f t="shared" ref="CN76:CN106" si="125">CJ76+CL76</f>
        <v>0</v>
      </c>
      <c r="CO76" s="116"/>
      <c r="CP76" s="95"/>
      <c r="CQ76" s="95"/>
      <c r="CR76" s="95"/>
      <c r="CS76" s="95">
        <f t="shared" ref="CS76:CS106" si="126">CO76+CQ76</f>
        <v>0</v>
      </c>
      <c r="CT76" s="95">
        <f t="shared" ref="CT76:CT106" si="127">CP76+CR76</f>
        <v>0</v>
      </c>
      <c r="CU76" s="95"/>
      <c r="CV76" s="95"/>
      <c r="CW76" s="95"/>
      <c r="CX76" s="95"/>
      <c r="CY76" s="95">
        <f t="shared" ref="CY76:CY106" si="128">CU76+CW76</f>
        <v>0</v>
      </c>
      <c r="CZ76" s="95">
        <f t="shared" ref="CZ76:CZ106" si="129">CV76+CX76</f>
        <v>0</v>
      </c>
      <c r="DA76" s="139">
        <v>0</v>
      </c>
      <c r="DB76" s="138"/>
      <c r="DC76" s="95"/>
      <c r="DD76" s="95"/>
      <c r="DE76" s="95">
        <f t="shared" ref="DE76:DE106" si="130">DA76+DC76</f>
        <v>0</v>
      </c>
      <c r="DF76" s="95">
        <f t="shared" ref="DF76:DF106" si="131">DB76+DD76</f>
        <v>0</v>
      </c>
      <c r="DG76" s="95"/>
      <c r="DH76" s="95"/>
      <c r="DI76" s="118"/>
      <c r="DJ76" s="95"/>
      <c r="DK76" s="95">
        <f t="shared" ref="DK76:DK106" si="132">DG76+DI76</f>
        <v>0</v>
      </c>
      <c r="DL76" s="95">
        <f t="shared" ref="DL76:DL106" si="133">DH76+DJ76</f>
        <v>0</v>
      </c>
      <c r="DM76" s="138"/>
      <c r="DN76" s="138"/>
      <c r="DO76" s="138"/>
      <c r="DP76" s="138"/>
      <c r="DQ76" s="95">
        <f t="shared" ref="DQ76:DQ106" si="134">DM76+DO76</f>
        <v>0</v>
      </c>
      <c r="DR76" s="95">
        <f t="shared" ref="DR76:DR106" si="135">DN76+DP76</f>
        <v>0</v>
      </c>
      <c r="DS76" s="116"/>
      <c r="DT76" s="95"/>
      <c r="DU76" s="95"/>
      <c r="DV76" s="119"/>
      <c r="DW76" s="95">
        <f t="shared" ref="DW76:DW106" si="136">DS76+DU76</f>
        <v>0</v>
      </c>
      <c r="DX76" s="95">
        <f t="shared" ref="DX76:DX106" si="137">DT76+DV76</f>
        <v>0</v>
      </c>
      <c r="DY76" s="140"/>
      <c r="DZ76" s="95"/>
      <c r="EA76" s="95"/>
      <c r="EB76" s="95"/>
      <c r="EC76" s="95">
        <f t="shared" ref="EC76:EC106" si="138">DY76+EA76</f>
        <v>0</v>
      </c>
      <c r="ED76" s="95">
        <f t="shared" ref="ED76:ED106" si="139">DZ76+EB76</f>
        <v>0</v>
      </c>
      <c r="EE76" s="95"/>
      <c r="EF76" s="95"/>
      <c r="EG76" s="121"/>
      <c r="EH76" s="95"/>
      <c r="EI76" s="95">
        <f t="shared" ref="EI76:EI106" si="140">EE76+EG76</f>
        <v>0</v>
      </c>
      <c r="EJ76" s="95">
        <f t="shared" ref="EJ76:EJ106" si="141">EF76+EH76</f>
        <v>0</v>
      </c>
      <c r="EK76" s="95"/>
      <c r="EL76" s="95"/>
      <c r="EM76" s="95"/>
      <c r="EN76" s="95"/>
      <c r="EO76" s="95">
        <f t="shared" ref="EO76:EO106" si="142">EK76+EM76</f>
        <v>0</v>
      </c>
      <c r="EP76" s="95">
        <f t="shared" ref="EP76:EP106" si="143">EL76+EN76</f>
        <v>0</v>
      </c>
      <c r="EQ76" s="95"/>
      <c r="ER76" s="95"/>
      <c r="ES76" s="95"/>
      <c r="ET76" s="95"/>
      <c r="EU76" s="95">
        <f t="shared" ref="EU76:EU106" si="144">EQ76+ES76</f>
        <v>0</v>
      </c>
      <c r="EV76" s="95">
        <f t="shared" ref="EV76:EV106" si="145">ER76+ET76</f>
        <v>0</v>
      </c>
      <c r="EW76" s="116">
        <v>44.33</v>
      </c>
      <c r="EX76" s="95"/>
      <c r="EY76" s="95"/>
      <c r="EZ76" s="95"/>
      <c r="FA76" s="95">
        <f t="shared" ref="FA76:FA106" si="146">EW76+EY76</f>
        <v>44.33</v>
      </c>
      <c r="FB76" s="95">
        <f t="shared" ref="FB76:FB106" si="147">EX76+EZ76</f>
        <v>0</v>
      </c>
      <c r="FC76" s="95"/>
      <c r="FD76" s="95"/>
      <c r="FE76" s="95"/>
      <c r="FF76" s="95"/>
      <c r="FG76" s="95">
        <f t="shared" ref="FG76:FG106" si="148">FC76+FE76</f>
        <v>0</v>
      </c>
      <c r="FH76" s="95">
        <f t="shared" ref="FH76:FH106" si="149">FD76+FF76</f>
        <v>0</v>
      </c>
      <c r="FI76" s="95"/>
      <c r="FJ76" s="95"/>
      <c r="FK76" s="95"/>
      <c r="FL76" s="95"/>
      <c r="FM76" s="95">
        <f t="shared" ref="FM76:FM106" si="150">FI76+FK76</f>
        <v>0</v>
      </c>
      <c r="FN76" s="95">
        <f t="shared" ref="FN76:FN106" si="151">FJ76+FL76</f>
        <v>0</v>
      </c>
      <c r="FO76" s="95"/>
      <c r="FP76" s="95"/>
      <c r="FQ76" s="95"/>
      <c r="FR76" s="95"/>
      <c r="FS76" s="95">
        <f t="shared" ref="FS76:FS106" si="152">FO76+FQ76</f>
        <v>0</v>
      </c>
      <c r="FT76" s="95">
        <f t="shared" ref="FT76:FT106" si="153">FP76+FR76</f>
        <v>0</v>
      </c>
      <c r="FU76" s="95"/>
      <c r="FV76" s="95"/>
      <c r="FW76" s="95"/>
      <c r="FX76" s="95"/>
      <c r="FY76" s="95">
        <f t="shared" ref="FY76:FY106" si="154">FU76+FW76</f>
        <v>0</v>
      </c>
      <c r="FZ76" s="95">
        <f t="shared" ref="FZ76:FZ106" si="155">FV76+FX76</f>
        <v>0</v>
      </c>
      <c r="GA76" s="95"/>
      <c r="GB76" s="95"/>
      <c r="GC76" s="95"/>
      <c r="GD76" s="95"/>
      <c r="GE76" s="95">
        <f t="shared" ref="GE76:GE106" si="156">GA76+GC76</f>
        <v>0</v>
      </c>
      <c r="GF76" s="95">
        <f t="shared" ref="GF76:GF106" si="157">GB76+GD76</f>
        <v>0</v>
      </c>
      <c r="GG76" s="95"/>
      <c r="GH76" s="95"/>
      <c r="GI76" s="95"/>
      <c r="GJ76" s="95"/>
      <c r="GK76" s="95">
        <f t="shared" ref="GK76:GK106" si="158">GG76+GI76</f>
        <v>0</v>
      </c>
      <c r="GL76" s="95">
        <f t="shared" ref="GL76:GL106" si="159">GH76+GJ76</f>
        <v>0</v>
      </c>
      <c r="GM76" s="95"/>
      <c r="GN76" s="95"/>
      <c r="GO76" s="95"/>
      <c r="GP76" s="95"/>
      <c r="GQ76" s="95">
        <f t="shared" ref="GQ76:GQ106" si="160">GM76+GO76</f>
        <v>0</v>
      </c>
      <c r="GR76" s="95">
        <f t="shared" ref="GR76:GR106" si="161">GN76+GP76</f>
        <v>0</v>
      </c>
      <c r="GS76" s="95"/>
      <c r="GT76" s="95"/>
      <c r="GU76" s="95"/>
      <c r="GV76" s="95"/>
      <c r="GW76" s="95">
        <f t="shared" ref="GW76:GX106" si="162">GS76+GU76</f>
        <v>0</v>
      </c>
      <c r="GX76" s="95">
        <f t="shared" si="162"/>
        <v>0</v>
      </c>
      <c r="GY76" s="95"/>
      <c r="GZ76" s="95"/>
      <c r="HA76" s="95"/>
      <c r="HB76" s="95"/>
      <c r="HC76" s="95">
        <f t="shared" ref="HC76:HD106" si="163">GY76+HA76</f>
        <v>0</v>
      </c>
      <c r="HD76" s="95">
        <f t="shared" si="163"/>
        <v>0</v>
      </c>
      <c r="HE76" s="95"/>
      <c r="HF76" s="95"/>
      <c r="HG76" s="95"/>
      <c r="HH76" s="95"/>
      <c r="HI76" s="95">
        <f t="shared" ref="HI76:HI106" si="164">HE76+HG76</f>
        <v>0</v>
      </c>
      <c r="HJ76" s="95">
        <f t="shared" ref="HJ76:HJ106" si="165">HF76+HH76</f>
        <v>0</v>
      </c>
      <c r="HK76" s="95"/>
      <c r="HL76" s="95"/>
      <c r="HM76" s="95"/>
      <c r="HN76" s="95"/>
      <c r="HO76" s="95">
        <f t="shared" ref="HO76:HO106" si="166">HK76+HM76</f>
        <v>0</v>
      </c>
      <c r="HP76" s="95">
        <f t="shared" ref="HP76:HP106" si="167">HL76+HN76</f>
        <v>0</v>
      </c>
      <c r="HQ76" s="95"/>
      <c r="HR76" s="95"/>
      <c r="HS76" s="95"/>
      <c r="HT76" s="95"/>
      <c r="HU76" s="95">
        <f t="shared" ref="HU76:HV105" si="168">HQ76+HS76</f>
        <v>0</v>
      </c>
      <c r="HV76" s="95">
        <f t="shared" si="168"/>
        <v>0</v>
      </c>
      <c r="HW76" s="95"/>
      <c r="HX76" s="166"/>
      <c r="HY76" s="166"/>
      <c r="HZ76" s="166"/>
      <c r="IA76" s="95">
        <f t="shared" ref="IA76:IA106" si="169">HW76</f>
        <v>0</v>
      </c>
      <c r="IB76" s="95">
        <f t="shared" ref="IB76:IB106" si="170">HX76</f>
        <v>0</v>
      </c>
      <c r="IC76" s="164"/>
      <c r="ID76" s="99"/>
      <c r="IE76" s="99">
        <f t="shared" ref="IE76:IF106" si="171">IC76</f>
        <v>0</v>
      </c>
      <c r="IF76" s="99">
        <f t="shared" si="171"/>
        <v>0</v>
      </c>
      <c r="IG76" s="99"/>
      <c r="IH76" s="99"/>
      <c r="II76" s="99">
        <f t="shared" ref="II76:II106" si="172">IG76</f>
        <v>0</v>
      </c>
      <c r="IJ76" s="99">
        <f t="shared" ref="IJ76:IJ106" si="173">IH76</f>
        <v>0</v>
      </c>
      <c r="IK76" s="165"/>
      <c r="IL76" s="167"/>
      <c r="IM76" s="162">
        <f t="shared" ref="IM76:IM106" si="174">IK76</f>
        <v>0</v>
      </c>
      <c r="IN76" s="162">
        <f t="shared" ref="IN76:IN106" si="175">IL76</f>
        <v>0</v>
      </c>
      <c r="IO76" s="139"/>
      <c r="IP76" s="166"/>
      <c r="IQ76" s="162">
        <f t="shared" ref="IQ76:IQ106" si="176">IO76</f>
        <v>0</v>
      </c>
      <c r="IR76" s="162">
        <f t="shared" ref="IR76:IR106" si="177">IP76</f>
        <v>0</v>
      </c>
      <c r="IS76" s="117"/>
      <c r="IT76" s="166"/>
      <c r="IU76" s="162">
        <f t="shared" ref="IU76:IU106" si="178">IS76</f>
        <v>0</v>
      </c>
      <c r="IV76" s="162">
        <f t="shared" ref="IV76:IV106" si="179">IT76</f>
        <v>0</v>
      </c>
      <c r="IW76" s="163"/>
      <c r="IX76" s="163"/>
      <c r="IY76" s="191">
        <f t="shared" si="90"/>
        <v>0</v>
      </c>
      <c r="IZ76" s="190">
        <f t="shared" si="91"/>
        <v>0</v>
      </c>
      <c r="JA76" s="191"/>
      <c r="JB76" s="191"/>
      <c r="JC76" s="191">
        <f t="shared" ref="JC76:JC106" si="180">JA76</f>
        <v>0</v>
      </c>
      <c r="JD76" s="191">
        <f t="shared" ref="JD76:JD106" si="181">JB76</f>
        <v>0</v>
      </c>
      <c r="JE76" s="190"/>
      <c r="JF76" s="190"/>
      <c r="JG76" s="191">
        <f t="shared" ref="JG76:JG106" si="182">JE76</f>
        <v>0</v>
      </c>
      <c r="JH76" s="191">
        <f t="shared" ref="JH76:JH106" si="183">JF76</f>
        <v>0</v>
      </c>
    </row>
    <row r="77" spans="1:268" ht="12.75" customHeight="1">
      <c r="A77" s="134"/>
      <c r="B77" s="137">
        <v>67</v>
      </c>
      <c r="C77" s="95"/>
      <c r="D77" s="95"/>
      <c r="E77" s="138"/>
      <c r="F77" s="138"/>
      <c r="G77" s="95">
        <f t="shared" si="96"/>
        <v>0</v>
      </c>
      <c r="H77" s="95">
        <f t="shared" si="97"/>
        <v>0</v>
      </c>
      <c r="I77" s="116"/>
      <c r="J77" s="95"/>
      <c r="K77" s="95"/>
      <c r="L77" s="95"/>
      <c r="M77" s="95">
        <f t="shared" si="98"/>
        <v>0</v>
      </c>
      <c r="N77" s="95">
        <f t="shared" si="99"/>
        <v>0</v>
      </c>
      <c r="O77" s="116"/>
      <c r="P77" s="95"/>
      <c r="Q77" s="99"/>
      <c r="R77" s="95"/>
      <c r="S77" s="95">
        <f t="shared" si="100"/>
        <v>0</v>
      </c>
      <c r="T77" s="95">
        <f t="shared" si="101"/>
        <v>0</v>
      </c>
      <c r="U77" s="116">
        <v>0</v>
      </c>
      <c r="V77" s="95"/>
      <c r="W77" s="99"/>
      <c r="X77" s="99"/>
      <c r="Y77" s="95">
        <f t="shared" si="102"/>
        <v>0</v>
      </c>
      <c r="Z77" s="95">
        <f t="shared" si="103"/>
        <v>0</v>
      </c>
      <c r="AA77" s="95"/>
      <c r="AB77" s="168"/>
      <c r="AC77" s="231"/>
      <c r="AD77" s="95"/>
      <c r="AE77" s="95">
        <f t="shared" si="104"/>
        <v>0</v>
      </c>
      <c r="AF77" s="95">
        <f t="shared" si="105"/>
        <v>0</v>
      </c>
      <c r="AG77" s="116"/>
      <c r="AH77" s="95"/>
      <c r="AI77" s="95"/>
      <c r="AJ77" s="95"/>
      <c r="AK77" s="95">
        <f t="shared" si="106"/>
        <v>0</v>
      </c>
      <c r="AL77" s="95">
        <f t="shared" si="107"/>
        <v>0</v>
      </c>
      <c r="AM77" s="95"/>
      <c r="AN77" s="95"/>
      <c r="AO77" s="138"/>
      <c r="AP77" s="138"/>
      <c r="AQ77" s="95">
        <f t="shared" si="108"/>
        <v>0</v>
      </c>
      <c r="AR77" s="95">
        <f t="shared" si="109"/>
        <v>0</v>
      </c>
      <c r="AS77" s="139">
        <v>0</v>
      </c>
      <c r="AT77" s="162"/>
      <c r="AU77" s="99"/>
      <c r="AV77" s="95"/>
      <c r="AW77" s="95">
        <f t="shared" si="110"/>
        <v>0</v>
      </c>
      <c r="AX77" s="95">
        <f t="shared" si="111"/>
        <v>0</v>
      </c>
      <c r="AY77" s="150"/>
      <c r="AZ77" s="110"/>
      <c r="BA77" s="110"/>
      <c r="BB77" s="110"/>
      <c r="BC77" s="95">
        <f t="shared" si="112"/>
        <v>0</v>
      </c>
      <c r="BD77" s="95">
        <f t="shared" si="113"/>
        <v>0</v>
      </c>
      <c r="BE77" s="95"/>
      <c r="BF77" s="95"/>
      <c r="BG77" s="99"/>
      <c r="BH77" s="95"/>
      <c r="BI77" s="95">
        <f t="shared" si="114"/>
        <v>0</v>
      </c>
      <c r="BJ77" s="95">
        <f t="shared" si="115"/>
        <v>0</v>
      </c>
      <c r="BK77" s="118"/>
      <c r="BL77" s="118"/>
      <c r="BM77" s="95"/>
      <c r="BN77" s="95"/>
      <c r="BO77" s="95">
        <f t="shared" si="116"/>
        <v>0</v>
      </c>
      <c r="BP77" s="95">
        <f t="shared" si="117"/>
        <v>0</v>
      </c>
      <c r="BQ77" s="95"/>
      <c r="BR77" s="95"/>
      <c r="BS77" s="119"/>
      <c r="BT77" s="119"/>
      <c r="BU77" s="95">
        <f t="shared" si="118"/>
        <v>0</v>
      </c>
      <c r="BV77" s="95">
        <f t="shared" si="119"/>
        <v>0</v>
      </c>
      <c r="BW77" s="356"/>
      <c r="BX77" s="138"/>
      <c r="BY77" s="103"/>
      <c r="BZ77" s="118"/>
      <c r="CA77" s="95">
        <f t="shared" si="120"/>
        <v>0</v>
      </c>
      <c r="CB77" s="95">
        <f t="shared" si="121"/>
        <v>0</v>
      </c>
      <c r="CC77" s="139"/>
      <c r="CD77" s="99"/>
      <c r="CE77" s="120"/>
      <c r="CF77" s="120"/>
      <c r="CG77" s="95">
        <f t="shared" si="122"/>
        <v>0</v>
      </c>
      <c r="CH77" s="95">
        <f t="shared" si="123"/>
        <v>0</v>
      </c>
      <c r="CI77" s="95"/>
      <c r="CJ77" s="95"/>
      <c r="CK77" s="95"/>
      <c r="CL77" s="95"/>
      <c r="CM77" s="95">
        <f t="shared" si="124"/>
        <v>0</v>
      </c>
      <c r="CN77" s="95">
        <f t="shared" si="125"/>
        <v>0</v>
      </c>
      <c r="CO77" s="116"/>
      <c r="CP77" s="95"/>
      <c r="CQ77" s="95"/>
      <c r="CR77" s="95"/>
      <c r="CS77" s="95">
        <f t="shared" si="126"/>
        <v>0</v>
      </c>
      <c r="CT77" s="95">
        <f t="shared" si="127"/>
        <v>0</v>
      </c>
      <c r="CU77" s="95"/>
      <c r="CV77" s="95"/>
      <c r="CW77" s="95"/>
      <c r="CX77" s="95"/>
      <c r="CY77" s="95">
        <f t="shared" si="128"/>
        <v>0</v>
      </c>
      <c r="CZ77" s="95">
        <f t="shared" si="129"/>
        <v>0</v>
      </c>
      <c r="DA77" s="139">
        <v>0</v>
      </c>
      <c r="DB77" s="138"/>
      <c r="DC77" s="95"/>
      <c r="DD77" s="95"/>
      <c r="DE77" s="95">
        <f t="shared" si="130"/>
        <v>0</v>
      </c>
      <c r="DF77" s="95">
        <f t="shared" si="131"/>
        <v>0</v>
      </c>
      <c r="DG77" s="95"/>
      <c r="DH77" s="95"/>
      <c r="DI77" s="118"/>
      <c r="DJ77" s="95"/>
      <c r="DK77" s="95">
        <f t="shared" si="132"/>
        <v>0</v>
      </c>
      <c r="DL77" s="95">
        <f t="shared" si="133"/>
        <v>0</v>
      </c>
      <c r="DM77" s="138"/>
      <c r="DN77" s="138"/>
      <c r="DO77" s="138"/>
      <c r="DP77" s="138"/>
      <c r="DQ77" s="95">
        <f t="shared" si="134"/>
        <v>0</v>
      </c>
      <c r="DR77" s="95">
        <f t="shared" si="135"/>
        <v>0</v>
      </c>
      <c r="DS77" s="116"/>
      <c r="DT77" s="95"/>
      <c r="DU77" s="95"/>
      <c r="DV77" s="119"/>
      <c r="DW77" s="95">
        <f t="shared" si="136"/>
        <v>0</v>
      </c>
      <c r="DX77" s="95">
        <f t="shared" si="137"/>
        <v>0</v>
      </c>
      <c r="DY77" s="140"/>
      <c r="DZ77" s="95"/>
      <c r="EA77" s="95"/>
      <c r="EB77" s="95"/>
      <c r="EC77" s="95">
        <f t="shared" si="138"/>
        <v>0</v>
      </c>
      <c r="ED77" s="95">
        <f t="shared" si="139"/>
        <v>0</v>
      </c>
      <c r="EE77" s="95"/>
      <c r="EF77" s="95"/>
      <c r="EG77" s="121"/>
      <c r="EH77" s="95"/>
      <c r="EI77" s="95">
        <f t="shared" si="140"/>
        <v>0</v>
      </c>
      <c r="EJ77" s="95">
        <f t="shared" si="141"/>
        <v>0</v>
      </c>
      <c r="EK77" s="95"/>
      <c r="EL77" s="95"/>
      <c r="EM77" s="95"/>
      <c r="EN77" s="95"/>
      <c r="EO77" s="95">
        <f t="shared" si="142"/>
        <v>0</v>
      </c>
      <c r="EP77" s="95">
        <f t="shared" si="143"/>
        <v>0</v>
      </c>
      <c r="EQ77" s="95"/>
      <c r="ER77" s="95"/>
      <c r="ES77" s="95"/>
      <c r="ET77" s="95"/>
      <c r="EU77" s="95">
        <f t="shared" si="144"/>
        <v>0</v>
      </c>
      <c r="EV77" s="95">
        <f t="shared" si="145"/>
        <v>0</v>
      </c>
      <c r="EW77" s="116">
        <v>44.33</v>
      </c>
      <c r="EX77" s="95"/>
      <c r="EY77" s="95"/>
      <c r="EZ77" s="95"/>
      <c r="FA77" s="95">
        <f t="shared" si="146"/>
        <v>44.33</v>
      </c>
      <c r="FB77" s="95">
        <f t="shared" si="147"/>
        <v>0</v>
      </c>
      <c r="FC77" s="95"/>
      <c r="FD77" s="95"/>
      <c r="FE77" s="95"/>
      <c r="FF77" s="95"/>
      <c r="FG77" s="95">
        <f t="shared" si="148"/>
        <v>0</v>
      </c>
      <c r="FH77" s="95">
        <f t="shared" si="149"/>
        <v>0</v>
      </c>
      <c r="FI77" s="95"/>
      <c r="FJ77" s="95"/>
      <c r="FK77" s="95"/>
      <c r="FL77" s="95"/>
      <c r="FM77" s="95">
        <f t="shared" si="150"/>
        <v>0</v>
      </c>
      <c r="FN77" s="95">
        <f t="shared" si="151"/>
        <v>0</v>
      </c>
      <c r="FO77" s="95"/>
      <c r="FP77" s="95"/>
      <c r="FQ77" s="95"/>
      <c r="FR77" s="95"/>
      <c r="FS77" s="95">
        <f t="shared" si="152"/>
        <v>0</v>
      </c>
      <c r="FT77" s="95">
        <f t="shared" si="153"/>
        <v>0</v>
      </c>
      <c r="FU77" s="95"/>
      <c r="FV77" s="95"/>
      <c r="FW77" s="95"/>
      <c r="FX77" s="95"/>
      <c r="FY77" s="95">
        <f t="shared" si="154"/>
        <v>0</v>
      </c>
      <c r="FZ77" s="95">
        <f t="shared" si="155"/>
        <v>0</v>
      </c>
      <c r="GA77" s="95"/>
      <c r="GB77" s="95"/>
      <c r="GC77" s="95"/>
      <c r="GD77" s="95"/>
      <c r="GE77" s="95">
        <f t="shared" si="156"/>
        <v>0</v>
      </c>
      <c r="GF77" s="95">
        <f t="shared" si="157"/>
        <v>0</v>
      </c>
      <c r="GG77" s="95"/>
      <c r="GH77" s="95"/>
      <c r="GI77" s="95"/>
      <c r="GJ77" s="95"/>
      <c r="GK77" s="95">
        <f t="shared" si="158"/>
        <v>0</v>
      </c>
      <c r="GL77" s="95">
        <f t="shared" si="159"/>
        <v>0</v>
      </c>
      <c r="GM77" s="95"/>
      <c r="GN77" s="95"/>
      <c r="GO77" s="95"/>
      <c r="GP77" s="95"/>
      <c r="GQ77" s="95">
        <f t="shared" si="160"/>
        <v>0</v>
      </c>
      <c r="GR77" s="95">
        <f t="shared" si="161"/>
        <v>0</v>
      </c>
      <c r="GS77" s="95"/>
      <c r="GT77" s="95"/>
      <c r="GU77" s="95"/>
      <c r="GV77" s="95"/>
      <c r="GW77" s="95">
        <f t="shared" si="162"/>
        <v>0</v>
      </c>
      <c r="GX77" s="95">
        <f t="shared" si="162"/>
        <v>0</v>
      </c>
      <c r="GY77" s="95"/>
      <c r="GZ77" s="95"/>
      <c r="HA77" s="95"/>
      <c r="HB77" s="95"/>
      <c r="HC77" s="95">
        <f t="shared" si="163"/>
        <v>0</v>
      </c>
      <c r="HD77" s="95">
        <f t="shared" si="163"/>
        <v>0</v>
      </c>
      <c r="HE77" s="95"/>
      <c r="HF77" s="95"/>
      <c r="HG77" s="95"/>
      <c r="HH77" s="95"/>
      <c r="HI77" s="95">
        <f t="shared" si="164"/>
        <v>0</v>
      </c>
      <c r="HJ77" s="95">
        <f t="shared" si="165"/>
        <v>0</v>
      </c>
      <c r="HK77" s="95"/>
      <c r="HL77" s="95"/>
      <c r="HM77" s="95"/>
      <c r="HN77" s="95"/>
      <c r="HO77" s="95">
        <f t="shared" si="166"/>
        <v>0</v>
      </c>
      <c r="HP77" s="95">
        <f t="shared" si="167"/>
        <v>0</v>
      </c>
      <c r="HQ77" s="95"/>
      <c r="HR77" s="95"/>
      <c r="HS77" s="95"/>
      <c r="HT77" s="95"/>
      <c r="HU77" s="95">
        <f t="shared" si="168"/>
        <v>0</v>
      </c>
      <c r="HV77" s="95">
        <f t="shared" si="168"/>
        <v>0</v>
      </c>
      <c r="HW77" s="95"/>
      <c r="HX77" s="166"/>
      <c r="HY77" s="166"/>
      <c r="HZ77" s="166"/>
      <c r="IA77" s="95">
        <f t="shared" si="169"/>
        <v>0</v>
      </c>
      <c r="IB77" s="95">
        <f t="shared" si="170"/>
        <v>0</v>
      </c>
      <c r="IC77" s="164"/>
      <c r="ID77" s="99"/>
      <c r="IE77" s="99">
        <f t="shared" si="171"/>
        <v>0</v>
      </c>
      <c r="IF77" s="99">
        <f t="shared" si="171"/>
        <v>0</v>
      </c>
      <c r="IG77" s="99"/>
      <c r="IH77" s="99"/>
      <c r="II77" s="99">
        <f t="shared" si="172"/>
        <v>0</v>
      </c>
      <c r="IJ77" s="99">
        <f t="shared" si="173"/>
        <v>0</v>
      </c>
      <c r="IK77" s="165"/>
      <c r="IL77" s="167"/>
      <c r="IM77" s="162">
        <f t="shared" si="174"/>
        <v>0</v>
      </c>
      <c r="IN77" s="162">
        <f t="shared" si="175"/>
        <v>0</v>
      </c>
      <c r="IO77" s="139"/>
      <c r="IP77" s="166"/>
      <c r="IQ77" s="162">
        <f t="shared" si="176"/>
        <v>0</v>
      </c>
      <c r="IR77" s="162">
        <f t="shared" si="177"/>
        <v>0</v>
      </c>
      <c r="IS77" s="117"/>
      <c r="IT77" s="166"/>
      <c r="IU77" s="162">
        <f t="shared" si="178"/>
        <v>0</v>
      </c>
      <c r="IV77" s="162">
        <f t="shared" si="179"/>
        <v>0</v>
      </c>
      <c r="IW77" s="163"/>
      <c r="IX77" s="163"/>
      <c r="IY77" s="191">
        <f t="shared" si="90"/>
        <v>0</v>
      </c>
      <c r="IZ77" s="190">
        <f t="shared" si="91"/>
        <v>0</v>
      </c>
      <c r="JA77" s="191"/>
      <c r="JB77" s="191"/>
      <c r="JC77" s="191">
        <f t="shared" si="180"/>
        <v>0</v>
      </c>
      <c r="JD77" s="191">
        <f t="shared" si="181"/>
        <v>0</v>
      </c>
      <c r="JE77" s="190"/>
      <c r="JF77" s="190"/>
      <c r="JG77" s="191">
        <f t="shared" si="182"/>
        <v>0</v>
      </c>
      <c r="JH77" s="191">
        <f t="shared" si="183"/>
        <v>0</v>
      </c>
    </row>
    <row r="78" spans="1:268" ht="12.75" customHeight="1">
      <c r="A78" s="134"/>
      <c r="B78" s="137">
        <v>68</v>
      </c>
      <c r="C78" s="95"/>
      <c r="D78" s="95"/>
      <c r="E78" s="138"/>
      <c r="F78" s="138"/>
      <c r="G78" s="95">
        <f t="shared" si="96"/>
        <v>0</v>
      </c>
      <c r="H78" s="95">
        <f t="shared" si="97"/>
        <v>0</v>
      </c>
      <c r="I78" s="116"/>
      <c r="J78" s="95"/>
      <c r="K78" s="95"/>
      <c r="L78" s="95"/>
      <c r="M78" s="95">
        <f t="shared" si="98"/>
        <v>0</v>
      </c>
      <c r="N78" s="95">
        <f t="shared" si="99"/>
        <v>0</v>
      </c>
      <c r="O78" s="116"/>
      <c r="P78" s="95"/>
      <c r="Q78" s="99"/>
      <c r="R78" s="95"/>
      <c r="S78" s="95">
        <f t="shared" si="100"/>
        <v>0</v>
      </c>
      <c r="T78" s="95">
        <f t="shared" si="101"/>
        <v>0</v>
      </c>
      <c r="U78" s="116">
        <v>0</v>
      </c>
      <c r="V78" s="95"/>
      <c r="W78" s="99"/>
      <c r="X78" s="99"/>
      <c r="Y78" s="95">
        <f t="shared" si="102"/>
        <v>0</v>
      </c>
      <c r="Z78" s="95">
        <f t="shared" si="103"/>
        <v>0</v>
      </c>
      <c r="AA78" s="95"/>
      <c r="AB78" s="168"/>
      <c r="AC78" s="231"/>
      <c r="AD78" s="95"/>
      <c r="AE78" s="95">
        <f t="shared" si="104"/>
        <v>0</v>
      </c>
      <c r="AF78" s="95">
        <f t="shared" si="105"/>
        <v>0</v>
      </c>
      <c r="AG78" s="116"/>
      <c r="AH78" s="95"/>
      <c r="AI78" s="95"/>
      <c r="AJ78" s="95"/>
      <c r="AK78" s="95">
        <f t="shared" si="106"/>
        <v>0</v>
      </c>
      <c r="AL78" s="95">
        <f t="shared" si="107"/>
        <v>0</v>
      </c>
      <c r="AM78" s="95"/>
      <c r="AN78" s="95"/>
      <c r="AO78" s="138"/>
      <c r="AP78" s="138"/>
      <c r="AQ78" s="95">
        <f t="shared" si="108"/>
        <v>0</v>
      </c>
      <c r="AR78" s="95">
        <f t="shared" si="109"/>
        <v>0</v>
      </c>
      <c r="AS78" s="139">
        <v>0</v>
      </c>
      <c r="AT78" s="162"/>
      <c r="AU78" s="99"/>
      <c r="AV78" s="95"/>
      <c r="AW78" s="95">
        <f t="shared" si="110"/>
        <v>0</v>
      </c>
      <c r="AX78" s="95">
        <f t="shared" si="111"/>
        <v>0</v>
      </c>
      <c r="AY78" s="150"/>
      <c r="AZ78" s="110"/>
      <c r="BA78" s="110"/>
      <c r="BB78" s="110"/>
      <c r="BC78" s="95">
        <f t="shared" si="112"/>
        <v>0</v>
      </c>
      <c r="BD78" s="95">
        <f t="shared" si="113"/>
        <v>0</v>
      </c>
      <c r="BE78" s="95"/>
      <c r="BF78" s="95"/>
      <c r="BG78" s="99"/>
      <c r="BH78" s="95"/>
      <c r="BI78" s="95">
        <f t="shared" si="114"/>
        <v>0</v>
      </c>
      <c r="BJ78" s="95">
        <f t="shared" si="115"/>
        <v>0</v>
      </c>
      <c r="BK78" s="118"/>
      <c r="BL78" s="118"/>
      <c r="BM78" s="95"/>
      <c r="BN78" s="95"/>
      <c r="BO78" s="95">
        <f t="shared" si="116"/>
        <v>0</v>
      </c>
      <c r="BP78" s="95">
        <f t="shared" si="117"/>
        <v>0</v>
      </c>
      <c r="BQ78" s="95"/>
      <c r="BR78" s="95"/>
      <c r="BS78" s="119"/>
      <c r="BT78" s="119"/>
      <c r="BU78" s="95">
        <f t="shared" si="118"/>
        <v>0</v>
      </c>
      <c r="BV78" s="95">
        <f t="shared" si="119"/>
        <v>0</v>
      </c>
      <c r="BW78" s="356"/>
      <c r="BX78" s="138"/>
      <c r="BY78" s="103"/>
      <c r="BZ78" s="118"/>
      <c r="CA78" s="95">
        <f t="shared" si="120"/>
        <v>0</v>
      </c>
      <c r="CB78" s="95">
        <f t="shared" si="121"/>
        <v>0</v>
      </c>
      <c r="CC78" s="139"/>
      <c r="CD78" s="99"/>
      <c r="CE78" s="120"/>
      <c r="CF78" s="120"/>
      <c r="CG78" s="95">
        <f t="shared" si="122"/>
        <v>0</v>
      </c>
      <c r="CH78" s="95">
        <f t="shared" si="123"/>
        <v>0</v>
      </c>
      <c r="CI78" s="95"/>
      <c r="CJ78" s="95"/>
      <c r="CK78" s="95"/>
      <c r="CL78" s="95"/>
      <c r="CM78" s="95">
        <f t="shared" si="124"/>
        <v>0</v>
      </c>
      <c r="CN78" s="95">
        <f t="shared" si="125"/>
        <v>0</v>
      </c>
      <c r="CO78" s="116"/>
      <c r="CP78" s="95"/>
      <c r="CQ78" s="95"/>
      <c r="CR78" s="95"/>
      <c r="CS78" s="95">
        <f t="shared" si="126"/>
        <v>0</v>
      </c>
      <c r="CT78" s="95">
        <f t="shared" si="127"/>
        <v>0</v>
      </c>
      <c r="CU78" s="95"/>
      <c r="CV78" s="95"/>
      <c r="CW78" s="95"/>
      <c r="CX78" s="95"/>
      <c r="CY78" s="95">
        <f t="shared" si="128"/>
        <v>0</v>
      </c>
      <c r="CZ78" s="95">
        <f t="shared" si="129"/>
        <v>0</v>
      </c>
      <c r="DA78" s="139">
        <v>0</v>
      </c>
      <c r="DB78" s="138"/>
      <c r="DC78" s="95"/>
      <c r="DD78" s="95"/>
      <c r="DE78" s="95">
        <f t="shared" si="130"/>
        <v>0</v>
      </c>
      <c r="DF78" s="95">
        <f t="shared" si="131"/>
        <v>0</v>
      </c>
      <c r="DG78" s="95"/>
      <c r="DH78" s="95"/>
      <c r="DI78" s="118"/>
      <c r="DJ78" s="95"/>
      <c r="DK78" s="95">
        <f t="shared" si="132"/>
        <v>0</v>
      </c>
      <c r="DL78" s="95">
        <f t="shared" si="133"/>
        <v>0</v>
      </c>
      <c r="DM78" s="138"/>
      <c r="DN78" s="138"/>
      <c r="DO78" s="138"/>
      <c r="DP78" s="138"/>
      <c r="DQ78" s="95">
        <f t="shared" si="134"/>
        <v>0</v>
      </c>
      <c r="DR78" s="95">
        <f t="shared" si="135"/>
        <v>0</v>
      </c>
      <c r="DS78" s="116"/>
      <c r="DT78" s="95"/>
      <c r="DU78" s="95"/>
      <c r="DV78" s="119"/>
      <c r="DW78" s="95">
        <f t="shared" si="136"/>
        <v>0</v>
      </c>
      <c r="DX78" s="95">
        <f t="shared" si="137"/>
        <v>0</v>
      </c>
      <c r="DY78" s="140"/>
      <c r="DZ78" s="95"/>
      <c r="EA78" s="95"/>
      <c r="EB78" s="95"/>
      <c r="EC78" s="95">
        <f t="shared" si="138"/>
        <v>0</v>
      </c>
      <c r="ED78" s="95">
        <f t="shared" si="139"/>
        <v>0</v>
      </c>
      <c r="EE78" s="95"/>
      <c r="EF78" s="95"/>
      <c r="EG78" s="121"/>
      <c r="EH78" s="95"/>
      <c r="EI78" s="95">
        <f t="shared" si="140"/>
        <v>0</v>
      </c>
      <c r="EJ78" s="95">
        <f t="shared" si="141"/>
        <v>0</v>
      </c>
      <c r="EK78" s="95"/>
      <c r="EL78" s="95"/>
      <c r="EM78" s="95"/>
      <c r="EN78" s="95"/>
      <c r="EO78" s="95">
        <f t="shared" si="142"/>
        <v>0</v>
      </c>
      <c r="EP78" s="95">
        <f t="shared" si="143"/>
        <v>0</v>
      </c>
      <c r="EQ78" s="95"/>
      <c r="ER78" s="95"/>
      <c r="ES78" s="95"/>
      <c r="ET78" s="95"/>
      <c r="EU78" s="95">
        <f t="shared" si="144"/>
        <v>0</v>
      </c>
      <c r="EV78" s="95">
        <f t="shared" si="145"/>
        <v>0</v>
      </c>
      <c r="EW78" s="116">
        <v>44.33</v>
      </c>
      <c r="EX78" s="95"/>
      <c r="EY78" s="95"/>
      <c r="EZ78" s="95"/>
      <c r="FA78" s="95">
        <f t="shared" si="146"/>
        <v>44.33</v>
      </c>
      <c r="FB78" s="95">
        <f t="shared" si="147"/>
        <v>0</v>
      </c>
      <c r="FC78" s="95"/>
      <c r="FD78" s="95"/>
      <c r="FE78" s="95"/>
      <c r="FF78" s="95"/>
      <c r="FG78" s="95">
        <f t="shared" si="148"/>
        <v>0</v>
      </c>
      <c r="FH78" s="95">
        <f t="shared" si="149"/>
        <v>0</v>
      </c>
      <c r="FI78" s="95"/>
      <c r="FJ78" s="95"/>
      <c r="FK78" s="95"/>
      <c r="FL78" s="95"/>
      <c r="FM78" s="95">
        <f t="shared" si="150"/>
        <v>0</v>
      </c>
      <c r="FN78" s="95">
        <f t="shared" si="151"/>
        <v>0</v>
      </c>
      <c r="FO78" s="95"/>
      <c r="FP78" s="95"/>
      <c r="FQ78" s="95"/>
      <c r="FR78" s="95"/>
      <c r="FS78" s="95">
        <f t="shared" si="152"/>
        <v>0</v>
      </c>
      <c r="FT78" s="95">
        <f t="shared" si="153"/>
        <v>0</v>
      </c>
      <c r="FU78" s="95"/>
      <c r="FV78" s="95"/>
      <c r="FW78" s="95"/>
      <c r="FX78" s="95"/>
      <c r="FY78" s="95">
        <f t="shared" si="154"/>
        <v>0</v>
      </c>
      <c r="FZ78" s="95">
        <f t="shared" si="155"/>
        <v>0</v>
      </c>
      <c r="GA78" s="95"/>
      <c r="GB78" s="95"/>
      <c r="GC78" s="95"/>
      <c r="GD78" s="95"/>
      <c r="GE78" s="95">
        <f t="shared" si="156"/>
        <v>0</v>
      </c>
      <c r="GF78" s="95">
        <f t="shared" si="157"/>
        <v>0</v>
      </c>
      <c r="GG78" s="95"/>
      <c r="GH78" s="95"/>
      <c r="GI78" s="95"/>
      <c r="GJ78" s="95"/>
      <c r="GK78" s="95">
        <f t="shared" si="158"/>
        <v>0</v>
      </c>
      <c r="GL78" s="95">
        <f t="shared" si="159"/>
        <v>0</v>
      </c>
      <c r="GM78" s="95"/>
      <c r="GN78" s="95"/>
      <c r="GO78" s="95"/>
      <c r="GP78" s="95"/>
      <c r="GQ78" s="95">
        <f t="shared" si="160"/>
        <v>0</v>
      </c>
      <c r="GR78" s="95">
        <f t="shared" si="161"/>
        <v>0</v>
      </c>
      <c r="GS78" s="95"/>
      <c r="GT78" s="95"/>
      <c r="GU78" s="95"/>
      <c r="GV78" s="95"/>
      <c r="GW78" s="95">
        <f t="shared" si="162"/>
        <v>0</v>
      </c>
      <c r="GX78" s="95">
        <f t="shared" si="162"/>
        <v>0</v>
      </c>
      <c r="GY78" s="95"/>
      <c r="GZ78" s="95"/>
      <c r="HA78" s="95"/>
      <c r="HB78" s="95"/>
      <c r="HC78" s="95">
        <f t="shared" si="163"/>
        <v>0</v>
      </c>
      <c r="HD78" s="95">
        <f t="shared" si="163"/>
        <v>0</v>
      </c>
      <c r="HE78" s="95"/>
      <c r="HF78" s="95"/>
      <c r="HG78" s="95"/>
      <c r="HH78" s="95"/>
      <c r="HI78" s="95">
        <f t="shared" si="164"/>
        <v>0</v>
      </c>
      <c r="HJ78" s="95">
        <f t="shared" si="165"/>
        <v>0</v>
      </c>
      <c r="HK78" s="95"/>
      <c r="HL78" s="95"/>
      <c r="HM78" s="95"/>
      <c r="HN78" s="95"/>
      <c r="HO78" s="95">
        <f t="shared" si="166"/>
        <v>0</v>
      </c>
      <c r="HP78" s="95">
        <f t="shared" si="167"/>
        <v>0</v>
      </c>
      <c r="HQ78" s="95"/>
      <c r="HR78" s="95"/>
      <c r="HS78" s="95"/>
      <c r="HT78" s="95"/>
      <c r="HU78" s="95">
        <f t="shared" si="168"/>
        <v>0</v>
      </c>
      <c r="HV78" s="95">
        <f t="shared" si="168"/>
        <v>0</v>
      </c>
      <c r="HW78" s="95"/>
      <c r="HX78" s="166"/>
      <c r="HY78" s="166"/>
      <c r="HZ78" s="166"/>
      <c r="IA78" s="95">
        <f t="shared" si="169"/>
        <v>0</v>
      </c>
      <c r="IB78" s="95">
        <f t="shared" si="170"/>
        <v>0</v>
      </c>
      <c r="IC78" s="164"/>
      <c r="ID78" s="99"/>
      <c r="IE78" s="99">
        <f t="shared" si="171"/>
        <v>0</v>
      </c>
      <c r="IF78" s="99">
        <f t="shared" si="171"/>
        <v>0</v>
      </c>
      <c r="IG78" s="99"/>
      <c r="IH78" s="99"/>
      <c r="II78" s="99">
        <f t="shared" si="172"/>
        <v>0</v>
      </c>
      <c r="IJ78" s="99">
        <f t="shared" si="173"/>
        <v>0</v>
      </c>
      <c r="IK78" s="165"/>
      <c r="IL78" s="167"/>
      <c r="IM78" s="162">
        <f t="shared" si="174"/>
        <v>0</v>
      </c>
      <c r="IN78" s="162">
        <f t="shared" si="175"/>
        <v>0</v>
      </c>
      <c r="IO78" s="139"/>
      <c r="IP78" s="166"/>
      <c r="IQ78" s="162">
        <f t="shared" si="176"/>
        <v>0</v>
      </c>
      <c r="IR78" s="162">
        <f t="shared" si="177"/>
        <v>0</v>
      </c>
      <c r="IS78" s="117"/>
      <c r="IT78" s="166"/>
      <c r="IU78" s="162">
        <f t="shared" si="178"/>
        <v>0</v>
      </c>
      <c r="IV78" s="162">
        <f t="shared" si="179"/>
        <v>0</v>
      </c>
      <c r="IW78" s="163"/>
      <c r="IX78" s="163"/>
      <c r="IY78" s="191">
        <f t="shared" si="90"/>
        <v>0</v>
      </c>
      <c r="IZ78" s="190">
        <f t="shared" si="91"/>
        <v>0</v>
      </c>
      <c r="JA78" s="191"/>
      <c r="JB78" s="191"/>
      <c r="JC78" s="191">
        <f t="shared" si="180"/>
        <v>0</v>
      </c>
      <c r="JD78" s="191">
        <f t="shared" si="181"/>
        <v>0</v>
      </c>
      <c r="JE78" s="190"/>
      <c r="JF78" s="190"/>
      <c r="JG78" s="191">
        <f t="shared" si="182"/>
        <v>0</v>
      </c>
      <c r="JH78" s="191">
        <f t="shared" si="183"/>
        <v>0</v>
      </c>
    </row>
    <row r="79" spans="1:268" ht="12.75" customHeight="1">
      <c r="A79" s="142" t="s">
        <v>153</v>
      </c>
      <c r="B79" s="137">
        <v>69</v>
      </c>
      <c r="C79" s="95"/>
      <c r="D79" s="95"/>
      <c r="E79" s="138"/>
      <c r="F79" s="138"/>
      <c r="G79" s="95">
        <f t="shared" si="96"/>
        <v>0</v>
      </c>
      <c r="H79" s="95">
        <f t="shared" si="97"/>
        <v>0</v>
      </c>
      <c r="I79" s="116"/>
      <c r="J79" s="95"/>
      <c r="K79" s="95"/>
      <c r="L79" s="95"/>
      <c r="M79" s="95">
        <f t="shared" si="98"/>
        <v>0</v>
      </c>
      <c r="N79" s="95">
        <f t="shared" si="99"/>
        <v>0</v>
      </c>
      <c r="O79" s="116"/>
      <c r="P79" s="95"/>
      <c r="Q79" s="99"/>
      <c r="R79" s="95"/>
      <c r="S79" s="95">
        <f t="shared" si="100"/>
        <v>0</v>
      </c>
      <c r="T79" s="95">
        <f t="shared" si="101"/>
        <v>0</v>
      </c>
      <c r="U79" s="116">
        <v>0</v>
      </c>
      <c r="V79" s="95"/>
      <c r="W79" s="99"/>
      <c r="X79" s="99"/>
      <c r="Y79" s="95">
        <f t="shared" si="102"/>
        <v>0</v>
      </c>
      <c r="Z79" s="95">
        <f t="shared" si="103"/>
        <v>0</v>
      </c>
      <c r="AA79" s="95"/>
      <c r="AB79" s="168"/>
      <c r="AC79" s="231"/>
      <c r="AD79" s="95"/>
      <c r="AE79" s="95">
        <f t="shared" si="104"/>
        <v>0</v>
      </c>
      <c r="AF79" s="95">
        <f t="shared" si="105"/>
        <v>0</v>
      </c>
      <c r="AG79" s="116"/>
      <c r="AH79" s="95"/>
      <c r="AI79" s="95"/>
      <c r="AJ79" s="95"/>
      <c r="AK79" s="95">
        <f t="shared" si="106"/>
        <v>0</v>
      </c>
      <c r="AL79" s="95">
        <f t="shared" si="107"/>
        <v>0</v>
      </c>
      <c r="AM79" s="95"/>
      <c r="AN79" s="95"/>
      <c r="AO79" s="138"/>
      <c r="AP79" s="138"/>
      <c r="AQ79" s="95">
        <f t="shared" si="108"/>
        <v>0</v>
      </c>
      <c r="AR79" s="95">
        <f t="shared" si="109"/>
        <v>0</v>
      </c>
      <c r="AS79" s="139">
        <v>0</v>
      </c>
      <c r="AT79" s="162"/>
      <c r="AU79" s="99"/>
      <c r="AV79" s="95"/>
      <c r="AW79" s="95">
        <f t="shared" si="110"/>
        <v>0</v>
      </c>
      <c r="AX79" s="95">
        <f t="shared" si="111"/>
        <v>0</v>
      </c>
      <c r="AY79" s="150"/>
      <c r="AZ79" s="110"/>
      <c r="BA79" s="110"/>
      <c r="BB79" s="110"/>
      <c r="BC79" s="95">
        <f t="shared" si="112"/>
        <v>0</v>
      </c>
      <c r="BD79" s="95">
        <f t="shared" si="113"/>
        <v>0</v>
      </c>
      <c r="BE79" s="95"/>
      <c r="BF79" s="95"/>
      <c r="BG79" s="99"/>
      <c r="BH79" s="95"/>
      <c r="BI79" s="95">
        <f t="shared" si="114"/>
        <v>0</v>
      </c>
      <c r="BJ79" s="95">
        <f t="shared" si="115"/>
        <v>0</v>
      </c>
      <c r="BK79" s="118"/>
      <c r="BL79" s="118"/>
      <c r="BM79" s="95"/>
      <c r="BN79" s="95"/>
      <c r="BO79" s="95">
        <f t="shared" si="116"/>
        <v>0</v>
      </c>
      <c r="BP79" s="95">
        <f t="shared" si="117"/>
        <v>0</v>
      </c>
      <c r="BQ79" s="95"/>
      <c r="BR79" s="95"/>
      <c r="BS79" s="119"/>
      <c r="BT79" s="119"/>
      <c r="BU79" s="95">
        <f t="shared" si="118"/>
        <v>0</v>
      </c>
      <c r="BV79" s="95">
        <f t="shared" si="119"/>
        <v>0</v>
      </c>
      <c r="BW79" s="356"/>
      <c r="BX79" s="138"/>
      <c r="BY79" s="103"/>
      <c r="BZ79" s="118"/>
      <c r="CA79" s="95">
        <f t="shared" si="120"/>
        <v>0</v>
      </c>
      <c r="CB79" s="95">
        <f t="shared" si="121"/>
        <v>0</v>
      </c>
      <c r="CC79" s="139"/>
      <c r="CD79" s="99"/>
      <c r="CE79" s="120"/>
      <c r="CF79" s="120"/>
      <c r="CG79" s="95">
        <f t="shared" si="122"/>
        <v>0</v>
      </c>
      <c r="CH79" s="95">
        <f t="shared" si="123"/>
        <v>0</v>
      </c>
      <c r="CI79" s="95"/>
      <c r="CJ79" s="95"/>
      <c r="CK79" s="95"/>
      <c r="CL79" s="95"/>
      <c r="CM79" s="95">
        <f t="shared" si="124"/>
        <v>0</v>
      </c>
      <c r="CN79" s="95">
        <f t="shared" si="125"/>
        <v>0</v>
      </c>
      <c r="CO79" s="116"/>
      <c r="CP79" s="95"/>
      <c r="CQ79" s="95"/>
      <c r="CR79" s="95"/>
      <c r="CS79" s="95">
        <f t="shared" si="126"/>
        <v>0</v>
      </c>
      <c r="CT79" s="95">
        <f t="shared" si="127"/>
        <v>0</v>
      </c>
      <c r="CU79" s="95"/>
      <c r="CV79" s="95"/>
      <c r="CW79" s="95"/>
      <c r="CX79" s="95"/>
      <c r="CY79" s="95">
        <f t="shared" si="128"/>
        <v>0</v>
      </c>
      <c r="CZ79" s="95">
        <f t="shared" si="129"/>
        <v>0</v>
      </c>
      <c r="DA79" s="139">
        <v>0</v>
      </c>
      <c r="DB79" s="138"/>
      <c r="DC79" s="95"/>
      <c r="DD79" s="95"/>
      <c r="DE79" s="95">
        <f t="shared" si="130"/>
        <v>0</v>
      </c>
      <c r="DF79" s="95">
        <f t="shared" si="131"/>
        <v>0</v>
      </c>
      <c r="DG79" s="95"/>
      <c r="DH79" s="95"/>
      <c r="DI79" s="118"/>
      <c r="DJ79" s="95"/>
      <c r="DK79" s="95">
        <f t="shared" si="132"/>
        <v>0</v>
      </c>
      <c r="DL79" s="95">
        <f t="shared" si="133"/>
        <v>0</v>
      </c>
      <c r="DM79" s="138"/>
      <c r="DN79" s="138"/>
      <c r="DO79" s="138"/>
      <c r="DP79" s="138"/>
      <c r="DQ79" s="95">
        <f t="shared" si="134"/>
        <v>0</v>
      </c>
      <c r="DR79" s="95">
        <f t="shared" si="135"/>
        <v>0</v>
      </c>
      <c r="DS79" s="116"/>
      <c r="DT79" s="95"/>
      <c r="DU79" s="95"/>
      <c r="DV79" s="119"/>
      <c r="DW79" s="95">
        <f t="shared" si="136"/>
        <v>0</v>
      </c>
      <c r="DX79" s="95">
        <f t="shared" si="137"/>
        <v>0</v>
      </c>
      <c r="DY79" s="140"/>
      <c r="DZ79" s="95"/>
      <c r="EA79" s="95"/>
      <c r="EB79" s="95"/>
      <c r="EC79" s="95">
        <f t="shared" si="138"/>
        <v>0</v>
      </c>
      <c r="ED79" s="95">
        <f t="shared" si="139"/>
        <v>0</v>
      </c>
      <c r="EE79" s="95"/>
      <c r="EF79" s="95"/>
      <c r="EG79" s="121"/>
      <c r="EH79" s="95"/>
      <c r="EI79" s="95">
        <f t="shared" si="140"/>
        <v>0</v>
      </c>
      <c r="EJ79" s="95">
        <f t="shared" si="141"/>
        <v>0</v>
      </c>
      <c r="EK79" s="95"/>
      <c r="EL79" s="95"/>
      <c r="EM79" s="95"/>
      <c r="EN79" s="95"/>
      <c r="EO79" s="95">
        <f t="shared" si="142"/>
        <v>0</v>
      </c>
      <c r="EP79" s="95">
        <f t="shared" si="143"/>
        <v>0</v>
      </c>
      <c r="EQ79" s="95"/>
      <c r="ER79" s="95"/>
      <c r="ES79" s="95"/>
      <c r="ET79" s="95"/>
      <c r="EU79" s="95">
        <f t="shared" si="144"/>
        <v>0</v>
      </c>
      <c r="EV79" s="95">
        <f t="shared" si="145"/>
        <v>0</v>
      </c>
      <c r="EW79" s="116">
        <v>44.33</v>
      </c>
      <c r="EX79" s="95"/>
      <c r="EY79" s="95"/>
      <c r="EZ79" s="95"/>
      <c r="FA79" s="95">
        <f t="shared" si="146"/>
        <v>44.33</v>
      </c>
      <c r="FB79" s="95">
        <f t="shared" si="147"/>
        <v>0</v>
      </c>
      <c r="FC79" s="95"/>
      <c r="FD79" s="95"/>
      <c r="FE79" s="95"/>
      <c r="FF79" s="95"/>
      <c r="FG79" s="95">
        <f t="shared" si="148"/>
        <v>0</v>
      </c>
      <c r="FH79" s="95">
        <f t="shared" si="149"/>
        <v>0</v>
      </c>
      <c r="FI79" s="95"/>
      <c r="FJ79" s="95"/>
      <c r="FK79" s="95"/>
      <c r="FL79" s="95"/>
      <c r="FM79" s="95">
        <f t="shared" si="150"/>
        <v>0</v>
      </c>
      <c r="FN79" s="95">
        <f t="shared" si="151"/>
        <v>0</v>
      </c>
      <c r="FO79" s="95"/>
      <c r="FP79" s="95"/>
      <c r="FQ79" s="95"/>
      <c r="FR79" s="95"/>
      <c r="FS79" s="95">
        <f t="shared" si="152"/>
        <v>0</v>
      </c>
      <c r="FT79" s="95">
        <f t="shared" si="153"/>
        <v>0</v>
      </c>
      <c r="FU79" s="95"/>
      <c r="FV79" s="95"/>
      <c r="FW79" s="95"/>
      <c r="FX79" s="95"/>
      <c r="FY79" s="95">
        <f t="shared" si="154"/>
        <v>0</v>
      </c>
      <c r="FZ79" s="95">
        <f t="shared" si="155"/>
        <v>0</v>
      </c>
      <c r="GA79" s="95"/>
      <c r="GB79" s="95"/>
      <c r="GC79" s="95"/>
      <c r="GD79" s="95"/>
      <c r="GE79" s="95">
        <f t="shared" si="156"/>
        <v>0</v>
      </c>
      <c r="GF79" s="95">
        <f t="shared" si="157"/>
        <v>0</v>
      </c>
      <c r="GG79" s="95"/>
      <c r="GH79" s="95"/>
      <c r="GI79" s="95"/>
      <c r="GJ79" s="95"/>
      <c r="GK79" s="95">
        <f t="shared" si="158"/>
        <v>0</v>
      </c>
      <c r="GL79" s="95">
        <f t="shared" si="159"/>
        <v>0</v>
      </c>
      <c r="GM79" s="95"/>
      <c r="GN79" s="95"/>
      <c r="GO79" s="95"/>
      <c r="GP79" s="95"/>
      <c r="GQ79" s="95">
        <f t="shared" si="160"/>
        <v>0</v>
      </c>
      <c r="GR79" s="95">
        <f t="shared" si="161"/>
        <v>0</v>
      </c>
      <c r="GS79" s="95"/>
      <c r="GT79" s="95"/>
      <c r="GU79" s="95"/>
      <c r="GV79" s="95"/>
      <c r="GW79" s="95">
        <f t="shared" si="162"/>
        <v>0</v>
      </c>
      <c r="GX79" s="95">
        <f t="shared" si="162"/>
        <v>0</v>
      </c>
      <c r="GY79" s="95"/>
      <c r="GZ79" s="95"/>
      <c r="HA79" s="95"/>
      <c r="HB79" s="95"/>
      <c r="HC79" s="95">
        <f t="shared" si="163"/>
        <v>0</v>
      </c>
      <c r="HD79" s="95">
        <f t="shared" si="163"/>
        <v>0</v>
      </c>
      <c r="HE79" s="95"/>
      <c r="HF79" s="95"/>
      <c r="HG79" s="95"/>
      <c r="HH79" s="95"/>
      <c r="HI79" s="95">
        <f t="shared" si="164"/>
        <v>0</v>
      </c>
      <c r="HJ79" s="95">
        <f t="shared" si="165"/>
        <v>0</v>
      </c>
      <c r="HK79" s="95"/>
      <c r="HL79" s="95"/>
      <c r="HM79" s="95"/>
      <c r="HN79" s="95"/>
      <c r="HO79" s="95">
        <f t="shared" si="166"/>
        <v>0</v>
      </c>
      <c r="HP79" s="95">
        <f t="shared" si="167"/>
        <v>0</v>
      </c>
      <c r="HQ79" s="95"/>
      <c r="HR79" s="95"/>
      <c r="HS79" s="95"/>
      <c r="HT79" s="95"/>
      <c r="HU79" s="95">
        <f t="shared" si="168"/>
        <v>0</v>
      </c>
      <c r="HV79" s="95">
        <f t="shared" si="168"/>
        <v>0</v>
      </c>
      <c r="HW79" s="95"/>
      <c r="HX79" s="166"/>
      <c r="HY79" s="166"/>
      <c r="HZ79" s="166"/>
      <c r="IA79" s="95">
        <f t="shared" si="169"/>
        <v>0</v>
      </c>
      <c r="IB79" s="95">
        <f t="shared" si="170"/>
        <v>0</v>
      </c>
      <c r="IC79" s="164"/>
      <c r="ID79" s="99"/>
      <c r="IE79" s="99">
        <f t="shared" si="171"/>
        <v>0</v>
      </c>
      <c r="IF79" s="99">
        <f t="shared" si="171"/>
        <v>0</v>
      </c>
      <c r="IG79" s="99"/>
      <c r="IH79" s="99"/>
      <c r="II79" s="99">
        <f t="shared" si="172"/>
        <v>0</v>
      </c>
      <c r="IJ79" s="99">
        <f t="shared" si="173"/>
        <v>0</v>
      </c>
      <c r="IK79" s="165"/>
      <c r="IL79" s="167"/>
      <c r="IM79" s="162">
        <f t="shared" si="174"/>
        <v>0</v>
      </c>
      <c r="IN79" s="162">
        <f t="shared" si="175"/>
        <v>0</v>
      </c>
      <c r="IO79" s="139"/>
      <c r="IP79" s="166"/>
      <c r="IQ79" s="162">
        <f t="shared" si="176"/>
        <v>0</v>
      </c>
      <c r="IR79" s="162">
        <f t="shared" si="177"/>
        <v>0</v>
      </c>
      <c r="IS79" s="117"/>
      <c r="IT79" s="166"/>
      <c r="IU79" s="162">
        <f t="shared" si="178"/>
        <v>0</v>
      </c>
      <c r="IV79" s="162">
        <f t="shared" si="179"/>
        <v>0</v>
      </c>
      <c r="IW79" s="163"/>
      <c r="IX79" s="163"/>
      <c r="IY79" s="191">
        <f t="shared" si="90"/>
        <v>0</v>
      </c>
      <c r="IZ79" s="190">
        <f t="shared" si="91"/>
        <v>0</v>
      </c>
      <c r="JA79" s="191"/>
      <c r="JB79" s="191"/>
      <c r="JC79" s="191">
        <f t="shared" si="180"/>
        <v>0</v>
      </c>
      <c r="JD79" s="191">
        <f t="shared" si="181"/>
        <v>0</v>
      </c>
      <c r="JE79" s="190"/>
      <c r="JF79" s="190"/>
      <c r="JG79" s="191">
        <f t="shared" si="182"/>
        <v>0</v>
      </c>
      <c r="JH79" s="191">
        <f t="shared" si="183"/>
        <v>0</v>
      </c>
    </row>
    <row r="80" spans="1:268" ht="12.75" customHeight="1">
      <c r="A80" s="134"/>
      <c r="B80" s="137">
        <v>70</v>
      </c>
      <c r="C80" s="95"/>
      <c r="D80" s="95"/>
      <c r="E80" s="138"/>
      <c r="F80" s="138"/>
      <c r="G80" s="95">
        <f t="shared" si="96"/>
        <v>0</v>
      </c>
      <c r="H80" s="95">
        <f t="shared" si="97"/>
        <v>0</v>
      </c>
      <c r="I80" s="116"/>
      <c r="J80" s="95"/>
      <c r="K80" s="95"/>
      <c r="L80" s="95"/>
      <c r="M80" s="95">
        <f t="shared" si="98"/>
        <v>0</v>
      </c>
      <c r="N80" s="95">
        <f t="shared" si="99"/>
        <v>0</v>
      </c>
      <c r="O80" s="116"/>
      <c r="P80" s="95"/>
      <c r="Q80" s="99"/>
      <c r="R80" s="95"/>
      <c r="S80" s="95">
        <f t="shared" si="100"/>
        <v>0</v>
      </c>
      <c r="T80" s="95">
        <f t="shared" si="101"/>
        <v>0</v>
      </c>
      <c r="U80" s="116">
        <v>0</v>
      </c>
      <c r="V80" s="95"/>
      <c r="W80" s="99"/>
      <c r="X80" s="99"/>
      <c r="Y80" s="95">
        <f t="shared" si="102"/>
        <v>0</v>
      </c>
      <c r="Z80" s="95">
        <f t="shared" si="103"/>
        <v>0</v>
      </c>
      <c r="AA80" s="95"/>
      <c r="AB80" s="168"/>
      <c r="AC80" s="231"/>
      <c r="AD80" s="95"/>
      <c r="AE80" s="95">
        <f t="shared" si="104"/>
        <v>0</v>
      </c>
      <c r="AF80" s="95">
        <f t="shared" si="105"/>
        <v>0</v>
      </c>
      <c r="AG80" s="116"/>
      <c r="AH80" s="95"/>
      <c r="AI80" s="95"/>
      <c r="AJ80" s="95"/>
      <c r="AK80" s="95">
        <f t="shared" si="106"/>
        <v>0</v>
      </c>
      <c r="AL80" s="95">
        <f t="shared" si="107"/>
        <v>0</v>
      </c>
      <c r="AM80" s="95"/>
      <c r="AN80" s="95"/>
      <c r="AO80" s="138"/>
      <c r="AP80" s="138"/>
      <c r="AQ80" s="95">
        <f t="shared" si="108"/>
        <v>0</v>
      </c>
      <c r="AR80" s="95">
        <f t="shared" si="109"/>
        <v>0</v>
      </c>
      <c r="AS80" s="139">
        <v>0</v>
      </c>
      <c r="AT80" s="162"/>
      <c r="AU80" s="99"/>
      <c r="AV80" s="95"/>
      <c r="AW80" s="95">
        <f t="shared" si="110"/>
        <v>0</v>
      </c>
      <c r="AX80" s="95">
        <f t="shared" si="111"/>
        <v>0</v>
      </c>
      <c r="AY80" s="150"/>
      <c r="AZ80" s="110"/>
      <c r="BA80" s="110"/>
      <c r="BB80" s="110"/>
      <c r="BC80" s="95">
        <f t="shared" si="112"/>
        <v>0</v>
      </c>
      <c r="BD80" s="95">
        <f t="shared" si="113"/>
        <v>0</v>
      </c>
      <c r="BE80" s="95"/>
      <c r="BF80" s="95"/>
      <c r="BG80" s="99"/>
      <c r="BH80" s="95"/>
      <c r="BI80" s="95">
        <f t="shared" si="114"/>
        <v>0</v>
      </c>
      <c r="BJ80" s="95">
        <f t="shared" si="115"/>
        <v>0</v>
      </c>
      <c r="BK80" s="118"/>
      <c r="BL80" s="118"/>
      <c r="BM80" s="95"/>
      <c r="BN80" s="95"/>
      <c r="BO80" s="95">
        <f t="shared" si="116"/>
        <v>0</v>
      </c>
      <c r="BP80" s="95">
        <f t="shared" si="117"/>
        <v>0</v>
      </c>
      <c r="BQ80" s="95"/>
      <c r="BR80" s="95"/>
      <c r="BS80" s="119"/>
      <c r="BT80" s="119"/>
      <c r="BU80" s="95">
        <f t="shared" si="118"/>
        <v>0</v>
      </c>
      <c r="BV80" s="95">
        <f t="shared" si="119"/>
        <v>0</v>
      </c>
      <c r="BW80" s="356"/>
      <c r="BX80" s="138"/>
      <c r="BY80" s="103"/>
      <c r="BZ80" s="118"/>
      <c r="CA80" s="95">
        <f t="shared" si="120"/>
        <v>0</v>
      </c>
      <c r="CB80" s="95">
        <f t="shared" si="121"/>
        <v>0</v>
      </c>
      <c r="CC80" s="139"/>
      <c r="CD80" s="99"/>
      <c r="CE80" s="120"/>
      <c r="CF80" s="120"/>
      <c r="CG80" s="95">
        <f t="shared" si="122"/>
        <v>0</v>
      </c>
      <c r="CH80" s="95">
        <f t="shared" si="123"/>
        <v>0</v>
      </c>
      <c r="CI80" s="95"/>
      <c r="CJ80" s="95"/>
      <c r="CK80" s="95"/>
      <c r="CL80" s="95"/>
      <c r="CM80" s="95">
        <f t="shared" si="124"/>
        <v>0</v>
      </c>
      <c r="CN80" s="95">
        <f t="shared" si="125"/>
        <v>0</v>
      </c>
      <c r="CO80" s="116"/>
      <c r="CP80" s="95"/>
      <c r="CQ80" s="95"/>
      <c r="CR80" s="95"/>
      <c r="CS80" s="95">
        <f t="shared" si="126"/>
        <v>0</v>
      </c>
      <c r="CT80" s="95">
        <f t="shared" si="127"/>
        <v>0</v>
      </c>
      <c r="CU80" s="95"/>
      <c r="CV80" s="95"/>
      <c r="CW80" s="95"/>
      <c r="CX80" s="95"/>
      <c r="CY80" s="95">
        <f t="shared" si="128"/>
        <v>0</v>
      </c>
      <c r="CZ80" s="95">
        <f t="shared" si="129"/>
        <v>0</v>
      </c>
      <c r="DA80" s="139">
        <v>0</v>
      </c>
      <c r="DB80" s="138"/>
      <c r="DC80" s="95"/>
      <c r="DD80" s="95"/>
      <c r="DE80" s="95">
        <f t="shared" si="130"/>
        <v>0</v>
      </c>
      <c r="DF80" s="95">
        <f t="shared" si="131"/>
        <v>0</v>
      </c>
      <c r="DG80" s="95"/>
      <c r="DH80" s="95"/>
      <c r="DI80" s="118"/>
      <c r="DJ80" s="95"/>
      <c r="DK80" s="95">
        <f t="shared" si="132"/>
        <v>0</v>
      </c>
      <c r="DL80" s="95">
        <f t="shared" si="133"/>
        <v>0</v>
      </c>
      <c r="DM80" s="138"/>
      <c r="DN80" s="138"/>
      <c r="DO80" s="138"/>
      <c r="DP80" s="138"/>
      <c r="DQ80" s="95">
        <f t="shared" si="134"/>
        <v>0</v>
      </c>
      <c r="DR80" s="95">
        <f t="shared" si="135"/>
        <v>0</v>
      </c>
      <c r="DS80" s="116"/>
      <c r="DT80" s="95"/>
      <c r="DU80" s="95"/>
      <c r="DV80" s="119"/>
      <c r="DW80" s="95">
        <f t="shared" si="136"/>
        <v>0</v>
      </c>
      <c r="DX80" s="95">
        <f t="shared" si="137"/>
        <v>0</v>
      </c>
      <c r="DY80" s="140"/>
      <c r="DZ80" s="95"/>
      <c r="EA80" s="95"/>
      <c r="EB80" s="95"/>
      <c r="EC80" s="95">
        <f t="shared" si="138"/>
        <v>0</v>
      </c>
      <c r="ED80" s="95">
        <f t="shared" si="139"/>
        <v>0</v>
      </c>
      <c r="EE80" s="95"/>
      <c r="EF80" s="95"/>
      <c r="EG80" s="121"/>
      <c r="EH80" s="95"/>
      <c r="EI80" s="95">
        <f t="shared" si="140"/>
        <v>0</v>
      </c>
      <c r="EJ80" s="95">
        <f t="shared" si="141"/>
        <v>0</v>
      </c>
      <c r="EK80" s="95"/>
      <c r="EL80" s="95"/>
      <c r="EM80" s="95"/>
      <c r="EN80" s="95"/>
      <c r="EO80" s="95">
        <f t="shared" si="142"/>
        <v>0</v>
      </c>
      <c r="EP80" s="95">
        <f t="shared" si="143"/>
        <v>0</v>
      </c>
      <c r="EQ80" s="95"/>
      <c r="ER80" s="95"/>
      <c r="ES80" s="95"/>
      <c r="ET80" s="95"/>
      <c r="EU80" s="95">
        <f t="shared" si="144"/>
        <v>0</v>
      </c>
      <c r="EV80" s="95">
        <f t="shared" si="145"/>
        <v>0</v>
      </c>
      <c r="EW80" s="116">
        <v>44.33</v>
      </c>
      <c r="EX80" s="95"/>
      <c r="EY80" s="95"/>
      <c r="EZ80" s="95"/>
      <c r="FA80" s="95">
        <f t="shared" si="146"/>
        <v>44.33</v>
      </c>
      <c r="FB80" s="95">
        <f t="shared" si="147"/>
        <v>0</v>
      </c>
      <c r="FC80" s="95"/>
      <c r="FD80" s="95"/>
      <c r="FE80" s="95"/>
      <c r="FF80" s="95"/>
      <c r="FG80" s="95">
        <f t="shared" si="148"/>
        <v>0</v>
      </c>
      <c r="FH80" s="95">
        <f t="shared" si="149"/>
        <v>0</v>
      </c>
      <c r="FI80" s="95"/>
      <c r="FJ80" s="95"/>
      <c r="FK80" s="95"/>
      <c r="FL80" s="95"/>
      <c r="FM80" s="95">
        <f t="shared" si="150"/>
        <v>0</v>
      </c>
      <c r="FN80" s="95">
        <f t="shared" si="151"/>
        <v>0</v>
      </c>
      <c r="FO80" s="95"/>
      <c r="FP80" s="95"/>
      <c r="FQ80" s="95"/>
      <c r="FR80" s="95"/>
      <c r="FS80" s="95">
        <f t="shared" si="152"/>
        <v>0</v>
      </c>
      <c r="FT80" s="95">
        <f t="shared" si="153"/>
        <v>0</v>
      </c>
      <c r="FU80" s="95"/>
      <c r="FV80" s="95"/>
      <c r="FW80" s="95"/>
      <c r="FX80" s="95"/>
      <c r="FY80" s="95">
        <f t="shared" si="154"/>
        <v>0</v>
      </c>
      <c r="FZ80" s="95">
        <f t="shared" si="155"/>
        <v>0</v>
      </c>
      <c r="GA80" s="95"/>
      <c r="GB80" s="95"/>
      <c r="GC80" s="95"/>
      <c r="GD80" s="95"/>
      <c r="GE80" s="95">
        <f t="shared" si="156"/>
        <v>0</v>
      </c>
      <c r="GF80" s="95">
        <f t="shared" si="157"/>
        <v>0</v>
      </c>
      <c r="GG80" s="95"/>
      <c r="GH80" s="95"/>
      <c r="GI80" s="95"/>
      <c r="GJ80" s="95"/>
      <c r="GK80" s="95">
        <f t="shared" si="158"/>
        <v>0</v>
      </c>
      <c r="GL80" s="95">
        <f t="shared" si="159"/>
        <v>0</v>
      </c>
      <c r="GM80" s="95"/>
      <c r="GN80" s="95"/>
      <c r="GO80" s="95"/>
      <c r="GP80" s="95"/>
      <c r="GQ80" s="95">
        <f t="shared" si="160"/>
        <v>0</v>
      </c>
      <c r="GR80" s="95">
        <f t="shared" si="161"/>
        <v>0</v>
      </c>
      <c r="GS80" s="95"/>
      <c r="GT80" s="95"/>
      <c r="GU80" s="95"/>
      <c r="GV80" s="95"/>
      <c r="GW80" s="95">
        <f t="shared" si="162"/>
        <v>0</v>
      </c>
      <c r="GX80" s="95">
        <f t="shared" si="162"/>
        <v>0</v>
      </c>
      <c r="GY80" s="95"/>
      <c r="GZ80" s="95"/>
      <c r="HA80" s="95"/>
      <c r="HB80" s="95"/>
      <c r="HC80" s="95">
        <f t="shared" si="163"/>
        <v>0</v>
      </c>
      <c r="HD80" s="95">
        <f t="shared" si="163"/>
        <v>0</v>
      </c>
      <c r="HE80" s="95"/>
      <c r="HF80" s="95"/>
      <c r="HG80" s="95"/>
      <c r="HH80" s="95"/>
      <c r="HI80" s="95">
        <f t="shared" si="164"/>
        <v>0</v>
      </c>
      <c r="HJ80" s="95">
        <f t="shared" si="165"/>
        <v>0</v>
      </c>
      <c r="HK80" s="95"/>
      <c r="HL80" s="95"/>
      <c r="HM80" s="95"/>
      <c r="HN80" s="95"/>
      <c r="HO80" s="95">
        <f t="shared" si="166"/>
        <v>0</v>
      </c>
      <c r="HP80" s="95">
        <f t="shared" si="167"/>
        <v>0</v>
      </c>
      <c r="HQ80" s="95"/>
      <c r="HR80" s="95"/>
      <c r="HS80" s="95"/>
      <c r="HT80" s="95"/>
      <c r="HU80" s="95">
        <f t="shared" si="168"/>
        <v>0</v>
      </c>
      <c r="HV80" s="95">
        <f t="shared" si="168"/>
        <v>0</v>
      </c>
      <c r="HW80" s="95"/>
      <c r="HX80" s="166"/>
      <c r="HY80" s="166"/>
      <c r="HZ80" s="166"/>
      <c r="IA80" s="95">
        <f t="shared" si="169"/>
        <v>0</v>
      </c>
      <c r="IB80" s="95">
        <f t="shared" si="170"/>
        <v>0</v>
      </c>
      <c r="IC80" s="164"/>
      <c r="ID80" s="99"/>
      <c r="IE80" s="99">
        <f t="shared" si="171"/>
        <v>0</v>
      </c>
      <c r="IF80" s="99">
        <f t="shared" si="171"/>
        <v>0</v>
      </c>
      <c r="IG80" s="99"/>
      <c r="IH80" s="99"/>
      <c r="II80" s="99">
        <f t="shared" si="172"/>
        <v>0</v>
      </c>
      <c r="IJ80" s="99">
        <f t="shared" si="173"/>
        <v>0</v>
      </c>
      <c r="IK80" s="165"/>
      <c r="IL80" s="167"/>
      <c r="IM80" s="162">
        <f t="shared" si="174"/>
        <v>0</v>
      </c>
      <c r="IN80" s="162">
        <f t="shared" si="175"/>
        <v>0</v>
      </c>
      <c r="IO80" s="139"/>
      <c r="IP80" s="166"/>
      <c r="IQ80" s="162">
        <f t="shared" si="176"/>
        <v>0</v>
      </c>
      <c r="IR80" s="162">
        <f t="shared" si="177"/>
        <v>0</v>
      </c>
      <c r="IS80" s="117"/>
      <c r="IT80" s="166"/>
      <c r="IU80" s="162">
        <f t="shared" si="178"/>
        <v>0</v>
      </c>
      <c r="IV80" s="162">
        <f t="shared" si="179"/>
        <v>0</v>
      </c>
      <c r="IW80" s="163"/>
      <c r="IX80" s="163"/>
      <c r="IY80" s="191">
        <f t="shared" si="90"/>
        <v>0</v>
      </c>
      <c r="IZ80" s="190">
        <f t="shared" si="91"/>
        <v>0</v>
      </c>
      <c r="JA80" s="191"/>
      <c r="JB80" s="191"/>
      <c r="JC80" s="191">
        <f t="shared" si="180"/>
        <v>0</v>
      </c>
      <c r="JD80" s="191">
        <f t="shared" si="181"/>
        <v>0</v>
      </c>
      <c r="JE80" s="190"/>
      <c r="JF80" s="190"/>
      <c r="JG80" s="191">
        <f t="shared" si="182"/>
        <v>0</v>
      </c>
      <c r="JH80" s="191">
        <f t="shared" si="183"/>
        <v>0</v>
      </c>
    </row>
    <row r="81" spans="1:268" ht="12.75" customHeight="1">
      <c r="A81" s="134"/>
      <c r="B81" s="137">
        <v>71</v>
      </c>
      <c r="C81" s="95"/>
      <c r="D81" s="95"/>
      <c r="E81" s="138"/>
      <c r="F81" s="138"/>
      <c r="G81" s="95">
        <f t="shared" si="96"/>
        <v>0</v>
      </c>
      <c r="H81" s="95">
        <f t="shared" si="97"/>
        <v>0</v>
      </c>
      <c r="I81" s="116"/>
      <c r="J81" s="95"/>
      <c r="K81" s="95"/>
      <c r="L81" s="95"/>
      <c r="M81" s="95">
        <f t="shared" si="98"/>
        <v>0</v>
      </c>
      <c r="N81" s="95">
        <f t="shared" si="99"/>
        <v>0</v>
      </c>
      <c r="O81" s="116"/>
      <c r="P81" s="95"/>
      <c r="Q81" s="99"/>
      <c r="R81" s="95"/>
      <c r="S81" s="95">
        <f t="shared" si="100"/>
        <v>0</v>
      </c>
      <c r="T81" s="95">
        <f t="shared" si="101"/>
        <v>0</v>
      </c>
      <c r="U81" s="116">
        <v>0</v>
      </c>
      <c r="V81" s="95"/>
      <c r="W81" s="99"/>
      <c r="X81" s="99"/>
      <c r="Y81" s="95">
        <f t="shared" si="102"/>
        <v>0</v>
      </c>
      <c r="Z81" s="95">
        <f t="shared" si="103"/>
        <v>0</v>
      </c>
      <c r="AA81" s="95"/>
      <c r="AB81" s="168"/>
      <c r="AC81" s="231"/>
      <c r="AD81" s="95"/>
      <c r="AE81" s="95">
        <f t="shared" si="104"/>
        <v>0</v>
      </c>
      <c r="AF81" s="95">
        <f t="shared" si="105"/>
        <v>0</v>
      </c>
      <c r="AG81" s="116"/>
      <c r="AH81" s="95"/>
      <c r="AI81" s="95"/>
      <c r="AJ81" s="95"/>
      <c r="AK81" s="95">
        <f t="shared" si="106"/>
        <v>0</v>
      </c>
      <c r="AL81" s="95">
        <f t="shared" si="107"/>
        <v>0</v>
      </c>
      <c r="AM81" s="95"/>
      <c r="AN81" s="95"/>
      <c r="AO81" s="138"/>
      <c r="AP81" s="138"/>
      <c r="AQ81" s="95">
        <f t="shared" si="108"/>
        <v>0</v>
      </c>
      <c r="AR81" s="95">
        <f t="shared" si="109"/>
        <v>0</v>
      </c>
      <c r="AS81" s="139">
        <v>0</v>
      </c>
      <c r="AT81" s="162"/>
      <c r="AU81" s="99"/>
      <c r="AV81" s="95"/>
      <c r="AW81" s="95">
        <f t="shared" si="110"/>
        <v>0</v>
      </c>
      <c r="AX81" s="95">
        <f t="shared" si="111"/>
        <v>0</v>
      </c>
      <c r="AY81" s="150"/>
      <c r="AZ81" s="110"/>
      <c r="BA81" s="110"/>
      <c r="BB81" s="110"/>
      <c r="BC81" s="95">
        <f t="shared" si="112"/>
        <v>0</v>
      </c>
      <c r="BD81" s="95">
        <f t="shared" si="113"/>
        <v>0</v>
      </c>
      <c r="BE81" s="95"/>
      <c r="BF81" s="95"/>
      <c r="BG81" s="99"/>
      <c r="BH81" s="95"/>
      <c r="BI81" s="95">
        <f t="shared" si="114"/>
        <v>0</v>
      </c>
      <c r="BJ81" s="95">
        <f t="shared" si="115"/>
        <v>0</v>
      </c>
      <c r="BK81" s="118"/>
      <c r="BL81" s="118"/>
      <c r="BM81" s="95"/>
      <c r="BN81" s="95"/>
      <c r="BO81" s="95">
        <f t="shared" si="116"/>
        <v>0</v>
      </c>
      <c r="BP81" s="95">
        <f t="shared" si="117"/>
        <v>0</v>
      </c>
      <c r="BQ81" s="95"/>
      <c r="BR81" s="95"/>
      <c r="BS81" s="119"/>
      <c r="BT81" s="119"/>
      <c r="BU81" s="95">
        <f t="shared" si="118"/>
        <v>0</v>
      </c>
      <c r="BV81" s="95">
        <f t="shared" si="119"/>
        <v>0</v>
      </c>
      <c r="BW81" s="356"/>
      <c r="BX81" s="138"/>
      <c r="BY81" s="103"/>
      <c r="BZ81" s="118"/>
      <c r="CA81" s="95">
        <f t="shared" si="120"/>
        <v>0</v>
      </c>
      <c r="CB81" s="95">
        <f t="shared" si="121"/>
        <v>0</v>
      </c>
      <c r="CC81" s="139"/>
      <c r="CD81" s="99"/>
      <c r="CE81" s="120"/>
      <c r="CF81" s="120"/>
      <c r="CG81" s="95">
        <f t="shared" si="122"/>
        <v>0</v>
      </c>
      <c r="CH81" s="95">
        <f t="shared" si="123"/>
        <v>0</v>
      </c>
      <c r="CI81" s="95"/>
      <c r="CJ81" s="95"/>
      <c r="CK81" s="95"/>
      <c r="CL81" s="95"/>
      <c r="CM81" s="95">
        <f t="shared" si="124"/>
        <v>0</v>
      </c>
      <c r="CN81" s="95">
        <f t="shared" si="125"/>
        <v>0</v>
      </c>
      <c r="CO81" s="116"/>
      <c r="CP81" s="95"/>
      <c r="CQ81" s="95"/>
      <c r="CR81" s="95"/>
      <c r="CS81" s="95">
        <f t="shared" si="126"/>
        <v>0</v>
      </c>
      <c r="CT81" s="95">
        <f t="shared" si="127"/>
        <v>0</v>
      </c>
      <c r="CU81" s="95"/>
      <c r="CV81" s="95"/>
      <c r="CW81" s="95"/>
      <c r="CX81" s="95"/>
      <c r="CY81" s="95">
        <f t="shared" si="128"/>
        <v>0</v>
      </c>
      <c r="CZ81" s="95">
        <f t="shared" si="129"/>
        <v>0</v>
      </c>
      <c r="DA81" s="139">
        <v>0</v>
      </c>
      <c r="DB81" s="138"/>
      <c r="DC81" s="95"/>
      <c r="DD81" s="95"/>
      <c r="DE81" s="95">
        <f t="shared" si="130"/>
        <v>0</v>
      </c>
      <c r="DF81" s="95">
        <f t="shared" si="131"/>
        <v>0</v>
      </c>
      <c r="DG81" s="95"/>
      <c r="DH81" s="95"/>
      <c r="DI81" s="118"/>
      <c r="DJ81" s="95"/>
      <c r="DK81" s="95">
        <f t="shared" si="132"/>
        <v>0</v>
      </c>
      <c r="DL81" s="95">
        <f t="shared" si="133"/>
        <v>0</v>
      </c>
      <c r="DM81" s="138"/>
      <c r="DN81" s="138"/>
      <c r="DO81" s="138"/>
      <c r="DP81" s="138"/>
      <c r="DQ81" s="95">
        <f t="shared" si="134"/>
        <v>0</v>
      </c>
      <c r="DR81" s="95">
        <f t="shared" si="135"/>
        <v>0</v>
      </c>
      <c r="DS81" s="116"/>
      <c r="DT81" s="95"/>
      <c r="DU81" s="95"/>
      <c r="DV81" s="119"/>
      <c r="DW81" s="95">
        <f t="shared" si="136"/>
        <v>0</v>
      </c>
      <c r="DX81" s="95">
        <f t="shared" si="137"/>
        <v>0</v>
      </c>
      <c r="DY81" s="140"/>
      <c r="DZ81" s="95"/>
      <c r="EA81" s="95"/>
      <c r="EB81" s="95"/>
      <c r="EC81" s="95">
        <f t="shared" si="138"/>
        <v>0</v>
      </c>
      <c r="ED81" s="95">
        <f t="shared" si="139"/>
        <v>0</v>
      </c>
      <c r="EE81" s="95"/>
      <c r="EF81" s="95"/>
      <c r="EG81" s="121"/>
      <c r="EH81" s="95"/>
      <c r="EI81" s="95">
        <f t="shared" si="140"/>
        <v>0</v>
      </c>
      <c r="EJ81" s="95">
        <f t="shared" si="141"/>
        <v>0</v>
      </c>
      <c r="EK81" s="95"/>
      <c r="EL81" s="95"/>
      <c r="EM81" s="95"/>
      <c r="EN81" s="95"/>
      <c r="EO81" s="95">
        <f t="shared" si="142"/>
        <v>0</v>
      </c>
      <c r="EP81" s="95">
        <f t="shared" si="143"/>
        <v>0</v>
      </c>
      <c r="EQ81" s="95"/>
      <c r="ER81" s="95"/>
      <c r="ES81" s="95"/>
      <c r="ET81" s="95"/>
      <c r="EU81" s="95">
        <f t="shared" si="144"/>
        <v>0</v>
      </c>
      <c r="EV81" s="95">
        <f t="shared" si="145"/>
        <v>0</v>
      </c>
      <c r="EW81" s="116">
        <v>44.33</v>
      </c>
      <c r="EX81" s="95"/>
      <c r="EY81" s="95"/>
      <c r="EZ81" s="95"/>
      <c r="FA81" s="95">
        <f t="shared" si="146"/>
        <v>44.33</v>
      </c>
      <c r="FB81" s="95">
        <f t="shared" si="147"/>
        <v>0</v>
      </c>
      <c r="FC81" s="95"/>
      <c r="FD81" s="95"/>
      <c r="FE81" s="95"/>
      <c r="FF81" s="95"/>
      <c r="FG81" s="95">
        <f t="shared" si="148"/>
        <v>0</v>
      </c>
      <c r="FH81" s="95">
        <f t="shared" si="149"/>
        <v>0</v>
      </c>
      <c r="FI81" s="95"/>
      <c r="FJ81" s="95"/>
      <c r="FK81" s="95"/>
      <c r="FL81" s="95"/>
      <c r="FM81" s="95">
        <f t="shared" si="150"/>
        <v>0</v>
      </c>
      <c r="FN81" s="95">
        <f t="shared" si="151"/>
        <v>0</v>
      </c>
      <c r="FO81" s="95"/>
      <c r="FP81" s="95"/>
      <c r="FQ81" s="95"/>
      <c r="FR81" s="95"/>
      <c r="FS81" s="95">
        <f t="shared" si="152"/>
        <v>0</v>
      </c>
      <c r="FT81" s="95">
        <f t="shared" si="153"/>
        <v>0</v>
      </c>
      <c r="FU81" s="95"/>
      <c r="FV81" s="95"/>
      <c r="FW81" s="95"/>
      <c r="FX81" s="95"/>
      <c r="FY81" s="95">
        <f t="shared" si="154"/>
        <v>0</v>
      </c>
      <c r="FZ81" s="95">
        <f t="shared" si="155"/>
        <v>0</v>
      </c>
      <c r="GA81" s="95"/>
      <c r="GB81" s="95"/>
      <c r="GC81" s="95"/>
      <c r="GD81" s="95"/>
      <c r="GE81" s="95">
        <f t="shared" si="156"/>
        <v>0</v>
      </c>
      <c r="GF81" s="95">
        <f t="shared" si="157"/>
        <v>0</v>
      </c>
      <c r="GG81" s="95"/>
      <c r="GH81" s="95"/>
      <c r="GI81" s="95"/>
      <c r="GJ81" s="95"/>
      <c r="GK81" s="95">
        <f t="shared" si="158"/>
        <v>0</v>
      </c>
      <c r="GL81" s="95">
        <f t="shared" si="159"/>
        <v>0</v>
      </c>
      <c r="GM81" s="95"/>
      <c r="GN81" s="95"/>
      <c r="GO81" s="95"/>
      <c r="GP81" s="95"/>
      <c r="GQ81" s="95">
        <f t="shared" si="160"/>
        <v>0</v>
      </c>
      <c r="GR81" s="95">
        <f t="shared" si="161"/>
        <v>0</v>
      </c>
      <c r="GS81" s="95"/>
      <c r="GT81" s="95"/>
      <c r="GU81" s="95"/>
      <c r="GV81" s="95"/>
      <c r="GW81" s="95">
        <f t="shared" si="162"/>
        <v>0</v>
      </c>
      <c r="GX81" s="95">
        <f t="shared" si="162"/>
        <v>0</v>
      </c>
      <c r="GY81" s="95"/>
      <c r="GZ81" s="95"/>
      <c r="HA81" s="95"/>
      <c r="HB81" s="95"/>
      <c r="HC81" s="95">
        <f t="shared" si="163"/>
        <v>0</v>
      </c>
      <c r="HD81" s="95">
        <f t="shared" si="163"/>
        <v>0</v>
      </c>
      <c r="HE81" s="95"/>
      <c r="HF81" s="95"/>
      <c r="HG81" s="95"/>
      <c r="HH81" s="95"/>
      <c r="HI81" s="95">
        <f t="shared" si="164"/>
        <v>0</v>
      </c>
      <c r="HJ81" s="95">
        <f t="shared" si="165"/>
        <v>0</v>
      </c>
      <c r="HK81" s="95"/>
      <c r="HL81" s="95"/>
      <c r="HM81" s="95"/>
      <c r="HN81" s="95"/>
      <c r="HO81" s="95">
        <f t="shared" si="166"/>
        <v>0</v>
      </c>
      <c r="HP81" s="95">
        <f t="shared" si="167"/>
        <v>0</v>
      </c>
      <c r="HQ81" s="95"/>
      <c r="HR81" s="95"/>
      <c r="HS81" s="95"/>
      <c r="HT81" s="95"/>
      <c r="HU81" s="95">
        <f t="shared" si="168"/>
        <v>0</v>
      </c>
      <c r="HV81" s="95">
        <f t="shared" si="168"/>
        <v>0</v>
      </c>
      <c r="HW81" s="95"/>
      <c r="HX81" s="166"/>
      <c r="HY81" s="166"/>
      <c r="HZ81" s="166"/>
      <c r="IA81" s="95">
        <f t="shared" si="169"/>
        <v>0</v>
      </c>
      <c r="IB81" s="95">
        <f t="shared" si="170"/>
        <v>0</v>
      </c>
      <c r="IC81" s="164"/>
      <c r="ID81" s="99"/>
      <c r="IE81" s="99">
        <f t="shared" si="171"/>
        <v>0</v>
      </c>
      <c r="IF81" s="99">
        <f t="shared" si="171"/>
        <v>0</v>
      </c>
      <c r="IG81" s="99"/>
      <c r="IH81" s="99"/>
      <c r="II81" s="99">
        <f t="shared" si="172"/>
        <v>0</v>
      </c>
      <c r="IJ81" s="99">
        <f t="shared" si="173"/>
        <v>0</v>
      </c>
      <c r="IK81" s="165"/>
      <c r="IL81" s="167"/>
      <c r="IM81" s="162">
        <f t="shared" si="174"/>
        <v>0</v>
      </c>
      <c r="IN81" s="162">
        <f t="shared" si="175"/>
        <v>0</v>
      </c>
      <c r="IO81" s="139"/>
      <c r="IP81" s="166"/>
      <c r="IQ81" s="162">
        <f t="shared" si="176"/>
        <v>0</v>
      </c>
      <c r="IR81" s="162">
        <f t="shared" si="177"/>
        <v>0</v>
      </c>
      <c r="IS81" s="117"/>
      <c r="IT81" s="166"/>
      <c r="IU81" s="162">
        <f t="shared" si="178"/>
        <v>0</v>
      </c>
      <c r="IV81" s="162">
        <f t="shared" si="179"/>
        <v>0</v>
      </c>
      <c r="IW81" s="163"/>
      <c r="IX81" s="163"/>
      <c r="IY81" s="191">
        <f t="shared" si="90"/>
        <v>0</v>
      </c>
      <c r="IZ81" s="190">
        <f t="shared" si="91"/>
        <v>0</v>
      </c>
      <c r="JA81" s="191"/>
      <c r="JB81" s="191"/>
      <c r="JC81" s="191">
        <f t="shared" si="180"/>
        <v>0</v>
      </c>
      <c r="JD81" s="191">
        <f t="shared" si="181"/>
        <v>0</v>
      </c>
      <c r="JE81" s="190"/>
      <c r="JF81" s="190"/>
      <c r="JG81" s="191">
        <f t="shared" si="182"/>
        <v>0</v>
      </c>
      <c r="JH81" s="191">
        <f t="shared" si="183"/>
        <v>0</v>
      </c>
    </row>
    <row r="82" spans="1:268" ht="12.75" customHeight="1">
      <c r="A82" s="134"/>
      <c r="B82" s="137">
        <v>72</v>
      </c>
      <c r="C82" s="95"/>
      <c r="D82" s="95"/>
      <c r="E82" s="138"/>
      <c r="F82" s="138"/>
      <c r="G82" s="95">
        <f t="shared" si="96"/>
        <v>0</v>
      </c>
      <c r="H82" s="95">
        <f t="shared" si="97"/>
        <v>0</v>
      </c>
      <c r="I82" s="116"/>
      <c r="J82" s="95"/>
      <c r="K82" s="95"/>
      <c r="L82" s="95"/>
      <c r="M82" s="95">
        <f t="shared" si="98"/>
        <v>0</v>
      </c>
      <c r="N82" s="95">
        <f t="shared" si="99"/>
        <v>0</v>
      </c>
      <c r="O82" s="116"/>
      <c r="P82" s="95"/>
      <c r="Q82" s="99"/>
      <c r="R82" s="95"/>
      <c r="S82" s="95">
        <f t="shared" si="100"/>
        <v>0</v>
      </c>
      <c r="T82" s="95">
        <f t="shared" si="101"/>
        <v>0</v>
      </c>
      <c r="U82" s="116">
        <v>0</v>
      </c>
      <c r="V82" s="95"/>
      <c r="W82" s="99"/>
      <c r="X82" s="99"/>
      <c r="Y82" s="95">
        <f t="shared" si="102"/>
        <v>0</v>
      </c>
      <c r="Z82" s="95">
        <f t="shared" si="103"/>
        <v>0</v>
      </c>
      <c r="AA82" s="95"/>
      <c r="AB82" s="168"/>
      <c r="AC82" s="231"/>
      <c r="AD82" s="95"/>
      <c r="AE82" s="95">
        <f t="shared" si="104"/>
        <v>0</v>
      </c>
      <c r="AF82" s="95">
        <f t="shared" si="105"/>
        <v>0</v>
      </c>
      <c r="AG82" s="116"/>
      <c r="AH82" s="95"/>
      <c r="AI82" s="95"/>
      <c r="AJ82" s="95"/>
      <c r="AK82" s="95">
        <f t="shared" si="106"/>
        <v>0</v>
      </c>
      <c r="AL82" s="95">
        <f t="shared" si="107"/>
        <v>0</v>
      </c>
      <c r="AM82" s="95"/>
      <c r="AN82" s="95"/>
      <c r="AO82" s="138"/>
      <c r="AP82" s="138"/>
      <c r="AQ82" s="95">
        <f t="shared" si="108"/>
        <v>0</v>
      </c>
      <c r="AR82" s="95">
        <f t="shared" si="109"/>
        <v>0</v>
      </c>
      <c r="AS82" s="139">
        <v>0</v>
      </c>
      <c r="AT82" s="162"/>
      <c r="AU82" s="99"/>
      <c r="AV82" s="95"/>
      <c r="AW82" s="95">
        <f t="shared" si="110"/>
        <v>0</v>
      </c>
      <c r="AX82" s="95">
        <f t="shared" si="111"/>
        <v>0</v>
      </c>
      <c r="AY82" s="150"/>
      <c r="AZ82" s="110"/>
      <c r="BA82" s="110"/>
      <c r="BB82" s="110"/>
      <c r="BC82" s="95">
        <f t="shared" si="112"/>
        <v>0</v>
      </c>
      <c r="BD82" s="95">
        <f t="shared" si="113"/>
        <v>0</v>
      </c>
      <c r="BE82" s="95"/>
      <c r="BF82" s="95"/>
      <c r="BG82" s="99"/>
      <c r="BH82" s="95"/>
      <c r="BI82" s="95">
        <f t="shared" si="114"/>
        <v>0</v>
      </c>
      <c r="BJ82" s="95">
        <f t="shared" si="115"/>
        <v>0</v>
      </c>
      <c r="BK82" s="118"/>
      <c r="BL82" s="118"/>
      <c r="BM82" s="95"/>
      <c r="BN82" s="95"/>
      <c r="BO82" s="95">
        <f t="shared" si="116"/>
        <v>0</v>
      </c>
      <c r="BP82" s="95">
        <f t="shared" si="117"/>
        <v>0</v>
      </c>
      <c r="BQ82" s="95"/>
      <c r="BR82" s="95"/>
      <c r="BS82" s="119"/>
      <c r="BT82" s="119"/>
      <c r="BU82" s="95">
        <f t="shared" si="118"/>
        <v>0</v>
      </c>
      <c r="BV82" s="95">
        <f t="shared" si="119"/>
        <v>0</v>
      </c>
      <c r="BW82" s="356"/>
      <c r="BX82" s="138"/>
      <c r="BY82" s="103"/>
      <c r="BZ82" s="118"/>
      <c r="CA82" s="95">
        <f t="shared" si="120"/>
        <v>0</v>
      </c>
      <c r="CB82" s="95">
        <f t="shared" si="121"/>
        <v>0</v>
      </c>
      <c r="CC82" s="139"/>
      <c r="CD82" s="99"/>
      <c r="CE82" s="120"/>
      <c r="CF82" s="120"/>
      <c r="CG82" s="95">
        <f t="shared" si="122"/>
        <v>0</v>
      </c>
      <c r="CH82" s="95">
        <f t="shared" si="123"/>
        <v>0</v>
      </c>
      <c r="CI82" s="95"/>
      <c r="CJ82" s="95"/>
      <c r="CK82" s="95"/>
      <c r="CL82" s="95"/>
      <c r="CM82" s="95">
        <f t="shared" si="124"/>
        <v>0</v>
      </c>
      <c r="CN82" s="95">
        <f t="shared" si="125"/>
        <v>0</v>
      </c>
      <c r="CO82" s="116"/>
      <c r="CP82" s="95"/>
      <c r="CQ82" s="95"/>
      <c r="CR82" s="95"/>
      <c r="CS82" s="95">
        <f t="shared" si="126"/>
        <v>0</v>
      </c>
      <c r="CT82" s="95">
        <f t="shared" si="127"/>
        <v>0</v>
      </c>
      <c r="CU82" s="95"/>
      <c r="CV82" s="95"/>
      <c r="CW82" s="95"/>
      <c r="CX82" s="95"/>
      <c r="CY82" s="95">
        <f t="shared" si="128"/>
        <v>0</v>
      </c>
      <c r="CZ82" s="95">
        <f t="shared" si="129"/>
        <v>0</v>
      </c>
      <c r="DA82" s="139">
        <v>0</v>
      </c>
      <c r="DB82" s="138"/>
      <c r="DC82" s="95"/>
      <c r="DD82" s="95"/>
      <c r="DE82" s="95">
        <f t="shared" si="130"/>
        <v>0</v>
      </c>
      <c r="DF82" s="95">
        <f t="shared" si="131"/>
        <v>0</v>
      </c>
      <c r="DG82" s="95"/>
      <c r="DH82" s="95"/>
      <c r="DI82" s="118"/>
      <c r="DJ82" s="95"/>
      <c r="DK82" s="95">
        <f t="shared" si="132"/>
        <v>0</v>
      </c>
      <c r="DL82" s="95">
        <f t="shared" si="133"/>
        <v>0</v>
      </c>
      <c r="DM82" s="138"/>
      <c r="DN82" s="138"/>
      <c r="DO82" s="138"/>
      <c r="DP82" s="138"/>
      <c r="DQ82" s="95">
        <f t="shared" si="134"/>
        <v>0</v>
      </c>
      <c r="DR82" s="95">
        <f t="shared" si="135"/>
        <v>0</v>
      </c>
      <c r="DS82" s="116"/>
      <c r="DT82" s="95"/>
      <c r="DU82" s="95"/>
      <c r="DV82" s="119"/>
      <c r="DW82" s="95">
        <f t="shared" si="136"/>
        <v>0</v>
      </c>
      <c r="DX82" s="95">
        <f t="shared" si="137"/>
        <v>0</v>
      </c>
      <c r="DY82" s="140"/>
      <c r="DZ82" s="95"/>
      <c r="EA82" s="95"/>
      <c r="EB82" s="95"/>
      <c r="EC82" s="95">
        <f t="shared" si="138"/>
        <v>0</v>
      </c>
      <c r="ED82" s="95">
        <f t="shared" si="139"/>
        <v>0</v>
      </c>
      <c r="EE82" s="95"/>
      <c r="EF82" s="95"/>
      <c r="EG82" s="121"/>
      <c r="EH82" s="95"/>
      <c r="EI82" s="95">
        <f t="shared" si="140"/>
        <v>0</v>
      </c>
      <c r="EJ82" s="95">
        <f t="shared" si="141"/>
        <v>0</v>
      </c>
      <c r="EK82" s="95"/>
      <c r="EL82" s="95"/>
      <c r="EM82" s="95"/>
      <c r="EN82" s="95"/>
      <c r="EO82" s="95">
        <f t="shared" si="142"/>
        <v>0</v>
      </c>
      <c r="EP82" s="95">
        <f t="shared" si="143"/>
        <v>0</v>
      </c>
      <c r="EQ82" s="95"/>
      <c r="ER82" s="95"/>
      <c r="ES82" s="95"/>
      <c r="ET82" s="95"/>
      <c r="EU82" s="95">
        <f t="shared" si="144"/>
        <v>0</v>
      </c>
      <c r="EV82" s="95">
        <f t="shared" si="145"/>
        <v>0</v>
      </c>
      <c r="EW82" s="116">
        <v>44.33</v>
      </c>
      <c r="EX82" s="95"/>
      <c r="EY82" s="95"/>
      <c r="EZ82" s="95"/>
      <c r="FA82" s="95">
        <f t="shared" si="146"/>
        <v>44.33</v>
      </c>
      <c r="FB82" s="95">
        <f t="shared" si="147"/>
        <v>0</v>
      </c>
      <c r="FC82" s="95"/>
      <c r="FD82" s="95"/>
      <c r="FE82" s="95"/>
      <c r="FF82" s="95"/>
      <c r="FG82" s="95">
        <f t="shared" si="148"/>
        <v>0</v>
      </c>
      <c r="FH82" s="95">
        <f t="shared" si="149"/>
        <v>0</v>
      </c>
      <c r="FI82" s="95"/>
      <c r="FJ82" s="95"/>
      <c r="FK82" s="95"/>
      <c r="FL82" s="95"/>
      <c r="FM82" s="95">
        <f t="shared" si="150"/>
        <v>0</v>
      </c>
      <c r="FN82" s="95">
        <f t="shared" si="151"/>
        <v>0</v>
      </c>
      <c r="FO82" s="95"/>
      <c r="FP82" s="95"/>
      <c r="FQ82" s="95"/>
      <c r="FR82" s="95"/>
      <c r="FS82" s="95">
        <f t="shared" si="152"/>
        <v>0</v>
      </c>
      <c r="FT82" s="95">
        <f t="shared" si="153"/>
        <v>0</v>
      </c>
      <c r="FU82" s="95"/>
      <c r="FV82" s="95"/>
      <c r="FW82" s="95"/>
      <c r="FX82" s="95"/>
      <c r="FY82" s="95">
        <f t="shared" si="154"/>
        <v>0</v>
      </c>
      <c r="FZ82" s="95">
        <f t="shared" si="155"/>
        <v>0</v>
      </c>
      <c r="GA82" s="95"/>
      <c r="GB82" s="95"/>
      <c r="GC82" s="95"/>
      <c r="GD82" s="95"/>
      <c r="GE82" s="95">
        <f t="shared" si="156"/>
        <v>0</v>
      </c>
      <c r="GF82" s="95">
        <f t="shared" si="157"/>
        <v>0</v>
      </c>
      <c r="GG82" s="95"/>
      <c r="GH82" s="95"/>
      <c r="GI82" s="95"/>
      <c r="GJ82" s="95"/>
      <c r="GK82" s="95">
        <f t="shared" si="158"/>
        <v>0</v>
      </c>
      <c r="GL82" s="95">
        <f t="shared" si="159"/>
        <v>0</v>
      </c>
      <c r="GM82" s="95"/>
      <c r="GN82" s="95"/>
      <c r="GO82" s="95"/>
      <c r="GP82" s="95"/>
      <c r="GQ82" s="95">
        <f t="shared" si="160"/>
        <v>0</v>
      </c>
      <c r="GR82" s="95">
        <f t="shared" si="161"/>
        <v>0</v>
      </c>
      <c r="GS82" s="95"/>
      <c r="GT82" s="95"/>
      <c r="GU82" s="95"/>
      <c r="GV82" s="95"/>
      <c r="GW82" s="95">
        <f t="shared" si="162"/>
        <v>0</v>
      </c>
      <c r="GX82" s="95">
        <f t="shared" si="162"/>
        <v>0</v>
      </c>
      <c r="GY82" s="95"/>
      <c r="GZ82" s="95"/>
      <c r="HA82" s="95"/>
      <c r="HB82" s="95"/>
      <c r="HC82" s="95">
        <f t="shared" si="163"/>
        <v>0</v>
      </c>
      <c r="HD82" s="95">
        <f t="shared" si="163"/>
        <v>0</v>
      </c>
      <c r="HE82" s="95"/>
      <c r="HF82" s="95"/>
      <c r="HG82" s="95"/>
      <c r="HH82" s="95"/>
      <c r="HI82" s="95">
        <f t="shared" si="164"/>
        <v>0</v>
      </c>
      <c r="HJ82" s="95">
        <f t="shared" si="165"/>
        <v>0</v>
      </c>
      <c r="HK82" s="95"/>
      <c r="HL82" s="95"/>
      <c r="HM82" s="95"/>
      <c r="HN82" s="95"/>
      <c r="HO82" s="95">
        <f t="shared" si="166"/>
        <v>0</v>
      </c>
      <c r="HP82" s="95">
        <f t="shared" si="167"/>
        <v>0</v>
      </c>
      <c r="HQ82" s="95"/>
      <c r="HR82" s="95"/>
      <c r="HS82" s="95"/>
      <c r="HT82" s="95"/>
      <c r="HU82" s="95">
        <f t="shared" si="168"/>
        <v>0</v>
      </c>
      <c r="HV82" s="95">
        <f t="shared" si="168"/>
        <v>0</v>
      </c>
      <c r="HW82" s="95"/>
      <c r="HX82" s="166"/>
      <c r="HY82" s="166"/>
      <c r="HZ82" s="166"/>
      <c r="IA82" s="95">
        <f t="shared" si="169"/>
        <v>0</v>
      </c>
      <c r="IB82" s="95">
        <f t="shared" si="170"/>
        <v>0</v>
      </c>
      <c r="IC82" s="164"/>
      <c r="ID82" s="99"/>
      <c r="IE82" s="99">
        <f t="shared" si="171"/>
        <v>0</v>
      </c>
      <c r="IF82" s="99">
        <f t="shared" si="171"/>
        <v>0</v>
      </c>
      <c r="IG82" s="99"/>
      <c r="IH82" s="99"/>
      <c r="II82" s="99">
        <f t="shared" si="172"/>
        <v>0</v>
      </c>
      <c r="IJ82" s="99">
        <f t="shared" si="173"/>
        <v>0</v>
      </c>
      <c r="IK82" s="165"/>
      <c r="IL82" s="167"/>
      <c r="IM82" s="162">
        <f t="shared" si="174"/>
        <v>0</v>
      </c>
      <c r="IN82" s="162">
        <f t="shared" si="175"/>
        <v>0</v>
      </c>
      <c r="IO82" s="139"/>
      <c r="IP82" s="166"/>
      <c r="IQ82" s="162">
        <f t="shared" si="176"/>
        <v>0</v>
      </c>
      <c r="IR82" s="162">
        <f t="shared" si="177"/>
        <v>0</v>
      </c>
      <c r="IS82" s="117"/>
      <c r="IT82" s="166"/>
      <c r="IU82" s="162">
        <f t="shared" si="178"/>
        <v>0</v>
      </c>
      <c r="IV82" s="162">
        <f t="shared" si="179"/>
        <v>0</v>
      </c>
      <c r="IW82" s="163"/>
      <c r="IX82" s="163"/>
      <c r="IY82" s="191">
        <f t="shared" si="90"/>
        <v>0</v>
      </c>
      <c r="IZ82" s="190">
        <f t="shared" si="91"/>
        <v>0</v>
      </c>
      <c r="JA82" s="191"/>
      <c r="JB82" s="191"/>
      <c r="JC82" s="191">
        <f t="shared" si="180"/>
        <v>0</v>
      </c>
      <c r="JD82" s="191">
        <f t="shared" si="181"/>
        <v>0</v>
      </c>
      <c r="JE82" s="190"/>
      <c r="JF82" s="190"/>
      <c r="JG82" s="191">
        <f t="shared" si="182"/>
        <v>0</v>
      </c>
      <c r="JH82" s="191">
        <f t="shared" si="183"/>
        <v>0</v>
      </c>
    </row>
    <row r="83" spans="1:268" ht="12.75" customHeight="1">
      <c r="A83" s="142" t="s">
        <v>154</v>
      </c>
      <c r="B83" s="137">
        <v>73</v>
      </c>
      <c r="C83" s="95"/>
      <c r="D83" s="95"/>
      <c r="E83" s="138"/>
      <c r="F83" s="138"/>
      <c r="G83" s="95">
        <f t="shared" si="96"/>
        <v>0</v>
      </c>
      <c r="H83" s="95">
        <f t="shared" si="97"/>
        <v>0</v>
      </c>
      <c r="I83" s="116"/>
      <c r="J83" s="95"/>
      <c r="K83" s="95"/>
      <c r="L83" s="95"/>
      <c r="M83" s="95">
        <f t="shared" si="98"/>
        <v>0</v>
      </c>
      <c r="N83" s="95">
        <f t="shared" si="99"/>
        <v>0</v>
      </c>
      <c r="O83" s="116"/>
      <c r="P83" s="95"/>
      <c r="Q83" s="99"/>
      <c r="R83" s="95"/>
      <c r="S83" s="95">
        <f t="shared" si="100"/>
        <v>0</v>
      </c>
      <c r="T83" s="95">
        <f t="shared" si="101"/>
        <v>0</v>
      </c>
      <c r="U83" s="116">
        <v>0</v>
      </c>
      <c r="V83" s="95"/>
      <c r="W83" s="99"/>
      <c r="X83" s="99"/>
      <c r="Y83" s="95">
        <f t="shared" si="102"/>
        <v>0</v>
      </c>
      <c r="Z83" s="95">
        <f t="shared" si="103"/>
        <v>0</v>
      </c>
      <c r="AA83" s="95"/>
      <c r="AB83" s="168"/>
      <c r="AC83" s="231"/>
      <c r="AD83" s="95"/>
      <c r="AE83" s="95">
        <f t="shared" si="104"/>
        <v>0</v>
      </c>
      <c r="AF83" s="95">
        <f t="shared" si="105"/>
        <v>0</v>
      </c>
      <c r="AG83" s="116"/>
      <c r="AH83" s="95"/>
      <c r="AI83" s="95"/>
      <c r="AJ83" s="95"/>
      <c r="AK83" s="95">
        <f t="shared" si="106"/>
        <v>0</v>
      </c>
      <c r="AL83" s="95">
        <f t="shared" si="107"/>
        <v>0</v>
      </c>
      <c r="AM83" s="95"/>
      <c r="AN83" s="95"/>
      <c r="AO83" s="138"/>
      <c r="AP83" s="138"/>
      <c r="AQ83" s="95">
        <f t="shared" si="108"/>
        <v>0</v>
      </c>
      <c r="AR83" s="95">
        <f t="shared" si="109"/>
        <v>0</v>
      </c>
      <c r="AS83" s="139">
        <v>0</v>
      </c>
      <c r="AT83" s="162"/>
      <c r="AU83" s="99"/>
      <c r="AV83" s="95"/>
      <c r="AW83" s="95">
        <f t="shared" si="110"/>
        <v>0</v>
      </c>
      <c r="AX83" s="95">
        <f t="shared" si="111"/>
        <v>0</v>
      </c>
      <c r="AY83" s="150"/>
      <c r="AZ83" s="110"/>
      <c r="BA83" s="110"/>
      <c r="BB83" s="110"/>
      <c r="BC83" s="95">
        <f t="shared" si="112"/>
        <v>0</v>
      </c>
      <c r="BD83" s="95">
        <f t="shared" si="113"/>
        <v>0</v>
      </c>
      <c r="BE83" s="95"/>
      <c r="BF83" s="95"/>
      <c r="BG83" s="99"/>
      <c r="BH83" s="95"/>
      <c r="BI83" s="95">
        <f t="shared" si="114"/>
        <v>0</v>
      </c>
      <c r="BJ83" s="95">
        <f t="shared" si="115"/>
        <v>0</v>
      </c>
      <c r="BK83" s="118"/>
      <c r="BL83" s="118"/>
      <c r="BM83" s="95"/>
      <c r="BN83" s="95"/>
      <c r="BO83" s="95">
        <f t="shared" si="116"/>
        <v>0</v>
      </c>
      <c r="BP83" s="95">
        <f t="shared" si="117"/>
        <v>0</v>
      </c>
      <c r="BQ83" s="95"/>
      <c r="BR83" s="95"/>
      <c r="BS83" s="119"/>
      <c r="BT83" s="119"/>
      <c r="BU83" s="95">
        <f t="shared" si="118"/>
        <v>0</v>
      </c>
      <c r="BV83" s="95">
        <f t="shared" si="119"/>
        <v>0</v>
      </c>
      <c r="BW83" s="356"/>
      <c r="BX83" s="138"/>
      <c r="BY83" s="103"/>
      <c r="BZ83" s="118"/>
      <c r="CA83" s="95">
        <f t="shared" si="120"/>
        <v>0</v>
      </c>
      <c r="CB83" s="95">
        <f t="shared" si="121"/>
        <v>0</v>
      </c>
      <c r="CC83" s="139"/>
      <c r="CD83" s="99"/>
      <c r="CE83" s="120"/>
      <c r="CF83" s="120"/>
      <c r="CG83" s="95">
        <f t="shared" si="122"/>
        <v>0</v>
      </c>
      <c r="CH83" s="95">
        <f t="shared" si="123"/>
        <v>0</v>
      </c>
      <c r="CI83" s="95"/>
      <c r="CJ83" s="95"/>
      <c r="CK83" s="95"/>
      <c r="CL83" s="95"/>
      <c r="CM83" s="95">
        <f t="shared" si="124"/>
        <v>0</v>
      </c>
      <c r="CN83" s="95">
        <f t="shared" si="125"/>
        <v>0</v>
      </c>
      <c r="CO83" s="116"/>
      <c r="CP83" s="95"/>
      <c r="CQ83" s="95"/>
      <c r="CR83" s="95"/>
      <c r="CS83" s="95">
        <f t="shared" si="126"/>
        <v>0</v>
      </c>
      <c r="CT83" s="95">
        <f t="shared" si="127"/>
        <v>0</v>
      </c>
      <c r="CU83" s="95"/>
      <c r="CV83" s="95"/>
      <c r="CW83" s="95"/>
      <c r="CX83" s="95"/>
      <c r="CY83" s="95">
        <f t="shared" si="128"/>
        <v>0</v>
      </c>
      <c r="CZ83" s="95">
        <f t="shared" si="129"/>
        <v>0</v>
      </c>
      <c r="DA83" s="139">
        <v>10.31</v>
      </c>
      <c r="DB83" s="138"/>
      <c r="DC83" s="95"/>
      <c r="DD83" s="95"/>
      <c r="DE83" s="95">
        <f t="shared" si="130"/>
        <v>10.31</v>
      </c>
      <c r="DF83" s="95">
        <f t="shared" si="131"/>
        <v>0</v>
      </c>
      <c r="DG83" s="95"/>
      <c r="DH83" s="95"/>
      <c r="DI83" s="118"/>
      <c r="DJ83" s="95"/>
      <c r="DK83" s="95">
        <f t="shared" si="132"/>
        <v>0</v>
      </c>
      <c r="DL83" s="95">
        <f t="shared" si="133"/>
        <v>0</v>
      </c>
      <c r="DM83" s="138"/>
      <c r="DN83" s="138"/>
      <c r="DO83" s="138"/>
      <c r="DP83" s="138"/>
      <c r="DQ83" s="95">
        <f t="shared" si="134"/>
        <v>0</v>
      </c>
      <c r="DR83" s="95">
        <f t="shared" si="135"/>
        <v>0</v>
      </c>
      <c r="DS83" s="116"/>
      <c r="DT83" s="95"/>
      <c r="DU83" s="95"/>
      <c r="DV83" s="119"/>
      <c r="DW83" s="95">
        <f t="shared" si="136"/>
        <v>0</v>
      </c>
      <c r="DX83" s="95">
        <f t="shared" si="137"/>
        <v>0</v>
      </c>
      <c r="DY83" s="140"/>
      <c r="DZ83" s="95"/>
      <c r="EA83" s="95"/>
      <c r="EB83" s="95"/>
      <c r="EC83" s="95">
        <f t="shared" si="138"/>
        <v>0</v>
      </c>
      <c r="ED83" s="95">
        <f t="shared" si="139"/>
        <v>0</v>
      </c>
      <c r="EE83" s="95"/>
      <c r="EF83" s="95"/>
      <c r="EG83" s="121"/>
      <c r="EH83" s="95"/>
      <c r="EI83" s="95">
        <f t="shared" si="140"/>
        <v>0</v>
      </c>
      <c r="EJ83" s="95">
        <f t="shared" si="141"/>
        <v>0</v>
      </c>
      <c r="EK83" s="95"/>
      <c r="EL83" s="95"/>
      <c r="EM83" s="95"/>
      <c r="EN83" s="95"/>
      <c r="EO83" s="95">
        <f t="shared" si="142"/>
        <v>0</v>
      </c>
      <c r="EP83" s="95">
        <f t="shared" si="143"/>
        <v>0</v>
      </c>
      <c r="EQ83" s="95"/>
      <c r="ER83" s="95"/>
      <c r="ES83" s="95"/>
      <c r="ET83" s="95"/>
      <c r="EU83" s="95">
        <f t="shared" si="144"/>
        <v>0</v>
      </c>
      <c r="EV83" s="95">
        <f t="shared" si="145"/>
        <v>0</v>
      </c>
      <c r="EW83" s="116">
        <v>44.33</v>
      </c>
      <c r="EX83" s="95"/>
      <c r="EY83" s="95"/>
      <c r="EZ83" s="95"/>
      <c r="FA83" s="95">
        <f t="shared" si="146"/>
        <v>44.33</v>
      </c>
      <c r="FB83" s="95">
        <f t="shared" si="147"/>
        <v>0</v>
      </c>
      <c r="FC83" s="95"/>
      <c r="FD83" s="95"/>
      <c r="FE83" s="95"/>
      <c r="FF83" s="95"/>
      <c r="FG83" s="95">
        <f t="shared" si="148"/>
        <v>0</v>
      </c>
      <c r="FH83" s="95">
        <f t="shared" si="149"/>
        <v>0</v>
      </c>
      <c r="FI83" s="95"/>
      <c r="FJ83" s="95"/>
      <c r="FK83" s="95"/>
      <c r="FL83" s="95"/>
      <c r="FM83" s="95">
        <f t="shared" si="150"/>
        <v>0</v>
      </c>
      <c r="FN83" s="95">
        <f t="shared" si="151"/>
        <v>0</v>
      </c>
      <c r="FO83" s="95"/>
      <c r="FP83" s="95"/>
      <c r="FQ83" s="95"/>
      <c r="FR83" s="95"/>
      <c r="FS83" s="95">
        <f t="shared" si="152"/>
        <v>0</v>
      </c>
      <c r="FT83" s="95">
        <f t="shared" si="153"/>
        <v>0</v>
      </c>
      <c r="FU83" s="95"/>
      <c r="FV83" s="95"/>
      <c r="FW83" s="95"/>
      <c r="FX83" s="95"/>
      <c r="FY83" s="95">
        <f t="shared" si="154"/>
        <v>0</v>
      </c>
      <c r="FZ83" s="95">
        <f t="shared" si="155"/>
        <v>0</v>
      </c>
      <c r="GA83" s="95"/>
      <c r="GB83" s="95"/>
      <c r="GC83" s="95"/>
      <c r="GD83" s="95"/>
      <c r="GE83" s="95">
        <f t="shared" si="156"/>
        <v>0</v>
      </c>
      <c r="GF83" s="95">
        <f t="shared" si="157"/>
        <v>0</v>
      </c>
      <c r="GG83" s="95"/>
      <c r="GH83" s="95"/>
      <c r="GI83" s="95"/>
      <c r="GJ83" s="95"/>
      <c r="GK83" s="95">
        <f t="shared" si="158"/>
        <v>0</v>
      </c>
      <c r="GL83" s="95">
        <f t="shared" si="159"/>
        <v>0</v>
      </c>
      <c r="GM83" s="95"/>
      <c r="GN83" s="95"/>
      <c r="GO83" s="95"/>
      <c r="GP83" s="95"/>
      <c r="GQ83" s="95">
        <f t="shared" si="160"/>
        <v>0</v>
      </c>
      <c r="GR83" s="95">
        <f t="shared" si="161"/>
        <v>0</v>
      </c>
      <c r="GS83" s="95"/>
      <c r="GT83" s="95"/>
      <c r="GU83" s="95"/>
      <c r="GV83" s="95"/>
      <c r="GW83" s="95">
        <f t="shared" si="162"/>
        <v>0</v>
      </c>
      <c r="GX83" s="95">
        <f t="shared" si="162"/>
        <v>0</v>
      </c>
      <c r="GY83" s="95"/>
      <c r="GZ83" s="95"/>
      <c r="HA83" s="95"/>
      <c r="HB83" s="95"/>
      <c r="HC83" s="95">
        <f t="shared" si="163"/>
        <v>0</v>
      </c>
      <c r="HD83" s="95">
        <f t="shared" si="163"/>
        <v>0</v>
      </c>
      <c r="HE83" s="95"/>
      <c r="HF83" s="95"/>
      <c r="HG83" s="95"/>
      <c r="HH83" s="95"/>
      <c r="HI83" s="95">
        <f t="shared" si="164"/>
        <v>0</v>
      </c>
      <c r="HJ83" s="95">
        <f t="shared" si="165"/>
        <v>0</v>
      </c>
      <c r="HK83" s="95"/>
      <c r="HL83" s="95"/>
      <c r="HM83" s="95"/>
      <c r="HN83" s="95"/>
      <c r="HO83" s="95">
        <f t="shared" si="166"/>
        <v>0</v>
      </c>
      <c r="HP83" s="95">
        <f t="shared" si="167"/>
        <v>0</v>
      </c>
      <c r="HQ83" s="95"/>
      <c r="HR83" s="95"/>
      <c r="HS83" s="95"/>
      <c r="HT83" s="95"/>
      <c r="HU83" s="95">
        <f t="shared" si="168"/>
        <v>0</v>
      </c>
      <c r="HV83" s="95">
        <f t="shared" si="168"/>
        <v>0</v>
      </c>
      <c r="HW83" s="95"/>
      <c r="HX83" s="166"/>
      <c r="HY83" s="166"/>
      <c r="HZ83" s="166"/>
      <c r="IA83" s="95">
        <f t="shared" si="169"/>
        <v>0</v>
      </c>
      <c r="IB83" s="95">
        <f t="shared" si="170"/>
        <v>0</v>
      </c>
      <c r="IC83" s="164"/>
      <c r="ID83" s="99"/>
      <c r="IE83" s="99">
        <f t="shared" si="171"/>
        <v>0</v>
      </c>
      <c r="IF83" s="99">
        <f t="shared" si="171"/>
        <v>0</v>
      </c>
      <c r="IG83" s="99"/>
      <c r="IH83" s="99"/>
      <c r="II83" s="99">
        <f t="shared" si="172"/>
        <v>0</v>
      </c>
      <c r="IJ83" s="99">
        <f t="shared" si="173"/>
        <v>0</v>
      </c>
      <c r="IK83" s="165"/>
      <c r="IL83" s="167"/>
      <c r="IM83" s="162">
        <f t="shared" si="174"/>
        <v>0</v>
      </c>
      <c r="IN83" s="162">
        <f t="shared" si="175"/>
        <v>0</v>
      </c>
      <c r="IO83" s="139"/>
      <c r="IP83" s="166"/>
      <c r="IQ83" s="162">
        <f t="shared" si="176"/>
        <v>0</v>
      </c>
      <c r="IR83" s="162">
        <f t="shared" si="177"/>
        <v>0</v>
      </c>
      <c r="IS83" s="117"/>
      <c r="IT83" s="166"/>
      <c r="IU83" s="162">
        <f t="shared" si="178"/>
        <v>0</v>
      </c>
      <c r="IV83" s="162">
        <f t="shared" si="179"/>
        <v>0</v>
      </c>
      <c r="IW83" s="163"/>
      <c r="IX83" s="163"/>
      <c r="IY83" s="191">
        <f t="shared" si="90"/>
        <v>0</v>
      </c>
      <c r="IZ83" s="190">
        <f t="shared" si="91"/>
        <v>0</v>
      </c>
      <c r="JA83" s="191"/>
      <c r="JB83" s="191"/>
      <c r="JC83" s="191">
        <f t="shared" si="180"/>
        <v>0</v>
      </c>
      <c r="JD83" s="191">
        <f t="shared" si="181"/>
        <v>0</v>
      </c>
      <c r="JE83" s="190"/>
      <c r="JF83" s="190"/>
      <c r="JG83" s="191">
        <f t="shared" si="182"/>
        <v>0</v>
      </c>
      <c r="JH83" s="191">
        <f t="shared" si="183"/>
        <v>0</v>
      </c>
    </row>
    <row r="84" spans="1:268" ht="12.75" customHeight="1">
      <c r="A84" s="134"/>
      <c r="B84" s="137">
        <v>74</v>
      </c>
      <c r="C84" s="95"/>
      <c r="D84" s="95"/>
      <c r="E84" s="138"/>
      <c r="F84" s="138"/>
      <c r="G84" s="95">
        <f t="shared" si="96"/>
        <v>0</v>
      </c>
      <c r="H84" s="95">
        <f t="shared" si="97"/>
        <v>0</v>
      </c>
      <c r="I84" s="116"/>
      <c r="J84" s="95"/>
      <c r="K84" s="95"/>
      <c r="L84" s="95"/>
      <c r="M84" s="95">
        <f t="shared" si="98"/>
        <v>0</v>
      </c>
      <c r="N84" s="95">
        <f t="shared" si="99"/>
        <v>0</v>
      </c>
      <c r="O84" s="116"/>
      <c r="P84" s="95"/>
      <c r="Q84" s="99"/>
      <c r="R84" s="95"/>
      <c r="S84" s="95">
        <f t="shared" si="100"/>
        <v>0</v>
      </c>
      <c r="T84" s="95">
        <f t="shared" si="101"/>
        <v>0</v>
      </c>
      <c r="U84" s="116">
        <v>0</v>
      </c>
      <c r="V84" s="95"/>
      <c r="W84" s="99"/>
      <c r="X84" s="99"/>
      <c r="Y84" s="95">
        <f t="shared" si="102"/>
        <v>0</v>
      </c>
      <c r="Z84" s="95">
        <f t="shared" si="103"/>
        <v>0</v>
      </c>
      <c r="AA84" s="95"/>
      <c r="AB84" s="168"/>
      <c r="AC84" s="231"/>
      <c r="AD84" s="95"/>
      <c r="AE84" s="95">
        <f t="shared" si="104"/>
        <v>0</v>
      </c>
      <c r="AF84" s="95">
        <f t="shared" si="105"/>
        <v>0</v>
      </c>
      <c r="AG84" s="116"/>
      <c r="AH84" s="95"/>
      <c r="AI84" s="95"/>
      <c r="AJ84" s="95"/>
      <c r="AK84" s="95">
        <f t="shared" si="106"/>
        <v>0</v>
      </c>
      <c r="AL84" s="95">
        <f t="shared" si="107"/>
        <v>0</v>
      </c>
      <c r="AM84" s="95"/>
      <c r="AN84" s="95"/>
      <c r="AO84" s="138"/>
      <c r="AP84" s="138"/>
      <c r="AQ84" s="95">
        <f t="shared" si="108"/>
        <v>0</v>
      </c>
      <c r="AR84" s="95">
        <f t="shared" si="109"/>
        <v>0</v>
      </c>
      <c r="AS84" s="139">
        <v>0</v>
      </c>
      <c r="AT84" s="162"/>
      <c r="AU84" s="99"/>
      <c r="AV84" s="95"/>
      <c r="AW84" s="95">
        <f t="shared" si="110"/>
        <v>0</v>
      </c>
      <c r="AX84" s="95">
        <f t="shared" si="111"/>
        <v>0</v>
      </c>
      <c r="AY84" s="150"/>
      <c r="AZ84" s="110"/>
      <c r="BA84" s="110"/>
      <c r="BB84" s="110"/>
      <c r="BC84" s="95">
        <f t="shared" si="112"/>
        <v>0</v>
      </c>
      <c r="BD84" s="95">
        <f t="shared" si="113"/>
        <v>0</v>
      </c>
      <c r="BE84" s="95"/>
      <c r="BF84" s="95"/>
      <c r="BG84" s="99"/>
      <c r="BH84" s="95"/>
      <c r="BI84" s="95">
        <f t="shared" si="114"/>
        <v>0</v>
      </c>
      <c r="BJ84" s="95">
        <f t="shared" si="115"/>
        <v>0</v>
      </c>
      <c r="BK84" s="118"/>
      <c r="BL84" s="118"/>
      <c r="BM84" s="95"/>
      <c r="BN84" s="95"/>
      <c r="BO84" s="95">
        <f t="shared" si="116"/>
        <v>0</v>
      </c>
      <c r="BP84" s="95">
        <f t="shared" si="117"/>
        <v>0</v>
      </c>
      <c r="BQ84" s="95"/>
      <c r="BR84" s="95"/>
      <c r="BS84" s="119"/>
      <c r="BT84" s="119"/>
      <c r="BU84" s="95">
        <f t="shared" si="118"/>
        <v>0</v>
      </c>
      <c r="BV84" s="95">
        <f t="shared" si="119"/>
        <v>0</v>
      </c>
      <c r="BW84" s="356"/>
      <c r="BX84" s="138"/>
      <c r="BY84" s="103"/>
      <c r="BZ84" s="118"/>
      <c r="CA84" s="95">
        <f t="shared" si="120"/>
        <v>0</v>
      </c>
      <c r="CB84" s="95">
        <f t="shared" si="121"/>
        <v>0</v>
      </c>
      <c r="CC84" s="139"/>
      <c r="CD84" s="99"/>
      <c r="CE84" s="120"/>
      <c r="CF84" s="120"/>
      <c r="CG84" s="95">
        <f t="shared" si="122"/>
        <v>0</v>
      </c>
      <c r="CH84" s="95">
        <f t="shared" si="123"/>
        <v>0</v>
      </c>
      <c r="CI84" s="95"/>
      <c r="CJ84" s="95"/>
      <c r="CK84" s="95"/>
      <c r="CL84" s="95"/>
      <c r="CM84" s="95">
        <f t="shared" si="124"/>
        <v>0</v>
      </c>
      <c r="CN84" s="95">
        <f t="shared" si="125"/>
        <v>0</v>
      </c>
      <c r="CO84" s="116"/>
      <c r="CP84" s="95"/>
      <c r="CQ84" s="95"/>
      <c r="CR84" s="95"/>
      <c r="CS84" s="95">
        <f t="shared" si="126"/>
        <v>0</v>
      </c>
      <c r="CT84" s="95">
        <f t="shared" si="127"/>
        <v>0</v>
      </c>
      <c r="CU84" s="95"/>
      <c r="CV84" s="95"/>
      <c r="CW84" s="95"/>
      <c r="CX84" s="95"/>
      <c r="CY84" s="95">
        <f t="shared" si="128"/>
        <v>0</v>
      </c>
      <c r="CZ84" s="95">
        <f t="shared" si="129"/>
        <v>0</v>
      </c>
      <c r="DA84" s="139">
        <v>10.31</v>
      </c>
      <c r="DB84" s="138"/>
      <c r="DC84" s="95"/>
      <c r="DD84" s="95"/>
      <c r="DE84" s="95">
        <f t="shared" si="130"/>
        <v>10.31</v>
      </c>
      <c r="DF84" s="95">
        <f t="shared" si="131"/>
        <v>0</v>
      </c>
      <c r="DG84" s="95"/>
      <c r="DH84" s="95"/>
      <c r="DI84" s="118"/>
      <c r="DJ84" s="95"/>
      <c r="DK84" s="95">
        <f t="shared" si="132"/>
        <v>0</v>
      </c>
      <c r="DL84" s="95">
        <f t="shared" si="133"/>
        <v>0</v>
      </c>
      <c r="DM84" s="138"/>
      <c r="DN84" s="138"/>
      <c r="DO84" s="138"/>
      <c r="DP84" s="138"/>
      <c r="DQ84" s="95">
        <f t="shared" si="134"/>
        <v>0</v>
      </c>
      <c r="DR84" s="95">
        <f t="shared" si="135"/>
        <v>0</v>
      </c>
      <c r="DS84" s="116"/>
      <c r="DT84" s="95"/>
      <c r="DU84" s="95"/>
      <c r="DV84" s="119"/>
      <c r="DW84" s="95">
        <f t="shared" si="136"/>
        <v>0</v>
      </c>
      <c r="DX84" s="95">
        <f t="shared" si="137"/>
        <v>0</v>
      </c>
      <c r="DY84" s="140"/>
      <c r="DZ84" s="95"/>
      <c r="EA84" s="95"/>
      <c r="EB84" s="95"/>
      <c r="EC84" s="95">
        <f t="shared" si="138"/>
        <v>0</v>
      </c>
      <c r="ED84" s="95">
        <f t="shared" si="139"/>
        <v>0</v>
      </c>
      <c r="EE84" s="95"/>
      <c r="EF84" s="95"/>
      <c r="EG84" s="121"/>
      <c r="EH84" s="95"/>
      <c r="EI84" s="95">
        <f t="shared" si="140"/>
        <v>0</v>
      </c>
      <c r="EJ84" s="95">
        <f t="shared" si="141"/>
        <v>0</v>
      </c>
      <c r="EK84" s="95"/>
      <c r="EL84" s="95"/>
      <c r="EM84" s="95"/>
      <c r="EN84" s="95"/>
      <c r="EO84" s="95">
        <f t="shared" si="142"/>
        <v>0</v>
      </c>
      <c r="EP84" s="95">
        <f t="shared" si="143"/>
        <v>0</v>
      </c>
      <c r="EQ84" s="95"/>
      <c r="ER84" s="95"/>
      <c r="ES84" s="95"/>
      <c r="ET84" s="95"/>
      <c r="EU84" s="95">
        <f t="shared" si="144"/>
        <v>0</v>
      </c>
      <c r="EV84" s="95">
        <f t="shared" si="145"/>
        <v>0</v>
      </c>
      <c r="EW84" s="116">
        <v>44.33</v>
      </c>
      <c r="EX84" s="95"/>
      <c r="EY84" s="95"/>
      <c r="EZ84" s="95"/>
      <c r="FA84" s="95">
        <f t="shared" si="146"/>
        <v>44.33</v>
      </c>
      <c r="FB84" s="95">
        <f t="shared" si="147"/>
        <v>0</v>
      </c>
      <c r="FC84" s="95"/>
      <c r="FD84" s="95"/>
      <c r="FE84" s="95"/>
      <c r="FF84" s="95"/>
      <c r="FG84" s="95">
        <f t="shared" si="148"/>
        <v>0</v>
      </c>
      <c r="FH84" s="95">
        <f t="shared" si="149"/>
        <v>0</v>
      </c>
      <c r="FI84" s="95"/>
      <c r="FJ84" s="95"/>
      <c r="FK84" s="95"/>
      <c r="FL84" s="95"/>
      <c r="FM84" s="95">
        <f t="shared" si="150"/>
        <v>0</v>
      </c>
      <c r="FN84" s="95">
        <f t="shared" si="151"/>
        <v>0</v>
      </c>
      <c r="FO84" s="95"/>
      <c r="FP84" s="95"/>
      <c r="FQ84" s="95"/>
      <c r="FR84" s="95"/>
      <c r="FS84" s="95">
        <f t="shared" si="152"/>
        <v>0</v>
      </c>
      <c r="FT84" s="95">
        <f t="shared" si="153"/>
        <v>0</v>
      </c>
      <c r="FU84" s="95"/>
      <c r="FV84" s="95"/>
      <c r="FW84" s="95"/>
      <c r="FX84" s="95"/>
      <c r="FY84" s="95">
        <f t="shared" si="154"/>
        <v>0</v>
      </c>
      <c r="FZ84" s="95">
        <f t="shared" si="155"/>
        <v>0</v>
      </c>
      <c r="GA84" s="95"/>
      <c r="GB84" s="95"/>
      <c r="GC84" s="95"/>
      <c r="GD84" s="95"/>
      <c r="GE84" s="95">
        <f t="shared" si="156"/>
        <v>0</v>
      </c>
      <c r="GF84" s="95">
        <f t="shared" si="157"/>
        <v>0</v>
      </c>
      <c r="GG84" s="95"/>
      <c r="GH84" s="95"/>
      <c r="GI84" s="95"/>
      <c r="GJ84" s="95"/>
      <c r="GK84" s="95">
        <f t="shared" si="158"/>
        <v>0</v>
      </c>
      <c r="GL84" s="95">
        <f t="shared" si="159"/>
        <v>0</v>
      </c>
      <c r="GM84" s="95"/>
      <c r="GN84" s="95"/>
      <c r="GO84" s="95"/>
      <c r="GP84" s="95"/>
      <c r="GQ84" s="95">
        <f t="shared" si="160"/>
        <v>0</v>
      </c>
      <c r="GR84" s="95">
        <f t="shared" si="161"/>
        <v>0</v>
      </c>
      <c r="GS84" s="95"/>
      <c r="GT84" s="95"/>
      <c r="GU84" s="95"/>
      <c r="GV84" s="95"/>
      <c r="GW84" s="95">
        <f t="shared" si="162"/>
        <v>0</v>
      </c>
      <c r="GX84" s="95">
        <f t="shared" si="162"/>
        <v>0</v>
      </c>
      <c r="GY84" s="95"/>
      <c r="GZ84" s="95"/>
      <c r="HA84" s="95"/>
      <c r="HB84" s="95"/>
      <c r="HC84" s="95">
        <f t="shared" si="163"/>
        <v>0</v>
      </c>
      <c r="HD84" s="95">
        <f t="shared" si="163"/>
        <v>0</v>
      </c>
      <c r="HE84" s="95"/>
      <c r="HF84" s="95"/>
      <c r="HG84" s="95"/>
      <c r="HH84" s="95"/>
      <c r="HI84" s="95">
        <f t="shared" si="164"/>
        <v>0</v>
      </c>
      <c r="HJ84" s="95">
        <f t="shared" si="165"/>
        <v>0</v>
      </c>
      <c r="HK84" s="95"/>
      <c r="HL84" s="95"/>
      <c r="HM84" s="95"/>
      <c r="HN84" s="95"/>
      <c r="HO84" s="95">
        <f t="shared" si="166"/>
        <v>0</v>
      </c>
      <c r="HP84" s="95">
        <f t="shared" si="167"/>
        <v>0</v>
      </c>
      <c r="HQ84" s="95"/>
      <c r="HR84" s="95"/>
      <c r="HS84" s="95"/>
      <c r="HT84" s="95"/>
      <c r="HU84" s="95">
        <f t="shared" si="168"/>
        <v>0</v>
      </c>
      <c r="HV84" s="95">
        <f t="shared" si="168"/>
        <v>0</v>
      </c>
      <c r="HW84" s="95"/>
      <c r="HX84" s="166"/>
      <c r="HY84" s="166"/>
      <c r="HZ84" s="166"/>
      <c r="IA84" s="95">
        <f t="shared" si="169"/>
        <v>0</v>
      </c>
      <c r="IB84" s="95">
        <f t="shared" si="170"/>
        <v>0</v>
      </c>
      <c r="IC84" s="164"/>
      <c r="ID84" s="99"/>
      <c r="IE84" s="99">
        <f t="shared" si="171"/>
        <v>0</v>
      </c>
      <c r="IF84" s="99">
        <f t="shared" si="171"/>
        <v>0</v>
      </c>
      <c r="IG84" s="99"/>
      <c r="IH84" s="99"/>
      <c r="II84" s="99">
        <f t="shared" si="172"/>
        <v>0</v>
      </c>
      <c r="IJ84" s="99">
        <f t="shared" si="173"/>
        <v>0</v>
      </c>
      <c r="IK84" s="165"/>
      <c r="IL84" s="167"/>
      <c r="IM84" s="162">
        <f t="shared" si="174"/>
        <v>0</v>
      </c>
      <c r="IN84" s="162">
        <f t="shared" si="175"/>
        <v>0</v>
      </c>
      <c r="IO84" s="139"/>
      <c r="IP84" s="166"/>
      <c r="IQ84" s="162">
        <f t="shared" si="176"/>
        <v>0</v>
      </c>
      <c r="IR84" s="162">
        <f t="shared" si="177"/>
        <v>0</v>
      </c>
      <c r="IS84" s="117"/>
      <c r="IT84" s="166"/>
      <c r="IU84" s="162">
        <f t="shared" si="178"/>
        <v>0</v>
      </c>
      <c r="IV84" s="162">
        <f t="shared" si="179"/>
        <v>0</v>
      </c>
      <c r="IW84" s="163"/>
      <c r="IX84" s="163"/>
      <c r="IY84" s="191">
        <f t="shared" si="90"/>
        <v>0</v>
      </c>
      <c r="IZ84" s="190">
        <f t="shared" si="91"/>
        <v>0</v>
      </c>
      <c r="JA84" s="191"/>
      <c r="JB84" s="191"/>
      <c r="JC84" s="191">
        <f t="shared" si="180"/>
        <v>0</v>
      </c>
      <c r="JD84" s="191">
        <f t="shared" si="181"/>
        <v>0</v>
      </c>
      <c r="JE84" s="190"/>
      <c r="JF84" s="190"/>
      <c r="JG84" s="191">
        <f t="shared" si="182"/>
        <v>0</v>
      </c>
      <c r="JH84" s="191">
        <f t="shared" si="183"/>
        <v>0</v>
      </c>
    </row>
    <row r="85" spans="1:268" ht="12.75" customHeight="1">
      <c r="A85" s="134"/>
      <c r="B85" s="137">
        <v>75</v>
      </c>
      <c r="C85" s="95"/>
      <c r="D85" s="95"/>
      <c r="E85" s="138"/>
      <c r="F85" s="138"/>
      <c r="G85" s="95">
        <f t="shared" si="96"/>
        <v>0</v>
      </c>
      <c r="H85" s="95">
        <f t="shared" si="97"/>
        <v>0</v>
      </c>
      <c r="I85" s="116"/>
      <c r="J85" s="95"/>
      <c r="K85" s="95"/>
      <c r="L85" s="95"/>
      <c r="M85" s="95">
        <f t="shared" si="98"/>
        <v>0</v>
      </c>
      <c r="N85" s="95">
        <f t="shared" si="99"/>
        <v>0</v>
      </c>
      <c r="O85" s="116"/>
      <c r="P85" s="95"/>
      <c r="Q85" s="99"/>
      <c r="R85" s="95"/>
      <c r="S85" s="95">
        <f t="shared" si="100"/>
        <v>0</v>
      </c>
      <c r="T85" s="95">
        <f t="shared" si="101"/>
        <v>0</v>
      </c>
      <c r="U85" s="116">
        <v>34.950000000000003</v>
      </c>
      <c r="V85" s="95"/>
      <c r="W85" s="99"/>
      <c r="X85" s="99"/>
      <c r="Y85" s="95">
        <f t="shared" si="102"/>
        <v>34.950000000000003</v>
      </c>
      <c r="Z85" s="95">
        <f t="shared" si="103"/>
        <v>0</v>
      </c>
      <c r="AA85" s="95"/>
      <c r="AB85" s="168"/>
      <c r="AC85" s="231"/>
      <c r="AD85" s="95"/>
      <c r="AE85" s="95">
        <f t="shared" si="104"/>
        <v>0</v>
      </c>
      <c r="AF85" s="95">
        <f t="shared" si="105"/>
        <v>0</v>
      </c>
      <c r="AG85" s="116"/>
      <c r="AH85" s="95"/>
      <c r="AI85" s="95"/>
      <c r="AJ85" s="95"/>
      <c r="AK85" s="95">
        <f t="shared" si="106"/>
        <v>0</v>
      </c>
      <c r="AL85" s="95">
        <f t="shared" si="107"/>
        <v>0</v>
      </c>
      <c r="AM85" s="95"/>
      <c r="AN85" s="95"/>
      <c r="AO85" s="138"/>
      <c r="AP85" s="138"/>
      <c r="AQ85" s="95">
        <f t="shared" si="108"/>
        <v>0</v>
      </c>
      <c r="AR85" s="95">
        <f t="shared" si="109"/>
        <v>0</v>
      </c>
      <c r="AS85" s="139">
        <v>13.4</v>
      </c>
      <c r="AT85" s="162"/>
      <c r="AU85" s="99"/>
      <c r="AV85" s="95"/>
      <c r="AW85" s="95">
        <f t="shared" si="110"/>
        <v>13.4</v>
      </c>
      <c r="AX85" s="95">
        <f t="shared" si="111"/>
        <v>0</v>
      </c>
      <c r="AY85" s="150"/>
      <c r="AZ85" s="110"/>
      <c r="BA85" s="110"/>
      <c r="BB85" s="110"/>
      <c r="BC85" s="95">
        <f t="shared" si="112"/>
        <v>0</v>
      </c>
      <c r="BD85" s="95">
        <f t="shared" si="113"/>
        <v>0</v>
      </c>
      <c r="BE85" s="95"/>
      <c r="BF85" s="95"/>
      <c r="BG85" s="99"/>
      <c r="BH85" s="95"/>
      <c r="BI85" s="95">
        <f t="shared" si="114"/>
        <v>0</v>
      </c>
      <c r="BJ85" s="95">
        <f t="shared" si="115"/>
        <v>0</v>
      </c>
      <c r="BK85" s="118"/>
      <c r="BL85" s="118"/>
      <c r="BM85" s="95"/>
      <c r="BN85" s="95"/>
      <c r="BO85" s="95">
        <f t="shared" si="116"/>
        <v>0</v>
      </c>
      <c r="BP85" s="95">
        <f t="shared" si="117"/>
        <v>0</v>
      </c>
      <c r="BQ85" s="95"/>
      <c r="BR85" s="95"/>
      <c r="BS85" s="119"/>
      <c r="BT85" s="119"/>
      <c r="BU85" s="95">
        <f t="shared" si="118"/>
        <v>0</v>
      </c>
      <c r="BV85" s="95">
        <f t="shared" si="119"/>
        <v>0</v>
      </c>
      <c r="BW85" s="356"/>
      <c r="BX85" s="138"/>
      <c r="BY85" s="103"/>
      <c r="BZ85" s="118"/>
      <c r="CA85" s="95">
        <f t="shared" si="120"/>
        <v>0</v>
      </c>
      <c r="CB85" s="95">
        <f t="shared" si="121"/>
        <v>0</v>
      </c>
      <c r="CC85" s="139"/>
      <c r="CD85" s="99"/>
      <c r="CE85" s="120"/>
      <c r="CF85" s="120"/>
      <c r="CG85" s="95">
        <f t="shared" si="122"/>
        <v>0</v>
      </c>
      <c r="CH85" s="95">
        <f t="shared" si="123"/>
        <v>0</v>
      </c>
      <c r="CI85" s="95"/>
      <c r="CJ85" s="95"/>
      <c r="CK85" s="95"/>
      <c r="CL85" s="95"/>
      <c r="CM85" s="95">
        <f t="shared" si="124"/>
        <v>0</v>
      </c>
      <c r="CN85" s="95">
        <f t="shared" si="125"/>
        <v>0</v>
      </c>
      <c r="CO85" s="116"/>
      <c r="CP85" s="95"/>
      <c r="CQ85" s="95"/>
      <c r="CR85" s="95"/>
      <c r="CS85" s="95">
        <f t="shared" si="126"/>
        <v>0</v>
      </c>
      <c r="CT85" s="95">
        <f t="shared" si="127"/>
        <v>0</v>
      </c>
      <c r="CU85" s="95"/>
      <c r="CV85" s="95"/>
      <c r="CW85" s="95"/>
      <c r="CX85" s="95"/>
      <c r="CY85" s="95">
        <f t="shared" si="128"/>
        <v>0</v>
      </c>
      <c r="CZ85" s="95">
        <f t="shared" si="129"/>
        <v>0</v>
      </c>
      <c r="DA85" s="139">
        <v>10.31</v>
      </c>
      <c r="DB85" s="138"/>
      <c r="DC85" s="95"/>
      <c r="DD85" s="95"/>
      <c r="DE85" s="95">
        <f t="shared" si="130"/>
        <v>10.31</v>
      </c>
      <c r="DF85" s="95">
        <f t="shared" si="131"/>
        <v>0</v>
      </c>
      <c r="DG85" s="95"/>
      <c r="DH85" s="95"/>
      <c r="DI85" s="118"/>
      <c r="DJ85" s="95"/>
      <c r="DK85" s="95">
        <f t="shared" si="132"/>
        <v>0</v>
      </c>
      <c r="DL85" s="95">
        <f t="shared" si="133"/>
        <v>0</v>
      </c>
      <c r="DM85" s="138"/>
      <c r="DN85" s="138"/>
      <c r="DO85" s="138"/>
      <c r="DP85" s="138"/>
      <c r="DQ85" s="95">
        <f t="shared" si="134"/>
        <v>0</v>
      </c>
      <c r="DR85" s="95">
        <f t="shared" si="135"/>
        <v>0</v>
      </c>
      <c r="DS85" s="116"/>
      <c r="DT85" s="95"/>
      <c r="DU85" s="95"/>
      <c r="DV85" s="119"/>
      <c r="DW85" s="95">
        <f t="shared" si="136"/>
        <v>0</v>
      </c>
      <c r="DX85" s="95">
        <f t="shared" si="137"/>
        <v>0</v>
      </c>
      <c r="DY85" s="140"/>
      <c r="DZ85" s="95"/>
      <c r="EA85" s="95"/>
      <c r="EB85" s="95"/>
      <c r="EC85" s="95">
        <f t="shared" si="138"/>
        <v>0</v>
      </c>
      <c r="ED85" s="95">
        <f t="shared" si="139"/>
        <v>0</v>
      </c>
      <c r="EE85" s="95"/>
      <c r="EF85" s="95"/>
      <c r="EG85" s="121"/>
      <c r="EH85" s="95"/>
      <c r="EI85" s="95">
        <f t="shared" si="140"/>
        <v>0</v>
      </c>
      <c r="EJ85" s="95">
        <f t="shared" si="141"/>
        <v>0</v>
      </c>
      <c r="EK85" s="95"/>
      <c r="EL85" s="95"/>
      <c r="EM85" s="95"/>
      <c r="EN85" s="95"/>
      <c r="EO85" s="95">
        <f t="shared" si="142"/>
        <v>0</v>
      </c>
      <c r="EP85" s="95">
        <f t="shared" si="143"/>
        <v>0</v>
      </c>
      <c r="EQ85" s="95"/>
      <c r="ER85" s="95"/>
      <c r="ES85" s="95"/>
      <c r="ET85" s="95"/>
      <c r="EU85" s="95">
        <f t="shared" si="144"/>
        <v>0</v>
      </c>
      <c r="EV85" s="95">
        <f t="shared" si="145"/>
        <v>0</v>
      </c>
      <c r="EW85" s="116">
        <v>44.33</v>
      </c>
      <c r="EX85" s="95"/>
      <c r="EY85" s="95"/>
      <c r="EZ85" s="95"/>
      <c r="FA85" s="95">
        <f t="shared" si="146"/>
        <v>44.33</v>
      </c>
      <c r="FB85" s="95">
        <f t="shared" si="147"/>
        <v>0</v>
      </c>
      <c r="FC85" s="95"/>
      <c r="FD85" s="95"/>
      <c r="FE85" s="95"/>
      <c r="FF85" s="95"/>
      <c r="FG85" s="95">
        <f t="shared" si="148"/>
        <v>0</v>
      </c>
      <c r="FH85" s="95">
        <f t="shared" si="149"/>
        <v>0</v>
      </c>
      <c r="FI85" s="95"/>
      <c r="FJ85" s="95"/>
      <c r="FK85" s="95"/>
      <c r="FL85" s="95"/>
      <c r="FM85" s="95">
        <f t="shared" si="150"/>
        <v>0</v>
      </c>
      <c r="FN85" s="95">
        <f t="shared" si="151"/>
        <v>0</v>
      </c>
      <c r="FO85" s="95"/>
      <c r="FP85" s="95"/>
      <c r="FQ85" s="95"/>
      <c r="FR85" s="95"/>
      <c r="FS85" s="95">
        <f t="shared" si="152"/>
        <v>0</v>
      </c>
      <c r="FT85" s="95">
        <f t="shared" si="153"/>
        <v>0</v>
      </c>
      <c r="FU85" s="95"/>
      <c r="FV85" s="95"/>
      <c r="FW85" s="95"/>
      <c r="FX85" s="95"/>
      <c r="FY85" s="95">
        <f t="shared" si="154"/>
        <v>0</v>
      </c>
      <c r="FZ85" s="95">
        <f t="shared" si="155"/>
        <v>0</v>
      </c>
      <c r="GA85" s="95"/>
      <c r="GB85" s="95"/>
      <c r="GC85" s="95"/>
      <c r="GD85" s="95"/>
      <c r="GE85" s="95">
        <f t="shared" si="156"/>
        <v>0</v>
      </c>
      <c r="GF85" s="95">
        <f t="shared" si="157"/>
        <v>0</v>
      </c>
      <c r="GG85" s="95"/>
      <c r="GH85" s="95"/>
      <c r="GI85" s="95"/>
      <c r="GJ85" s="95"/>
      <c r="GK85" s="95">
        <f t="shared" si="158"/>
        <v>0</v>
      </c>
      <c r="GL85" s="95">
        <f t="shared" si="159"/>
        <v>0</v>
      </c>
      <c r="GM85" s="95"/>
      <c r="GN85" s="95"/>
      <c r="GO85" s="95"/>
      <c r="GP85" s="95"/>
      <c r="GQ85" s="95">
        <f t="shared" si="160"/>
        <v>0</v>
      </c>
      <c r="GR85" s="95">
        <f t="shared" si="161"/>
        <v>0</v>
      </c>
      <c r="GS85" s="95"/>
      <c r="GT85" s="95"/>
      <c r="GU85" s="95"/>
      <c r="GV85" s="95"/>
      <c r="GW85" s="95">
        <f t="shared" si="162"/>
        <v>0</v>
      </c>
      <c r="GX85" s="95">
        <f t="shared" si="162"/>
        <v>0</v>
      </c>
      <c r="GY85" s="95"/>
      <c r="GZ85" s="95"/>
      <c r="HA85" s="95"/>
      <c r="HB85" s="95"/>
      <c r="HC85" s="95">
        <f t="shared" si="163"/>
        <v>0</v>
      </c>
      <c r="HD85" s="95">
        <f t="shared" si="163"/>
        <v>0</v>
      </c>
      <c r="HE85" s="95"/>
      <c r="HF85" s="95"/>
      <c r="HG85" s="95"/>
      <c r="HH85" s="95"/>
      <c r="HI85" s="95">
        <f t="shared" si="164"/>
        <v>0</v>
      </c>
      <c r="HJ85" s="95">
        <f t="shared" si="165"/>
        <v>0</v>
      </c>
      <c r="HK85" s="95"/>
      <c r="HL85" s="95"/>
      <c r="HM85" s="95"/>
      <c r="HN85" s="95"/>
      <c r="HO85" s="95">
        <f t="shared" si="166"/>
        <v>0</v>
      </c>
      <c r="HP85" s="95">
        <f t="shared" si="167"/>
        <v>0</v>
      </c>
      <c r="HQ85" s="95"/>
      <c r="HR85" s="95"/>
      <c r="HS85" s="95"/>
      <c r="HT85" s="95"/>
      <c r="HU85" s="95">
        <f t="shared" si="168"/>
        <v>0</v>
      </c>
      <c r="HV85" s="95">
        <f t="shared" si="168"/>
        <v>0</v>
      </c>
      <c r="HW85" s="95"/>
      <c r="HX85" s="166"/>
      <c r="HY85" s="166"/>
      <c r="HZ85" s="166"/>
      <c r="IA85" s="95">
        <f t="shared" si="169"/>
        <v>0</v>
      </c>
      <c r="IB85" s="95">
        <f t="shared" si="170"/>
        <v>0</v>
      </c>
      <c r="IC85" s="164"/>
      <c r="ID85" s="99"/>
      <c r="IE85" s="99">
        <f t="shared" si="171"/>
        <v>0</v>
      </c>
      <c r="IF85" s="99">
        <f t="shared" si="171"/>
        <v>0</v>
      </c>
      <c r="IG85" s="99"/>
      <c r="IH85" s="99"/>
      <c r="II85" s="99">
        <f t="shared" si="172"/>
        <v>0</v>
      </c>
      <c r="IJ85" s="99">
        <f t="shared" si="173"/>
        <v>0</v>
      </c>
      <c r="IK85" s="165"/>
      <c r="IL85" s="167"/>
      <c r="IM85" s="162">
        <f t="shared" si="174"/>
        <v>0</v>
      </c>
      <c r="IN85" s="162">
        <f t="shared" si="175"/>
        <v>0</v>
      </c>
      <c r="IO85" s="139"/>
      <c r="IP85" s="166"/>
      <c r="IQ85" s="162">
        <f t="shared" si="176"/>
        <v>0</v>
      </c>
      <c r="IR85" s="162">
        <f t="shared" si="177"/>
        <v>0</v>
      </c>
      <c r="IS85" s="117"/>
      <c r="IT85" s="166"/>
      <c r="IU85" s="162">
        <f t="shared" si="178"/>
        <v>0</v>
      </c>
      <c r="IV85" s="162">
        <f t="shared" si="179"/>
        <v>0</v>
      </c>
      <c r="IW85" s="163"/>
      <c r="IX85" s="163"/>
      <c r="IY85" s="191">
        <f t="shared" ref="IY85:IY106" si="184">IW85</f>
        <v>0</v>
      </c>
      <c r="IZ85" s="190">
        <f t="shared" ref="IZ85:IZ106" si="185">IX85</f>
        <v>0</v>
      </c>
      <c r="JA85" s="191"/>
      <c r="JB85" s="191"/>
      <c r="JC85" s="191">
        <f t="shared" si="180"/>
        <v>0</v>
      </c>
      <c r="JD85" s="191">
        <f t="shared" si="181"/>
        <v>0</v>
      </c>
      <c r="JE85" s="190"/>
      <c r="JF85" s="190"/>
      <c r="JG85" s="191">
        <f t="shared" si="182"/>
        <v>0</v>
      </c>
      <c r="JH85" s="191">
        <f t="shared" si="183"/>
        <v>0</v>
      </c>
    </row>
    <row r="86" spans="1:268" ht="12.75" customHeight="1">
      <c r="A86" s="134"/>
      <c r="B86" s="137">
        <v>76</v>
      </c>
      <c r="C86" s="95"/>
      <c r="D86" s="95"/>
      <c r="E86" s="138"/>
      <c r="F86" s="138"/>
      <c r="G86" s="95">
        <f t="shared" si="96"/>
        <v>0</v>
      </c>
      <c r="H86" s="95">
        <f t="shared" si="97"/>
        <v>0</v>
      </c>
      <c r="I86" s="116"/>
      <c r="J86" s="95"/>
      <c r="K86" s="95"/>
      <c r="L86" s="95"/>
      <c r="M86" s="95">
        <f t="shared" si="98"/>
        <v>0</v>
      </c>
      <c r="N86" s="95">
        <f t="shared" si="99"/>
        <v>0</v>
      </c>
      <c r="O86" s="116"/>
      <c r="P86" s="95"/>
      <c r="Q86" s="99"/>
      <c r="R86" s="95"/>
      <c r="S86" s="95">
        <f t="shared" si="100"/>
        <v>0</v>
      </c>
      <c r="T86" s="95">
        <f t="shared" si="101"/>
        <v>0</v>
      </c>
      <c r="U86" s="116">
        <v>34.950000000000003</v>
      </c>
      <c r="V86" s="95"/>
      <c r="W86" s="99"/>
      <c r="X86" s="99"/>
      <c r="Y86" s="95">
        <f t="shared" si="102"/>
        <v>34.950000000000003</v>
      </c>
      <c r="Z86" s="95">
        <f t="shared" si="103"/>
        <v>0</v>
      </c>
      <c r="AA86" s="95"/>
      <c r="AB86" s="168"/>
      <c r="AC86" s="231"/>
      <c r="AD86" s="95"/>
      <c r="AE86" s="95">
        <f t="shared" si="104"/>
        <v>0</v>
      </c>
      <c r="AF86" s="95">
        <f t="shared" si="105"/>
        <v>0</v>
      </c>
      <c r="AG86" s="116"/>
      <c r="AH86" s="95"/>
      <c r="AI86" s="95"/>
      <c r="AJ86" s="95"/>
      <c r="AK86" s="95">
        <f t="shared" si="106"/>
        <v>0</v>
      </c>
      <c r="AL86" s="95">
        <f t="shared" si="107"/>
        <v>0</v>
      </c>
      <c r="AM86" s="95"/>
      <c r="AN86" s="95"/>
      <c r="AO86" s="138"/>
      <c r="AP86" s="138"/>
      <c r="AQ86" s="95">
        <f t="shared" si="108"/>
        <v>0</v>
      </c>
      <c r="AR86" s="95">
        <f t="shared" si="109"/>
        <v>0</v>
      </c>
      <c r="AS86" s="139">
        <v>13.4</v>
      </c>
      <c r="AT86" s="162"/>
      <c r="AU86" s="99"/>
      <c r="AV86" s="95"/>
      <c r="AW86" s="95">
        <f t="shared" si="110"/>
        <v>13.4</v>
      </c>
      <c r="AX86" s="95">
        <f t="shared" si="111"/>
        <v>0</v>
      </c>
      <c r="AY86" s="150"/>
      <c r="AZ86" s="110"/>
      <c r="BA86" s="110"/>
      <c r="BB86" s="110"/>
      <c r="BC86" s="95">
        <f t="shared" si="112"/>
        <v>0</v>
      </c>
      <c r="BD86" s="95">
        <f t="shared" si="113"/>
        <v>0</v>
      </c>
      <c r="BE86" s="95"/>
      <c r="BF86" s="95"/>
      <c r="BG86" s="99"/>
      <c r="BH86" s="95"/>
      <c r="BI86" s="95">
        <f t="shared" si="114"/>
        <v>0</v>
      </c>
      <c r="BJ86" s="95">
        <f t="shared" si="115"/>
        <v>0</v>
      </c>
      <c r="BK86" s="118"/>
      <c r="BL86" s="118"/>
      <c r="BM86" s="95"/>
      <c r="BN86" s="95"/>
      <c r="BO86" s="95">
        <f t="shared" si="116"/>
        <v>0</v>
      </c>
      <c r="BP86" s="95">
        <f t="shared" si="117"/>
        <v>0</v>
      </c>
      <c r="BQ86" s="95"/>
      <c r="BR86" s="95"/>
      <c r="BS86" s="119"/>
      <c r="BT86" s="119"/>
      <c r="BU86" s="95">
        <f t="shared" si="118"/>
        <v>0</v>
      </c>
      <c r="BV86" s="95">
        <f t="shared" si="119"/>
        <v>0</v>
      </c>
      <c r="BW86" s="356"/>
      <c r="BX86" s="138"/>
      <c r="BY86" s="103"/>
      <c r="BZ86" s="118"/>
      <c r="CA86" s="95">
        <f t="shared" si="120"/>
        <v>0</v>
      </c>
      <c r="CB86" s="95">
        <f t="shared" si="121"/>
        <v>0</v>
      </c>
      <c r="CC86" s="139"/>
      <c r="CD86" s="99"/>
      <c r="CE86" s="120"/>
      <c r="CF86" s="120"/>
      <c r="CG86" s="95">
        <f t="shared" si="122"/>
        <v>0</v>
      </c>
      <c r="CH86" s="95">
        <f t="shared" si="123"/>
        <v>0</v>
      </c>
      <c r="CI86" s="95"/>
      <c r="CJ86" s="95"/>
      <c r="CK86" s="95"/>
      <c r="CL86" s="95"/>
      <c r="CM86" s="95">
        <f t="shared" si="124"/>
        <v>0</v>
      </c>
      <c r="CN86" s="95">
        <f t="shared" si="125"/>
        <v>0</v>
      </c>
      <c r="CO86" s="116"/>
      <c r="CP86" s="95"/>
      <c r="CQ86" s="95"/>
      <c r="CR86" s="95"/>
      <c r="CS86" s="95">
        <f t="shared" si="126"/>
        <v>0</v>
      </c>
      <c r="CT86" s="95">
        <f t="shared" si="127"/>
        <v>0</v>
      </c>
      <c r="CU86" s="95"/>
      <c r="CV86" s="95"/>
      <c r="CW86" s="95"/>
      <c r="CX86" s="95"/>
      <c r="CY86" s="95">
        <f t="shared" si="128"/>
        <v>0</v>
      </c>
      <c r="CZ86" s="95">
        <f t="shared" si="129"/>
        <v>0</v>
      </c>
      <c r="DA86" s="139">
        <v>10.31</v>
      </c>
      <c r="DB86" s="138"/>
      <c r="DC86" s="95"/>
      <c r="DD86" s="95"/>
      <c r="DE86" s="95">
        <f t="shared" si="130"/>
        <v>10.31</v>
      </c>
      <c r="DF86" s="95">
        <f t="shared" si="131"/>
        <v>0</v>
      </c>
      <c r="DG86" s="95"/>
      <c r="DH86" s="95"/>
      <c r="DI86" s="118"/>
      <c r="DJ86" s="95"/>
      <c r="DK86" s="95">
        <f t="shared" si="132"/>
        <v>0</v>
      </c>
      <c r="DL86" s="95">
        <f t="shared" si="133"/>
        <v>0</v>
      </c>
      <c r="DM86" s="138"/>
      <c r="DN86" s="138"/>
      <c r="DO86" s="138"/>
      <c r="DP86" s="138"/>
      <c r="DQ86" s="95">
        <f t="shared" si="134"/>
        <v>0</v>
      </c>
      <c r="DR86" s="95">
        <f t="shared" si="135"/>
        <v>0</v>
      </c>
      <c r="DS86" s="116"/>
      <c r="DT86" s="95"/>
      <c r="DU86" s="95"/>
      <c r="DV86" s="119"/>
      <c r="DW86" s="95">
        <f t="shared" si="136"/>
        <v>0</v>
      </c>
      <c r="DX86" s="95">
        <f t="shared" si="137"/>
        <v>0</v>
      </c>
      <c r="DY86" s="140"/>
      <c r="DZ86" s="95"/>
      <c r="EA86" s="95"/>
      <c r="EB86" s="95"/>
      <c r="EC86" s="95">
        <f t="shared" si="138"/>
        <v>0</v>
      </c>
      <c r="ED86" s="95">
        <f t="shared" si="139"/>
        <v>0</v>
      </c>
      <c r="EE86" s="95"/>
      <c r="EF86" s="95"/>
      <c r="EG86" s="121"/>
      <c r="EH86" s="95"/>
      <c r="EI86" s="95">
        <f t="shared" si="140"/>
        <v>0</v>
      </c>
      <c r="EJ86" s="95">
        <f t="shared" si="141"/>
        <v>0</v>
      </c>
      <c r="EK86" s="95"/>
      <c r="EL86" s="95"/>
      <c r="EM86" s="95"/>
      <c r="EN86" s="95"/>
      <c r="EO86" s="95">
        <f t="shared" si="142"/>
        <v>0</v>
      </c>
      <c r="EP86" s="95">
        <f t="shared" si="143"/>
        <v>0</v>
      </c>
      <c r="EQ86" s="95"/>
      <c r="ER86" s="95"/>
      <c r="ES86" s="95"/>
      <c r="ET86" s="95"/>
      <c r="EU86" s="95">
        <f t="shared" si="144"/>
        <v>0</v>
      </c>
      <c r="EV86" s="95">
        <f t="shared" si="145"/>
        <v>0</v>
      </c>
      <c r="EW86" s="116">
        <v>44.33</v>
      </c>
      <c r="EX86" s="95"/>
      <c r="EY86" s="95"/>
      <c r="EZ86" s="95"/>
      <c r="FA86" s="95">
        <f t="shared" si="146"/>
        <v>44.33</v>
      </c>
      <c r="FB86" s="95">
        <f t="shared" si="147"/>
        <v>0</v>
      </c>
      <c r="FC86" s="95"/>
      <c r="FD86" s="95"/>
      <c r="FE86" s="95"/>
      <c r="FF86" s="95"/>
      <c r="FG86" s="95">
        <f t="shared" si="148"/>
        <v>0</v>
      </c>
      <c r="FH86" s="95">
        <f t="shared" si="149"/>
        <v>0</v>
      </c>
      <c r="FI86" s="95"/>
      <c r="FJ86" s="95"/>
      <c r="FK86" s="95"/>
      <c r="FL86" s="95"/>
      <c r="FM86" s="95">
        <f t="shared" si="150"/>
        <v>0</v>
      </c>
      <c r="FN86" s="95">
        <f t="shared" si="151"/>
        <v>0</v>
      </c>
      <c r="FO86" s="95"/>
      <c r="FP86" s="95"/>
      <c r="FQ86" s="95"/>
      <c r="FR86" s="95"/>
      <c r="FS86" s="95">
        <f t="shared" si="152"/>
        <v>0</v>
      </c>
      <c r="FT86" s="95">
        <f t="shared" si="153"/>
        <v>0</v>
      </c>
      <c r="FU86" s="95"/>
      <c r="FV86" s="95"/>
      <c r="FW86" s="95"/>
      <c r="FX86" s="95"/>
      <c r="FY86" s="95">
        <f t="shared" si="154"/>
        <v>0</v>
      </c>
      <c r="FZ86" s="95">
        <f t="shared" si="155"/>
        <v>0</v>
      </c>
      <c r="GA86" s="95"/>
      <c r="GB86" s="95"/>
      <c r="GC86" s="95"/>
      <c r="GD86" s="95"/>
      <c r="GE86" s="95">
        <f t="shared" si="156"/>
        <v>0</v>
      </c>
      <c r="GF86" s="95">
        <f t="shared" si="157"/>
        <v>0</v>
      </c>
      <c r="GG86" s="95"/>
      <c r="GH86" s="95"/>
      <c r="GI86" s="95"/>
      <c r="GJ86" s="95"/>
      <c r="GK86" s="95">
        <f t="shared" si="158"/>
        <v>0</v>
      </c>
      <c r="GL86" s="95">
        <f t="shared" si="159"/>
        <v>0</v>
      </c>
      <c r="GM86" s="95"/>
      <c r="GN86" s="95"/>
      <c r="GO86" s="95"/>
      <c r="GP86" s="95"/>
      <c r="GQ86" s="95">
        <f t="shared" si="160"/>
        <v>0</v>
      </c>
      <c r="GR86" s="95">
        <f t="shared" si="161"/>
        <v>0</v>
      </c>
      <c r="GS86" s="95"/>
      <c r="GT86" s="95"/>
      <c r="GU86" s="95"/>
      <c r="GV86" s="95"/>
      <c r="GW86" s="95">
        <f t="shared" si="162"/>
        <v>0</v>
      </c>
      <c r="GX86" s="95">
        <f t="shared" si="162"/>
        <v>0</v>
      </c>
      <c r="GY86" s="95"/>
      <c r="GZ86" s="95"/>
      <c r="HA86" s="95"/>
      <c r="HB86" s="95"/>
      <c r="HC86" s="95">
        <f t="shared" si="163"/>
        <v>0</v>
      </c>
      <c r="HD86" s="95">
        <f t="shared" si="163"/>
        <v>0</v>
      </c>
      <c r="HE86" s="95"/>
      <c r="HF86" s="95"/>
      <c r="HG86" s="95"/>
      <c r="HH86" s="95"/>
      <c r="HI86" s="95">
        <f t="shared" si="164"/>
        <v>0</v>
      </c>
      <c r="HJ86" s="95">
        <f t="shared" si="165"/>
        <v>0</v>
      </c>
      <c r="HK86" s="95"/>
      <c r="HL86" s="95"/>
      <c r="HM86" s="95"/>
      <c r="HN86" s="95"/>
      <c r="HO86" s="95">
        <f t="shared" si="166"/>
        <v>0</v>
      </c>
      <c r="HP86" s="95">
        <f t="shared" si="167"/>
        <v>0</v>
      </c>
      <c r="HQ86" s="95"/>
      <c r="HR86" s="95"/>
      <c r="HS86" s="95"/>
      <c r="HT86" s="95"/>
      <c r="HU86" s="95">
        <f t="shared" si="168"/>
        <v>0</v>
      </c>
      <c r="HV86" s="95">
        <f t="shared" si="168"/>
        <v>0</v>
      </c>
      <c r="HW86" s="95"/>
      <c r="HX86" s="166"/>
      <c r="HY86" s="166"/>
      <c r="HZ86" s="166"/>
      <c r="IA86" s="95">
        <f t="shared" si="169"/>
        <v>0</v>
      </c>
      <c r="IB86" s="95">
        <f t="shared" si="170"/>
        <v>0</v>
      </c>
      <c r="IC86" s="164"/>
      <c r="ID86" s="99"/>
      <c r="IE86" s="99">
        <f t="shared" si="171"/>
        <v>0</v>
      </c>
      <c r="IF86" s="99">
        <f t="shared" si="171"/>
        <v>0</v>
      </c>
      <c r="IG86" s="99"/>
      <c r="IH86" s="99"/>
      <c r="II86" s="99">
        <f t="shared" si="172"/>
        <v>0</v>
      </c>
      <c r="IJ86" s="99">
        <f t="shared" si="173"/>
        <v>0</v>
      </c>
      <c r="IK86" s="165"/>
      <c r="IL86" s="167"/>
      <c r="IM86" s="162">
        <f t="shared" si="174"/>
        <v>0</v>
      </c>
      <c r="IN86" s="162">
        <f t="shared" si="175"/>
        <v>0</v>
      </c>
      <c r="IO86" s="139"/>
      <c r="IP86" s="166"/>
      <c r="IQ86" s="162">
        <f t="shared" si="176"/>
        <v>0</v>
      </c>
      <c r="IR86" s="162">
        <f t="shared" si="177"/>
        <v>0</v>
      </c>
      <c r="IS86" s="117"/>
      <c r="IT86" s="166"/>
      <c r="IU86" s="162">
        <f t="shared" si="178"/>
        <v>0</v>
      </c>
      <c r="IV86" s="162">
        <f t="shared" si="179"/>
        <v>0</v>
      </c>
      <c r="IW86" s="163"/>
      <c r="IX86" s="163"/>
      <c r="IY86" s="191">
        <f t="shared" si="184"/>
        <v>0</v>
      </c>
      <c r="IZ86" s="190">
        <f t="shared" si="185"/>
        <v>0</v>
      </c>
      <c r="JA86" s="191"/>
      <c r="JB86" s="191"/>
      <c r="JC86" s="191">
        <f t="shared" si="180"/>
        <v>0</v>
      </c>
      <c r="JD86" s="191">
        <f t="shared" si="181"/>
        <v>0</v>
      </c>
      <c r="JE86" s="190"/>
      <c r="JF86" s="190"/>
      <c r="JG86" s="191">
        <f t="shared" si="182"/>
        <v>0</v>
      </c>
      <c r="JH86" s="191">
        <f t="shared" si="183"/>
        <v>0</v>
      </c>
    </row>
    <row r="87" spans="1:268" ht="12.75" customHeight="1">
      <c r="A87" s="142" t="s">
        <v>155</v>
      </c>
      <c r="B87" s="137">
        <v>77</v>
      </c>
      <c r="C87" s="95"/>
      <c r="D87" s="95"/>
      <c r="E87" s="138"/>
      <c r="F87" s="138"/>
      <c r="G87" s="95">
        <f t="shared" si="96"/>
        <v>0</v>
      </c>
      <c r="H87" s="95">
        <f t="shared" si="97"/>
        <v>0</v>
      </c>
      <c r="I87" s="116"/>
      <c r="J87" s="95"/>
      <c r="K87" s="95"/>
      <c r="L87" s="95"/>
      <c r="M87" s="95">
        <f t="shared" si="98"/>
        <v>0</v>
      </c>
      <c r="N87" s="95">
        <f t="shared" si="99"/>
        <v>0</v>
      </c>
      <c r="O87" s="116"/>
      <c r="P87" s="95"/>
      <c r="Q87" s="99"/>
      <c r="R87" s="95"/>
      <c r="S87" s="95">
        <f t="shared" si="100"/>
        <v>0</v>
      </c>
      <c r="T87" s="95">
        <f t="shared" si="101"/>
        <v>0</v>
      </c>
      <c r="U87" s="116">
        <v>34.950000000000003</v>
      </c>
      <c r="V87" s="95"/>
      <c r="W87" s="99"/>
      <c r="X87" s="99"/>
      <c r="Y87" s="95">
        <f t="shared" si="102"/>
        <v>34.950000000000003</v>
      </c>
      <c r="Z87" s="95">
        <f t="shared" si="103"/>
        <v>0</v>
      </c>
      <c r="AA87" s="95"/>
      <c r="AB87" s="168"/>
      <c r="AC87" s="231"/>
      <c r="AD87" s="95"/>
      <c r="AE87" s="95">
        <f t="shared" si="104"/>
        <v>0</v>
      </c>
      <c r="AF87" s="95">
        <f t="shared" si="105"/>
        <v>0</v>
      </c>
      <c r="AG87" s="116"/>
      <c r="AH87" s="95"/>
      <c r="AI87" s="95"/>
      <c r="AJ87" s="95"/>
      <c r="AK87" s="95">
        <f t="shared" si="106"/>
        <v>0</v>
      </c>
      <c r="AL87" s="95">
        <f t="shared" si="107"/>
        <v>0</v>
      </c>
      <c r="AM87" s="95"/>
      <c r="AN87" s="95"/>
      <c r="AO87" s="138"/>
      <c r="AP87" s="138"/>
      <c r="AQ87" s="95">
        <f t="shared" si="108"/>
        <v>0</v>
      </c>
      <c r="AR87" s="95">
        <f t="shared" si="109"/>
        <v>0</v>
      </c>
      <c r="AS87" s="139">
        <v>13.4</v>
      </c>
      <c r="AT87" s="162"/>
      <c r="AU87" s="99"/>
      <c r="AV87" s="95"/>
      <c r="AW87" s="95">
        <f t="shared" si="110"/>
        <v>13.4</v>
      </c>
      <c r="AX87" s="95">
        <f t="shared" si="111"/>
        <v>0</v>
      </c>
      <c r="AY87" s="150"/>
      <c r="AZ87" s="110"/>
      <c r="BA87" s="110"/>
      <c r="BB87" s="110"/>
      <c r="BC87" s="95">
        <f t="shared" si="112"/>
        <v>0</v>
      </c>
      <c r="BD87" s="95">
        <f t="shared" si="113"/>
        <v>0</v>
      </c>
      <c r="BE87" s="95"/>
      <c r="BF87" s="95"/>
      <c r="BG87" s="99"/>
      <c r="BH87" s="95"/>
      <c r="BI87" s="95">
        <f t="shared" si="114"/>
        <v>0</v>
      </c>
      <c r="BJ87" s="95">
        <f t="shared" si="115"/>
        <v>0</v>
      </c>
      <c r="BK87" s="118"/>
      <c r="BL87" s="118"/>
      <c r="BM87" s="95"/>
      <c r="BN87" s="95"/>
      <c r="BO87" s="95">
        <f t="shared" si="116"/>
        <v>0</v>
      </c>
      <c r="BP87" s="95">
        <f t="shared" si="117"/>
        <v>0</v>
      </c>
      <c r="BQ87" s="95"/>
      <c r="BR87" s="95"/>
      <c r="BS87" s="119"/>
      <c r="BT87" s="119"/>
      <c r="BU87" s="95">
        <f t="shared" si="118"/>
        <v>0</v>
      </c>
      <c r="BV87" s="95">
        <f t="shared" si="119"/>
        <v>0</v>
      </c>
      <c r="BW87" s="356"/>
      <c r="BX87" s="138"/>
      <c r="BY87" s="103"/>
      <c r="BZ87" s="118"/>
      <c r="CA87" s="95">
        <f t="shared" si="120"/>
        <v>0</v>
      </c>
      <c r="CB87" s="95">
        <f t="shared" si="121"/>
        <v>0</v>
      </c>
      <c r="CC87" s="139"/>
      <c r="CD87" s="99"/>
      <c r="CE87" s="120"/>
      <c r="CF87" s="120"/>
      <c r="CG87" s="95">
        <f t="shared" si="122"/>
        <v>0</v>
      </c>
      <c r="CH87" s="95">
        <f t="shared" si="123"/>
        <v>0</v>
      </c>
      <c r="CI87" s="95"/>
      <c r="CJ87" s="95"/>
      <c r="CK87" s="95"/>
      <c r="CL87" s="95"/>
      <c r="CM87" s="95">
        <f t="shared" si="124"/>
        <v>0</v>
      </c>
      <c r="CN87" s="95">
        <f t="shared" si="125"/>
        <v>0</v>
      </c>
      <c r="CO87" s="116"/>
      <c r="CP87" s="95"/>
      <c r="CQ87" s="95"/>
      <c r="CR87" s="95"/>
      <c r="CS87" s="95">
        <f t="shared" si="126"/>
        <v>0</v>
      </c>
      <c r="CT87" s="95">
        <f t="shared" si="127"/>
        <v>0</v>
      </c>
      <c r="CU87" s="95"/>
      <c r="CV87" s="95"/>
      <c r="CW87" s="95"/>
      <c r="CX87" s="95"/>
      <c r="CY87" s="95">
        <f t="shared" si="128"/>
        <v>0</v>
      </c>
      <c r="CZ87" s="95">
        <f t="shared" si="129"/>
        <v>0</v>
      </c>
      <c r="DA87" s="139">
        <v>10.31</v>
      </c>
      <c r="DB87" s="138"/>
      <c r="DC87" s="95"/>
      <c r="DD87" s="95"/>
      <c r="DE87" s="95">
        <f t="shared" si="130"/>
        <v>10.31</v>
      </c>
      <c r="DF87" s="95">
        <f t="shared" si="131"/>
        <v>0</v>
      </c>
      <c r="DG87" s="95"/>
      <c r="DH87" s="95"/>
      <c r="DI87" s="118"/>
      <c r="DJ87" s="95"/>
      <c r="DK87" s="95">
        <f t="shared" si="132"/>
        <v>0</v>
      </c>
      <c r="DL87" s="95">
        <f t="shared" si="133"/>
        <v>0</v>
      </c>
      <c r="DM87" s="138"/>
      <c r="DN87" s="138"/>
      <c r="DO87" s="138"/>
      <c r="DP87" s="138"/>
      <c r="DQ87" s="95">
        <f t="shared" si="134"/>
        <v>0</v>
      </c>
      <c r="DR87" s="95">
        <f t="shared" si="135"/>
        <v>0</v>
      </c>
      <c r="DS87" s="116"/>
      <c r="DT87" s="95"/>
      <c r="DU87" s="95"/>
      <c r="DV87" s="119"/>
      <c r="DW87" s="95">
        <f t="shared" si="136"/>
        <v>0</v>
      </c>
      <c r="DX87" s="95">
        <f t="shared" si="137"/>
        <v>0</v>
      </c>
      <c r="DY87" s="140"/>
      <c r="DZ87" s="95"/>
      <c r="EA87" s="95"/>
      <c r="EB87" s="95"/>
      <c r="EC87" s="95">
        <f t="shared" si="138"/>
        <v>0</v>
      </c>
      <c r="ED87" s="95">
        <f t="shared" si="139"/>
        <v>0</v>
      </c>
      <c r="EE87" s="95"/>
      <c r="EF87" s="95"/>
      <c r="EG87" s="121"/>
      <c r="EH87" s="95"/>
      <c r="EI87" s="95">
        <f t="shared" si="140"/>
        <v>0</v>
      </c>
      <c r="EJ87" s="95">
        <f t="shared" si="141"/>
        <v>0</v>
      </c>
      <c r="EK87" s="95"/>
      <c r="EL87" s="95"/>
      <c r="EM87" s="95"/>
      <c r="EN87" s="95"/>
      <c r="EO87" s="95">
        <f t="shared" si="142"/>
        <v>0</v>
      </c>
      <c r="EP87" s="95">
        <f t="shared" si="143"/>
        <v>0</v>
      </c>
      <c r="EQ87" s="95"/>
      <c r="ER87" s="95"/>
      <c r="ES87" s="95"/>
      <c r="ET87" s="95"/>
      <c r="EU87" s="95">
        <f t="shared" si="144"/>
        <v>0</v>
      </c>
      <c r="EV87" s="95">
        <f t="shared" si="145"/>
        <v>0</v>
      </c>
      <c r="EW87" s="116">
        <v>0</v>
      </c>
      <c r="EX87" s="95"/>
      <c r="EY87" s="95"/>
      <c r="EZ87" s="95"/>
      <c r="FA87" s="95">
        <f t="shared" si="146"/>
        <v>0</v>
      </c>
      <c r="FB87" s="95">
        <f t="shared" si="147"/>
        <v>0</v>
      </c>
      <c r="FC87" s="95"/>
      <c r="FD87" s="95"/>
      <c r="FE87" s="95"/>
      <c r="FF87" s="95"/>
      <c r="FG87" s="95">
        <f t="shared" si="148"/>
        <v>0</v>
      </c>
      <c r="FH87" s="95">
        <f t="shared" si="149"/>
        <v>0</v>
      </c>
      <c r="FI87" s="95"/>
      <c r="FJ87" s="95"/>
      <c r="FK87" s="95"/>
      <c r="FL87" s="95"/>
      <c r="FM87" s="95">
        <f t="shared" si="150"/>
        <v>0</v>
      </c>
      <c r="FN87" s="95">
        <f t="shared" si="151"/>
        <v>0</v>
      </c>
      <c r="FO87" s="95"/>
      <c r="FP87" s="95"/>
      <c r="FQ87" s="95"/>
      <c r="FR87" s="95"/>
      <c r="FS87" s="95">
        <f t="shared" si="152"/>
        <v>0</v>
      </c>
      <c r="FT87" s="95">
        <f t="shared" si="153"/>
        <v>0</v>
      </c>
      <c r="FU87" s="95"/>
      <c r="FV87" s="95"/>
      <c r="FW87" s="95"/>
      <c r="FX87" s="95"/>
      <c r="FY87" s="95">
        <f t="shared" si="154"/>
        <v>0</v>
      </c>
      <c r="FZ87" s="95">
        <f t="shared" si="155"/>
        <v>0</v>
      </c>
      <c r="GA87" s="95"/>
      <c r="GB87" s="95"/>
      <c r="GC87" s="95"/>
      <c r="GD87" s="95"/>
      <c r="GE87" s="95">
        <f t="shared" si="156"/>
        <v>0</v>
      </c>
      <c r="GF87" s="95">
        <f t="shared" si="157"/>
        <v>0</v>
      </c>
      <c r="GG87" s="95"/>
      <c r="GH87" s="95"/>
      <c r="GI87" s="95"/>
      <c r="GJ87" s="95"/>
      <c r="GK87" s="95">
        <f t="shared" si="158"/>
        <v>0</v>
      </c>
      <c r="GL87" s="95">
        <f t="shared" si="159"/>
        <v>0</v>
      </c>
      <c r="GM87" s="95"/>
      <c r="GN87" s="95"/>
      <c r="GO87" s="95"/>
      <c r="GP87" s="95"/>
      <c r="GQ87" s="95">
        <f t="shared" si="160"/>
        <v>0</v>
      </c>
      <c r="GR87" s="95">
        <f t="shared" si="161"/>
        <v>0</v>
      </c>
      <c r="GS87" s="95"/>
      <c r="GT87" s="95"/>
      <c r="GU87" s="95"/>
      <c r="GV87" s="95"/>
      <c r="GW87" s="95">
        <f t="shared" si="162"/>
        <v>0</v>
      </c>
      <c r="GX87" s="95">
        <f t="shared" si="162"/>
        <v>0</v>
      </c>
      <c r="GY87" s="95"/>
      <c r="GZ87" s="95"/>
      <c r="HA87" s="95"/>
      <c r="HB87" s="95"/>
      <c r="HC87" s="95">
        <f t="shared" si="163"/>
        <v>0</v>
      </c>
      <c r="HD87" s="95">
        <f t="shared" si="163"/>
        <v>0</v>
      </c>
      <c r="HE87" s="95"/>
      <c r="HF87" s="95"/>
      <c r="HG87" s="95"/>
      <c r="HH87" s="95"/>
      <c r="HI87" s="95">
        <f t="shared" si="164"/>
        <v>0</v>
      </c>
      <c r="HJ87" s="95">
        <f t="shared" si="165"/>
        <v>0</v>
      </c>
      <c r="HK87" s="95"/>
      <c r="HL87" s="95"/>
      <c r="HM87" s="95"/>
      <c r="HN87" s="95"/>
      <c r="HO87" s="95">
        <f t="shared" si="166"/>
        <v>0</v>
      </c>
      <c r="HP87" s="95">
        <f t="shared" si="167"/>
        <v>0</v>
      </c>
      <c r="HQ87" s="95"/>
      <c r="HR87" s="95"/>
      <c r="HS87" s="95"/>
      <c r="HT87" s="95"/>
      <c r="HU87" s="95">
        <f t="shared" si="168"/>
        <v>0</v>
      </c>
      <c r="HV87" s="95">
        <f t="shared" si="168"/>
        <v>0</v>
      </c>
      <c r="HW87" s="95"/>
      <c r="HX87" s="166"/>
      <c r="HY87" s="166"/>
      <c r="HZ87" s="166"/>
      <c r="IA87" s="95">
        <f t="shared" si="169"/>
        <v>0</v>
      </c>
      <c r="IB87" s="95">
        <f t="shared" si="170"/>
        <v>0</v>
      </c>
      <c r="IC87" s="164"/>
      <c r="ID87" s="99"/>
      <c r="IE87" s="99">
        <f t="shared" si="171"/>
        <v>0</v>
      </c>
      <c r="IF87" s="99">
        <f t="shared" si="171"/>
        <v>0</v>
      </c>
      <c r="IG87" s="99"/>
      <c r="IH87" s="99"/>
      <c r="II87" s="99">
        <f t="shared" si="172"/>
        <v>0</v>
      </c>
      <c r="IJ87" s="99">
        <f t="shared" si="173"/>
        <v>0</v>
      </c>
      <c r="IK87" s="165"/>
      <c r="IL87" s="167"/>
      <c r="IM87" s="162">
        <f t="shared" si="174"/>
        <v>0</v>
      </c>
      <c r="IN87" s="162">
        <f t="shared" si="175"/>
        <v>0</v>
      </c>
      <c r="IO87" s="139"/>
      <c r="IP87" s="166"/>
      <c r="IQ87" s="162">
        <f t="shared" si="176"/>
        <v>0</v>
      </c>
      <c r="IR87" s="162">
        <f t="shared" si="177"/>
        <v>0</v>
      </c>
      <c r="IS87" s="117"/>
      <c r="IT87" s="166"/>
      <c r="IU87" s="162">
        <f t="shared" si="178"/>
        <v>0</v>
      </c>
      <c r="IV87" s="162">
        <f t="shared" si="179"/>
        <v>0</v>
      </c>
      <c r="IW87" s="163"/>
      <c r="IX87" s="163"/>
      <c r="IY87" s="191">
        <f t="shared" si="184"/>
        <v>0</v>
      </c>
      <c r="IZ87" s="190">
        <f t="shared" si="185"/>
        <v>0</v>
      </c>
      <c r="JA87" s="191"/>
      <c r="JB87" s="191"/>
      <c r="JC87" s="191">
        <f t="shared" si="180"/>
        <v>0</v>
      </c>
      <c r="JD87" s="191">
        <f t="shared" si="181"/>
        <v>0</v>
      </c>
      <c r="JE87" s="190"/>
      <c r="JF87" s="190"/>
      <c r="JG87" s="191">
        <f t="shared" si="182"/>
        <v>0</v>
      </c>
      <c r="JH87" s="191">
        <f t="shared" si="183"/>
        <v>0</v>
      </c>
    </row>
    <row r="88" spans="1:268" ht="12.75" customHeight="1">
      <c r="A88" s="134"/>
      <c r="B88" s="137">
        <v>78</v>
      </c>
      <c r="C88" s="95"/>
      <c r="D88" s="95"/>
      <c r="E88" s="138"/>
      <c r="F88" s="138"/>
      <c r="G88" s="95">
        <f t="shared" si="96"/>
        <v>0</v>
      </c>
      <c r="H88" s="95">
        <f t="shared" si="97"/>
        <v>0</v>
      </c>
      <c r="I88" s="116"/>
      <c r="J88" s="95"/>
      <c r="K88" s="95"/>
      <c r="L88" s="95"/>
      <c r="M88" s="95">
        <f t="shared" si="98"/>
        <v>0</v>
      </c>
      <c r="N88" s="95">
        <f t="shared" si="99"/>
        <v>0</v>
      </c>
      <c r="O88" s="116"/>
      <c r="P88" s="95"/>
      <c r="Q88" s="99"/>
      <c r="R88" s="95"/>
      <c r="S88" s="95">
        <f t="shared" si="100"/>
        <v>0</v>
      </c>
      <c r="T88" s="95">
        <f t="shared" si="101"/>
        <v>0</v>
      </c>
      <c r="U88" s="116">
        <v>34.950000000000003</v>
      </c>
      <c r="V88" s="95"/>
      <c r="W88" s="99"/>
      <c r="X88" s="99"/>
      <c r="Y88" s="95">
        <f t="shared" si="102"/>
        <v>34.950000000000003</v>
      </c>
      <c r="Z88" s="95">
        <f t="shared" si="103"/>
        <v>0</v>
      </c>
      <c r="AA88" s="95"/>
      <c r="AB88" s="168"/>
      <c r="AC88" s="231"/>
      <c r="AD88" s="95"/>
      <c r="AE88" s="95">
        <f t="shared" si="104"/>
        <v>0</v>
      </c>
      <c r="AF88" s="95">
        <f t="shared" si="105"/>
        <v>0</v>
      </c>
      <c r="AG88" s="116"/>
      <c r="AH88" s="95"/>
      <c r="AI88" s="95"/>
      <c r="AJ88" s="95"/>
      <c r="AK88" s="95">
        <f t="shared" si="106"/>
        <v>0</v>
      </c>
      <c r="AL88" s="95">
        <f t="shared" si="107"/>
        <v>0</v>
      </c>
      <c r="AM88" s="95"/>
      <c r="AN88" s="95"/>
      <c r="AO88" s="138"/>
      <c r="AP88" s="138"/>
      <c r="AQ88" s="95">
        <f t="shared" si="108"/>
        <v>0</v>
      </c>
      <c r="AR88" s="95">
        <f t="shared" si="109"/>
        <v>0</v>
      </c>
      <c r="AS88" s="139">
        <v>13.4</v>
      </c>
      <c r="AT88" s="162"/>
      <c r="AU88" s="99"/>
      <c r="AV88" s="95"/>
      <c r="AW88" s="95">
        <f t="shared" si="110"/>
        <v>13.4</v>
      </c>
      <c r="AX88" s="95">
        <f t="shared" si="111"/>
        <v>0</v>
      </c>
      <c r="AY88" s="150"/>
      <c r="AZ88" s="110"/>
      <c r="BA88" s="110"/>
      <c r="BB88" s="110"/>
      <c r="BC88" s="95">
        <f t="shared" si="112"/>
        <v>0</v>
      </c>
      <c r="BD88" s="95">
        <f t="shared" si="113"/>
        <v>0</v>
      </c>
      <c r="BE88" s="95"/>
      <c r="BF88" s="95"/>
      <c r="BG88" s="99"/>
      <c r="BH88" s="95"/>
      <c r="BI88" s="95">
        <f t="shared" si="114"/>
        <v>0</v>
      </c>
      <c r="BJ88" s="95">
        <f t="shared" si="115"/>
        <v>0</v>
      </c>
      <c r="BK88" s="118"/>
      <c r="BL88" s="118"/>
      <c r="BM88" s="95"/>
      <c r="BN88" s="95"/>
      <c r="BO88" s="95">
        <f t="shared" si="116"/>
        <v>0</v>
      </c>
      <c r="BP88" s="95">
        <f t="shared" si="117"/>
        <v>0</v>
      </c>
      <c r="BQ88" s="95"/>
      <c r="BR88" s="95"/>
      <c r="BS88" s="119"/>
      <c r="BT88" s="119"/>
      <c r="BU88" s="95">
        <f t="shared" si="118"/>
        <v>0</v>
      </c>
      <c r="BV88" s="95">
        <f t="shared" si="119"/>
        <v>0</v>
      </c>
      <c r="BW88" s="356"/>
      <c r="BX88" s="138"/>
      <c r="BY88" s="103"/>
      <c r="BZ88" s="118"/>
      <c r="CA88" s="95">
        <f t="shared" si="120"/>
        <v>0</v>
      </c>
      <c r="CB88" s="95">
        <f t="shared" si="121"/>
        <v>0</v>
      </c>
      <c r="CC88" s="139"/>
      <c r="CD88" s="99"/>
      <c r="CE88" s="120"/>
      <c r="CF88" s="120"/>
      <c r="CG88" s="95">
        <f t="shared" si="122"/>
        <v>0</v>
      </c>
      <c r="CH88" s="95">
        <f t="shared" si="123"/>
        <v>0</v>
      </c>
      <c r="CI88" s="95"/>
      <c r="CJ88" s="95"/>
      <c r="CK88" s="95"/>
      <c r="CL88" s="95"/>
      <c r="CM88" s="95">
        <f t="shared" si="124"/>
        <v>0</v>
      </c>
      <c r="CN88" s="95">
        <f t="shared" si="125"/>
        <v>0</v>
      </c>
      <c r="CO88" s="116"/>
      <c r="CP88" s="95"/>
      <c r="CQ88" s="95"/>
      <c r="CR88" s="95"/>
      <c r="CS88" s="95">
        <f t="shared" si="126"/>
        <v>0</v>
      </c>
      <c r="CT88" s="95">
        <f t="shared" si="127"/>
        <v>0</v>
      </c>
      <c r="CU88" s="95"/>
      <c r="CV88" s="95"/>
      <c r="CW88" s="95"/>
      <c r="CX88" s="95"/>
      <c r="CY88" s="95">
        <f t="shared" si="128"/>
        <v>0</v>
      </c>
      <c r="CZ88" s="95">
        <f t="shared" si="129"/>
        <v>0</v>
      </c>
      <c r="DA88" s="139">
        <v>10.31</v>
      </c>
      <c r="DB88" s="138"/>
      <c r="DC88" s="95"/>
      <c r="DD88" s="95"/>
      <c r="DE88" s="95">
        <f t="shared" si="130"/>
        <v>10.31</v>
      </c>
      <c r="DF88" s="95">
        <f t="shared" si="131"/>
        <v>0</v>
      </c>
      <c r="DG88" s="95"/>
      <c r="DH88" s="95"/>
      <c r="DI88" s="118"/>
      <c r="DJ88" s="95"/>
      <c r="DK88" s="95">
        <f t="shared" si="132"/>
        <v>0</v>
      </c>
      <c r="DL88" s="95">
        <f t="shared" si="133"/>
        <v>0</v>
      </c>
      <c r="DM88" s="138"/>
      <c r="DN88" s="138"/>
      <c r="DO88" s="138"/>
      <c r="DP88" s="138"/>
      <c r="DQ88" s="95">
        <f t="shared" si="134"/>
        <v>0</v>
      </c>
      <c r="DR88" s="95">
        <f t="shared" si="135"/>
        <v>0</v>
      </c>
      <c r="DS88" s="116"/>
      <c r="DT88" s="95"/>
      <c r="DU88" s="95"/>
      <c r="DV88" s="119"/>
      <c r="DW88" s="95">
        <f t="shared" si="136"/>
        <v>0</v>
      </c>
      <c r="DX88" s="95">
        <f t="shared" si="137"/>
        <v>0</v>
      </c>
      <c r="DY88" s="140"/>
      <c r="DZ88" s="95"/>
      <c r="EA88" s="95"/>
      <c r="EB88" s="95"/>
      <c r="EC88" s="95">
        <f t="shared" si="138"/>
        <v>0</v>
      </c>
      <c r="ED88" s="95">
        <f t="shared" si="139"/>
        <v>0</v>
      </c>
      <c r="EE88" s="95"/>
      <c r="EF88" s="95"/>
      <c r="EG88" s="121"/>
      <c r="EH88" s="95"/>
      <c r="EI88" s="95">
        <f t="shared" si="140"/>
        <v>0</v>
      </c>
      <c r="EJ88" s="95">
        <f t="shared" si="141"/>
        <v>0</v>
      </c>
      <c r="EK88" s="95"/>
      <c r="EL88" s="95"/>
      <c r="EM88" s="95"/>
      <c r="EN88" s="95"/>
      <c r="EO88" s="95">
        <f t="shared" si="142"/>
        <v>0</v>
      </c>
      <c r="EP88" s="95">
        <f t="shared" si="143"/>
        <v>0</v>
      </c>
      <c r="EQ88" s="95"/>
      <c r="ER88" s="95"/>
      <c r="ES88" s="95"/>
      <c r="ET88" s="95"/>
      <c r="EU88" s="95">
        <f t="shared" si="144"/>
        <v>0</v>
      </c>
      <c r="EV88" s="95">
        <f t="shared" si="145"/>
        <v>0</v>
      </c>
      <c r="EW88" s="116">
        <v>0</v>
      </c>
      <c r="EX88" s="95"/>
      <c r="EY88" s="95"/>
      <c r="EZ88" s="95"/>
      <c r="FA88" s="95">
        <f t="shared" si="146"/>
        <v>0</v>
      </c>
      <c r="FB88" s="95">
        <f t="shared" si="147"/>
        <v>0</v>
      </c>
      <c r="FC88" s="95"/>
      <c r="FD88" s="95"/>
      <c r="FE88" s="95"/>
      <c r="FF88" s="95"/>
      <c r="FG88" s="95">
        <f t="shared" si="148"/>
        <v>0</v>
      </c>
      <c r="FH88" s="95">
        <f t="shared" si="149"/>
        <v>0</v>
      </c>
      <c r="FI88" s="95"/>
      <c r="FJ88" s="95"/>
      <c r="FK88" s="95"/>
      <c r="FL88" s="95"/>
      <c r="FM88" s="95">
        <f t="shared" si="150"/>
        <v>0</v>
      </c>
      <c r="FN88" s="95">
        <f t="shared" si="151"/>
        <v>0</v>
      </c>
      <c r="FO88" s="95"/>
      <c r="FP88" s="95"/>
      <c r="FQ88" s="95"/>
      <c r="FR88" s="95"/>
      <c r="FS88" s="95">
        <f t="shared" si="152"/>
        <v>0</v>
      </c>
      <c r="FT88" s="95">
        <f t="shared" si="153"/>
        <v>0</v>
      </c>
      <c r="FU88" s="95"/>
      <c r="FV88" s="95"/>
      <c r="FW88" s="95"/>
      <c r="FX88" s="95"/>
      <c r="FY88" s="95">
        <f t="shared" si="154"/>
        <v>0</v>
      </c>
      <c r="FZ88" s="95">
        <f t="shared" si="155"/>
        <v>0</v>
      </c>
      <c r="GA88" s="95"/>
      <c r="GB88" s="95"/>
      <c r="GC88" s="95"/>
      <c r="GD88" s="95"/>
      <c r="GE88" s="95">
        <f t="shared" si="156"/>
        <v>0</v>
      </c>
      <c r="GF88" s="95">
        <f t="shared" si="157"/>
        <v>0</v>
      </c>
      <c r="GG88" s="95"/>
      <c r="GH88" s="95"/>
      <c r="GI88" s="95"/>
      <c r="GJ88" s="95"/>
      <c r="GK88" s="95">
        <f t="shared" si="158"/>
        <v>0</v>
      </c>
      <c r="GL88" s="95">
        <f t="shared" si="159"/>
        <v>0</v>
      </c>
      <c r="GM88" s="95"/>
      <c r="GN88" s="95"/>
      <c r="GO88" s="95"/>
      <c r="GP88" s="95"/>
      <c r="GQ88" s="95">
        <f t="shared" si="160"/>
        <v>0</v>
      </c>
      <c r="GR88" s="95">
        <f t="shared" si="161"/>
        <v>0</v>
      </c>
      <c r="GS88" s="95"/>
      <c r="GT88" s="95"/>
      <c r="GU88" s="95"/>
      <c r="GV88" s="95"/>
      <c r="GW88" s="95">
        <f t="shared" si="162"/>
        <v>0</v>
      </c>
      <c r="GX88" s="95">
        <f t="shared" si="162"/>
        <v>0</v>
      </c>
      <c r="GY88" s="95"/>
      <c r="GZ88" s="95"/>
      <c r="HA88" s="95"/>
      <c r="HB88" s="95"/>
      <c r="HC88" s="95">
        <f t="shared" si="163"/>
        <v>0</v>
      </c>
      <c r="HD88" s="95">
        <f t="shared" si="163"/>
        <v>0</v>
      </c>
      <c r="HE88" s="95"/>
      <c r="HF88" s="95"/>
      <c r="HG88" s="95"/>
      <c r="HH88" s="95"/>
      <c r="HI88" s="95">
        <f t="shared" si="164"/>
        <v>0</v>
      </c>
      <c r="HJ88" s="95">
        <f t="shared" si="165"/>
        <v>0</v>
      </c>
      <c r="HK88" s="95"/>
      <c r="HL88" s="95"/>
      <c r="HM88" s="95"/>
      <c r="HN88" s="95"/>
      <c r="HO88" s="95">
        <f t="shared" si="166"/>
        <v>0</v>
      </c>
      <c r="HP88" s="95">
        <f t="shared" si="167"/>
        <v>0</v>
      </c>
      <c r="HQ88" s="95"/>
      <c r="HR88" s="95"/>
      <c r="HS88" s="95"/>
      <c r="HT88" s="95"/>
      <c r="HU88" s="95">
        <f t="shared" si="168"/>
        <v>0</v>
      </c>
      <c r="HV88" s="95">
        <f t="shared" si="168"/>
        <v>0</v>
      </c>
      <c r="HW88" s="95"/>
      <c r="HX88" s="166"/>
      <c r="HY88" s="166"/>
      <c r="HZ88" s="166"/>
      <c r="IA88" s="95">
        <f t="shared" si="169"/>
        <v>0</v>
      </c>
      <c r="IB88" s="95">
        <f t="shared" si="170"/>
        <v>0</v>
      </c>
      <c r="IC88" s="164"/>
      <c r="ID88" s="99"/>
      <c r="IE88" s="99">
        <f t="shared" si="171"/>
        <v>0</v>
      </c>
      <c r="IF88" s="99">
        <f t="shared" si="171"/>
        <v>0</v>
      </c>
      <c r="IG88" s="99"/>
      <c r="IH88" s="99"/>
      <c r="II88" s="99">
        <f t="shared" si="172"/>
        <v>0</v>
      </c>
      <c r="IJ88" s="99">
        <f t="shared" si="173"/>
        <v>0</v>
      </c>
      <c r="IK88" s="165"/>
      <c r="IL88" s="167"/>
      <c r="IM88" s="162">
        <f t="shared" si="174"/>
        <v>0</v>
      </c>
      <c r="IN88" s="162">
        <f t="shared" si="175"/>
        <v>0</v>
      </c>
      <c r="IO88" s="139"/>
      <c r="IP88" s="166"/>
      <c r="IQ88" s="162">
        <f t="shared" si="176"/>
        <v>0</v>
      </c>
      <c r="IR88" s="162">
        <f t="shared" si="177"/>
        <v>0</v>
      </c>
      <c r="IS88" s="117"/>
      <c r="IT88" s="166"/>
      <c r="IU88" s="162">
        <f t="shared" si="178"/>
        <v>0</v>
      </c>
      <c r="IV88" s="162">
        <f t="shared" si="179"/>
        <v>0</v>
      </c>
      <c r="IW88" s="163"/>
      <c r="IX88" s="163"/>
      <c r="IY88" s="191">
        <f t="shared" si="184"/>
        <v>0</v>
      </c>
      <c r="IZ88" s="190">
        <f t="shared" si="185"/>
        <v>0</v>
      </c>
      <c r="JA88" s="191"/>
      <c r="JB88" s="191"/>
      <c r="JC88" s="191">
        <f t="shared" si="180"/>
        <v>0</v>
      </c>
      <c r="JD88" s="191">
        <f t="shared" si="181"/>
        <v>0</v>
      </c>
      <c r="JE88" s="190"/>
      <c r="JF88" s="190"/>
      <c r="JG88" s="191">
        <f t="shared" si="182"/>
        <v>0</v>
      </c>
      <c r="JH88" s="191">
        <f t="shared" si="183"/>
        <v>0</v>
      </c>
    </row>
    <row r="89" spans="1:268" ht="12.75" customHeight="1">
      <c r="A89" s="134"/>
      <c r="B89" s="137">
        <v>79</v>
      </c>
      <c r="C89" s="95"/>
      <c r="D89" s="95"/>
      <c r="E89" s="138"/>
      <c r="F89" s="138"/>
      <c r="G89" s="95">
        <f t="shared" si="96"/>
        <v>0</v>
      </c>
      <c r="H89" s="95">
        <f t="shared" si="97"/>
        <v>0</v>
      </c>
      <c r="I89" s="116"/>
      <c r="J89" s="95"/>
      <c r="K89" s="95"/>
      <c r="L89" s="95"/>
      <c r="M89" s="95">
        <f t="shared" si="98"/>
        <v>0</v>
      </c>
      <c r="N89" s="95">
        <f t="shared" si="99"/>
        <v>0</v>
      </c>
      <c r="O89" s="116"/>
      <c r="P89" s="95"/>
      <c r="Q89" s="99"/>
      <c r="R89" s="95"/>
      <c r="S89" s="95">
        <f t="shared" si="100"/>
        <v>0</v>
      </c>
      <c r="T89" s="95">
        <f t="shared" si="101"/>
        <v>0</v>
      </c>
      <c r="U89" s="116">
        <v>34.950000000000003</v>
      </c>
      <c r="V89" s="95"/>
      <c r="W89" s="99"/>
      <c r="X89" s="99"/>
      <c r="Y89" s="95">
        <f t="shared" si="102"/>
        <v>34.950000000000003</v>
      </c>
      <c r="Z89" s="95">
        <f t="shared" si="103"/>
        <v>0</v>
      </c>
      <c r="AA89" s="95"/>
      <c r="AB89" s="168"/>
      <c r="AC89" s="231"/>
      <c r="AD89" s="95"/>
      <c r="AE89" s="95">
        <f t="shared" si="104"/>
        <v>0</v>
      </c>
      <c r="AF89" s="95">
        <f t="shared" si="105"/>
        <v>0</v>
      </c>
      <c r="AG89" s="116"/>
      <c r="AH89" s="95"/>
      <c r="AI89" s="95"/>
      <c r="AJ89" s="95"/>
      <c r="AK89" s="95">
        <f t="shared" si="106"/>
        <v>0</v>
      </c>
      <c r="AL89" s="95">
        <f t="shared" si="107"/>
        <v>0</v>
      </c>
      <c r="AM89" s="95"/>
      <c r="AN89" s="95"/>
      <c r="AO89" s="138"/>
      <c r="AP89" s="138"/>
      <c r="AQ89" s="95">
        <f t="shared" si="108"/>
        <v>0</v>
      </c>
      <c r="AR89" s="95">
        <f t="shared" si="109"/>
        <v>0</v>
      </c>
      <c r="AS89" s="139">
        <v>13.4</v>
      </c>
      <c r="AT89" s="162"/>
      <c r="AU89" s="99"/>
      <c r="AV89" s="95"/>
      <c r="AW89" s="95">
        <f t="shared" si="110"/>
        <v>13.4</v>
      </c>
      <c r="AX89" s="95">
        <f t="shared" si="111"/>
        <v>0</v>
      </c>
      <c r="AY89" s="150"/>
      <c r="AZ89" s="110"/>
      <c r="BA89" s="110"/>
      <c r="BB89" s="110"/>
      <c r="BC89" s="95">
        <f t="shared" si="112"/>
        <v>0</v>
      </c>
      <c r="BD89" s="95">
        <f t="shared" si="113"/>
        <v>0</v>
      </c>
      <c r="BE89" s="95"/>
      <c r="BF89" s="95"/>
      <c r="BG89" s="99"/>
      <c r="BH89" s="95"/>
      <c r="BI89" s="95">
        <f t="shared" si="114"/>
        <v>0</v>
      </c>
      <c r="BJ89" s="95">
        <f t="shared" si="115"/>
        <v>0</v>
      </c>
      <c r="BK89" s="118"/>
      <c r="BL89" s="118"/>
      <c r="BM89" s="95"/>
      <c r="BN89" s="95"/>
      <c r="BO89" s="95">
        <f t="shared" si="116"/>
        <v>0</v>
      </c>
      <c r="BP89" s="95">
        <f t="shared" si="117"/>
        <v>0</v>
      </c>
      <c r="BQ89" s="95"/>
      <c r="BR89" s="95"/>
      <c r="BS89" s="119"/>
      <c r="BT89" s="119"/>
      <c r="BU89" s="95">
        <f t="shared" si="118"/>
        <v>0</v>
      </c>
      <c r="BV89" s="95">
        <f t="shared" si="119"/>
        <v>0</v>
      </c>
      <c r="BW89" s="356"/>
      <c r="BX89" s="138"/>
      <c r="BY89" s="103"/>
      <c r="BZ89" s="118"/>
      <c r="CA89" s="95">
        <f t="shared" si="120"/>
        <v>0</v>
      </c>
      <c r="CB89" s="95">
        <f t="shared" si="121"/>
        <v>0</v>
      </c>
      <c r="CC89" s="139"/>
      <c r="CD89" s="99"/>
      <c r="CE89" s="120"/>
      <c r="CF89" s="120"/>
      <c r="CG89" s="95">
        <f t="shared" si="122"/>
        <v>0</v>
      </c>
      <c r="CH89" s="95">
        <f t="shared" si="123"/>
        <v>0</v>
      </c>
      <c r="CI89" s="95"/>
      <c r="CJ89" s="95"/>
      <c r="CK89" s="95"/>
      <c r="CL89" s="95"/>
      <c r="CM89" s="95">
        <f t="shared" si="124"/>
        <v>0</v>
      </c>
      <c r="CN89" s="95">
        <f t="shared" si="125"/>
        <v>0</v>
      </c>
      <c r="CO89" s="116"/>
      <c r="CP89" s="95"/>
      <c r="CQ89" s="95"/>
      <c r="CR89" s="95"/>
      <c r="CS89" s="95">
        <f t="shared" si="126"/>
        <v>0</v>
      </c>
      <c r="CT89" s="95">
        <f t="shared" si="127"/>
        <v>0</v>
      </c>
      <c r="CU89" s="95"/>
      <c r="CV89" s="95"/>
      <c r="CW89" s="95"/>
      <c r="CX89" s="95"/>
      <c r="CY89" s="95">
        <f t="shared" si="128"/>
        <v>0</v>
      </c>
      <c r="CZ89" s="95">
        <f t="shared" si="129"/>
        <v>0</v>
      </c>
      <c r="DA89" s="139">
        <v>10.31</v>
      </c>
      <c r="DB89" s="138"/>
      <c r="DC89" s="95"/>
      <c r="DD89" s="95"/>
      <c r="DE89" s="95">
        <f t="shared" si="130"/>
        <v>10.31</v>
      </c>
      <c r="DF89" s="95">
        <f t="shared" si="131"/>
        <v>0</v>
      </c>
      <c r="DG89" s="95"/>
      <c r="DH89" s="95"/>
      <c r="DI89" s="118"/>
      <c r="DJ89" s="95"/>
      <c r="DK89" s="95">
        <f t="shared" si="132"/>
        <v>0</v>
      </c>
      <c r="DL89" s="95">
        <f t="shared" si="133"/>
        <v>0</v>
      </c>
      <c r="DM89" s="138"/>
      <c r="DN89" s="138"/>
      <c r="DO89" s="138"/>
      <c r="DP89" s="138"/>
      <c r="DQ89" s="95">
        <f t="shared" si="134"/>
        <v>0</v>
      </c>
      <c r="DR89" s="95">
        <f t="shared" si="135"/>
        <v>0</v>
      </c>
      <c r="DS89" s="116"/>
      <c r="DT89" s="95"/>
      <c r="DU89" s="95"/>
      <c r="DV89" s="119"/>
      <c r="DW89" s="95">
        <f t="shared" si="136"/>
        <v>0</v>
      </c>
      <c r="DX89" s="95">
        <f t="shared" si="137"/>
        <v>0</v>
      </c>
      <c r="DY89" s="140"/>
      <c r="DZ89" s="95"/>
      <c r="EA89" s="95"/>
      <c r="EB89" s="95"/>
      <c r="EC89" s="95">
        <f t="shared" si="138"/>
        <v>0</v>
      </c>
      <c r="ED89" s="95">
        <f t="shared" si="139"/>
        <v>0</v>
      </c>
      <c r="EE89" s="95"/>
      <c r="EF89" s="95"/>
      <c r="EG89" s="121"/>
      <c r="EH89" s="95"/>
      <c r="EI89" s="95">
        <f t="shared" si="140"/>
        <v>0</v>
      </c>
      <c r="EJ89" s="95">
        <f t="shared" si="141"/>
        <v>0</v>
      </c>
      <c r="EK89" s="95"/>
      <c r="EL89" s="95"/>
      <c r="EM89" s="95"/>
      <c r="EN89" s="95"/>
      <c r="EO89" s="95">
        <f t="shared" si="142"/>
        <v>0</v>
      </c>
      <c r="EP89" s="95">
        <f t="shared" si="143"/>
        <v>0</v>
      </c>
      <c r="EQ89" s="95"/>
      <c r="ER89" s="95"/>
      <c r="ES89" s="95"/>
      <c r="ET89" s="95"/>
      <c r="EU89" s="95">
        <f t="shared" si="144"/>
        <v>0</v>
      </c>
      <c r="EV89" s="95">
        <f t="shared" si="145"/>
        <v>0</v>
      </c>
      <c r="EW89" s="116">
        <v>0</v>
      </c>
      <c r="EX89" s="95"/>
      <c r="EY89" s="95"/>
      <c r="EZ89" s="95"/>
      <c r="FA89" s="95">
        <f t="shared" si="146"/>
        <v>0</v>
      </c>
      <c r="FB89" s="95">
        <f t="shared" si="147"/>
        <v>0</v>
      </c>
      <c r="FC89" s="95"/>
      <c r="FD89" s="95"/>
      <c r="FE89" s="95"/>
      <c r="FF89" s="95"/>
      <c r="FG89" s="95">
        <f t="shared" si="148"/>
        <v>0</v>
      </c>
      <c r="FH89" s="95">
        <f t="shared" si="149"/>
        <v>0</v>
      </c>
      <c r="FI89" s="95"/>
      <c r="FJ89" s="95"/>
      <c r="FK89" s="95"/>
      <c r="FL89" s="95"/>
      <c r="FM89" s="95">
        <f t="shared" si="150"/>
        <v>0</v>
      </c>
      <c r="FN89" s="95">
        <f t="shared" si="151"/>
        <v>0</v>
      </c>
      <c r="FO89" s="95"/>
      <c r="FP89" s="95"/>
      <c r="FQ89" s="95"/>
      <c r="FR89" s="95"/>
      <c r="FS89" s="95">
        <f t="shared" si="152"/>
        <v>0</v>
      </c>
      <c r="FT89" s="95">
        <f t="shared" si="153"/>
        <v>0</v>
      </c>
      <c r="FU89" s="95"/>
      <c r="FV89" s="95"/>
      <c r="FW89" s="95"/>
      <c r="FX89" s="95"/>
      <c r="FY89" s="95">
        <f t="shared" si="154"/>
        <v>0</v>
      </c>
      <c r="FZ89" s="95">
        <f t="shared" si="155"/>
        <v>0</v>
      </c>
      <c r="GA89" s="95"/>
      <c r="GB89" s="95"/>
      <c r="GC89" s="95"/>
      <c r="GD89" s="95"/>
      <c r="GE89" s="95">
        <f t="shared" si="156"/>
        <v>0</v>
      </c>
      <c r="GF89" s="95">
        <f t="shared" si="157"/>
        <v>0</v>
      </c>
      <c r="GG89" s="95"/>
      <c r="GH89" s="95"/>
      <c r="GI89" s="95"/>
      <c r="GJ89" s="95"/>
      <c r="GK89" s="95">
        <f t="shared" si="158"/>
        <v>0</v>
      </c>
      <c r="GL89" s="95">
        <f t="shared" si="159"/>
        <v>0</v>
      </c>
      <c r="GM89" s="95"/>
      <c r="GN89" s="95"/>
      <c r="GO89" s="95"/>
      <c r="GP89" s="95"/>
      <c r="GQ89" s="95">
        <f t="shared" si="160"/>
        <v>0</v>
      </c>
      <c r="GR89" s="95">
        <f t="shared" si="161"/>
        <v>0</v>
      </c>
      <c r="GS89" s="95"/>
      <c r="GT89" s="95"/>
      <c r="GU89" s="95"/>
      <c r="GV89" s="95"/>
      <c r="GW89" s="95">
        <f t="shared" si="162"/>
        <v>0</v>
      </c>
      <c r="GX89" s="95">
        <f t="shared" si="162"/>
        <v>0</v>
      </c>
      <c r="GY89" s="95"/>
      <c r="GZ89" s="95"/>
      <c r="HA89" s="95"/>
      <c r="HB89" s="95"/>
      <c r="HC89" s="95">
        <f t="shared" si="163"/>
        <v>0</v>
      </c>
      <c r="HD89" s="95">
        <f t="shared" si="163"/>
        <v>0</v>
      </c>
      <c r="HE89" s="95"/>
      <c r="HF89" s="95"/>
      <c r="HG89" s="95"/>
      <c r="HH89" s="95"/>
      <c r="HI89" s="95">
        <f t="shared" si="164"/>
        <v>0</v>
      </c>
      <c r="HJ89" s="95">
        <f t="shared" si="165"/>
        <v>0</v>
      </c>
      <c r="HK89" s="95"/>
      <c r="HL89" s="95"/>
      <c r="HM89" s="95"/>
      <c r="HN89" s="95"/>
      <c r="HO89" s="95">
        <f t="shared" si="166"/>
        <v>0</v>
      </c>
      <c r="HP89" s="95">
        <f t="shared" si="167"/>
        <v>0</v>
      </c>
      <c r="HQ89" s="95"/>
      <c r="HR89" s="95"/>
      <c r="HS89" s="95"/>
      <c r="HT89" s="95"/>
      <c r="HU89" s="95">
        <f t="shared" si="168"/>
        <v>0</v>
      </c>
      <c r="HV89" s="95">
        <f t="shared" si="168"/>
        <v>0</v>
      </c>
      <c r="HW89" s="95"/>
      <c r="HX89" s="166"/>
      <c r="HY89" s="166"/>
      <c r="HZ89" s="166"/>
      <c r="IA89" s="95">
        <f t="shared" si="169"/>
        <v>0</v>
      </c>
      <c r="IB89" s="95">
        <f t="shared" si="170"/>
        <v>0</v>
      </c>
      <c r="IC89" s="164"/>
      <c r="ID89" s="99"/>
      <c r="IE89" s="99">
        <f t="shared" si="171"/>
        <v>0</v>
      </c>
      <c r="IF89" s="99">
        <f t="shared" si="171"/>
        <v>0</v>
      </c>
      <c r="IG89" s="99"/>
      <c r="IH89" s="99"/>
      <c r="II89" s="99">
        <f t="shared" si="172"/>
        <v>0</v>
      </c>
      <c r="IJ89" s="99">
        <f t="shared" si="173"/>
        <v>0</v>
      </c>
      <c r="IK89" s="165"/>
      <c r="IL89" s="167"/>
      <c r="IM89" s="162">
        <f t="shared" si="174"/>
        <v>0</v>
      </c>
      <c r="IN89" s="162">
        <f t="shared" si="175"/>
        <v>0</v>
      </c>
      <c r="IO89" s="139"/>
      <c r="IP89" s="166"/>
      <c r="IQ89" s="162">
        <f t="shared" si="176"/>
        <v>0</v>
      </c>
      <c r="IR89" s="162">
        <f t="shared" si="177"/>
        <v>0</v>
      </c>
      <c r="IS89" s="117"/>
      <c r="IT89" s="166"/>
      <c r="IU89" s="162">
        <f t="shared" si="178"/>
        <v>0</v>
      </c>
      <c r="IV89" s="162">
        <f t="shared" si="179"/>
        <v>0</v>
      </c>
      <c r="IW89" s="163"/>
      <c r="IX89" s="163"/>
      <c r="IY89" s="191">
        <f t="shared" si="184"/>
        <v>0</v>
      </c>
      <c r="IZ89" s="190">
        <f t="shared" si="185"/>
        <v>0</v>
      </c>
      <c r="JA89" s="191"/>
      <c r="JB89" s="191"/>
      <c r="JC89" s="191">
        <f t="shared" si="180"/>
        <v>0</v>
      </c>
      <c r="JD89" s="191">
        <f t="shared" si="181"/>
        <v>0</v>
      </c>
      <c r="JE89" s="190"/>
      <c r="JF89" s="190"/>
      <c r="JG89" s="191">
        <f t="shared" si="182"/>
        <v>0</v>
      </c>
      <c r="JH89" s="191">
        <f t="shared" si="183"/>
        <v>0</v>
      </c>
    </row>
    <row r="90" spans="1:268" ht="12.75" customHeight="1">
      <c r="A90" s="134"/>
      <c r="B90" s="137">
        <v>80</v>
      </c>
      <c r="C90" s="95"/>
      <c r="D90" s="95"/>
      <c r="E90" s="138"/>
      <c r="F90" s="138"/>
      <c r="G90" s="95">
        <f t="shared" si="96"/>
        <v>0</v>
      </c>
      <c r="H90" s="95">
        <f t="shared" si="97"/>
        <v>0</v>
      </c>
      <c r="I90" s="116"/>
      <c r="J90" s="95"/>
      <c r="K90" s="95"/>
      <c r="L90" s="95"/>
      <c r="M90" s="95">
        <f t="shared" si="98"/>
        <v>0</v>
      </c>
      <c r="N90" s="95">
        <f t="shared" si="99"/>
        <v>0</v>
      </c>
      <c r="O90" s="116"/>
      <c r="P90" s="95"/>
      <c r="Q90" s="99"/>
      <c r="R90" s="95"/>
      <c r="S90" s="95">
        <f t="shared" si="100"/>
        <v>0</v>
      </c>
      <c r="T90" s="95">
        <f t="shared" si="101"/>
        <v>0</v>
      </c>
      <c r="U90" s="116">
        <v>34.950000000000003</v>
      </c>
      <c r="V90" s="95"/>
      <c r="W90" s="99"/>
      <c r="X90" s="99"/>
      <c r="Y90" s="95">
        <f t="shared" si="102"/>
        <v>34.950000000000003</v>
      </c>
      <c r="Z90" s="95">
        <f t="shared" si="103"/>
        <v>0</v>
      </c>
      <c r="AA90" s="95"/>
      <c r="AB90" s="168"/>
      <c r="AC90" s="231"/>
      <c r="AD90" s="95"/>
      <c r="AE90" s="95">
        <f t="shared" si="104"/>
        <v>0</v>
      </c>
      <c r="AF90" s="95">
        <f t="shared" si="105"/>
        <v>0</v>
      </c>
      <c r="AG90" s="116"/>
      <c r="AH90" s="95"/>
      <c r="AI90" s="95"/>
      <c r="AJ90" s="95"/>
      <c r="AK90" s="95">
        <f t="shared" si="106"/>
        <v>0</v>
      </c>
      <c r="AL90" s="95">
        <f t="shared" si="107"/>
        <v>0</v>
      </c>
      <c r="AM90" s="95"/>
      <c r="AN90" s="95"/>
      <c r="AO90" s="138"/>
      <c r="AP90" s="138"/>
      <c r="AQ90" s="95">
        <f t="shared" si="108"/>
        <v>0</v>
      </c>
      <c r="AR90" s="95">
        <f t="shared" si="109"/>
        <v>0</v>
      </c>
      <c r="AS90" s="139">
        <v>13.4</v>
      </c>
      <c r="AT90" s="162"/>
      <c r="AU90" s="99"/>
      <c r="AV90" s="95"/>
      <c r="AW90" s="95">
        <f t="shared" si="110"/>
        <v>13.4</v>
      </c>
      <c r="AX90" s="95">
        <f t="shared" si="111"/>
        <v>0</v>
      </c>
      <c r="AY90" s="150"/>
      <c r="AZ90" s="110"/>
      <c r="BA90" s="110"/>
      <c r="BB90" s="110"/>
      <c r="BC90" s="95">
        <f t="shared" si="112"/>
        <v>0</v>
      </c>
      <c r="BD90" s="95">
        <f t="shared" si="113"/>
        <v>0</v>
      </c>
      <c r="BE90" s="95"/>
      <c r="BF90" s="95"/>
      <c r="BG90" s="99"/>
      <c r="BH90" s="95"/>
      <c r="BI90" s="95">
        <f t="shared" si="114"/>
        <v>0</v>
      </c>
      <c r="BJ90" s="95">
        <f t="shared" si="115"/>
        <v>0</v>
      </c>
      <c r="BK90" s="118"/>
      <c r="BL90" s="118"/>
      <c r="BM90" s="95"/>
      <c r="BN90" s="95"/>
      <c r="BO90" s="95">
        <f t="shared" si="116"/>
        <v>0</v>
      </c>
      <c r="BP90" s="95">
        <f t="shared" si="117"/>
        <v>0</v>
      </c>
      <c r="BQ90" s="95"/>
      <c r="BR90" s="95"/>
      <c r="BS90" s="119"/>
      <c r="BT90" s="119"/>
      <c r="BU90" s="95">
        <f t="shared" si="118"/>
        <v>0</v>
      </c>
      <c r="BV90" s="95">
        <f t="shared" si="119"/>
        <v>0</v>
      </c>
      <c r="BW90" s="356"/>
      <c r="BX90" s="138"/>
      <c r="BY90" s="103"/>
      <c r="BZ90" s="118"/>
      <c r="CA90" s="95">
        <f t="shared" si="120"/>
        <v>0</v>
      </c>
      <c r="CB90" s="95">
        <f t="shared" si="121"/>
        <v>0</v>
      </c>
      <c r="CC90" s="139"/>
      <c r="CD90" s="99"/>
      <c r="CE90" s="120"/>
      <c r="CF90" s="120"/>
      <c r="CG90" s="95">
        <f t="shared" si="122"/>
        <v>0</v>
      </c>
      <c r="CH90" s="95">
        <f t="shared" si="123"/>
        <v>0</v>
      </c>
      <c r="CI90" s="95"/>
      <c r="CJ90" s="95"/>
      <c r="CK90" s="95"/>
      <c r="CL90" s="95"/>
      <c r="CM90" s="95">
        <f t="shared" si="124"/>
        <v>0</v>
      </c>
      <c r="CN90" s="95">
        <f t="shared" si="125"/>
        <v>0</v>
      </c>
      <c r="CO90" s="116"/>
      <c r="CP90" s="95"/>
      <c r="CQ90" s="95"/>
      <c r="CR90" s="95"/>
      <c r="CS90" s="95">
        <f t="shared" si="126"/>
        <v>0</v>
      </c>
      <c r="CT90" s="95">
        <f t="shared" si="127"/>
        <v>0</v>
      </c>
      <c r="CU90" s="95"/>
      <c r="CV90" s="95"/>
      <c r="CW90" s="95"/>
      <c r="CX90" s="95"/>
      <c r="CY90" s="95">
        <f t="shared" si="128"/>
        <v>0</v>
      </c>
      <c r="CZ90" s="95">
        <f t="shared" si="129"/>
        <v>0</v>
      </c>
      <c r="DA90" s="139">
        <v>10.31</v>
      </c>
      <c r="DB90" s="138"/>
      <c r="DC90" s="95"/>
      <c r="DD90" s="95"/>
      <c r="DE90" s="95">
        <f t="shared" si="130"/>
        <v>10.31</v>
      </c>
      <c r="DF90" s="95">
        <f t="shared" si="131"/>
        <v>0</v>
      </c>
      <c r="DG90" s="95"/>
      <c r="DH90" s="95"/>
      <c r="DI90" s="118"/>
      <c r="DJ90" s="95"/>
      <c r="DK90" s="95">
        <f t="shared" si="132"/>
        <v>0</v>
      </c>
      <c r="DL90" s="95">
        <f t="shared" si="133"/>
        <v>0</v>
      </c>
      <c r="DM90" s="138"/>
      <c r="DN90" s="138"/>
      <c r="DO90" s="138"/>
      <c r="DP90" s="138"/>
      <c r="DQ90" s="95">
        <f t="shared" si="134"/>
        <v>0</v>
      </c>
      <c r="DR90" s="95">
        <f t="shared" si="135"/>
        <v>0</v>
      </c>
      <c r="DS90" s="116"/>
      <c r="DT90" s="95"/>
      <c r="DU90" s="95"/>
      <c r="DV90" s="119"/>
      <c r="DW90" s="95">
        <f t="shared" si="136"/>
        <v>0</v>
      </c>
      <c r="DX90" s="95">
        <f t="shared" si="137"/>
        <v>0</v>
      </c>
      <c r="DY90" s="140"/>
      <c r="DZ90" s="95"/>
      <c r="EA90" s="95"/>
      <c r="EB90" s="95"/>
      <c r="EC90" s="95">
        <f t="shared" si="138"/>
        <v>0</v>
      </c>
      <c r="ED90" s="95">
        <f t="shared" si="139"/>
        <v>0</v>
      </c>
      <c r="EE90" s="95"/>
      <c r="EF90" s="95"/>
      <c r="EG90" s="121"/>
      <c r="EH90" s="95"/>
      <c r="EI90" s="95">
        <f t="shared" si="140"/>
        <v>0</v>
      </c>
      <c r="EJ90" s="95">
        <f t="shared" si="141"/>
        <v>0</v>
      </c>
      <c r="EK90" s="95"/>
      <c r="EL90" s="95"/>
      <c r="EM90" s="95"/>
      <c r="EN90" s="95"/>
      <c r="EO90" s="95">
        <f t="shared" si="142"/>
        <v>0</v>
      </c>
      <c r="EP90" s="95">
        <f t="shared" si="143"/>
        <v>0</v>
      </c>
      <c r="EQ90" s="95"/>
      <c r="ER90" s="95"/>
      <c r="ES90" s="95"/>
      <c r="ET90" s="95"/>
      <c r="EU90" s="95">
        <f t="shared" si="144"/>
        <v>0</v>
      </c>
      <c r="EV90" s="95">
        <f t="shared" si="145"/>
        <v>0</v>
      </c>
      <c r="EW90" s="116">
        <v>0</v>
      </c>
      <c r="EX90" s="95"/>
      <c r="EY90" s="95"/>
      <c r="EZ90" s="95"/>
      <c r="FA90" s="95">
        <f t="shared" si="146"/>
        <v>0</v>
      </c>
      <c r="FB90" s="95">
        <f t="shared" si="147"/>
        <v>0</v>
      </c>
      <c r="FC90" s="95"/>
      <c r="FD90" s="95"/>
      <c r="FE90" s="95"/>
      <c r="FF90" s="95"/>
      <c r="FG90" s="95">
        <f t="shared" si="148"/>
        <v>0</v>
      </c>
      <c r="FH90" s="95">
        <f t="shared" si="149"/>
        <v>0</v>
      </c>
      <c r="FI90" s="95"/>
      <c r="FJ90" s="95"/>
      <c r="FK90" s="95"/>
      <c r="FL90" s="95"/>
      <c r="FM90" s="95">
        <f t="shared" si="150"/>
        <v>0</v>
      </c>
      <c r="FN90" s="95">
        <f t="shared" si="151"/>
        <v>0</v>
      </c>
      <c r="FO90" s="95"/>
      <c r="FP90" s="95"/>
      <c r="FQ90" s="95"/>
      <c r="FR90" s="95"/>
      <c r="FS90" s="95">
        <f t="shared" si="152"/>
        <v>0</v>
      </c>
      <c r="FT90" s="95">
        <f t="shared" si="153"/>
        <v>0</v>
      </c>
      <c r="FU90" s="95"/>
      <c r="FV90" s="95"/>
      <c r="FW90" s="95"/>
      <c r="FX90" s="95"/>
      <c r="FY90" s="95">
        <f t="shared" si="154"/>
        <v>0</v>
      </c>
      <c r="FZ90" s="95">
        <f t="shared" si="155"/>
        <v>0</v>
      </c>
      <c r="GA90" s="95"/>
      <c r="GB90" s="95"/>
      <c r="GC90" s="95"/>
      <c r="GD90" s="95"/>
      <c r="GE90" s="95">
        <f t="shared" si="156"/>
        <v>0</v>
      </c>
      <c r="GF90" s="95">
        <f t="shared" si="157"/>
        <v>0</v>
      </c>
      <c r="GG90" s="95"/>
      <c r="GH90" s="95"/>
      <c r="GI90" s="95"/>
      <c r="GJ90" s="95"/>
      <c r="GK90" s="95">
        <f t="shared" si="158"/>
        <v>0</v>
      </c>
      <c r="GL90" s="95">
        <f t="shared" si="159"/>
        <v>0</v>
      </c>
      <c r="GM90" s="95"/>
      <c r="GN90" s="95"/>
      <c r="GO90" s="95"/>
      <c r="GP90" s="95"/>
      <c r="GQ90" s="95">
        <f t="shared" si="160"/>
        <v>0</v>
      </c>
      <c r="GR90" s="95">
        <f t="shared" si="161"/>
        <v>0</v>
      </c>
      <c r="GS90" s="95"/>
      <c r="GT90" s="95"/>
      <c r="GU90" s="95"/>
      <c r="GV90" s="95"/>
      <c r="GW90" s="95">
        <f t="shared" si="162"/>
        <v>0</v>
      </c>
      <c r="GX90" s="95">
        <f t="shared" si="162"/>
        <v>0</v>
      </c>
      <c r="GY90" s="95"/>
      <c r="GZ90" s="95"/>
      <c r="HA90" s="95"/>
      <c r="HB90" s="95"/>
      <c r="HC90" s="95">
        <f t="shared" si="163"/>
        <v>0</v>
      </c>
      <c r="HD90" s="95">
        <f t="shared" si="163"/>
        <v>0</v>
      </c>
      <c r="HE90" s="95"/>
      <c r="HF90" s="95"/>
      <c r="HG90" s="95"/>
      <c r="HH90" s="95"/>
      <c r="HI90" s="95">
        <f t="shared" si="164"/>
        <v>0</v>
      </c>
      <c r="HJ90" s="95">
        <f t="shared" si="165"/>
        <v>0</v>
      </c>
      <c r="HK90" s="95"/>
      <c r="HL90" s="95"/>
      <c r="HM90" s="95"/>
      <c r="HN90" s="95"/>
      <c r="HO90" s="95">
        <f t="shared" si="166"/>
        <v>0</v>
      </c>
      <c r="HP90" s="95">
        <f t="shared" si="167"/>
        <v>0</v>
      </c>
      <c r="HQ90" s="95"/>
      <c r="HR90" s="95"/>
      <c r="HS90" s="95"/>
      <c r="HT90" s="95"/>
      <c r="HU90" s="95">
        <f t="shared" si="168"/>
        <v>0</v>
      </c>
      <c r="HV90" s="95">
        <f t="shared" si="168"/>
        <v>0</v>
      </c>
      <c r="HW90" s="95"/>
      <c r="HX90" s="166"/>
      <c r="HY90" s="166"/>
      <c r="HZ90" s="166"/>
      <c r="IA90" s="95">
        <f t="shared" si="169"/>
        <v>0</v>
      </c>
      <c r="IB90" s="95">
        <f t="shared" si="170"/>
        <v>0</v>
      </c>
      <c r="IC90" s="164"/>
      <c r="ID90" s="99"/>
      <c r="IE90" s="99">
        <f t="shared" si="171"/>
        <v>0</v>
      </c>
      <c r="IF90" s="99">
        <f t="shared" si="171"/>
        <v>0</v>
      </c>
      <c r="IG90" s="99"/>
      <c r="IH90" s="99"/>
      <c r="II90" s="99">
        <f t="shared" si="172"/>
        <v>0</v>
      </c>
      <c r="IJ90" s="99">
        <f t="shared" si="173"/>
        <v>0</v>
      </c>
      <c r="IK90" s="165"/>
      <c r="IL90" s="167"/>
      <c r="IM90" s="162">
        <f t="shared" si="174"/>
        <v>0</v>
      </c>
      <c r="IN90" s="162">
        <f t="shared" si="175"/>
        <v>0</v>
      </c>
      <c r="IO90" s="139"/>
      <c r="IP90" s="166"/>
      <c r="IQ90" s="162">
        <f t="shared" si="176"/>
        <v>0</v>
      </c>
      <c r="IR90" s="162">
        <f t="shared" si="177"/>
        <v>0</v>
      </c>
      <c r="IS90" s="117"/>
      <c r="IT90" s="166"/>
      <c r="IU90" s="162">
        <f t="shared" si="178"/>
        <v>0</v>
      </c>
      <c r="IV90" s="162">
        <f t="shared" si="179"/>
        <v>0</v>
      </c>
      <c r="IW90" s="163"/>
      <c r="IX90" s="163"/>
      <c r="IY90" s="191">
        <f t="shared" si="184"/>
        <v>0</v>
      </c>
      <c r="IZ90" s="190">
        <f t="shared" si="185"/>
        <v>0</v>
      </c>
      <c r="JA90" s="191"/>
      <c r="JB90" s="191"/>
      <c r="JC90" s="191">
        <f t="shared" si="180"/>
        <v>0</v>
      </c>
      <c r="JD90" s="191">
        <f t="shared" si="181"/>
        <v>0</v>
      </c>
      <c r="JE90" s="190"/>
      <c r="JF90" s="190"/>
      <c r="JG90" s="191">
        <f t="shared" si="182"/>
        <v>0</v>
      </c>
      <c r="JH90" s="191">
        <f t="shared" si="183"/>
        <v>0</v>
      </c>
    </row>
    <row r="91" spans="1:268" ht="12.75" customHeight="1">
      <c r="A91" s="142" t="s">
        <v>156</v>
      </c>
      <c r="B91" s="137">
        <v>81</v>
      </c>
      <c r="C91" s="95"/>
      <c r="D91" s="95"/>
      <c r="E91" s="138"/>
      <c r="F91" s="138"/>
      <c r="G91" s="95">
        <f t="shared" si="96"/>
        <v>0</v>
      </c>
      <c r="H91" s="95">
        <f t="shared" si="97"/>
        <v>0</v>
      </c>
      <c r="I91" s="116"/>
      <c r="J91" s="95"/>
      <c r="K91" s="95"/>
      <c r="L91" s="95"/>
      <c r="M91" s="95">
        <f t="shared" si="98"/>
        <v>0</v>
      </c>
      <c r="N91" s="95">
        <f t="shared" si="99"/>
        <v>0</v>
      </c>
      <c r="O91" s="116"/>
      <c r="P91" s="95"/>
      <c r="Q91" s="99"/>
      <c r="R91" s="95"/>
      <c r="S91" s="95">
        <f t="shared" si="100"/>
        <v>0</v>
      </c>
      <c r="T91" s="95">
        <f t="shared" si="101"/>
        <v>0</v>
      </c>
      <c r="U91" s="116">
        <v>34.950000000000003</v>
      </c>
      <c r="V91" s="95"/>
      <c r="W91" s="99"/>
      <c r="X91" s="99"/>
      <c r="Y91" s="95">
        <f t="shared" si="102"/>
        <v>34.950000000000003</v>
      </c>
      <c r="Z91" s="95">
        <f t="shared" si="103"/>
        <v>0</v>
      </c>
      <c r="AA91" s="95"/>
      <c r="AB91" s="168"/>
      <c r="AC91" s="231"/>
      <c r="AD91" s="95"/>
      <c r="AE91" s="95">
        <f t="shared" si="104"/>
        <v>0</v>
      </c>
      <c r="AF91" s="95">
        <f t="shared" si="105"/>
        <v>0</v>
      </c>
      <c r="AG91" s="116"/>
      <c r="AH91" s="95"/>
      <c r="AI91" s="95"/>
      <c r="AJ91" s="95"/>
      <c r="AK91" s="95">
        <f t="shared" si="106"/>
        <v>0</v>
      </c>
      <c r="AL91" s="95">
        <f t="shared" si="107"/>
        <v>0</v>
      </c>
      <c r="AM91" s="95"/>
      <c r="AN91" s="95"/>
      <c r="AO91" s="138"/>
      <c r="AP91" s="138"/>
      <c r="AQ91" s="95">
        <f t="shared" si="108"/>
        <v>0</v>
      </c>
      <c r="AR91" s="95">
        <f t="shared" si="109"/>
        <v>0</v>
      </c>
      <c r="AS91" s="139">
        <v>13.4</v>
      </c>
      <c r="AT91" s="162"/>
      <c r="AU91" s="99"/>
      <c r="AV91" s="95"/>
      <c r="AW91" s="95">
        <f t="shared" si="110"/>
        <v>13.4</v>
      </c>
      <c r="AX91" s="95">
        <f t="shared" si="111"/>
        <v>0</v>
      </c>
      <c r="AY91" s="150"/>
      <c r="AZ91" s="110"/>
      <c r="BA91" s="110"/>
      <c r="BB91" s="110"/>
      <c r="BC91" s="95">
        <f t="shared" si="112"/>
        <v>0</v>
      </c>
      <c r="BD91" s="95">
        <f t="shared" si="113"/>
        <v>0</v>
      </c>
      <c r="BE91" s="95"/>
      <c r="BF91" s="95"/>
      <c r="BG91" s="99"/>
      <c r="BH91" s="95"/>
      <c r="BI91" s="95">
        <f t="shared" si="114"/>
        <v>0</v>
      </c>
      <c r="BJ91" s="95">
        <f t="shared" si="115"/>
        <v>0</v>
      </c>
      <c r="BK91" s="118"/>
      <c r="BL91" s="118"/>
      <c r="BM91" s="95"/>
      <c r="BN91" s="95"/>
      <c r="BO91" s="95">
        <f t="shared" si="116"/>
        <v>0</v>
      </c>
      <c r="BP91" s="95">
        <f t="shared" si="117"/>
        <v>0</v>
      </c>
      <c r="BQ91" s="95"/>
      <c r="BR91" s="95"/>
      <c r="BS91" s="119"/>
      <c r="BT91" s="119"/>
      <c r="BU91" s="95">
        <f t="shared" si="118"/>
        <v>0</v>
      </c>
      <c r="BV91" s="95">
        <f t="shared" si="119"/>
        <v>0</v>
      </c>
      <c r="BW91" s="356"/>
      <c r="BX91" s="138"/>
      <c r="BY91" s="103"/>
      <c r="BZ91" s="118"/>
      <c r="CA91" s="95">
        <f t="shared" si="120"/>
        <v>0</v>
      </c>
      <c r="CB91" s="95">
        <f t="shared" si="121"/>
        <v>0</v>
      </c>
      <c r="CC91" s="139"/>
      <c r="CD91" s="99"/>
      <c r="CE91" s="120"/>
      <c r="CF91" s="120"/>
      <c r="CG91" s="95">
        <f t="shared" si="122"/>
        <v>0</v>
      </c>
      <c r="CH91" s="95">
        <f t="shared" si="123"/>
        <v>0</v>
      </c>
      <c r="CI91" s="95"/>
      <c r="CJ91" s="95"/>
      <c r="CK91" s="95"/>
      <c r="CL91" s="95"/>
      <c r="CM91" s="95">
        <f t="shared" si="124"/>
        <v>0</v>
      </c>
      <c r="CN91" s="95">
        <f t="shared" si="125"/>
        <v>0</v>
      </c>
      <c r="CO91" s="116"/>
      <c r="CP91" s="95"/>
      <c r="CQ91" s="95"/>
      <c r="CR91" s="95"/>
      <c r="CS91" s="95">
        <f t="shared" si="126"/>
        <v>0</v>
      </c>
      <c r="CT91" s="95">
        <f t="shared" si="127"/>
        <v>0</v>
      </c>
      <c r="CU91" s="95"/>
      <c r="CV91" s="95"/>
      <c r="CW91" s="95"/>
      <c r="CX91" s="95"/>
      <c r="CY91" s="95">
        <f t="shared" si="128"/>
        <v>0</v>
      </c>
      <c r="CZ91" s="95">
        <f t="shared" si="129"/>
        <v>0</v>
      </c>
      <c r="DA91" s="139">
        <v>10.31</v>
      </c>
      <c r="DB91" s="138"/>
      <c r="DC91" s="95"/>
      <c r="DD91" s="95"/>
      <c r="DE91" s="95">
        <f t="shared" si="130"/>
        <v>10.31</v>
      </c>
      <c r="DF91" s="95">
        <f t="shared" si="131"/>
        <v>0</v>
      </c>
      <c r="DG91" s="95"/>
      <c r="DH91" s="95"/>
      <c r="DI91" s="118"/>
      <c r="DJ91" s="95"/>
      <c r="DK91" s="95">
        <f t="shared" si="132"/>
        <v>0</v>
      </c>
      <c r="DL91" s="95">
        <f t="shared" si="133"/>
        <v>0</v>
      </c>
      <c r="DM91" s="138"/>
      <c r="DN91" s="138"/>
      <c r="DO91" s="138"/>
      <c r="DP91" s="138"/>
      <c r="DQ91" s="95">
        <f t="shared" si="134"/>
        <v>0</v>
      </c>
      <c r="DR91" s="95">
        <f t="shared" si="135"/>
        <v>0</v>
      </c>
      <c r="DS91" s="116"/>
      <c r="DT91" s="95"/>
      <c r="DU91" s="95"/>
      <c r="DV91" s="119"/>
      <c r="DW91" s="95">
        <f t="shared" si="136"/>
        <v>0</v>
      </c>
      <c r="DX91" s="95">
        <f t="shared" si="137"/>
        <v>0</v>
      </c>
      <c r="DY91" s="140"/>
      <c r="DZ91" s="95"/>
      <c r="EA91" s="95"/>
      <c r="EB91" s="95"/>
      <c r="EC91" s="95">
        <f t="shared" si="138"/>
        <v>0</v>
      </c>
      <c r="ED91" s="95">
        <f t="shared" si="139"/>
        <v>0</v>
      </c>
      <c r="EE91" s="95"/>
      <c r="EF91" s="95"/>
      <c r="EG91" s="121"/>
      <c r="EH91" s="95"/>
      <c r="EI91" s="95">
        <f t="shared" si="140"/>
        <v>0</v>
      </c>
      <c r="EJ91" s="95">
        <f t="shared" si="141"/>
        <v>0</v>
      </c>
      <c r="EK91" s="95"/>
      <c r="EL91" s="95"/>
      <c r="EM91" s="95"/>
      <c r="EN91" s="95"/>
      <c r="EO91" s="95">
        <f t="shared" si="142"/>
        <v>0</v>
      </c>
      <c r="EP91" s="95">
        <f t="shared" si="143"/>
        <v>0</v>
      </c>
      <c r="EQ91" s="95"/>
      <c r="ER91" s="95"/>
      <c r="ES91" s="95"/>
      <c r="ET91" s="95"/>
      <c r="EU91" s="95">
        <f t="shared" si="144"/>
        <v>0</v>
      </c>
      <c r="EV91" s="95">
        <f t="shared" si="145"/>
        <v>0</v>
      </c>
      <c r="EW91" s="116">
        <v>0</v>
      </c>
      <c r="EX91" s="95"/>
      <c r="EY91" s="95"/>
      <c r="EZ91" s="95"/>
      <c r="FA91" s="95">
        <f t="shared" si="146"/>
        <v>0</v>
      </c>
      <c r="FB91" s="95">
        <f t="shared" si="147"/>
        <v>0</v>
      </c>
      <c r="FC91" s="95"/>
      <c r="FD91" s="95"/>
      <c r="FE91" s="95"/>
      <c r="FF91" s="95"/>
      <c r="FG91" s="95">
        <f t="shared" si="148"/>
        <v>0</v>
      </c>
      <c r="FH91" s="95">
        <f t="shared" si="149"/>
        <v>0</v>
      </c>
      <c r="FI91" s="95"/>
      <c r="FJ91" s="95"/>
      <c r="FK91" s="95"/>
      <c r="FL91" s="95"/>
      <c r="FM91" s="95">
        <f t="shared" si="150"/>
        <v>0</v>
      </c>
      <c r="FN91" s="95">
        <f t="shared" si="151"/>
        <v>0</v>
      </c>
      <c r="FO91" s="95"/>
      <c r="FP91" s="95"/>
      <c r="FQ91" s="95"/>
      <c r="FR91" s="95"/>
      <c r="FS91" s="95">
        <f t="shared" si="152"/>
        <v>0</v>
      </c>
      <c r="FT91" s="95">
        <f t="shared" si="153"/>
        <v>0</v>
      </c>
      <c r="FU91" s="95"/>
      <c r="FV91" s="95"/>
      <c r="FW91" s="95"/>
      <c r="FX91" s="95"/>
      <c r="FY91" s="95">
        <f t="shared" si="154"/>
        <v>0</v>
      </c>
      <c r="FZ91" s="95">
        <f t="shared" si="155"/>
        <v>0</v>
      </c>
      <c r="GA91" s="95"/>
      <c r="GB91" s="95"/>
      <c r="GC91" s="95"/>
      <c r="GD91" s="95"/>
      <c r="GE91" s="95">
        <f t="shared" si="156"/>
        <v>0</v>
      </c>
      <c r="GF91" s="95">
        <f t="shared" si="157"/>
        <v>0</v>
      </c>
      <c r="GG91" s="95"/>
      <c r="GH91" s="95"/>
      <c r="GI91" s="95"/>
      <c r="GJ91" s="95"/>
      <c r="GK91" s="95">
        <f t="shared" si="158"/>
        <v>0</v>
      </c>
      <c r="GL91" s="95">
        <f t="shared" si="159"/>
        <v>0</v>
      </c>
      <c r="GM91" s="95"/>
      <c r="GN91" s="95"/>
      <c r="GO91" s="95"/>
      <c r="GP91" s="95"/>
      <c r="GQ91" s="95">
        <f t="shared" si="160"/>
        <v>0</v>
      </c>
      <c r="GR91" s="95">
        <f t="shared" si="161"/>
        <v>0</v>
      </c>
      <c r="GS91" s="95"/>
      <c r="GT91" s="95"/>
      <c r="GU91" s="95"/>
      <c r="GV91" s="95"/>
      <c r="GW91" s="95">
        <f t="shared" si="162"/>
        <v>0</v>
      </c>
      <c r="GX91" s="95">
        <f t="shared" si="162"/>
        <v>0</v>
      </c>
      <c r="GY91" s="95"/>
      <c r="GZ91" s="95"/>
      <c r="HA91" s="95"/>
      <c r="HB91" s="95"/>
      <c r="HC91" s="95">
        <f t="shared" si="163"/>
        <v>0</v>
      </c>
      <c r="HD91" s="95">
        <f t="shared" si="163"/>
        <v>0</v>
      </c>
      <c r="HE91" s="95"/>
      <c r="HF91" s="95"/>
      <c r="HG91" s="95"/>
      <c r="HH91" s="95"/>
      <c r="HI91" s="95">
        <f t="shared" si="164"/>
        <v>0</v>
      </c>
      <c r="HJ91" s="95">
        <f t="shared" si="165"/>
        <v>0</v>
      </c>
      <c r="HK91" s="95"/>
      <c r="HL91" s="95"/>
      <c r="HM91" s="95"/>
      <c r="HN91" s="95"/>
      <c r="HO91" s="95">
        <f t="shared" si="166"/>
        <v>0</v>
      </c>
      <c r="HP91" s="95">
        <f t="shared" si="167"/>
        <v>0</v>
      </c>
      <c r="HQ91" s="95"/>
      <c r="HR91" s="95"/>
      <c r="HS91" s="95"/>
      <c r="HT91" s="95"/>
      <c r="HU91" s="95">
        <f t="shared" si="168"/>
        <v>0</v>
      </c>
      <c r="HV91" s="95">
        <f t="shared" si="168"/>
        <v>0</v>
      </c>
      <c r="HW91" s="95"/>
      <c r="HX91" s="166"/>
      <c r="HY91" s="166"/>
      <c r="HZ91" s="166"/>
      <c r="IA91" s="95">
        <f t="shared" si="169"/>
        <v>0</v>
      </c>
      <c r="IB91" s="95">
        <f t="shared" si="170"/>
        <v>0</v>
      </c>
      <c r="IC91" s="164"/>
      <c r="ID91" s="99"/>
      <c r="IE91" s="99">
        <f t="shared" si="171"/>
        <v>0</v>
      </c>
      <c r="IF91" s="99">
        <f t="shared" si="171"/>
        <v>0</v>
      </c>
      <c r="IG91" s="99"/>
      <c r="IH91" s="99"/>
      <c r="II91" s="99">
        <f t="shared" si="172"/>
        <v>0</v>
      </c>
      <c r="IJ91" s="99">
        <f t="shared" si="173"/>
        <v>0</v>
      </c>
      <c r="IK91" s="165"/>
      <c r="IL91" s="167"/>
      <c r="IM91" s="162">
        <f t="shared" si="174"/>
        <v>0</v>
      </c>
      <c r="IN91" s="162">
        <f t="shared" si="175"/>
        <v>0</v>
      </c>
      <c r="IO91" s="139"/>
      <c r="IP91" s="166"/>
      <c r="IQ91" s="162">
        <f t="shared" si="176"/>
        <v>0</v>
      </c>
      <c r="IR91" s="162">
        <f t="shared" si="177"/>
        <v>0</v>
      </c>
      <c r="IS91" s="117"/>
      <c r="IT91" s="166"/>
      <c r="IU91" s="162">
        <f t="shared" si="178"/>
        <v>0</v>
      </c>
      <c r="IV91" s="162">
        <f t="shared" si="179"/>
        <v>0</v>
      </c>
      <c r="IW91" s="163"/>
      <c r="IX91" s="163"/>
      <c r="IY91" s="191">
        <f t="shared" si="184"/>
        <v>0</v>
      </c>
      <c r="IZ91" s="190">
        <f t="shared" si="185"/>
        <v>0</v>
      </c>
      <c r="JA91" s="191"/>
      <c r="JB91" s="191"/>
      <c r="JC91" s="191">
        <f t="shared" si="180"/>
        <v>0</v>
      </c>
      <c r="JD91" s="191">
        <f t="shared" si="181"/>
        <v>0</v>
      </c>
      <c r="JE91" s="190"/>
      <c r="JF91" s="190"/>
      <c r="JG91" s="191">
        <f t="shared" si="182"/>
        <v>0</v>
      </c>
      <c r="JH91" s="191">
        <f t="shared" si="183"/>
        <v>0</v>
      </c>
    </row>
    <row r="92" spans="1:268" ht="12.75" customHeight="1">
      <c r="A92" s="134"/>
      <c r="B92" s="137">
        <v>82</v>
      </c>
      <c r="C92" s="95"/>
      <c r="D92" s="95"/>
      <c r="E92" s="138"/>
      <c r="F92" s="138"/>
      <c r="G92" s="95">
        <f t="shared" si="96"/>
        <v>0</v>
      </c>
      <c r="H92" s="95">
        <f t="shared" si="97"/>
        <v>0</v>
      </c>
      <c r="I92" s="116"/>
      <c r="J92" s="95"/>
      <c r="K92" s="95"/>
      <c r="L92" s="95"/>
      <c r="M92" s="95">
        <f t="shared" si="98"/>
        <v>0</v>
      </c>
      <c r="N92" s="95">
        <f t="shared" si="99"/>
        <v>0</v>
      </c>
      <c r="O92" s="116"/>
      <c r="P92" s="95"/>
      <c r="Q92" s="99"/>
      <c r="R92" s="95"/>
      <c r="S92" s="95">
        <f t="shared" si="100"/>
        <v>0</v>
      </c>
      <c r="T92" s="95">
        <f t="shared" si="101"/>
        <v>0</v>
      </c>
      <c r="U92" s="116">
        <v>34.950000000000003</v>
      </c>
      <c r="V92" s="95"/>
      <c r="W92" s="99"/>
      <c r="X92" s="99"/>
      <c r="Y92" s="95">
        <f t="shared" si="102"/>
        <v>34.950000000000003</v>
      </c>
      <c r="Z92" s="95">
        <f t="shared" si="103"/>
        <v>0</v>
      </c>
      <c r="AA92" s="95"/>
      <c r="AB92" s="168"/>
      <c r="AC92" s="231"/>
      <c r="AD92" s="95"/>
      <c r="AE92" s="95">
        <f t="shared" si="104"/>
        <v>0</v>
      </c>
      <c r="AF92" s="95">
        <f t="shared" si="105"/>
        <v>0</v>
      </c>
      <c r="AG92" s="116"/>
      <c r="AH92" s="95"/>
      <c r="AI92" s="95"/>
      <c r="AJ92" s="95"/>
      <c r="AK92" s="95">
        <f t="shared" si="106"/>
        <v>0</v>
      </c>
      <c r="AL92" s="95">
        <f t="shared" si="107"/>
        <v>0</v>
      </c>
      <c r="AM92" s="95"/>
      <c r="AN92" s="95"/>
      <c r="AO92" s="138"/>
      <c r="AP92" s="138"/>
      <c r="AQ92" s="95">
        <f t="shared" si="108"/>
        <v>0</v>
      </c>
      <c r="AR92" s="95">
        <f t="shared" si="109"/>
        <v>0</v>
      </c>
      <c r="AS92" s="139">
        <v>13.4</v>
      </c>
      <c r="AT92" s="162"/>
      <c r="AU92" s="99"/>
      <c r="AV92" s="95"/>
      <c r="AW92" s="95">
        <f t="shared" si="110"/>
        <v>13.4</v>
      </c>
      <c r="AX92" s="95">
        <f t="shared" si="111"/>
        <v>0</v>
      </c>
      <c r="AY92" s="150"/>
      <c r="AZ92" s="110"/>
      <c r="BA92" s="110"/>
      <c r="BB92" s="110"/>
      <c r="BC92" s="95">
        <f t="shared" si="112"/>
        <v>0</v>
      </c>
      <c r="BD92" s="95">
        <f t="shared" si="113"/>
        <v>0</v>
      </c>
      <c r="BE92" s="95"/>
      <c r="BF92" s="95"/>
      <c r="BG92" s="99"/>
      <c r="BH92" s="95"/>
      <c r="BI92" s="95">
        <f t="shared" si="114"/>
        <v>0</v>
      </c>
      <c r="BJ92" s="95">
        <f t="shared" si="115"/>
        <v>0</v>
      </c>
      <c r="BK92" s="118"/>
      <c r="BL92" s="118"/>
      <c r="BM92" s="95"/>
      <c r="BN92" s="95"/>
      <c r="BO92" s="95">
        <f t="shared" si="116"/>
        <v>0</v>
      </c>
      <c r="BP92" s="95">
        <f t="shared" si="117"/>
        <v>0</v>
      </c>
      <c r="BQ92" s="95"/>
      <c r="BR92" s="95"/>
      <c r="BS92" s="119"/>
      <c r="BT92" s="119"/>
      <c r="BU92" s="95">
        <f t="shared" si="118"/>
        <v>0</v>
      </c>
      <c r="BV92" s="95">
        <f t="shared" si="119"/>
        <v>0</v>
      </c>
      <c r="BW92" s="356"/>
      <c r="BX92" s="138"/>
      <c r="BY92" s="103"/>
      <c r="BZ92" s="118"/>
      <c r="CA92" s="95">
        <f t="shared" si="120"/>
        <v>0</v>
      </c>
      <c r="CB92" s="95">
        <f t="shared" si="121"/>
        <v>0</v>
      </c>
      <c r="CC92" s="139"/>
      <c r="CD92" s="99"/>
      <c r="CE92" s="120"/>
      <c r="CF92" s="120"/>
      <c r="CG92" s="95">
        <f t="shared" si="122"/>
        <v>0</v>
      </c>
      <c r="CH92" s="95">
        <f t="shared" si="123"/>
        <v>0</v>
      </c>
      <c r="CI92" s="95"/>
      <c r="CJ92" s="95"/>
      <c r="CK92" s="95"/>
      <c r="CL92" s="95"/>
      <c r="CM92" s="95">
        <f t="shared" si="124"/>
        <v>0</v>
      </c>
      <c r="CN92" s="95">
        <f t="shared" si="125"/>
        <v>0</v>
      </c>
      <c r="CO92" s="116"/>
      <c r="CP92" s="95"/>
      <c r="CQ92" s="95"/>
      <c r="CR92" s="95"/>
      <c r="CS92" s="95">
        <f t="shared" si="126"/>
        <v>0</v>
      </c>
      <c r="CT92" s="95">
        <f t="shared" si="127"/>
        <v>0</v>
      </c>
      <c r="CU92" s="95"/>
      <c r="CV92" s="95"/>
      <c r="CW92" s="95"/>
      <c r="CX92" s="95"/>
      <c r="CY92" s="95">
        <f t="shared" si="128"/>
        <v>0</v>
      </c>
      <c r="CZ92" s="95">
        <f t="shared" si="129"/>
        <v>0</v>
      </c>
      <c r="DA92" s="139">
        <v>10.31</v>
      </c>
      <c r="DB92" s="138"/>
      <c r="DC92" s="95"/>
      <c r="DD92" s="95"/>
      <c r="DE92" s="95">
        <f t="shared" si="130"/>
        <v>10.31</v>
      </c>
      <c r="DF92" s="95">
        <f t="shared" si="131"/>
        <v>0</v>
      </c>
      <c r="DG92" s="95"/>
      <c r="DH92" s="95"/>
      <c r="DI92" s="118"/>
      <c r="DJ92" s="95"/>
      <c r="DK92" s="95">
        <f t="shared" si="132"/>
        <v>0</v>
      </c>
      <c r="DL92" s="95">
        <f t="shared" si="133"/>
        <v>0</v>
      </c>
      <c r="DM92" s="138"/>
      <c r="DN92" s="138"/>
      <c r="DO92" s="138"/>
      <c r="DP92" s="138"/>
      <c r="DQ92" s="95">
        <f t="shared" si="134"/>
        <v>0</v>
      </c>
      <c r="DR92" s="95">
        <f t="shared" si="135"/>
        <v>0</v>
      </c>
      <c r="DS92" s="116"/>
      <c r="DT92" s="95"/>
      <c r="DU92" s="95"/>
      <c r="DV92" s="119"/>
      <c r="DW92" s="95">
        <f t="shared" si="136"/>
        <v>0</v>
      </c>
      <c r="DX92" s="95">
        <f t="shared" si="137"/>
        <v>0</v>
      </c>
      <c r="DY92" s="140"/>
      <c r="DZ92" s="95"/>
      <c r="EA92" s="95"/>
      <c r="EB92" s="95"/>
      <c r="EC92" s="95">
        <f t="shared" si="138"/>
        <v>0</v>
      </c>
      <c r="ED92" s="95">
        <f t="shared" si="139"/>
        <v>0</v>
      </c>
      <c r="EE92" s="95"/>
      <c r="EF92" s="95"/>
      <c r="EG92" s="121"/>
      <c r="EH92" s="95"/>
      <c r="EI92" s="95">
        <f t="shared" si="140"/>
        <v>0</v>
      </c>
      <c r="EJ92" s="95">
        <f t="shared" si="141"/>
        <v>0</v>
      </c>
      <c r="EK92" s="95"/>
      <c r="EL92" s="95"/>
      <c r="EM92" s="95"/>
      <c r="EN92" s="95"/>
      <c r="EO92" s="95">
        <f t="shared" si="142"/>
        <v>0</v>
      </c>
      <c r="EP92" s="95">
        <f t="shared" si="143"/>
        <v>0</v>
      </c>
      <c r="EQ92" s="95"/>
      <c r="ER92" s="95"/>
      <c r="ES92" s="95"/>
      <c r="ET92" s="95"/>
      <c r="EU92" s="95">
        <f t="shared" si="144"/>
        <v>0</v>
      </c>
      <c r="EV92" s="95">
        <f t="shared" si="145"/>
        <v>0</v>
      </c>
      <c r="EW92" s="116">
        <v>0</v>
      </c>
      <c r="EX92" s="95"/>
      <c r="EY92" s="95"/>
      <c r="EZ92" s="95"/>
      <c r="FA92" s="95">
        <f t="shared" si="146"/>
        <v>0</v>
      </c>
      <c r="FB92" s="95">
        <f t="shared" si="147"/>
        <v>0</v>
      </c>
      <c r="FC92" s="95"/>
      <c r="FD92" s="95"/>
      <c r="FE92" s="95"/>
      <c r="FF92" s="95"/>
      <c r="FG92" s="95">
        <f t="shared" si="148"/>
        <v>0</v>
      </c>
      <c r="FH92" s="95">
        <f t="shared" si="149"/>
        <v>0</v>
      </c>
      <c r="FI92" s="95"/>
      <c r="FJ92" s="95"/>
      <c r="FK92" s="95"/>
      <c r="FL92" s="95"/>
      <c r="FM92" s="95">
        <f t="shared" si="150"/>
        <v>0</v>
      </c>
      <c r="FN92" s="95">
        <f t="shared" si="151"/>
        <v>0</v>
      </c>
      <c r="FO92" s="95"/>
      <c r="FP92" s="95"/>
      <c r="FQ92" s="95"/>
      <c r="FR92" s="95"/>
      <c r="FS92" s="95">
        <f t="shared" si="152"/>
        <v>0</v>
      </c>
      <c r="FT92" s="95">
        <f t="shared" si="153"/>
        <v>0</v>
      </c>
      <c r="FU92" s="95"/>
      <c r="FV92" s="95"/>
      <c r="FW92" s="95"/>
      <c r="FX92" s="95"/>
      <c r="FY92" s="95">
        <f t="shared" si="154"/>
        <v>0</v>
      </c>
      <c r="FZ92" s="95">
        <f t="shared" si="155"/>
        <v>0</v>
      </c>
      <c r="GA92" s="95"/>
      <c r="GB92" s="95"/>
      <c r="GC92" s="95"/>
      <c r="GD92" s="95"/>
      <c r="GE92" s="95">
        <f t="shared" si="156"/>
        <v>0</v>
      </c>
      <c r="GF92" s="95">
        <f t="shared" si="157"/>
        <v>0</v>
      </c>
      <c r="GG92" s="95"/>
      <c r="GH92" s="95"/>
      <c r="GI92" s="95"/>
      <c r="GJ92" s="95"/>
      <c r="GK92" s="95">
        <f t="shared" si="158"/>
        <v>0</v>
      </c>
      <c r="GL92" s="95">
        <f t="shared" si="159"/>
        <v>0</v>
      </c>
      <c r="GM92" s="95"/>
      <c r="GN92" s="95"/>
      <c r="GO92" s="95"/>
      <c r="GP92" s="95"/>
      <c r="GQ92" s="95">
        <f t="shared" si="160"/>
        <v>0</v>
      </c>
      <c r="GR92" s="95">
        <f t="shared" si="161"/>
        <v>0</v>
      </c>
      <c r="GS92" s="95"/>
      <c r="GT92" s="95"/>
      <c r="GU92" s="95"/>
      <c r="GV92" s="95"/>
      <c r="GW92" s="95">
        <f t="shared" si="162"/>
        <v>0</v>
      </c>
      <c r="GX92" s="95">
        <f t="shared" si="162"/>
        <v>0</v>
      </c>
      <c r="GY92" s="95"/>
      <c r="GZ92" s="95"/>
      <c r="HA92" s="95"/>
      <c r="HB92" s="95"/>
      <c r="HC92" s="95">
        <f t="shared" si="163"/>
        <v>0</v>
      </c>
      <c r="HD92" s="95">
        <f t="shared" si="163"/>
        <v>0</v>
      </c>
      <c r="HE92" s="95"/>
      <c r="HF92" s="95"/>
      <c r="HG92" s="95"/>
      <c r="HH92" s="95"/>
      <c r="HI92" s="95">
        <f t="shared" si="164"/>
        <v>0</v>
      </c>
      <c r="HJ92" s="95">
        <f t="shared" si="165"/>
        <v>0</v>
      </c>
      <c r="HK92" s="95"/>
      <c r="HL92" s="95"/>
      <c r="HM92" s="95"/>
      <c r="HN92" s="95"/>
      <c r="HO92" s="95">
        <f t="shared" si="166"/>
        <v>0</v>
      </c>
      <c r="HP92" s="95">
        <f t="shared" si="167"/>
        <v>0</v>
      </c>
      <c r="HQ92" s="95"/>
      <c r="HR92" s="95"/>
      <c r="HS92" s="95"/>
      <c r="HT92" s="95"/>
      <c r="HU92" s="95">
        <f t="shared" si="168"/>
        <v>0</v>
      </c>
      <c r="HV92" s="95">
        <f t="shared" si="168"/>
        <v>0</v>
      </c>
      <c r="HW92" s="95"/>
      <c r="HX92" s="166"/>
      <c r="HY92" s="166"/>
      <c r="HZ92" s="166"/>
      <c r="IA92" s="95">
        <f t="shared" si="169"/>
        <v>0</v>
      </c>
      <c r="IB92" s="95">
        <f t="shared" si="170"/>
        <v>0</v>
      </c>
      <c r="IC92" s="164"/>
      <c r="ID92" s="99"/>
      <c r="IE92" s="99">
        <f t="shared" si="171"/>
        <v>0</v>
      </c>
      <c r="IF92" s="99">
        <f t="shared" si="171"/>
        <v>0</v>
      </c>
      <c r="IG92" s="99"/>
      <c r="IH92" s="99"/>
      <c r="II92" s="99">
        <f t="shared" si="172"/>
        <v>0</v>
      </c>
      <c r="IJ92" s="99">
        <f t="shared" si="173"/>
        <v>0</v>
      </c>
      <c r="IK92" s="165"/>
      <c r="IL92" s="167"/>
      <c r="IM92" s="162">
        <f t="shared" si="174"/>
        <v>0</v>
      </c>
      <c r="IN92" s="162">
        <f t="shared" si="175"/>
        <v>0</v>
      </c>
      <c r="IO92" s="139"/>
      <c r="IP92" s="166"/>
      <c r="IQ92" s="162">
        <f t="shared" si="176"/>
        <v>0</v>
      </c>
      <c r="IR92" s="162">
        <f t="shared" si="177"/>
        <v>0</v>
      </c>
      <c r="IS92" s="117"/>
      <c r="IT92" s="166"/>
      <c r="IU92" s="162">
        <f t="shared" si="178"/>
        <v>0</v>
      </c>
      <c r="IV92" s="162">
        <f t="shared" si="179"/>
        <v>0</v>
      </c>
      <c r="IW92" s="163"/>
      <c r="IX92" s="163"/>
      <c r="IY92" s="191">
        <f t="shared" si="184"/>
        <v>0</v>
      </c>
      <c r="IZ92" s="190">
        <f t="shared" si="185"/>
        <v>0</v>
      </c>
      <c r="JA92" s="191"/>
      <c r="JB92" s="191"/>
      <c r="JC92" s="191">
        <f t="shared" si="180"/>
        <v>0</v>
      </c>
      <c r="JD92" s="191">
        <f t="shared" si="181"/>
        <v>0</v>
      </c>
      <c r="JE92" s="190"/>
      <c r="JF92" s="190"/>
      <c r="JG92" s="191">
        <f t="shared" si="182"/>
        <v>0</v>
      </c>
      <c r="JH92" s="191">
        <f t="shared" si="183"/>
        <v>0</v>
      </c>
    </row>
    <row r="93" spans="1:268" ht="12.75" customHeight="1">
      <c r="A93" s="134"/>
      <c r="B93" s="137">
        <v>83</v>
      </c>
      <c r="C93" s="95"/>
      <c r="D93" s="95"/>
      <c r="E93" s="138"/>
      <c r="F93" s="138"/>
      <c r="G93" s="95">
        <f t="shared" si="96"/>
        <v>0</v>
      </c>
      <c r="H93" s="95">
        <f t="shared" si="97"/>
        <v>0</v>
      </c>
      <c r="I93" s="116"/>
      <c r="J93" s="95"/>
      <c r="K93" s="95"/>
      <c r="L93" s="95"/>
      <c r="M93" s="95">
        <f t="shared" si="98"/>
        <v>0</v>
      </c>
      <c r="N93" s="95">
        <f t="shared" si="99"/>
        <v>0</v>
      </c>
      <c r="O93" s="116"/>
      <c r="P93" s="95"/>
      <c r="Q93" s="99"/>
      <c r="R93" s="95"/>
      <c r="S93" s="95">
        <f t="shared" si="100"/>
        <v>0</v>
      </c>
      <c r="T93" s="95">
        <f t="shared" si="101"/>
        <v>0</v>
      </c>
      <c r="U93" s="116">
        <v>34.950000000000003</v>
      </c>
      <c r="V93" s="95"/>
      <c r="W93" s="99"/>
      <c r="X93" s="99"/>
      <c r="Y93" s="95">
        <f t="shared" si="102"/>
        <v>34.950000000000003</v>
      </c>
      <c r="Z93" s="95">
        <f t="shared" si="103"/>
        <v>0</v>
      </c>
      <c r="AA93" s="95"/>
      <c r="AB93" s="168"/>
      <c r="AC93" s="231"/>
      <c r="AD93" s="95"/>
      <c r="AE93" s="95">
        <f t="shared" si="104"/>
        <v>0</v>
      </c>
      <c r="AF93" s="95">
        <f t="shared" si="105"/>
        <v>0</v>
      </c>
      <c r="AG93" s="116"/>
      <c r="AH93" s="95"/>
      <c r="AI93" s="95"/>
      <c r="AJ93" s="95"/>
      <c r="AK93" s="95">
        <f t="shared" si="106"/>
        <v>0</v>
      </c>
      <c r="AL93" s="95">
        <f t="shared" si="107"/>
        <v>0</v>
      </c>
      <c r="AM93" s="95"/>
      <c r="AN93" s="95"/>
      <c r="AO93" s="138"/>
      <c r="AP93" s="138"/>
      <c r="AQ93" s="95">
        <f t="shared" si="108"/>
        <v>0</v>
      </c>
      <c r="AR93" s="95">
        <f t="shared" si="109"/>
        <v>0</v>
      </c>
      <c r="AS93" s="139">
        <v>13.4</v>
      </c>
      <c r="AT93" s="162"/>
      <c r="AU93" s="99"/>
      <c r="AV93" s="95"/>
      <c r="AW93" s="95">
        <f t="shared" si="110"/>
        <v>13.4</v>
      </c>
      <c r="AX93" s="95">
        <f t="shared" si="111"/>
        <v>0</v>
      </c>
      <c r="AY93" s="150"/>
      <c r="AZ93" s="110"/>
      <c r="BA93" s="110"/>
      <c r="BB93" s="110"/>
      <c r="BC93" s="95">
        <f t="shared" si="112"/>
        <v>0</v>
      </c>
      <c r="BD93" s="95">
        <f t="shared" si="113"/>
        <v>0</v>
      </c>
      <c r="BE93" s="95"/>
      <c r="BF93" s="95"/>
      <c r="BG93" s="99"/>
      <c r="BH93" s="95"/>
      <c r="BI93" s="95">
        <f t="shared" si="114"/>
        <v>0</v>
      </c>
      <c r="BJ93" s="95">
        <f t="shared" si="115"/>
        <v>0</v>
      </c>
      <c r="BK93" s="118"/>
      <c r="BL93" s="118"/>
      <c r="BM93" s="95"/>
      <c r="BN93" s="95"/>
      <c r="BO93" s="95">
        <f t="shared" si="116"/>
        <v>0</v>
      </c>
      <c r="BP93" s="95">
        <f t="shared" si="117"/>
        <v>0</v>
      </c>
      <c r="BQ93" s="95"/>
      <c r="BR93" s="95"/>
      <c r="BS93" s="119"/>
      <c r="BT93" s="119"/>
      <c r="BU93" s="95">
        <f t="shared" si="118"/>
        <v>0</v>
      </c>
      <c r="BV93" s="95">
        <f t="shared" si="119"/>
        <v>0</v>
      </c>
      <c r="BW93" s="356"/>
      <c r="BX93" s="138"/>
      <c r="BY93" s="103"/>
      <c r="BZ93" s="118"/>
      <c r="CA93" s="95">
        <f t="shared" si="120"/>
        <v>0</v>
      </c>
      <c r="CB93" s="95">
        <f t="shared" si="121"/>
        <v>0</v>
      </c>
      <c r="CC93" s="139"/>
      <c r="CD93" s="99"/>
      <c r="CE93" s="120"/>
      <c r="CF93" s="120"/>
      <c r="CG93" s="95">
        <f t="shared" si="122"/>
        <v>0</v>
      </c>
      <c r="CH93" s="95">
        <f t="shared" si="123"/>
        <v>0</v>
      </c>
      <c r="CI93" s="95"/>
      <c r="CJ93" s="95"/>
      <c r="CK93" s="95"/>
      <c r="CL93" s="95"/>
      <c r="CM93" s="95">
        <f t="shared" si="124"/>
        <v>0</v>
      </c>
      <c r="CN93" s="95">
        <f t="shared" si="125"/>
        <v>0</v>
      </c>
      <c r="CO93" s="116"/>
      <c r="CP93" s="95"/>
      <c r="CQ93" s="95"/>
      <c r="CR93" s="95"/>
      <c r="CS93" s="95">
        <f t="shared" si="126"/>
        <v>0</v>
      </c>
      <c r="CT93" s="95">
        <f t="shared" si="127"/>
        <v>0</v>
      </c>
      <c r="CU93" s="95"/>
      <c r="CV93" s="95"/>
      <c r="CW93" s="95"/>
      <c r="CX93" s="95"/>
      <c r="CY93" s="95">
        <f t="shared" si="128"/>
        <v>0</v>
      </c>
      <c r="CZ93" s="95">
        <f t="shared" si="129"/>
        <v>0</v>
      </c>
      <c r="DA93" s="139">
        <v>10.31</v>
      </c>
      <c r="DB93" s="138"/>
      <c r="DC93" s="95"/>
      <c r="DD93" s="95"/>
      <c r="DE93" s="95">
        <f t="shared" si="130"/>
        <v>10.31</v>
      </c>
      <c r="DF93" s="95">
        <f t="shared" si="131"/>
        <v>0</v>
      </c>
      <c r="DG93" s="95"/>
      <c r="DH93" s="95"/>
      <c r="DI93" s="118"/>
      <c r="DJ93" s="95"/>
      <c r="DK93" s="95">
        <f t="shared" si="132"/>
        <v>0</v>
      </c>
      <c r="DL93" s="95">
        <f t="shared" si="133"/>
        <v>0</v>
      </c>
      <c r="DM93" s="138"/>
      <c r="DN93" s="138"/>
      <c r="DO93" s="138"/>
      <c r="DP93" s="138"/>
      <c r="DQ93" s="95">
        <f t="shared" si="134"/>
        <v>0</v>
      </c>
      <c r="DR93" s="95">
        <f t="shared" si="135"/>
        <v>0</v>
      </c>
      <c r="DS93" s="116"/>
      <c r="DT93" s="95"/>
      <c r="DU93" s="95"/>
      <c r="DV93" s="119"/>
      <c r="DW93" s="95">
        <f t="shared" si="136"/>
        <v>0</v>
      </c>
      <c r="DX93" s="95">
        <f t="shared" si="137"/>
        <v>0</v>
      </c>
      <c r="DY93" s="140"/>
      <c r="DZ93" s="95"/>
      <c r="EA93" s="95"/>
      <c r="EB93" s="95"/>
      <c r="EC93" s="95">
        <f t="shared" si="138"/>
        <v>0</v>
      </c>
      <c r="ED93" s="95">
        <f t="shared" si="139"/>
        <v>0</v>
      </c>
      <c r="EE93" s="95"/>
      <c r="EF93" s="95"/>
      <c r="EG93" s="121"/>
      <c r="EH93" s="95"/>
      <c r="EI93" s="95">
        <f t="shared" si="140"/>
        <v>0</v>
      </c>
      <c r="EJ93" s="95">
        <f t="shared" si="141"/>
        <v>0</v>
      </c>
      <c r="EK93" s="95"/>
      <c r="EL93" s="95"/>
      <c r="EM93" s="95"/>
      <c r="EN93" s="95"/>
      <c r="EO93" s="95">
        <f t="shared" si="142"/>
        <v>0</v>
      </c>
      <c r="EP93" s="95">
        <f t="shared" si="143"/>
        <v>0</v>
      </c>
      <c r="EQ93" s="95"/>
      <c r="ER93" s="95"/>
      <c r="ES93" s="95"/>
      <c r="ET93" s="95"/>
      <c r="EU93" s="95">
        <f t="shared" si="144"/>
        <v>0</v>
      </c>
      <c r="EV93" s="95">
        <f t="shared" si="145"/>
        <v>0</v>
      </c>
      <c r="EW93" s="116">
        <v>0</v>
      </c>
      <c r="EX93" s="95"/>
      <c r="EY93" s="95"/>
      <c r="EZ93" s="95"/>
      <c r="FA93" s="95">
        <f t="shared" si="146"/>
        <v>0</v>
      </c>
      <c r="FB93" s="95">
        <f t="shared" si="147"/>
        <v>0</v>
      </c>
      <c r="FC93" s="95"/>
      <c r="FD93" s="95"/>
      <c r="FE93" s="95"/>
      <c r="FF93" s="95"/>
      <c r="FG93" s="95">
        <f t="shared" si="148"/>
        <v>0</v>
      </c>
      <c r="FH93" s="95">
        <f t="shared" si="149"/>
        <v>0</v>
      </c>
      <c r="FI93" s="95"/>
      <c r="FJ93" s="95"/>
      <c r="FK93" s="95"/>
      <c r="FL93" s="95"/>
      <c r="FM93" s="95">
        <f t="shared" si="150"/>
        <v>0</v>
      </c>
      <c r="FN93" s="95">
        <f t="shared" si="151"/>
        <v>0</v>
      </c>
      <c r="FO93" s="95"/>
      <c r="FP93" s="95"/>
      <c r="FQ93" s="95"/>
      <c r="FR93" s="95"/>
      <c r="FS93" s="95">
        <f t="shared" si="152"/>
        <v>0</v>
      </c>
      <c r="FT93" s="95">
        <f t="shared" si="153"/>
        <v>0</v>
      </c>
      <c r="FU93" s="95"/>
      <c r="FV93" s="95"/>
      <c r="FW93" s="95"/>
      <c r="FX93" s="95"/>
      <c r="FY93" s="95">
        <f t="shared" si="154"/>
        <v>0</v>
      </c>
      <c r="FZ93" s="95">
        <f t="shared" si="155"/>
        <v>0</v>
      </c>
      <c r="GA93" s="95"/>
      <c r="GB93" s="95"/>
      <c r="GC93" s="95"/>
      <c r="GD93" s="95"/>
      <c r="GE93" s="95">
        <f t="shared" si="156"/>
        <v>0</v>
      </c>
      <c r="GF93" s="95">
        <f t="shared" si="157"/>
        <v>0</v>
      </c>
      <c r="GG93" s="95"/>
      <c r="GH93" s="95"/>
      <c r="GI93" s="95"/>
      <c r="GJ93" s="95"/>
      <c r="GK93" s="95">
        <f t="shared" si="158"/>
        <v>0</v>
      </c>
      <c r="GL93" s="95">
        <f t="shared" si="159"/>
        <v>0</v>
      </c>
      <c r="GM93" s="95"/>
      <c r="GN93" s="95"/>
      <c r="GO93" s="95"/>
      <c r="GP93" s="95"/>
      <c r="GQ93" s="95">
        <f t="shared" si="160"/>
        <v>0</v>
      </c>
      <c r="GR93" s="95">
        <f t="shared" si="161"/>
        <v>0</v>
      </c>
      <c r="GS93" s="95"/>
      <c r="GT93" s="95"/>
      <c r="GU93" s="95"/>
      <c r="GV93" s="95"/>
      <c r="GW93" s="95">
        <f t="shared" si="162"/>
        <v>0</v>
      </c>
      <c r="GX93" s="95">
        <f t="shared" si="162"/>
        <v>0</v>
      </c>
      <c r="GY93" s="95"/>
      <c r="GZ93" s="95"/>
      <c r="HA93" s="95"/>
      <c r="HB93" s="95"/>
      <c r="HC93" s="95">
        <f t="shared" si="163"/>
        <v>0</v>
      </c>
      <c r="HD93" s="95">
        <f t="shared" si="163"/>
        <v>0</v>
      </c>
      <c r="HE93" s="95"/>
      <c r="HF93" s="95"/>
      <c r="HG93" s="95"/>
      <c r="HH93" s="95"/>
      <c r="HI93" s="95">
        <f t="shared" si="164"/>
        <v>0</v>
      </c>
      <c r="HJ93" s="95">
        <f t="shared" si="165"/>
        <v>0</v>
      </c>
      <c r="HK93" s="95"/>
      <c r="HL93" s="95"/>
      <c r="HM93" s="95"/>
      <c r="HN93" s="95"/>
      <c r="HO93" s="95">
        <f t="shared" si="166"/>
        <v>0</v>
      </c>
      <c r="HP93" s="95">
        <f t="shared" si="167"/>
        <v>0</v>
      </c>
      <c r="HQ93" s="95"/>
      <c r="HR93" s="95"/>
      <c r="HS93" s="95"/>
      <c r="HT93" s="95"/>
      <c r="HU93" s="95">
        <f t="shared" si="168"/>
        <v>0</v>
      </c>
      <c r="HV93" s="95">
        <f t="shared" si="168"/>
        <v>0</v>
      </c>
      <c r="HW93" s="95"/>
      <c r="HX93" s="166"/>
      <c r="HY93" s="166"/>
      <c r="HZ93" s="166"/>
      <c r="IA93" s="95">
        <f t="shared" si="169"/>
        <v>0</v>
      </c>
      <c r="IB93" s="95">
        <f t="shared" si="170"/>
        <v>0</v>
      </c>
      <c r="IC93" s="164"/>
      <c r="ID93" s="99"/>
      <c r="IE93" s="99">
        <f t="shared" si="171"/>
        <v>0</v>
      </c>
      <c r="IF93" s="99">
        <f t="shared" si="171"/>
        <v>0</v>
      </c>
      <c r="IG93" s="99"/>
      <c r="IH93" s="99"/>
      <c r="II93" s="99">
        <f t="shared" si="172"/>
        <v>0</v>
      </c>
      <c r="IJ93" s="99">
        <f t="shared" si="173"/>
        <v>0</v>
      </c>
      <c r="IK93" s="165"/>
      <c r="IL93" s="167"/>
      <c r="IM93" s="162">
        <f t="shared" si="174"/>
        <v>0</v>
      </c>
      <c r="IN93" s="162">
        <f t="shared" si="175"/>
        <v>0</v>
      </c>
      <c r="IO93" s="139"/>
      <c r="IP93" s="166"/>
      <c r="IQ93" s="162">
        <f t="shared" si="176"/>
        <v>0</v>
      </c>
      <c r="IR93" s="162">
        <f t="shared" si="177"/>
        <v>0</v>
      </c>
      <c r="IS93" s="117"/>
      <c r="IT93" s="166"/>
      <c r="IU93" s="162">
        <f t="shared" si="178"/>
        <v>0</v>
      </c>
      <c r="IV93" s="162">
        <f t="shared" si="179"/>
        <v>0</v>
      </c>
      <c r="IW93" s="163"/>
      <c r="IX93" s="163"/>
      <c r="IY93" s="191">
        <f t="shared" si="184"/>
        <v>0</v>
      </c>
      <c r="IZ93" s="190">
        <f t="shared" si="185"/>
        <v>0</v>
      </c>
      <c r="JA93" s="191"/>
      <c r="JB93" s="191"/>
      <c r="JC93" s="191">
        <f t="shared" si="180"/>
        <v>0</v>
      </c>
      <c r="JD93" s="191">
        <f t="shared" si="181"/>
        <v>0</v>
      </c>
      <c r="JE93" s="190"/>
      <c r="JF93" s="190"/>
      <c r="JG93" s="191">
        <f t="shared" si="182"/>
        <v>0</v>
      </c>
      <c r="JH93" s="191">
        <f t="shared" si="183"/>
        <v>0</v>
      </c>
    </row>
    <row r="94" spans="1:268" ht="12.75" customHeight="1">
      <c r="A94" s="134"/>
      <c r="B94" s="137">
        <v>84</v>
      </c>
      <c r="C94" s="95"/>
      <c r="D94" s="95"/>
      <c r="E94" s="138"/>
      <c r="F94" s="138"/>
      <c r="G94" s="95">
        <f t="shared" si="96"/>
        <v>0</v>
      </c>
      <c r="H94" s="95">
        <f t="shared" si="97"/>
        <v>0</v>
      </c>
      <c r="I94" s="116"/>
      <c r="J94" s="95"/>
      <c r="K94" s="95"/>
      <c r="L94" s="95"/>
      <c r="M94" s="95">
        <f t="shared" si="98"/>
        <v>0</v>
      </c>
      <c r="N94" s="95">
        <f t="shared" si="99"/>
        <v>0</v>
      </c>
      <c r="O94" s="116"/>
      <c r="P94" s="95"/>
      <c r="Q94" s="99"/>
      <c r="R94" s="95"/>
      <c r="S94" s="95">
        <f t="shared" si="100"/>
        <v>0</v>
      </c>
      <c r="T94" s="95">
        <f t="shared" si="101"/>
        <v>0</v>
      </c>
      <c r="U94" s="116">
        <v>34.950000000000003</v>
      </c>
      <c r="V94" s="95"/>
      <c r="W94" s="99"/>
      <c r="X94" s="99"/>
      <c r="Y94" s="95">
        <f t="shared" si="102"/>
        <v>34.950000000000003</v>
      </c>
      <c r="Z94" s="95">
        <f t="shared" si="103"/>
        <v>0</v>
      </c>
      <c r="AA94" s="95"/>
      <c r="AB94" s="168"/>
      <c r="AC94" s="231"/>
      <c r="AD94" s="95"/>
      <c r="AE94" s="95">
        <f t="shared" si="104"/>
        <v>0</v>
      </c>
      <c r="AF94" s="95">
        <f t="shared" si="105"/>
        <v>0</v>
      </c>
      <c r="AG94" s="116"/>
      <c r="AH94" s="95"/>
      <c r="AI94" s="95"/>
      <c r="AJ94" s="95"/>
      <c r="AK94" s="95">
        <f t="shared" si="106"/>
        <v>0</v>
      </c>
      <c r="AL94" s="95">
        <f t="shared" si="107"/>
        <v>0</v>
      </c>
      <c r="AM94" s="95"/>
      <c r="AN94" s="95"/>
      <c r="AO94" s="138"/>
      <c r="AP94" s="138"/>
      <c r="AQ94" s="95">
        <f t="shared" si="108"/>
        <v>0</v>
      </c>
      <c r="AR94" s="95">
        <f t="shared" si="109"/>
        <v>0</v>
      </c>
      <c r="AS94" s="139">
        <v>13.4</v>
      </c>
      <c r="AT94" s="162"/>
      <c r="AU94" s="99"/>
      <c r="AV94" s="95"/>
      <c r="AW94" s="95">
        <f t="shared" si="110"/>
        <v>13.4</v>
      </c>
      <c r="AX94" s="95">
        <f t="shared" si="111"/>
        <v>0</v>
      </c>
      <c r="AY94" s="150"/>
      <c r="AZ94" s="110"/>
      <c r="BA94" s="110"/>
      <c r="BB94" s="110"/>
      <c r="BC94" s="95">
        <f t="shared" si="112"/>
        <v>0</v>
      </c>
      <c r="BD94" s="95">
        <f t="shared" si="113"/>
        <v>0</v>
      </c>
      <c r="BE94" s="95"/>
      <c r="BF94" s="95"/>
      <c r="BG94" s="99"/>
      <c r="BH94" s="95"/>
      <c r="BI94" s="95">
        <f t="shared" si="114"/>
        <v>0</v>
      </c>
      <c r="BJ94" s="95">
        <f t="shared" si="115"/>
        <v>0</v>
      </c>
      <c r="BK94" s="118"/>
      <c r="BL94" s="118"/>
      <c r="BM94" s="95"/>
      <c r="BN94" s="95"/>
      <c r="BO94" s="95">
        <f t="shared" si="116"/>
        <v>0</v>
      </c>
      <c r="BP94" s="95">
        <f t="shared" si="117"/>
        <v>0</v>
      </c>
      <c r="BQ94" s="95"/>
      <c r="BR94" s="95"/>
      <c r="BS94" s="119"/>
      <c r="BT94" s="119"/>
      <c r="BU94" s="95">
        <f t="shared" si="118"/>
        <v>0</v>
      </c>
      <c r="BV94" s="95">
        <f t="shared" si="119"/>
        <v>0</v>
      </c>
      <c r="BW94" s="356"/>
      <c r="BX94" s="138"/>
      <c r="BY94" s="103"/>
      <c r="BZ94" s="118"/>
      <c r="CA94" s="95">
        <f t="shared" si="120"/>
        <v>0</v>
      </c>
      <c r="CB94" s="95">
        <f t="shared" si="121"/>
        <v>0</v>
      </c>
      <c r="CC94" s="139"/>
      <c r="CD94" s="99"/>
      <c r="CE94" s="120"/>
      <c r="CF94" s="120"/>
      <c r="CG94" s="95">
        <f t="shared" si="122"/>
        <v>0</v>
      </c>
      <c r="CH94" s="95">
        <f t="shared" si="123"/>
        <v>0</v>
      </c>
      <c r="CI94" s="95"/>
      <c r="CJ94" s="95"/>
      <c r="CK94" s="95"/>
      <c r="CL94" s="95"/>
      <c r="CM94" s="95">
        <f t="shared" si="124"/>
        <v>0</v>
      </c>
      <c r="CN94" s="95">
        <f t="shared" si="125"/>
        <v>0</v>
      </c>
      <c r="CO94" s="116"/>
      <c r="CP94" s="95"/>
      <c r="CQ94" s="95"/>
      <c r="CR94" s="95"/>
      <c r="CS94" s="95">
        <f t="shared" si="126"/>
        <v>0</v>
      </c>
      <c r="CT94" s="95">
        <f t="shared" si="127"/>
        <v>0</v>
      </c>
      <c r="CU94" s="95"/>
      <c r="CV94" s="95"/>
      <c r="CW94" s="95"/>
      <c r="CX94" s="95"/>
      <c r="CY94" s="95">
        <f t="shared" si="128"/>
        <v>0</v>
      </c>
      <c r="CZ94" s="95">
        <f t="shared" si="129"/>
        <v>0</v>
      </c>
      <c r="DA94" s="139">
        <v>10.31</v>
      </c>
      <c r="DB94" s="138"/>
      <c r="DC94" s="95"/>
      <c r="DD94" s="95"/>
      <c r="DE94" s="95">
        <f t="shared" si="130"/>
        <v>10.31</v>
      </c>
      <c r="DF94" s="95">
        <f t="shared" si="131"/>
        <v>0</v>
      </c>
      <c r="DG94" s="95"/>
      <c r="DH94" s="95"/>
      <c r="DI94" s="118"/>
      <c r="DJ94" s="95"/>
      <c r="DK94" s="95">
        <f t="shared" si="132"/>
        <v>0</v>
      </c>
      <c r="DL94" s="95">
        <f t="shared" si="133"/>
        <v>0</v>
      </c>
      <c r="DM94" s="138"/>
      <c r="DN94" s="138"/>
      <c r="DO94" s="138"/>
      <c r="DP94" s="138"/>
      <c r="DQ94" s="95">
        <f t="shared" si="134"/>
        <v>0</v>
      </c>
      <c r="DR94" s="95">
        <f t="shared" si="135"/>
        <v>0</v>
      </c>
      <c r="DS94" s="116"/>
      <c r="DT94" s="95"/>
      <c r="DU94" s="95"/>
      <c r="DV94" s="119"/>
      <c r="DW94" s="95">
        <f t="shared" si="136"/>
        <v>0</v>
      </c>
      <c r="DX94" s="95">
        <f t="shared" si="137"/>
        <v>0</v>
      </c>
      <c r="DY94" s="140"/>
      <c r="DZ94" s="95"/>
      <c r="EA94" s="95"/>
      <c r="EB94" s="95"/>
      <c r="EC94" s="95">
        <f t="shared" si="138"/>
        <v>0</v>
      </c>
      <c r="ED94" s="95">
        <f t="shared" si="139"/>
        <v>0</v>
      </c>
      <c r="EE94" s="95"/>
      <c r="EF94" s="95"/>
      <c r="EG94" s="121"/>
      <c r="EH94" s="95"/>
      <c r="EI94" s="95">
        <f t="shared" si="140"/>
        <v>0</v>
      </c>
      <c r="EJ94" s="95">
        <f t="shared" si="141"/>
        <v>0</v>
      </c>
      <c r="EK94" s="95"/>
      <c r="EL94" s="95"/>
      <c r="EM94" s="95"/>
      <c r="EN94" s="95"/>
      <c r="EO94" s="95">
        <f t="shared" si="142"/>
        <v>0</v>
      </c>
      <c r="EP94" s="95">
        <f t="shared" si="143"/>
        <v>0</v>
      </c>
      <c r="EQ94" s="95"/>
      <c r="ER94" s="95"/>
      <c r="ES94" s="95"/>
      <c r="ET94" s="95"/>
      <c r="EU94" s="95">
        <f t="shared" si="144"/>
        <v>0</v>
      </c>
      <c r="EV94" s="95">
        <f t="shared" si="145"/>
        <v>0</v>
      </c>
      <c r="EW94" s="116">
        <v>0</v>
      </c>
      <c r="EX94" s="95"/>
      <c r="EY94" s="95"/>
      <c r="EZ94" s="95"/>
      <c r="FA94" s="95">
        <f t="shared" si="146"/>
        <v>0</v>
      </c>
      <c r="FB94" s="95">
        <f t="shared" si="147"/>
        <v>0</v>
      </c>
      <c r="FC94" s="95"/>
      <c r="FD94" s="95"/>
      <c r="FE94" s="95"/>
      <c r="FF94" s="95"/>
      <c r="FG94" s="95">
        <f t="shared" si="148"/>
        <v>0</v>
      </c>
      <c r="FH94" s="95">
        <f t="shared" si="149"/>
        <v>0</v>
      </c>
      <c r="FI94" s="95"/>
      <c r="FJ94" s="95"/>
      <c r="FK94" s="95"/>
      <c r="FL94" s="95"/>
      <c r="FM94" s="95">
        <f t="shared" si="150"/>
        <v>0</v>
      </c>
      <c r="FN94" s="95">
        <f t="shared" si="151"/>
        <v>0</v>
      </c>
      <c r="FO94" s="95"/>
      <c r="FP94" s="95"/>
      <c r="FQ94" s="95"/>
      <c r="FR94" s="95"/>
      <c r="FS94" s="95">
        <f t="shared" si="152"/>
        <v>0</v>
      </c>
      <c r="FT94" s="95">
        <f t="shared" si="153"/>
        <v>0</v>
      </c>
      <c r="FU94" s="95"/>
      <c r="FV94" s="95"/>
      <c r="FW94" s="95"/>
      <c r="FX94" s="95"/>
      <c r="FY94" s="95">
        <f t="shared" si="154"/>
        <v>0</v>
      </c>
      <c r="FZ94" s="95">
        <f t="shared" si="155"/>
        <v>0</v>
      </c>
      <c r="GA94" s="95"/>
      <c r="GB94" s="95"/>
      <c r="GC94" s="95"/>
      <c r="GD94" s="95"/>
      <c r="GE94" s="95">
        <f t="shared" si="156"/>
        <v>0</v>
      </c>
      <c r="GF94" s="95">
        <f t="shared" si="157"/>
        <v>0</v>
      </c>
      <c r="GG94" s="95"/>
      <c r="GH94" s="95"/>
      <c r="GI94" s="95"/>
      <c r="GJ94" s="95"/>
      <c r="GK94" s="95">
        <f t="shared" si="158"/>
        <v>0</v>
      </c>
      <c r="GL94" s="95">
        <f t="shared" si="159"/>
        <v>0</v>
      </c>
      <c r="GM94" s="95"/>
      <c r="GN94" s="95"/>
      <c r="GO94" s="95"/>
      <c r="GP94" s="95"/>
      <c r="GQ94" s="95">
        <f t="shared" si="160"/>
        <v>0</v>
      </c>
      <c r="GR94" s="95">
        <f t="shared" si="161"/>
        <v>0</v>
      </c>
      <c r="GS94" s="95"/>
      <c r="GT94" s="95"/>
      <c r="GU94" s="95"/>
      <c r="GV94" s="95"/>
      <c r="GW94" s="95">
        <f t="shared" si="162"/>
        <v>0</v>
      </c>
      <c r="GX94" s="95">
        <f t="shared" si="162"/>
        <v>0</v>
      </c>
      <c r="GY94" s="95"/>
      <c r="GZ94" s="95"/>
      <c r="HA94" s="95"/>
      <c r="HB94" s="95"/>
      <c r="HC94" s="95">
        <f t="shared" si="163"/>
        <v>0</v>
      </c>
      <c r="HD94" s="95">
        <f t="shared" si="163"/>
        <v>0</v>
      </c>
      <c r="HE94" s="95"/>
      <c r="HF94" s="95"/>
      <c r="HG94" s="95"/>
      <c r="HH94" s="95"/>
      <c r="HI94" s="95">
        <f t="shared" si="164"/>
        <v>0</v>
      </c>
      <c r="HJ94" s="95">
        <f t="shared" si="165"/>
        <v>0</v>
      </c>
      <c r="HK94" s="95"/>
      <c r="HL94" s="95"/>
      <c r="HM94" s="95"/>
      <c r="HN94" s="95"/>
      <c r="HO94" s="95">
        <f t="shared" si="166"/>
        <v>0</v>
      </c>
      <c r="HP94" s="95">
        <f t="shared" si="167"/>
        <v>0</v>
      </c>
      <c r="HQ94" s="95"/>
      <c r="HR94" s="95"/>
      <c r="HS94" s="95"/>
      <c r="HT94" s="95"/>
      <c r="HU94" s="95">
        <f t="shared" si="168"/>
        <v>0</v>
      </c>
      <c r="HV94" s="95">
        <f t="shared" si="168"/>
        <v>0</v>
      </c>
      <c r="HW94" s="95"/>
      <c r="HX94" s="166"/>
      <c r="HY94" s="166"/>
      <c r="HZ94" s="166"/>
      <c r="IA94" s="95">
        <f t="shared" si="169"/>
        <v>0</v>
      </c>
      <c r="IB94" s="95">
        <f t="shared" si="170"/>
        <v>0</v>
      </c>
      <c r="IC94" s="164"/>
      <c r="ID94" s="99"/>
      <c r="IE94" s="99">
        <f t="shared" si="171"/>
        <v>0</v>
      </c>
      <c r="IF94" s="99">
        <f t="shared" si="171"/>
        <v>0</v>
      </c>
      <c r="IG94" s="99"/>
      <c r="IH94" s="99"/>
      <c r="II94" s="99">
        <f t="shared" si="172"/>
        <v>0</v>
      </c>
      <c r="IJ94" s="99">
        <f t="shared" si="173"/>
        <v>0</v>
      </c>
      <c r="IK94" s="165"/>
      <c r="IL94" s="167"/>
      <c r="IM94" s="162">
        <f t="shared" si="174"/>
        <v>0</v>
      </c>
      <c r="IN94" s="162">
        <f t="shared" si="175"/>
        <v>0</v>
      </c>
      <c r="IO94" s="139"/>
      <c r="IP94" s="166"/>
      <c r="IQ94" s="162">
        <f t="shared" si="176"/>
        <v>0</v>
      </c>
      <c r="IR94" s="162">
        <f t="shared" si="177"/>
        <v>0</v>
      </c>
      <c r="IS94" s="117"/>
      <c r="IT94" s="166"/>
      <c r="IU94" s="162">
        <f t="shared" si="178"/>
        <v>0</v>
      </c>
      <c r="IV94" s="162">
        <f t="shared" si="179"/>
        <v>0</v>
      </c>
      <c r="IW94" s="163"/>
      <c r="IX94" s="163"/>
      <c r="IY94" s="191">
        <f t="shared" si="184"/>
        <v>0</v>
      </c>
      <c r="IZ94" s="190">
        <f t="shared" si="185"/>
        <v>0</v>
      </c>
      <c r="JA94" s="191"/>
      <c r="JB94" s="191"/>
      <c r="JC94" s="191">
        <f t="shared" si="180"/>
        <v>0</v>
      </c>
      <c r="JD94" s="191">
        <f t="shared" si="181"/>
        <v>0</v>
      </c>
      <c r="JE94" s="190"/>
      <c r="JF94" s="190"/>
      <c r="JG94" s="191">
        <f t="shared" si="182"/>
        <v>0</v>
      </c>
      <c r="JH94" s="191">
        <f t="shared" si="183"/>
        <v>0</v>
      </c>
    </row>
    <row r="95" spans="1:268" ht="12.75" customHeight="1">
      <c r="A95" s="142" t="s">
        <v>157</v>
      </c>
      <c r="B95" s="137">
        <v>85</v>
      </c>
      <c r="C95" s="95"/>
      <c r="D95" s="95"/>
      <c r="E95" s="138"/>
      <c r="F95" s="138"/>
      <c r="G95" s="95">
        <f t="shared" si="96"/>
        <v>0</v>
      </c>
      <c r="H95" s="95">
        <f t="shared" si="97"/>
        <v>0</v>
      </c>
      <c r="I95" s="116"/>
      <c r="J95" s="95"/>
      <c r="K95" s="95"/>
      <c r="L95" s="95"/>
      <c r="M95" s="95">
        <f t="shared" si="98"/>
        <v>0</v>
      </c>
      <c r="N95" s="95">
        <f t="shared" si="99"/>
        <v>0</v>
      </c>
      <c r="O95" s="116"/>
      <c r="P95" s="95"/>
      <c r="Q95" s="99"/>
      <c r="R95" s="95"/>
      <c r="S95" s="95">
        <f t="shared" si="100"/>
        <v>0</v>
      </c>
      <c r="T95" s="95">
        <f t="shared" si="101"/>
        <v>0</v>
      </c>
      <c r="U95" s="116">
        <v>34.950000000000003</v>
      </c>
      <c r="V95" s="95"/>
      <c r="W95" s="99"/>
      <c r="X95" s="99"/>
      <c r="Y95" s="95">
        <f t="shared" si="102"/>
        <v>34.950000000000003</v>
      </c>
      <c r="Z95" s="95">
        <f t="shared" si="103"/>
        <v>0</v>
      </c>
      <c r="AA95" s="95"/>
      <c r="AB95" s="168"/>
      <c r="AC95" s="231"/>
      <c r="AD95" s="95"/>
      <c r="AE95" s="95">
        <f t="shared" si="104"/>
        <v>0</v>
      </c>
      <c r="AF95" s="95">
        <f t="shared" si="105"/>
        <v>0</v>
      </c>
      <c r="AG95" s="116"/>
      <c r="AH95" s="95"/>
      <c r="AI95" s="95"/>
      <c r="AJ95" s="95"/>
      <c r="AK95" s="95">
        <f t="shared" si="106"/>
        <v>0</v>
      </c>
      <c r="AL95" s="95">
        <f t="shared" si="107"/>
        <v>0</v>
      </c>
      <c r="AM95" s="95"/>
      <c r="AN95" s="95"/>
      <c r="AO95" s="138"/>
      <c r="AP95" s="138"/>
      <c r="AQ95" s="95">
        <f t="shared" si="108"/>
        <v>0</v>
      </c>
      <c r="AR95" s="95">
        <f t="shared" si="109"/>
        <v>0</v>
      </c>
      <c r="AS95" s="139">
        <v>13.4</v>
      </c>
      <c r="AT95" s="162"/>
      <c r="AU95" s="99"/>
      <c r="AV95" s="95"/>
      <c r="AW95" s="95">
        <f t="shared" si="110"/>
        <v>13.4</v>
      </c>
      <c r="AX95" s="95">
        <f t="shared" si="111"/>
        <v>0</v>
      </c>
      <c r="AY95" s="150"/>
      <c r="AZ95" s="110"/>
      <c r="BA95" s="110"/>
      <c r="BB95" s="110"/>
      <c r="BC95" s="95">
        <f t="shared" si="112"/>
        <v>0</v>
      </c>
      <c r="BD95" s="95">
        <f t="shared" si="113"/>
        <v>0</v>
      </c>
      <c r="BE95" s="95"/>
      <c r="BF95" s="95"/>
      <c r="BG95" s="99"/>
      <c r="BH95" s="95"/>
      <c r="BI95" s="95">
        <f t="shared" si="114"/>
        <v>0</v>
      </c>
      <c r="BJ95" s="95">
        <f t="shared" si="115"/>
        <v>0</v>
      </c>
      <c r="BK95" s="118"/>
      <c r="BL95" s="118"/>
      <c r="BM95" s="95"/>
      <c r="BN95" s="95"/>
      <c r="BO95" s="95">
        <f t="shared" si="116"/>
        <v>0</v>
      </c>
      <c r="BP95" s="95">
        <f t="shared" si="117"/>
        <v>0</v>
      </c>
      <c r="BQ95" s="95"/>
      <c r="BR95" s="95"/>
      <c r="BS95" s="119"/>
      <c r="BT95" s="119"/>
      <c r="BU95" s="95">
        <f t="shared" si="118"/>
        <v>0</v>
      </c>
      <c r="BV95" s="95">
        <f t="shared" si="119"/>
        <v>0</v>
      </c>
      <c r="BW95" s="356"/>
      <c r="BX95" s="138"/>
      <c r="BY95" s="103"/>
      <c r="BZ95" s="118"/>
      <c r="CA95" s="95">
        <f t="shared" si="120"/>
        <v>0</v>
      </c>
      <c r="CB95" s="95">
        <f t="shared" si="121"/>
        <v>0</v>
      </c>
      <c r="CC95" s="139"/>
      <c r="CD95" s="99"/>
      <c r="CE95" s="120"/>
      <c r="CF95" s="120"/>
      <c r="CG95" s="95">
        <f t="shared" si="122"/>
        <v>0</v>
      </c>
      <c r="CH95" s="95">
        <f t="shared" si="123"/>
        <v>0</v>
      </c>
      <c r="CI95" s="95"/>
      <c r="CJ95" s="95"/>
      <c r="CK95" s="95"/>
      <c r="CL95" s="95"/>
      <c r="CM95" s="95">
        <f t="shared" si="124"/>
        <v>0</v>
      </c>
      <c r="CN95" s="95">
        <f t="shared" si="125"/>
        <v>0</v>
      </c>
      <c r="CO95" s="116"/>
      <c r="CP95" s="95"/>
      <c r="CQ95" s="95"/>
      <c r="CR95" s="95"/>
      <c r="CS95" s="95">
        <f t="shared" si="126"/>
        <v>0</v>
      </c>
      <c r="CT95" s="95">
        <f t="shared" si="127"/>
        <v>0</v>
      </c>
      <c r="CU95" s="95"/>
      <c r="CV95" s="95"/>
      <c r="CW95" s="95"/>
      <c r="CX95" s="95"/>
      <c r="CY95" s="95">
        <f t="shared" si="128"/>
        <v>0</v>
      </c>
      <c r="CZ95" s="95">
        <f t="shared" si="129"/>
        <v>0</v>
      </c>
      <c r="DA95" s="139">
        <v>10.31</v>
      </c>
      <c r="DB95" s="138"/>
      <c r="DC95" s="95"/>
      <c r="DD95" s="95"/>
      <c r="DE95" s="95">
        <f t="shared" si="130"/>
        <v>10.31</v>
      </c>
      <c r="DF95" s="95">
        <f t="shared" si="131"/>
        <v>0</v>
      </c>
      <c r="DG95" s="95"/>
      <c r="DH95" s="95"/>
      <c r="DI95" s="118"/>
      <c r="DJ95" s="95"/>
      <c r="DK95" s="95">
        <f t="shared" si="132"/>
        <v>0</v>
      </c>
      <c r="DL95" s="95">
        <f t="shared" si="133"/>
        <v>0</v>
      </c>
      <c r="DM95" s="138"/>
      <c r="DN95" s="138"/>
      <c r="DO95" s="138"/>
      <c r="DP95" s="138"/>
      <c r="DQ95" s="95">
        <f t="shared" si="134"/>
        <v>0</v>
      </c>
      <c r="DR95" s="95">
        <f t="shared" si="135"/>
        <v>0</v>
      </c>
      <c r="DS95" s="116"/>
      <c r="DT95" s="95"/>
      <c r="DU95" s="95"/>
      <c r="DV95" s="119"/>
      <c r="DW95" s="95">
        <f t="shared" si="136"/>
        <v>0</v>
      </c>
      <c r="DX95" s="95">
        <f t="shared" si="137"/>
        <v>0</v>
      </c>
      <c r="DY95" s="140"/>
      <c r="DZ95" s="95"/>
      <c r="EA95" s="95"/>
      <c r="EB95" s="95"/>
      <c r="EC95" s="95">
        <f t="shared" si="138"/>
        <v>0</v>
      </c>
      <c r="ED95" s="95">
        <f t="shared" si="139"/>
        <v>0</v>
      </c>
      <c r="EE95" s="95"/>
      <c r="EF95" s="95"/>
      <c r="EG95" s="121"/>
      <c r="EH95" s="95"/>
      <c r="EI95" s="95">
        <f t="shared" si="140"/>
        <v>0</v>
      </c>
      <c r="EJ95" s="95">
        <f t="shared" si="141"/>
        <v>0</v>
      </c>
      <c r="EK95" s="95"/>
      <c r="EL95" s="95"/>
      <c r="EM95" s="95"/>
      <c r="EN95" s="95"/>
      <c r="EO95" s="95">
        <f t="shared" si="142"/>
        <v>0</v>
      </c>
      <c r="EP95" s="95">
        <f t="shared" si="143"/>
        <v>0</v>
      </c>
      <c r="EQ95" s="95"/>
      <c r="ER95" s="95"/>
      <c r="ES95" s="95"/>
      <c r="ET95" s="95"/>
      <c r="EU95" s="95">
        <f t="shared" si="144"/>
        <v>0</v>
      </c>
      <c r="EV95" s="95">
        <f t="shared" si="145"/>
        <v>0</v>
      </c>
      <c r="EW95" s="116">
        <v>0</v>
      </c>
      <c r="EX95" s="95"/>
      <c r="EY95" s="95"/>
      <c r="EZ95" s="95"/>
      <c r="FA95" s="95">
        <f t="shared" si="146"/>
        <v>0</v>
      </c>
      <c r="FB95" s="95">
        <f t="shared" si="147"/>
        <v>0</v>
      </c>
      <c r="FC95" s="95"/>
      <c r="FD95" s="95"/>
      <c r="FE95" s="95"/>
      <c r="FF95" s="95"/>
      <c r="FG95" s="95">
        <f t="shared" si="148"/>
        <v>0</v>
      </c>
      <c r="FH95" s="95">
        <f t="shared" si="149"/>
        <v>0</v>
      </c>
      <c r="FI95" s="95"/>
      <c r="FJ95" s="95"/>
      <c r="FK95" s="95"/>
      <c r="FL95" s="95"/>
      <c r="FM95" s="95">
        <f t="shared" si="150"/>
        <v>0</v>
      </c>
      <c r="FN95" s="95">
        <f t="shared" si="151"/>
        <v>0</v>
      </c>
      <c r="FO95" s="95"/>
      <c r="FP95" s="95"/>
      <c r="FQ95" s="95"/>
      <c r="FR95" s="95"/>
      <c r="FS95" s="95">
        <f t="shared" si="152"/>
        <v>0</v>
      </c>
      <c r="FT95" s="95">
        <f t="shared" si="153"/>
        <v>0</v>
      </c>
      <c r="FU95" s="95"/>
      <c r="FV95" s="95"/>
      <c r="FW95" s="95"/>
      <c r="FX95" s="95"/>
      <c r="FY95" s="95">
        <f t="shared" si="154"/>
        <v>0</v>
      </c>
      <c r="FZ95" s="95">
        <f t="shared" si="155"/>
        <v>0</v>
      </c>
      <c r="GA95" s="95"/>
      <c r="GB95" s="95"/>
      <c r="GC95" s="95"/>
      <c r="GD95" s="95"/>
      <c r="GE95" s="95">
        <f t="shared" si="156"/>
        <v>0</v>
      </c>
      <c r="GF95" s="95">
        <f t="shared" si="157"/>
        <v>0</v>
      </c>
      <c r="GG95" s="95"/>
      <c r="GH95" s="95"/>
      <c r="GI95" s="95"/>
      <c r="GJ95" s="95"/>
      <c r="GK95" s="95">
        <f t="shared" si="158"/>
        <v>0</v>
      </c>
      <c r="GL95" s="95">
        <f t="shared" si="159"/>
        <v>0</v>
      </c>
      <c r="GM95" s="95"/>
      <c r="GN95" s="95"/>
      <c r="GO95" s="95"/>
      <c r="GP95" s="95"/>
      <c r="GQ95" s="95">
        <f t="shared" si="160"/>
        <v>0</v>
      </c>
      <c r="GR95" s="95">
        <f t="shared" si="161"/>
        <v>0</v>
      </c>
      <c r="GS95" s="95"/>
      <c r="GT95" s="95"/>
      <c r="GU95" s="95"/>
      <c r="GV95" s="95"/>
      <c r="GW95" s="95">
        <f t="shared" si="162"/>
        <v>0</v>
      </c>
      <c r="GX95" s="95">
        <f t="shared" si="162"/>
        <v>0</v>
      </c>
      <c r="GY95" s="95"/>
      <c r="GZ95" s="95"/>
      <c r="HA95" s="95"/>
      <c r="HB95" s="95"/>
      <c r="HC95" s="95">
        <f t="shared" si="163"/>
        <v>0</v>
      </c>
      <c r="HD95" s="95">
        <f t="shared" si="163"/>
        <v>0</v>
      </c>
      <c r="HE95" s="95"/>
      <c r="HF95" s="95"/>
      <c r="HG95" s="95"/>
      <c r="HH95" s="95"/>
      <c r="HI95" s="95">
        <f t="shared" si="164"/>
        <v>0</v>
      </c>
      <c r="HJ95" s="95">
        <f t="shared" si="165"/>
        <v>0</v>
      </c>
      <c r="HK95" s="95"/>
      <c r="HL95" s="95"/>
      <c r="HM95" s="95"/>
      <c r="HN95" s="95"/>
      <c r="HO95" s="95">
        <f t="shared" si="166"/>
        <v>0</v>
      </c>
      <c r="HP95" s="95">
        <f t="shared" si="167"/>
        <v>0</v>
      </c>
      <c r="HQ95" s="95"/>
      <c r="HR95" s="95"/>
      <c r="HS95" s="95"/>
      <c r="HT95" s="95"/>
      <c r="HU95" s="95">
        <f t="shared" si="168"/>
        <v>0</v>
      </c>
      <c r="HV95" s="95">
        <f t="shared" si="168"/>
        <v>0</v>
      </c>
      <c r="HW95" s="95"/>
      <c r="HX95" s="166"/>
      <c r="HY95" s="166"/>
      <c r="HZ95" s="166"/>
      <c r="IA95" s="95">
        <f t="shared" si="169"/>
        <v>0</v>
      </c>
      <c r="IB95" s="95">
        <f t="shared" si="170"/>
        <v>0</v>
      </c>
      <c r="IC95" s="164"/>
      <c r="ID95" s="99"/>
      <c r="IE95" s="99">
        <f t="shared" si="171"/>
        <v>0</v>
      </c>
      <c r="IF95" s="99">
        <f t="shared" si="171"/>
        <v>0</v>
      </c>
      <c r="IG95" s="99"/>
      <c r="IH95" s="99"/>
      <c r="II95" s="99">
        <f t="shared" si="172"/>
        <v>0</v>
      </c>
      <c r="IJ95" s="99">
        <f t="shared" si="173"/>
        <v>0</v>
      </c>
      <c r="IK95" s="165"/>
      <c r="IL95" s="167"/>
      <c r="IM95" s="162">
        <f t="shared" si="174"/>
        <v>0</v>
      </c>
      <c r="IN95" s="162">
        <f t="shared" si="175"/>
        <v>0</v>
      </c>
      <c r="IO95" s="139"/>
      <c r="IP95" s="166"/>
      <c r="IQ95" s="162">
        <f t="shared" si="176"/>
        <v>0</v>
      </c>
      <c r="IR95" s="162">
        <f t="shared" si="177"/>
        <v>0</v>
      </c>
      <c r="IS95" s="117"/>
      <c r="IT95" s="166"/>
      <c r="IU95" s="162">
        <f t="shared" si="178"/>
        <v>0</v>
      </c>
      <c r="IV95" s="162">
        <f t="shared" si="179"/>
        <v>0</v>
      </c>
      <c r="IW95" s="163"/>
      <c r="IX95" s="163"/>
      <c r="IY95" s="191">
        <f t="shared" si="184"/>
        <v>0</v>
      </c>
      <c r="IZ95" s="190">
        <f t="shared" si="185"/>
        <v>0</v>
      </c>
      <c r="JA95" s="191"/>
      <c r="JB95" s="191"/>
      <c r="JC95" s="191">
        <f t="shared" si="180"/>
        <v>0</v>
      </c>
      <c r="JD95" s="191">
        <f t="shared" si="181"/>
        <v>0</v>
      </c>
      <c r="JE95" s="190"/>
      <c r="JF95" s="190"/>
      <c r="JG95" s="191">
        <f t="shared" si="182"/>
        <v>0</v>
      </c>
      <c r="JH95" s="191">
        <f t="shared" si="183"/>
        <v>0</v>
      </c>
    </row>
    <row r="96" spans="1:268" ht="12.75" customHeight="1">
      <c r="A96" s="134"/>
      <c r="B96" s="137">
        <v>86</v>
      </c>
      <c r="C96" s="95"/>
      <c r="D96" s="95"/>
      <c r="E96" s="138"/>
      <c r="F96" s="138"/>
      <c r="G96" s="95">
        <f t="shared" si="96"/>
        <v>0</v>
      </c>
      <c r="H96" s="95">
        <f t="shared" si="97"/>
        <v>0</v>
      </c>
      <c r="I96" s="116"/>
      <c r="J96" s="95"/>
      <c r="K96" s="95"/>
      <c r="L96" s="95"/>
      <c r="M96" s="95">
        <f t="shared" si="98"/>
        <v>0</v>
      </c>
      <c r="N96" s="95">
        <f t="shared" si="99"/>
        <v>0</v>
      </c>
      <c r="O96" s="116"/>
      <c r="P96" s="95"/>
      <c r="Q96" s="99"/>
      <c r="R96" s="95"/>
      <c r="S96" s="95">
        <f t="shared" si="100"/>
        <v>0</v>
      </c>
      <c r="T96" s="95">
        <f t="shared" si="101"/>
        <v>0</v>
      </c>
      <c r="U96" s="116">
        <v>34.950000000000003</v>
      </c>
      <c r="V96" s="95"/>
      <c r="W96" s="99"/>
      <c r="X96" s="99"/>
      <c r="Y96" s="95">
        <f t="shared" si="102"/>
        <v>34.950000000000003</v>
      </c>
      <c r="Z96" s="95">
        <f t="shared" si="103"/>
        <v>0</v>
      </c>
      <c r="AA96" s="95"/>
      <c r="AB96" s="168"/>
      <c r="AC96" s="231"/>
      <c r="AD96" s="95"/>
      <c r="AE96" s="95">
        <f t="shared" si="104"/>
        <v>0</v>
      </c>
      <c r="AF96" s="95">
        <f t="shared" si="105"/>
        <v>0</v>
      </c>
      <c r="AG96" s="116"/>
      <c r="AH96" s="95"/>
      <c r="AI96" s="95"/>
      <c r="AJ96" s="95"/>
      <c r="AK96" s="95">
        <f t="shared" si="106"/>
        <v>0</v>
      </c>
      <c r="AL96" s="95">
        <f t="shared" si="107"/>
        <v>0</v>
      </c>
      <c r="AM96" s="95"/>
      <c r="AN96" s="95"/>
      <c r="AO96" s="138"/>
      <c r="AP96" s="138"/>
      <c r="AQ96" s="95">
        <f t="shared" si="108"/>
        <v>0</v>
      </c>
      <c r="AR96" s="95">
        <f t="shared" si="109"/>
        <v>0</v>
      </c>
      <c r="AS96" s="139">
        <v>13.4</v>
      </c>
      <c r="AT96" s="162"/>
      <c r="AU96" s="99"/>
      <c r="AV96" s="95"/>
      <c r="AW96" s="95">
        <f t="shared" si="110"/>
        <v>13.4</v>
      </c>
      <c r="AX96" s="95">
        <f t="shared" si="111"/>
        <v>0</v>
      </c>
      <c r="AY96" s="150"/>
      <c r="AZ96" s="110"/>
      <c r="BA96" s="110"/>
      <c r="BB96" s="110"/>
      <c r="BC96" s="95">
        <f t="shared" si="112"/>
        <v>0</v>
      </c>
      <c r="BD96" s="95">
        <f t="shared" si="113"/>
        <v>0</v>
      </c>
      <c r="BE96" s="95"/>
      <c r="BF96" s="95"/>
      <c r="BG96" s="99"/>
      <c r="BH96" s="95"/>
      <c r="BI96" s="95">
        <f t="shared" si="114"/>
        <v>0</v>
      </c>
      <c r="BJ96" s="95">
        <f t="shared" si="115"/>
        <v>0</v>
      </c>
      <c r="BK96" s="118"/>
      <c r="BL96" s="118"/>
      <c r="BM96" s="95"/>
      <c r="BN96" s="95"/>
      <c r="BO96" s="95">
        <f t="shared" si="116"/>
        <v>0</v>
      </c>
      <c r="BP96" s="95">
        <f t="shared" si="117"/>
        <v>0</v>
      </c>
      <c r="BQ96" s="95"/>
      <c r="BR96" s="95"/>
      <c r="BS96" s="119"/>
      <c r="BT96" s="119"/>
      <c r="BU96" s="95">
        <f t="shared" si="118"/>
        <v>0</v>
      </c>
      <c r="BV96" s="95">
        <f t="shared" si="119"/>
        <v>0</v>
      </c>
      <c r="BW96" s="356"/>
      <c r="BX96" s="138"/>
      <c r="BY96" s="103"/>
      <c r="BZ96" s="118"/>
      <c r="CA96" s="95">
        <f t="shared" si="120"/>
        <v>0</v>
      </c>
      <c r="CB96" s="95">
        <f t="shared" si="121"/>
        <v>0</v>
      </c>
      <c r="CC96" s="139"/>
      <c r="CD96" s="99"/>
      <c r="CE96" s="120"/>
      <c r="CF96" s="120"/>
      <c r="CG96" s="95">
        <f t="shared" si="122"/>
        <v>0</v>
      </c>
      <c r="CH96" s="95">
        <f t="shared" si="123"/>
        <v>0</v>
      </c>
      <c r="CI96" s="95"/>
      <c r="CJ96" s="95"/>
      <c r="CK96" s="95"/>
      <c r="CL96" s="95"/>
      <c r="CM96" s="95">
        <f t="shared" si="124"/>
        <v>0</v>
      </c>
      <c r="CN96" s="95">
        <f t="shared" si="125"/>
        <v>0</v>
      </c>
      <c r="CO96" s="116"/>
      <c r="CP96" s="95"/>
      <c r="CQ96" s="95"/>
      <c r="CR96" s="95"/>
      <c r="CS96" s="95">
        <f t="shared" si="126"/>
        <v>0</v>
      </c>
      <c r="CT96" s="95">
        <f t="shared" si="127"/>
        <v>0</v>
      </c>
      <c r="CU96" s="95"/>
      <c r="CV96" s="95"/>
      <c r="CW96" s="95"/>
      <c r="CX96" s="95"/>
      <c r="CY96" s="95">
        <f t="shared" si="128"/>
        <v>0</v>
      </c>
      <c r="CZ96" s="95">
        <f t="shared" si="129"/>
        <v>0</v>
      </c>
      <c r="DA96" s="139">
        <v>10.31</v>
      </c>
      <c r="DB96" s="138"/>
      <c r="DC96" s="95"/>
      <c r="DD96" s="95"/>
      <c r="DE96" s="95">
        <f t="shared" si="130"/>
        <v>10.31</v>
      </c>
      <c r="DF96" s="95">
        <f t="shared" si="131"/>
        <v>0</v>
      </c>
      <c r="DG96" s="95"/>
      <c r="DH96" s="95"/>
      <c r="DI96" s="118"/>
      <c r="DJ96" s="95"/>
      <c r="DK96" s="95">
        <f t="shared" si="132"/>
        <v>0</v>
      </c>
      <c r="DL96" s="95">
        <f t="shared" si="133"/>
        <v>0</v>
      </c>
      <c r="DM96" s="138"/>
      <c r="DN96" s="138"/>
      <c r="DO96" s="138"/>
      <c r="DP96" s="138"/>
      <c r="DQ96" s="95">
        <f t="shared" si="134"/>
        <v>0</v>
      </c>
      <c r="DR96" s="95">
        <f t="shared" si="135"/>
        <v>0</v>
      </c>
      <c r="DS96" s="116"/>
      <c r="DT96" s="95"/>
      <c r="DU96" s="95"/>
      <c r="DV96" s="119"/>
      <c r="DW96" s="95">
        <f t="shared" si="136"/>
        <v>0</v>
      </c>
      <c r="DX96" s="95">
        <f t="shared" si="137"/>
        <v>0</v>
      </c>
      <c r="DY96" s="140"/>
      <c r="DZ96" s="95"/>
      <c r="EA96" s="95"/>
      <c r="EB96" s="95"/>
      <c r="EC96" s="95">
        <f t="shared" si="138"/>
        <v>0</v>
      </c>
      <c r="ED96" s="95">
        <f t="shared" si="139"/>
        <v>0</v>
      </c>
      <c r="EE96" s="95"/>
      <c r="EF96" s="95"/>
      <c r="EG96" s="121"/>
      <c r="EH96" s="95"/>
      <c r="EI96" s="95">
        <f t="shared" si="140"/>
        <v>0</v>
      </c>
      <c r="EJ96" s="95">
        <f t="shared" si="141"/>
        <v>0</v>
      </c>
      <c r="EK96" s="95"/>
      <c r="EL96" s="95"/>
      <c r="EM96" s="95"/>
      <c r="EN96" s="95"/>
      <c r="EO96" s="95">
        <f t="shared" si="142"/>
        <v>0</v>
      </c>
      <c r="EP96" s="95">
        <f t="shared" si="143"/>
        <v>0</v>
      </c>
      <c r="EQ96" s="95"/>
      <c r="ER96" s="95"/>
      <c r="ES96" s="95"/>
      <c r="ET96" s="95"/>
      <c r="EU96" s="95">
        <f t="shared" si="144"/>
        <v>0</v>
      </c>
      <c r="EV96" s="95">
        <f t="shared" si="145"/>
        <v>0</v>
      </c>
      <c r="EW96" s="116">
        <v>0</v>
      </c>
      <c r="EX96" s="95"/>
      <c r="EY96" s="95"/>
      <c r="EZ96" s="95"/>
      <c r="FA96" s="95">
        <f t="shared" si="146"/>
        <v>0</v>
      </c>
      <c r="FB96" s="95">
        <f t="shared" si="147"/>
        <v>0</v>
      </c>
      <c r="FC96" s="95"/>
      <c r="FD96" s="95"/>
      <c r="FE96" s="95"/>
      <c r="FF96" s="95"/>
      <c r="FG96" s="95">
        <f t="shared" si="148"/>
        <v>0</v>
      </c>
      <c r="FH96" s="95">
        <f t="shared" si="149"/>
        <v>0</v>
      </c>
      <c r="FI96" s="95"/>
      <c r="FJ96" s="95"/>
      <c r="FK96" s="95"/>
      <c r="FL96" s="95"/>
      <c r="FM96" s="95">
        <f t="shared" si="150"/>
        <v>0</v>
      </c>
      <c r="FN96" s="95">
        <f t="shared" si="151"/>
        <v>0</v>
      </c>
      <c r="FO96" s="95"/>
      <c r="FP96" s="95"/>
      <c r="FQ96" s="95"/>
      <c r="FR96" s="95"/>
      <c r="FS96" s="95">
        <f t="shared" si="152"/>
        <v>0</v>
      </c>
      <c r="FT96" s="95">
        <f t="shared" si="153"/>
        <v>0</v>
      </c>
      <c r="FU96" s="95"/>
      <c r="FV96" s="95"/>
      <c r="FW96" s="95"/>
      <c r="FX96" s="95"/>
      <c r="FY96" s="95">
        <f t="shared" si="154"/>
        <v>0</v>
      </c>
      <c r="FZ96" s="95">
        <f t="shared" si="155"/>
        <v>0</v>
      </c>
      <c r="GA96" s="95"/>
      <c r="GB96" s="95"/>
      <c r="GC96" s="95"/>
      <c r="GD96" s="95"/>
      <c r="GE96" s="95">
        <f t="shared" si="156"/>
        <v>0</v>
      </c>
      <c r="GF96" s="95">
        <f t="shared" si="157"/>
        <v>0</v>
      </c>
      <c r="GG96" s="95"/>
      <c r="GH96" s="95"/>
      <c r="GI96" s="95"/>
      <c r="GJ96" s="95"/>
      <c r="GK96" s="95">
        <f t="shared" si="158"/>
        <v>0</v>
      </c>
      <c r="GL96" s="95">
        <f t="shared" si="159"/>
        <v>0</v>
      </c>
      <c r="GM96" s="95"/>
      <c r="GN96" s="95"/>
      <c r="GO96" s="95"/>
      <c r="GP96" s="95"/>
      <c r="GQ96" s="95">
        <f t="shared" si="160"/>
        <v>0</v>
      </c>
      <c r="GR96" s="95">
        <f t="shared" si="161"/>
        <v>0</v>
      </c>
      <c r="GS96" s="95"/>
      <c r="GT96" s="95"/>
      <c r="GU96" s="95"/>
      <c r="GV96" s="95"/>
      <c r="GW96" s="95">
        <f t="shared" si="162"/>
        <v>0</v>
      </c>
      <c r="GX96" s="95">
        <f t="shared" si="162"/>
        <v>0</v>
      </c>
      <c r="GY96" s="95"/>
      <c r="GZ96" s="95"/>
      <c r="HA96" s="95"/>
      <c r="HB96" s="95"/>
      <c r="HC96" s="95">
        <f t="shared" si="163"/>
        <v>0</v>
      </c>
      <c r="HD96" s="95">
        <f t="shared" si="163"/>
        <v>0</v>
      </c>
      <c r="HE96" s="95"/>
      <c r="HF96" s="95"/>
      <c r="HG96" s="95"/>
      <c r="HH96" s="95"/>
      <c r="HI96" s="95">
        <f t="shared" si="164"/>
        <v>0</v>
      </c>
      <c r="HJ96" s="95">
        <f t="shared" si="165"/>
        <v>0</v>
      </c>
      <c r="HK96" s="95"/>
      <c r="HL96" s="95"/>
      <c r="HM96" s="95"/>
      <c r="HN96" s="95"/>
      <c r="HO96" s="95">
        <f t="shared" si="166"/>
        <v>0</v>
      </c>
      <c r="HP96" s="95">
        <f t="shared" si="167"/>
        <v>0</v>
      </c>
      <c r="HQ96" s="95"/>
      <c r="HR96" s="95"/>
      <c r="HS96" s="95"/>
      <c r="HT96" s="95"/>
      <c r="HU96" s="95">
        <f t="shared" si="168"/>
        <v>0</v>
      </c>
      <c r="HV96" s="95">
        <f t="shared" si="168"/>
        <v>0</v>
      </c>
      <c r="HW96" s="95"/>
      <c r="HX96" s="166"/>
      <c r="HY96" s="166"/>
      <c r="HZ96" s="166"/>
      <c r="IA96" s="95">
        <f t="shared" si="169"/>
        <v>0</v>
      </c>
      <c r="IB96" s="95">
        <f t="shared" si="170"/>
        <v>0</v>
      </c>
      <c r="IC96" s="164"/>
      <c r="ID96" s="99"/>
      <c r="IE96" s="99">
        <f t="shared" si="171"/>
        <v>0</v>
      </c>
      <c r="IF96" s="99">
        <f t="shared" si="171"/>
        <v>0</v>
      </c>
      <c r="IG96" s="99"/>
      <c r="IH96" s="99"/>
      <c r="II96" s="99">
        <f t="shared" si="172"/>
        <v>0</v>
      </c>
      <c r="IJ96" s="99">
        <f t="shared" si="173"/>
        <v>0</v>
      </c>
      <c r="IK96" s="165"/>
      <c r="IL96" s="167"/>
      <c r="IM96" s="162">
        <f t="shared" si="174"/>
        <v>0</v>
      </c>
      <c r="IN96" s="162">
        <f t="shared" si="175"/>
        <v>0</v>
      </c>
      <c r="IO96" s="139"/>
      <c r="IP96" s="166"/>
      <c r="IQ96" s="162">
        <f t="shared" si="176"/>
        <v>0</v>
      </c>
      <c r="IR96" s="162">
        <f t="shared" si="177"/>
        <v>0</v>
      </c>
      <c r="IS96" s="117"/>
      <c r="IT96" s="166"/>
      <c r="IU96" s="162">
        <f t="shared" si="178"/>
        <v>0</v>
      </c>
      <c r="IV96" s="162">
        <f t="shared" si="179"/>
        <v>0</v>
      </c>
      <c r="IW96" s="163"/>
      <c r="IX96" s="163"/>
      <c r="IY96" s="191">
        <f t="shared" si="184"/>
        <v>0</v>
      </c>
      <c r="IZ96" s="190">
        <f t="shared" si="185"/>
        <v>0</v>
      </c>
      <c r="JA96" s="191"/>
      <c r="JB96" s="191"/>
      <c r="JC96" s="191">
        <f t="shared" si="180"/>
        <v>0</v>
      </c>
      <c r="JD96" s="191">
        <f t="shared" si="181"/>
        <v>0</v>
      </c>
      <c r="JE96" s="190"/>
      <c r="JF96" s="190"/>
      <c r="JG96" s="191">
        <f t="shared" si="182"/>
        <v>0</v>
      </c>
      <c r="JH96" s="191">
        <f t="shared" si="183"/>
        <v>0</v>
      </c>
    </row>
    <row r="97" spans="1:268" ht="12.75" customHeight="1">
      <c r="A97" s="134"/>
      <c r="B97" s="137">
        <v>87</v>
      </c>
      <c r="C97" s="95"/>
      <c r="D97" s="95"/>
      <c r="E97" s="138"/>
      <c r="F97" s="138"/>
      <c r="G97" s="95">
        <f t="shared" si="96"/>
        <v>0</v>
      </c>
      <c r="H97" s="95">
        <f t="shared" si="97"/>
        <v>0</v>
      </c>
      <c r="I97" s="116"/>
      <c r="J97" s="95"/>
      <c r="K97" s="95"/>
      <c r="L97" s="95"/>
      <c r="M97" s="95">
        <f t="shared" si="98"/>
        <v>0</v>
      </c>
      <c r="N97" s="95">
        <f t="shared" si="99"/>
        <v>0</v>
      </c>
      <c r="O97" s="116"/>
      <c r="P97" s="95"/>
      <c r="Q97" s="99"/>
      <c r="R97" s="95"/>
      <c r="S97" s="95">
        <f t="shared" si="100"/>
        <v>0</v>
      </c>
      <c r="T97" s="95">
        <f t="shared" si="101"/>
        <v>0</v>
      </c>
      <c r="U97" s="116">
        <v>34.950000000000003</v>
      </c>
      <c r="V97" s="95"/>
      <c r="W97" s="99"/>
      <c r="X97" s="99"/>
      <c r="Y97" s="95">
        <f t="shared" si="102"/>
        <v>34.950000000000003</v>
      </c>
      <c r="Z97" s="95">
        <f t="shared" si="103"/>
        <v>0</v>
      </c>
      <c r="AA97" s="95"/>
      <c r="AB97" s="168"/>
      <c r="AC97" s="231"/>
      <c r="AD97" s="95"/>
      <c r="AE97" s="95">
        <f t="shared" si="104"/>
        <v>0</v>
      </c>
      <c r="AF97" s="95">
        <f t="shared" si="105"/>
        <v>0</v>
      </c>
      <c r="AG97" s="116"/>
      <c r="AH97" s="95"/>
      <c r="AI97" s="95"/>
      <c r="AJ97" s="95"/>
      <c r="AK97" s="95">
        <f t="shared" si="106"/>
        <v>0</v>
      </c>
      <c r="AL97" s="95">
        <f t="shared" si="107"/>
        <v>0</v>
      </c>
      <c r="AM97" s="95"/>
      <c r="AN97" s="95"/>
      <c r="AO97" s="138"/>
      <c r="AP97" s="138"/>
      <c r="AQ97" s="95">
        <f t="shared" si="108"/>
        <v>0</v>
      </c>
      <c r="AR97" s="95">
        <f t="shared" si="109"/>
        <v>0</v>
      </c>
      <c r="AS97" s="139">
        <v>13.4</v>
      </c>
      <c r="AT97" s="162"/>
      <c r="AU97" s="99"/>
      <c r="AV97" s="95"/>
      <c r="AW97" s="95">
        <f t="shared" si="110"/>
        <v>13.4</v>
      </c>
      <c r="AX97" s="95">
        <f t="shared" si="111"/>
        <v>0</v>
      </c>
      <c r="AY97" s="150"/>
      <c r="AZ97" s="110"/>
      <c r="BA97" s="110"/>
      <c r="BB97" s="110"/>
      <c r="BC97" s="95">
        <f t="shared" si="112"/>
        <v>0</v>
      </c>
      <c r="BD97" s="95">
        <f t="shared" si="113"/>
        <v>0</v>
      </c>
      <c r="BE97" s="95"/>
      <c r="BF97" s="95"/>
      <c r="BG97" s="99"/>
      <c r="BH97" s="95"/>
      <c r="BI97" s="95">
        <f t="shared" si="114"/>
        <v>0</v>
      </c>
      <c r="BJ97" s="95">
        <f t="shared" si="115"/>
        <v>0</v>
      </c>
      <c r="BK97" s="118"/>
      <c r="BL97" s="118"/>
      <c r="BM97" s="95"/>
      <c r="BN97" s="95"/>
      <c r="BO97" s="95">
        <f t="shared" si="116"/>
        <v>0</v>
      </c>
      <c r="BP97" s="95">
        <f t="shared" si="117"/>
        <v>0</v>
      </c>
      <c r="BQ97" s="95"/>
      <c r="BR97" s="95"/>
      <c r="BS97" s="119"/>
      <c r="BT97" s="119"/>
      <c r="BU97" s="95">
        <f t="shared" si="118"/>
        <v>0</v>
      </c>
      <c r="BV97" s="95">
        <f t="shared" si="119"/>
        <v>0</v>
      </c>
      <c r="BW97" s="356"/>
      <c r="BX97" s="138"/>
      <c r="BY97" s="103"/>
      <c r="BZ97" s="118"/>
      <c r="CA97" s="95">
        <f t="shared" si="120"/>
        <v>0</v>
      </c>
      <c r="CB97" s="95">
        <f t="shared" si="121"/>
        <v>0</v>
      </c>
      <c r="CC97" s="139"/>
      <c r="CD97" s="99"/>
      <c r="CE97" s="120"/>
      <c r="CF97" s="120"/>
      <c r="CG97" s="95">
        <f t="shared" si="122"/>
        <v>0</v>
      </c>
      <c r="CH97" s="95">
        <f t="shared" si="123"/>
        <v>0</v>
      </c>
      <c r="CI97" s="95"/>
      <c r="CJ97" s="95"/>
      <c r="CK97" s="95"/>
      <c r="CL97" s="95"/>
      <c r="CM97" s="95">
        <f t="shared" si="124"/>
        <v>0</v>
      </c>
      <c r="CN97" s="95">
        <f t="shared" si="125"/>
        <v>0</v>
      </c>
      <c r="CO97" s="116"/>
      <c r="CP97" s="95"/>
      <c r="CQ97" s="95"/>
      <c r="CR97" s="95"/>
      <c r="CS97" s="95">
        <f t="shared" si="126"/>
        <v>0</v>
      </c>
      <c r="CT97" s="95">
        <f t="shared" si="127"/>
        <v>0</v>
      </c>
      <c r="CU97" s="95"/>
      <c r="CV97" s="95"/>
      <c r="CW97" s="95"/>
      <c r="CX97" s="95"/>
      <c r="CY97" s="95">
        <f t="shared" si="128"/>
        <v>0</v>
      </c>
      <c r="CZ97" s="95">
        <f t="shared" si="129"/>
        <v>0</v>
      </c>
      <c r="DA97" s="139">
        <v>10.31</v>
      </c>
      <c r="DB97" s="138"/>
      <c r="DC97" s="95"/>
      <c r="DD97" s="95"/>
      <c r="DE97" s="95">
        <f t="shared" si="130"/>
        <v>10.31</v>
      </c>
      <c r="DF97" s="95">
        <f t="shared" si="131"/>
        <v>0</v>
      </c>
      <c r="DG97" s="95"/>
      <c r="DH97" s="95"/>
      <c r="DI97" s="118"/>
      <c r="DJ97" s="95"/>
      <c r="DK97" s="95">
        <f t="shared" si="132"/>
        <v>0</v>
      </c>
      <c r="DL97" s="95">
        <f t="shared" si="133"/>
        <v>0</v>
      </c>
      <c r="DM97" s="138"/>
      <c r="DN97" s="138"/>
      <c r="DO97" s="138"/>
      <c r="DP97" s="138"/>
      <c r="DQ97" s="95">
        <f t="shared" si="134"/>
        <v>0</v>
      </c>
      <c r="DR97" s="95">
        <f t="shared" si="135"/>
        <v>0</v>
      </c>
      <c r="DS97" s="116"/>
      <c r="DT97" s="95"/>
      <c r="DU97" s="95"/>
      <c r="DV97" s="119"/>
      <c r="DW97" s="95">
        <f t="shared" si="136"/>
        <v>0</v>
      </c>
      <c r="DX97" s="95">
        <f t="shared" si="137"/>
        <v>0</v>
      </c>
      <c r="DY97" s="140"/>
      <c r="DZ97" s="95"/>
      <c r="EA97" s="95"/>
      <c r="EB97" s="95"/>
      <c r="EC97" s="95">
        <f t="shared" si="138"/>
        <v>0</v>
      </c>
      <c r="ED97" s="95">
        <f t="shared" si="139"/>
        <v>0</v>
      </c>
      <c r="EE97" s="95"/>
      <c r="EF97" s="95"/>
      <c r="EG97" s="121"/>
      <c r="EH97" s="95"/>
      <c r="EI97" s="95">
        <f t="shared" si="140"/>
        <v>0</v>
      </c>
      <c r="EJ97" s="95">
        <f t="shared" si="141"/>
        <v>0</v>
      </c>
      <c r="EK97" s="95"/>
      <c r="EL97" s="95"/>
      <c r="EM97" s="95"/>
      <c r="EN97" s="95"/>
      <c r="EO97" s="95">
        <f t="shared" si="142"/>
        <v>0</v>
      </c>
      <c r="EP97" s="95">
        <f t="shared" si="143"/>
        <v>0</v>
      </c>
      <c r="EQ97" s="95"/>
      <c r="ER97" s="95"/>
      <c r="ES97" s="95"/>
      <c r="ET97" s="95"/>
      <c r="EU97" s="95">
        <f t="shared" si="144"/>
        <v>0</v>
      </c>
      <c r="EV97" s="95">
        <f t="shared" si="145"/>
        <v>0</v>
      </c>
      <c r="EW97" s="116">
        <v>0</v>
      </c>
      <c r="EX97" s="95"/>
      <c r="EY97" s="95"/>
      <c r="EZ97" s="95"/>
      <c r="FA97" s="95">
        <f t="shared" si="146"/>
        <v>0</v>
      </c>
      <c r="FB97" s="95">
        <f t="shared" si="147"/>
        <v>0</v>
      </c>
      <c r="FC97" s="95"/>
      <c r="FD97" s="95"/>
      <c r="FE97" s="95"/>
      <c r="FF97" s="95"/>
      <c r="FG97" s="95">
        <f t="shared" si="148"/>
        <v>0</v>
      </c>
      <c r="FH97" s="95">
        <f t="shared" si="149"/>
        <v>0</v>
      </c>
      <c r="FI97" s="95"/>
      <c r="FJ97" s="95"/>
      <c r="FK97" s="95"/>
      <c r="FL97" s="95"/>
      <c r="FM97" s="95">
        <f t="shared" si="150"/>
        <v>0</v>
      </c>
      <c r="FN97" s="95">
        <f t="shared" si="151"/>
        <v>0</v>
      </c>
      <c r="FO97" s="95"/>
      <c r="FP97" s="95"/>
      <c r="FQ97" s="95"/>
      <c r="FR97" s="95"/>
      <c r="FS97" s="95">
        <f t="shared" si="152"/>
        <v>0</v>
      </c>
      <c r="FT97" s="95">
        <f t="shared" si="153"/>
        <v>0</v>
      </c>
      <c r="FU97" s="95"/>
      <c r="FV97" s="95"/>
      <c r="FW97" s="95"/>
      <c r="FX97" s="95"/>
      <c r="FY97" s="95">
        <f t="shared" si="154"/>
        <v>0</v>
      </c>
      <c r="FZ97" s="95">
        <f t="shared" si="155"/>
        <v>0</v>
      </c>
      <c r="GA97" s="95"/>
      <c r="GB97" s="95"/>
      <c r="GC97" s="95"/>
      <c r="GD97" s="95"/>
      <c r="GE97" s="95">
        <f t="shared" si="156"/>
        <v>0</v>
      </c>
      <c r="GF97" s="95">
        <f t="shared" si="157"/>
        <v>0</v>
      </c>
      <c r="GG97" s="95"/>
      <c r="GH97" s="95"/>
      <c r="GI97" s="95"/>
      <c r="GJ97" s="95"/>
      <c r="GK97" s="95">
        <f t="shared" si="158"/>
        <v>0</v>
      </c>
      <c r="GL97" s="95">
        <f t="shared" si="159"/>
        <v>0</v>
      </c>
      <c r="GM97" s="95"/>
      <c r="GN97" s="95"/>
      <c r="GO97" s="95"/>
      <c r="GP97" s="95"/>
      <c r="GQ97" s="95">
        <f t="shared" si="160"/>
        <v>0</v>
      </c>
      <c r="GR97" s="95">
        <f t="shared" si="161"/>
        <v>0</v>
      </c>
      <c r="GS97" s="95"/>
      <c r="GT97" s="95"/>
      <c r="GU97" s="95"/>
      <c r="GV97" s="95"/>
      <c r="GW97" s="95">
        <f t="shared" si="162"/>
        <v>0</v>
      </c>
      <c r="GX97" s="95">
        <f t="shared" si="162"/>
        <v>0</v>
      </c>
      <c r="GY97" s="95"/>
      <c r="GZ97" s="95"/>
      <c r="HA97" s="95"/>
      <c r="HB97" s="95"/>
      <c r="HC97" s="95">
        <f t="shared" si="163"/>
        <v>0</v>
      </c>
      <c r="HD97" s="95">
        <f t="shared" si="163"/>
        <v>0</v>
      </c>
      <c r="HE97" s="95"/>
      <c r="HF97" s="95"/>
      <c r="HG97" s="95"/>
      <c r="HH97" s="95"/>
      <c r="HI97" s="95">
        <f t="shared" si="164"/>
        <v>0</v>
      </c>
      <c r="HJ97" s="95">
        <f t="shared" si="165"/>
        <v>0</v>
      </c>
      <c r="HK97" s="95"/>
      <c r="HL97" s="95"/>
      <c r="HM97" s="95"/>
      <c r="HN97" s="95"/>
      <c r="HO97" s="95">
        <f t="shared" si="166"/>
        <v>0</v>
      </c>
      <c r="HP97" s="95">
        <f t="shared" si="167"/>
        <v>0</v>
      </c>
      <c r="HQ97" s="95"/>
      <c r="HR97" s="95"/>
      <c r="HS97" s="95"/>
      <c r="HT97" s="95"/>
      <c r="HU97" s="95">
        <f t="shared" si="168"/>
        <v>0</v>
      </c>
      <c r="HV97" s="95">
        <f t="shared" si="168"/>
        <v>0</v>
      </c>
      <c r="HW97" s="95"/>
      <c r="HX97" s="166"/>
      <c r="HY97" s="166"/>
      <c r="HZ97" s="166"/>
      <c r="IA97" s="95">
        <f t="shared" si="169"/>
        <v>0</v>
      </c>
      <c r="IB97" s="95">
        <f t="shared" si="170"/>
        <v>0</v>
      </c>
      <c r="IC97" s="164"/>
      <c r="ID97" s="99"/>
      <c r="IE97" s="99">
        <f t="shared" si="171"/>
        <v>0</v>
      </c>
      <c r="IF97" s="99">
        <f t="shared" si="171"/>
        <v>0</v>
      </c>
      <c r="IG97" s="99"/>
      <c r="IH97" s="99"/>
      <c r="II97" s="99">
        <f t="shared" si="172"/>
        <v>0</v>
      </c>
      <c r="IJ97" s="99">
        <f t="shared" si="173"/>
        <v>0</v>
      </c>
      <c r="IK97" s="165"/>
      <c r="IL97" s="167"/>
      <c r="IM97" s="162">
        <f t="shared" si="174"/>
        <v>0</v>
      </c>
      <c r="IN97" s="162">
        <f t="shared" si="175"/>
        <v>0</v>
      </c>
      <c r="IO97" s="139"/>
      <c r="IP97" s="166"/>
      <c r="IQ97" s="162">
        <f t="shared" si="176"/>
        <v>0</v>
      </c>
      <c r="IR97" s="162">
        <f t="shared" si="177"/>
        <v>0</v>
      </c>
      <c r="IS97" s="117"/>
      <c r="IT97" s="166"/>
      <c r="IU97" s="162">
        <f t="shared" si="178"/>
        <v>0</v>
      </c>
      <c r="IV97" s="162">
        <f t="shared" si="179"/>
        <v>0</v>
      </c>
      <c r="IW97" s="163"/>
      <c r="IX97" s="163"/>
      <c r="IY97" s="191">
        <f t="shared" si="184"/>
        <v>0</v>
      </c>
      <c r="IZ97" s="190">
        <f t="shared" si="185"/>
        <v>0</v>
      </c>
      <c r="JA97" s="191"/>
      <c r="JB97" s="191"/>
      <c r="JC97" s="191">
        <f t="shared" si="180"/>
        <v>0</v>
      </c>
      <c r="JD97" s="191">
        <f t="shared" si="181"/>
        <v>0</v>
      </c>
      <c r="JE97" s="190"/>
      <c r="JF97" s="190"/>
      <c r="JG97" s="191">
        <f t="shared" si="182"/>
        <v>0</v>
      </c>
      <c r="JH97" s="191">
        <f t="shared" si="183"/>
        <v>0</v>
      </c>
    </row>
    <row r="98" spans="1:268" ht="12.75" customHeight="1">
      <c r="A98" s="134"/>
      <c r="B98" s="137">
        <v>88</v>
      </c>
      <c r="C98" s="95"/>
      <c r="D98" s="95"/>
      <c r="E98" s="138"/>
      <c r="F98" s="138"/>
      <c r="G98" s="95">
        <f t="shared" si="96"/>
        <v>0</v>
      </c>
      <c r="H98" s="95">
        <f t="shared" si="97"/>
        <v>0</v>
      </c>
      <c r="I98" s="116"/>
      <c r="J98" s="95"/>
      <c r="K98" s="95"/>
      <c r="L98" s="95"/>
      <c r="M98" s="95">
        <f t="shared" si="98"/>
        <v>0</v>
      </c>
      <c r="N98" s="95">
        <f t="shared" si="99"/>
        <v>0</v>
      </c>
      <c r="O98" s="116"/>
      <c r="P98" s="95"/>
      <c r="Q98" s="99"/>
      <c r="R98" s="95"/>
      <c r="S98" s="95">
        <f t="shared" si="100"/>
        <v>0</v>
      </c>
      <c r="T98" s="95">
        <f t="shared" si="101"/>
        <v>0</v>
      </c>
      <c r="U98" s="116">
        <v>34.950000000000003</v>
      </c>
      <c r="V98" s="95"/>
      <c r="W98" s="99"/>
      <c r="X98" s="99"/>
      <c r="Y98" s="95">
        <f t="shared" si="102"/>
        <v>34.950000000000003</v>
      </c>
      <c r="Z98" s="95">
        <f t="shared" si="103"/>
        <v>0</v>
      </c>
      <c r="AA98" s="95"/>
      <c r="AB98" s="168"/>
      <c r="AC98" s="231"/>
      <c r="AD98" s="95"/>
      <c r="AE98" s="95">
        <f t="shared" si="104"/>
        <v>0</v>
      </c>
      <c r="AF98" s="95">
        <f t="shared" si="105"/>
        <v>0</v>
      </c>
      <c r="AG98" s="116"/>
      <c r="AH98" s="95"/>
      <c r="AI98" s="95"/>
      <c r="AJ98" s="95"/>
      <c r="AK98" s="95">
        <f t="shared" si="106"/>
        <v>0</v>
      </c>
      <c r="AL98" s="95">
        <f t="shared" si="107"/>
        <v>0</v>
      </c>
      <c r="AM98" s="95"/>
      <c r="AN98" s="95"/>
      <c r="AO98" s="138"/>
      <c r="AP98" s="138"/>
      <c r="AQ98" s="95">
        <f t="shared" si="108"/>
        <v>0</v>
      </c>
      <c r="AR98" s="95">
        <f t="shared" si="109"/>
        <v>0</v>
      </c>
      <c r="AS98" s="139">
        <v>13.4</v>
      </c>
      <c r="AT98" s="162"/>
      <c r="AU98" s="99"/>
      <c r="AV98" s="95"/>
      <c r="AW98" s="95">
        <f t="shared" si="110"/>
        <v>13.4</v>
      </c>
      <c r="AX98" s="95">
        <f t="shared" si="111"/>
        <v>0</v>
      </c>
      <c r="AY98" s="150"/>
      <c r="AZ98" s="110"/>
      <c r="BA98" s="110"/>
      <c r="BB98" s="110"/>
      <c r="BC98" s="95">
        <f t="shared" si="112"/>
        <v>0</v>
      </c>
      <c r="BD98" s="95">
        <f t="shared" si="113"/>
        <v>0</v>
      </c>
      <c r="BE98" s="95"/>
      <c r="BF98" s="95"/>
      <c r="BG98" s="99"/>
      <c r="BH98" s="95"/>
      <c r="BI98" s="95">
        <f t="shared" si="114"/>
        <v>0</v>
      </c>
      <c r="BJ98" s="95">
        <f t="shared" si="115"/>
        <v>0</v>
      </c>
      <c r="BK98" s="118"/>
      <c r="BL98" s="118"/>
      <c r="BM98" s="95"/>
      <c r="BN98" s="95"/>
      <c r="BO98" s="95">
        <f t="shared" si="116"/>
        <v>0</v>
      </c>
      <c r="BP98" s="95">
        <f t="shared" si="117"/>
        <v>0</v>
      </c>
      <c r="BQ98" s="95"/>
      <c r="BR98" s="95"/>
      <c r="BS98" s="119"/>
      <c r="BT98" s="119"/>
      <c r="BU98" s="95">
        <f t="shared" si="118"/>
        <v>0</v>
      </c>
      <c r="BV98" s="95">
        <f t="shared" si="119"/>
        <v>0</v>
      </c>
      <c r="BW98" s="356"/>
      <c r="BX98" s="138"/>
      <c r="BY98" s="103"/>
      <c r="BZ98" s="118"/>
      <c r="CA98" s="95">
        <f t="shared" si="120"/>
        <v>0</v>
      </c>
      <c r="CB98" s="95">
        <f t="shared" si="121"/>
        <v>0</v>
      </c>
      <c r="CC98" s="139"/>
      <c r="CD98" s="99"/>
      <c r="CE98" s="120"/>
      <c r="CF98" s="120"/>
      <c r="CG98" s="95">
        <f t="shared" si="122"/>
        <v>0</v>
      </c>
      <c r="CH98" s="95">
        <f t="shared" si="123"/>
        <v>0</v>
      </c>
      <c r="CI98" s="95"/>
      <c r="CJ98" s="95"/>
      <c r="CK98" s="95"/>
      <c r="CL98" s="95"/>
      <c r="CM98" s="95">
        <f t="shared" si="124"/>
        <v>0</v>
      </c>
      <c r="CN98" s="95">
        <f t="shared" si="125"/>
        <v>0</v>
      </c>
      <c r="CO98" s="116"/>
      <c r="CP98" s="95"/>
      <c r="CQ98" s="95"/>
      <c r="CR98" s="95"/>
      <c r="CS98" s="95">
        <f t="shared" si="126"/>
        <v>0</v>
      </c>
      <c r="CT98" s="95">
        <f t="shared" si="127"/>
        <v>0</v>
      </c>
      <c r="CU98" s="95"/>
      <c r="CV98" s="95"/>
      <c r="CW98" s="95"/>
      <c r="CX98" s="95"/>
      <c r="CY98" s="95">
        <f t="shared" si="128"/>
        <v>0</v>
      </c>
      <c r="CZ98" s="95">
        <f t="shared" si="129"/>
        <v>0</v>
      </c>
      <c r="DA98" s="139">
        <v>10.31</v>
      </c>
      <c r="DB98" s="138"/>
      <c r="DC98" s="95"/>
      <c r="DD98" s="95"/>
      <c r="DE98" s="95">
        <f t="shared" si="130"/>
        <v>10.31</v>
      </c>
      <c r="DF98" s="95">
        <f t="shared" si="131"/>
        <v>0</v>
      </c>
      <c r="DG98" s="95"/>
      <c r="DH98" s="95"/>
      <c r="DI98" s="118"/>
      <c r="DJ98" s="95"/>
      <c r="DK98" s="95">
        <f t="shared" si="132"/>
        <v>0</v>
      </c>
      <c r="DL98" s="95">
        <f t="shared" si="133"/>
        <v>0</v>
      </c>
      <c r="DM98" s="138"/>
      <c r="DN98" s="138"/>
      <c r="DO98" s="138"/>
      <c r="DP98" s="138"/>
      <c r="DQ98" s="95">
        <f t="shared" si="134"/>
        <v>0</v>
      </c>
      <c r="DR98" s="95">
        <f t="shared" si="135"/>
        <v>0</v>
      </c>
      <c r="DS98" s="116"/>
      <c r="DT98" s="95"/>
      <c r="DU98" s="95"/>
      <c r="DV98" s="119"/>
      <c r="DW98" s="95">
        <f t="shared" si="136"/>
        <v>0</v>
      </c>
      <c r="DX98" s="95">
        <f t="shared" si="137"/>
        <v>0</v>
      </c>
      <c r="DY98" s="140"/>
      <c r="DZ98" s="95"/>
      <c r="EA98" s="95"/>
      <c r="EB98" s="95"/>
      <c r="EC98" s="95">
        <f t="shared" si="138"/>
        <v>0</v>
      </c>
      <c r="ED98" s="95">
        <f t="shared" si="139"/>
        <v>0</v>
      </c>
      <c r="EE98" s="95"/>
      <c r="EF98" s="95"/>
      <c r="EG98" s="121"/>
      <c r="EH98" s="95"/>
      <c r="EI98" s="95">
        <f t="shared" si="140"/>
        <v>0</v>
      </c>
      <c r="EJ98" s="95">
        <f t="shared" si="141"/>
        <v>0</v>
      </c>
      <c r="EK98" s="95"/>
      <c r="EL98" s="95"/>
      <c r="EM98" s="95"/>
      <c r="EN98" s="95"/>
      <c r="EO98" s="95">
        <f t="shared" si="142"/>
        <v>0</v>
      </c>
      <c r="EP98" s="95">
        <f t="shared" si="143"/>
        <v>0</v>
      </c>
      <c r="EQ98" s="95"/>
      <c r="ER98" s="95"/>
      <c r="ES98" s="95"/>
      <c r="ET98" s="95"/>
      <c r="EU98" s="95">
        <f t="shared" si="144"/>
        <v>0</v>
      </c>
      <c r="EV98" s="95">
        <f t="shared" si="145"/>
        <v>0</v>
      </c>
      <c r="EW98" s="116">
        <v>0</v>
      </c>
      <c r="EX98" s="95"/>
      <c r="EY98" s="95"/>
      <c r="EZ98" s="95"/>
      <c r="FA98" s="95">
        <f t="shared" si="146"/>
        <v>0</v>
      </c>
      <c r="FB98" s="95">
        <f t="shared" si="147"/>
        <v>0</v>
      </c>
      <c r="FC98" s="95"/>
      <c r="FD98" s="95"/>
      <c r="FE98" s="95"/>
      <c r="FF98" s="95"/>
      <c r="FG98" s="95">
        <f t="shared" si="148"/>
        <v>0</v>
      </c>
      <c r="FH98" s="95">
        <f t="shared" si="149"/>
        <v>0</v>
      </c>
      <c r="FI98" s="95"/>
      <c r="FJ98" s="95"/>
      <c r="FK98" s="95"/>
      <c r="FL98" s="95"/>
      <c r="FM98" s="95">
        <f t="shared" si="150"/>
        <v>0</v>
      </c>
      <c r="FN98" s="95">
        <f t="shared" si="151"/>
        <v>0</v>
      </c>
      <c r="FO98" s="95"/>
      <c r="FP98" s="95"/>
      <c r="FQ98" s="95"/>
      <c r="FR98" s="95"/>
      <c r="FS98" s="95">
        <f t="shared" si="152"/>
        <v>0</v>
      </c>
      <c r="FT98" s="95">
        <f t="shared" si="153"/>
        <v>0</v>
      </c>
      <c r="FU98" s="95"/>
      <c r="FV98" s="95"/>
      <c r="FW98" s="95"/>
      <c r="FX98" s="95"/>
      <c r="FY98" s="95">
        <f t="shared" si="154"/>
        <v>0</v>
      </c>
      <c r="FZ98" s="95">
        <f t="shared" si="155"/>
        <v>0</v>
      </c>
      <c r="GA98" s="95"/>
      <c r="GB98" s="95"/>
      <c r="GC98" s="95"/>
      <c r="GD98" s="95"/>
      <c r="GE98" s="95">
        <f t="shared" si="156"/>
        <v>0</v>
      </c>
      <c r="GF98" s="95">
        <f t="shared" si="157"/>
        <v>0</v>
      </c>
      <c r="GG98" s="95"/>
      <c r="GH98" s="95"/>
      <c r="GI98" s="95"/>
      <c r="GJ98" s="95"/>
      <c r="GK98" s="95">
        <f t="shared" si="158"/>
        <v>0</v>
      </c>
      <c r="GL98" s="95">
        <f t="shared" si="159"/>
        <v>0</v>
      </c>
      <c r="GM98" s="95"/>
      <c r="GN98" s="95"/>
      <c r="GO98" s="95"/>
      <c r="GP98" s="95"/>
      <c r="GQ98" s="95">
        <f t="shared" si="160"/>
        <v>0</v>
      </c>
      <c r="GR98" s="95">
        <f t="shared" si="161"/>
        <v>0</v>
      </c>
      <c r="GS98" s="95"/>
      <c r="GT98" s="95"/>
      <c r="GU98" s="95"/>
      <c r="GV98" s="95"/>
      <c r="GW98" s="95">
        <f t="shared" si="162"/>
        <v>0</v>
      </c>
      <c r="GX98" s="95">
        <f t="shared" si="162"/>
        <v>0</v>
      </c>
      <c r="GY98" s="95"/>
      <c r="GZ98" s="95"/>
      <c r="HA98" s="95"/>
      <c r="HB98" s="95"/>
      <c r="HC98" s="95">
        <f t="shared" si="163"/>
        <v>0</v>
      </c>
      <c r="HD98" s="95">
        <f t="shared" si="163"/>
        <v>0</v>
      </c>
      <c r="HE98" s="95"/>
      <c r="HF98" s="95"/>
      <c r="HG98" s="95"/>
      <c r="HH98" s="95"/>
      <c r="HI98" s="95">
        <f t="shared" si="164"/>
        <v>0</v>
      </c>
      <c r="HJ98" s="95">
        <f t="shared" si="165"/>
        <v>0</v>
      </c>
      <c r="HK98" s="95"/>
      <c r="HL98" s="95"/>
      <c r="HM98" s="95"/>
      <c r="HN98" s="95"/>
      <c r="HO98" s="95">
        <f t="shared" si="166"/>
        <v>0</v>
      </c>
      <c r="HP98" s="95">
        <f t="shared" si="167"/>
        <v>0</v>
      </c>
      <c r="HQ98" s="95"/>
      <c r="HR98" s="95"/>
      <c r="HS98" s="95"/>
      <c r="HT98" s="95"/>
      <c r="HU98" s="95">
        <f t="shared" si="168"/>
        <v>0</v>
      </c>
      <c r="HV98" s="95">
        <f t="shared" si="168"/>
        <v>0</v>
      </c>
      <c r="HW98" s="95"/>
      <c r="HX98" s="166"/>
      <c r="HY98" s="166"/>
      <c r="HZ98" s="166"/>
      <c r="IA98" s="95">
        <f t="shared" si="169"/>
        <v>0</v>
      </c>
      <c r="IB98" s="95">
        <f t="shared" si="170"/>
        <v>0</v>
      </c>
      <c r="IC98" s="164"/>
      <c r="ID98" s="99"/>
      <c r="IE98" s="99">
        <f t="shared" si="171"/>
        <v>0</v>
      </c>
      <c r="IF98" s="99">
        <f t="shared" si="171"/>
        <v>0</v>
      </c>
      <c r="IG98" s="99"/>
      <c r="IH98" s="99"/>
      <c r="II98" s="99">
        <f t="shared" si="172"/>
        <v>0</v>
      </c>
      <c r="IJ98" s="99">
        <f t="shared" si="173"/>
        <v>0</v>
      </c>
      <c r="IK98" s="165"/>
      <c r="IL98" s="167"/>
      <c r="IM98" s="162">
        <f t="shared" si="174"/>
        <v>0</v>
      </c>
      <c r="IN98" s="162">
        <f t="shared" si="175"/>
        <v>0</v>
      </c>
      <c r="IO98" s="139"/>
      <c r="IP98" s="166"/>
      <c r="IQ98" s="162">
        <f t="shared" si="176"/>
        <v>0</v>
      </c>
      <c r="IR98" s="162">
        <f t="shared" si="177"/>
        <v>0</v>
      </c>
      <c r="IS98" s="117"/>
      <c r="IT98" s="166"/>
      <c r="IU98" s="162">
        <f t="shared" si="178"/>
        <v>0</v>
      </c>
      <c r="IV98" s="162">
        <f t="shared" si="179"/>
        <v>0</v>
      </c>
      <c r="IW98" s="163"/>
      <c r="IX98" s="163"/>
      <c r="IY98" s="191">
        <f t="shared" si="184"/>
        <v>0</v>
      </c>
      <c r="IZ98" s="190">
        <f t="shared" si="185"/>
        <v>0</v>
      </c>
      <c r="JA98" s="191"/>
      <c r="JB98" s="191"/>
      <c r="JC98" s="191">
        <f t="shared" si="180"/>
        <v>0</v>
      </c>
      <c r="JD98" s="191">
        <f t="shared" si="181"/>
        <v>0</v>
      </c>
      <c r="JE98" s="190"/>
      <c r="JF98" s="190"/>
      <c r="JG98" s="191">
        <f t="shared" si="182"/>
        <v>0</v>
      </c>
      <c r="JH98" s="191">
        <f t="shared" si="183"/>
        <v>0</v>
      </c>
    </row>
    <row r="99" spans="1:268" ht="12.75" customHeight="1">
      <c r="A99" s="142" t="s">
        <v>158</v>
      </c>
      <c r="B99" s="137">
        <v>89</v>
      </c>
      <c r="C99" s="95"/>
      <c r="D99" s="95"/>
      <c r="E99" s="138"/>
      <c r="F99" s="138"/>
      <c r="G99" s="95">
        <f t="shared" si="96"/>
        <v>0</v>
      </c>
      <c r="H99" s="95">
        <f t="shared" si="97"/>
        <v>0</v>
      </c>
      <c r="I99" s="116"/>
      <c r="J99" s="95"/>
      <c r="K99" s="95"/>
      <c r="L99" s="95"/>
      <c r="M99" s="95">
        <f t="shared" si="98"/>
        <v>0</v>
      </c>
      <c r="N99" s="95">
        <f t="shared" si="99"/>
        <v>0</v>
      </c>
      <c r="O99" s="116"/>
      <c r="P99" s="95"/>
      <c r="Q99" s="99"/>
      <c r="R99" s="95"/>
      <c r="S99" s="95">
        <f t="shared" si="100"/>
        <v>0</v>
      </c>
      <c r="T99" s="95">
        <f t="shared" si="101"/>
        <v>0</v>
      </c>
      <c r="U99" s="116">
        <v>34.950000000000003</v>
      </c>
      <c r="V99" s="95"/>
      <c r="W99" s="99"/>
      <c r="X99" s="99"/>
      <c r="Y99" s="95">
        <f t="shared" si="102"/>
        <v>34.950000000000003</v>
      </c>
      <c r="Z99" s="95">
        <f t="shared" si="103"/>
        <v>0</v>
      </c>
      <c r="AA99" s="95"/>
      <c r="AB99" s="168"/>
      <c r="AC99" s="231"/>
      <c r="AD99" s="95"/>
      <c r="AE99" s="95">
        <f t="shared" si="104"/>
        <v>0</v>
      </c>
      <c r="AF99" s="95">
        <f t="shared" si="105"/>
        <v>0</v>
      </c>
      <c r="AG99" s="116"/>
      <c r="AH99" s="95"/>
      <c r="AI99" s="95"/>
      <c r="AJ99" s="95"/>
      <c r="AK99" s="95">
        <f t="shared" si="106"/>
        <v>0</v>
      </c>
      <c r="AL99" s="95">
        <f t="shared" si="107"/>
        <v>0</v>
      </c>
      <c r="AM99" s="95"/>
      <c r="AN99" s="95"/>
      <c r="AO99" s="138"/>
      <c r="AP99" s="138"/>
      <c r="AQ99" s="95">
        <f t="shared" si="108"/>
        <v>0</v>
      </c>
      <c r="AR99" s="95">
        <f t="shared" si="109"/>
        <v>0</v>
      </c>
      <c r="AS99" s="139">
        <v>13.4</v>
      </c>
      <c r="AT99" s="162"/>
      <c r="AU99" s="99"/>
      <c r="AV99" s="95"/>
      <c r="AW99" s="95">
        <f t="shared" si="110"/>
        <v>13.4</v>
      </c>
      <c r="AX99" s="95">
        <f t="shared" si="111"/>
        <v>0</v>
      </c>
      <c r="AY99" s="150"/>
      <c r="AZ99" s="110"/>
      <c r="BA99" s="110"/>
      <c r="BB99" s="110"/>
      <c r="BC99" s="95">
        <f t="shared" si="112"/>
        <v>0</v>
      </c>
      <c r="BD99" s="95">
        <f t="shared" si="113"/>
        <v>0</v>
      </c>
      <c r="BE99" s="95"/>
      <c r="BF99" s="95"/>
      <c r="BG99" s="99"/>
      <c r="BH99" s="95"/>
      <c r="BI99" s="95">
        <f t="shared" si="114"/>
        <v>0</v>
      </c>
      <c r="BJ99" s="95">
        <f t="shared" si="115"/>
        <v>0</v>
      </c>
      <c r="BK99" s="118"/>
      <c r="BL99" s="118"/>
      <c r="BM99" s="95"/>
      <c r="BN99" s="95"/>
      <c r="BO99" s="95">
        <f t="shared" si="116"/>
        <v>0</v>
      </c>
      <c r="BP99" s="95">
        <f t="shared" si="117"/>
        <v>0</v>
      </c>
      <c r="BQ99" s="95"/>
      <c r="BR99" s="95"/>
      <c r="BS99" s="119"/>
      <c r="BT99" s="119"/>
      <c r="BU99" s="95">
        <f t="shared" si="118"/>
        <v>0</v>
      </c>
      <c r="BV99" s="95">
        <f t="shared" si="119"/>
        <v>0</v>
      </c>
      <c r="BW99" s="356"/>
      <c r="BX99" s="138"/>
      <c r="BY99" s="103"/>
      <c r="BZ99" s="118"/>
      <c r="CA99" s="95">
        <f t="shared" si="120"/>
        <v>0</v>
      </c>
      <c r="CB99" s="95">
        <f t="shared" si="121"/>
        <v>0</v>
      </c>
      <c r="CC99" s="139"/>
      <c r="CD99" s="99"/>
      <c r="CE99" s="120"/>
      <c r="CF99" s="120"/>
      <c r="CG99" s="95">
        <f t="shared" si="122"/>
        <v>0</v>
      </c>
      <c r="CH99" s="95">
        <f t="shared" si="123"/>
        <v>0</v>
      </c>
      <c r="CI99" s="95"/>
      <c r="CJ99" s="95"/>
      <c r="CK99" s="95"/>
      <c r="CL99" s="95"/>
      <c r="CM99" s="95">
        <f t="shared" si="124"/>
        <v>0</v>
      </c>
      <c r="CN99" s="95">
        <f t="shared" si="125"/>
        <v>0</v>
      </c>
      <c r="CO99" s="116"/>
      <c r="CP99" s="95"/>
      <c r="CQ99" s="95"/>
      <c r="CR99" s="95"/>
      <c r="CS99" s="95">
        <f t="shared" si="126"/>
        <v>0</v>
      </c>
      <c r="CT99" s="95">
        <f t="shared" si="127"/>
        <v>0</v>
      </c>
      <c r="CU99" s="95"/>
      <c r="CV99" s="95"/>
      <c r="CW99" s="95"/>
      <c r="CX99" s="95"/>
      <c r="CY99" s="95">
        <f t="shared" si="128"/>
        <v>0</v>
      </c>
      <c r="CZ99" s="95">
        <f t="shared" si="129"/>
        <v>0</v>
      </c>
      <c r="DA99" s="139">
        <v>10.31</v>
      </c>
      <c r="DB99" s="138"/>
      <c r="DC99" s="95"/>
      <c r="DD99" s="95"/>
      <c r="DE99" s="95">
        <f t="shared" si="130"/>
        <v>10.31</v>
      </c>
      <c r="DF99" s="95">
        <f t="shared" si="131"/>
        <v>0</v>
      </c>
      <c r="DG99" s="95"/>
      <c r="DH99" s="95"/>
      <c r="DI99" s="118"/>
      <c r="DJ99" s="95"/>
      <c r="DK99" s="95">
        <f t="shared" si="132"/>
        <v>0</v>
      </c>
      <c r="DL99" s="95">
        <f t="shared" si="133"/>
        <v>0</v>
      </c>
      <c r="DM99" s="138"/>
      <c r="DN99" s="138"/>
      <c r="DO99" s="138"/>
      <c r="DP99" s="138"/>
      <c r="DQ99" s="95">
        <f t="shared" si="134"/>
        <v>0</v>
      </c>
      <c r="DR99" s="95">
        <f t="shared" si="135"/>
        <v>0</v>
      </c>
      <c r="DS99" s="116"/>
      <c r="DT99" s="95"/>
      <c r="DU99" s="95"/>
      <c r="DV99" s="119"/>
      <c r="DW99" s="95">
        <f t="shared" si="136"/>
        <v>0</v>
      </c>
      <c r="DX99" s="95">
        <f t="shared" si="137"/>
        <v>0</v>
      </c>
      <c r="DY99" s="140"/>
      <c r="DZ99" s="95"/>
      <c r="EA99" s="95"/>
      <c r="EB99" s="95"/>
      <c r="EC99" s="95">
        <f t="shared" si="138"/>
        <v>0</v>
      </c>
      <c r="ED99" s="95">
        <f t="shared" si="139"/>
        <v>0</v>
      </c>
      <c r="EE99" s="95"/>
      <c r="EF99" s="95"/>
      <c r="EG99" s="121"/>
      <c r="EH99" s="95"/>
      <c r="EI99" s="95">
        <f t="shared" si="140"/>
        <v>0</v>
      </c>
      <c r="EJ99" s="95">
        <f t="shared" si="141"/>
        <v>0</v>
      </c>
      <c r="EK99" s="95"/>
      <c r="EL99" s="95"/>
      <c r="EM99" s="95"/>
      <c r="EN99" s="95"/>
      <c r="EO99" s="95">
        <f t="shared" si="142"/>
        <v>0</v>
      </c>
      <c r="EP99" s="95">
        <f t="shared" si="143"/>
        <v>0</v>
      </c>
      <c r="EQ99" s="95"/>
      <c r="ER99" s="95"/>
      <c r="ES99" s="95"/>
      <c r="ET99" s="95"/>
      <c r="EU99" s="95">
        <f t="shared" si="144"/>
        <v>0</v>
      </c>
      <c r="EV99" s="95">
        <f t="shared" si="145"/>
        <v>0</v>
      </c>
      <c r="EW99" s="116">
        <v>0</v>
      </c>
      <c r="EX99" s="95"/>
      <c r="EY99" s="95"/>
      <c r="EZ99" s="95"/>
      <c r="FA99" s="95">
        <f t="shared" si="146"/>
        <v>0</v>
      </c>
      <c r="FB99" s="95">
        <f t="shared" si="147"/>
        <v>0</v>
      </c>
      <c r="FC99" s="95"/>
      <c r="FD99" s="95"/>
      <c r="FE99" s="95"/>
      <c r="FF99" s="95"/>
      <c r="FG99" s="95">
        <f t="shared" si="148"/>
        <v>0</v>
      </c>
      <c r="FH99" s="95">
        <f t="shared" si="149"/>
        <v>0</v>
      </c>
      <c r="FI99" s="95"/>
      <c r="FJ99" s="95"/>
      <c r="FK99" s="95"/>
      <c r="FL99" s="95"/>
      <c r="FM99" s="95">
        <f t="shared" si="150"/>
        <v>0</v>
      </c>
      <c r="FN99" s="95">
        <f t="shared" si="151"/>
        <v>0</v>
      </c>
      <c r="FO99" s="95"/>
      <c r="FP99" s="95"/>
      <c r="FQ99" s="95"/>
      <c r="FR99" s="95"/>
      <c r="FS99" s="95">
        <f t="shared" si="152"/>
        <v>0</v>
      </c>
      <c r="FT99" s="95">
        <f t="shared" si="153"/>
        <v>0</v>
      </c>
      <c r="FU99" s="95"/>
      <c r="FV99" s="95"/>
      <c r="FW99" s="95"/>
      <c r="FX99" s="95"/>
      <c r="FY99" s="95">
        <f t="shared" si="154"/>
        <v>0</v>
      </c>
      <c r="FZ99" s="95">
        <f t="shared" si="155"/>
        <v>0</v>
      </c>
      <c r="GA99" s="95"/>
      <c r="GB99" s="95"/>
      <c r="GC99" s="95"/>
      <c r="GD99" s="95"/>
      <c r="GE99" s="95">
        <f t="shared" si="156"/>
        <v>0</v>
      </c>
      <c r="GF99" s="95">
        <f t="shared" si="157"/>
        <v>0</v>
      </c>
      <c r="GG99" s="95"/>
      <c r="GH99" s="95"/>
      <c r="GI99" s="95"/>
      <c r="GJ99" s="95"/>
      <c r="GK99" s="95">
        <f t="shared" si="158"/>
        <v>0</v>
      </c>
      <c r="GL99" s="95">
        <f t="shared" si="159"/>
        <v>0</v>
      </c>
      <c r="GM99" s="95"/>
      <c r="GN99" s="95"/>
      <c r="GO99" s="95"/>
      <c r="GP99" s="95"/>
      <c r="GQ99" s="95">
        <f t="shared" si="160"/>
        <v>0</v>
      </c>
      <c r="GR99" s="95">
        <f t="shared" si="161"/>
        <v>0</v>
      </c>
      <c r="GS99" s="95"/>
      <c r="GT99" s="95"/>
      <c r="GU99" s="95"/>
      <c r="GV99" s="95"/>
      <c r="GW99" s="95">
        <f t="shared" si="162"/>
        <v>0</v>
      </c>
      <c r="GX99" s="95">
        <f t="shared" si="162"/>
        <v>0</v>
      </c>
      <c r="GY99" s="95"/>
      <c r="GZ99" s="95"/>
      <c r="HA99" s="95"/>
      <c r="HB99" s="95"/>
      <c r="HC99" s="95">
        <f t="shared" si="163"/>
        <v>0</v>
      </c>
      <c r="HD99" s="95">
        <f t="shared" si="163"/>
        <v>0</v>
      </c>
      <c r="HE99" s="95"/>
      <c r="HF99" s="95"/>
      <c r="HG99" s="95"/>
      <c r="HH99" s="95"/>
      <c r="HI99" s="95">
        <f t="shared" si="164"/>
        <v>0</v>
      </c>
      <c r="HJ99" s="95">
        <f t="shared" si="165"/>
        <v>0</v>
      </c>
      <c r="HK99" s="95"/>
      <c r="HL99" s="95"/>
      <c r="HM99" s="95"/>
      <c r="HN99" s="95"/>
      <c r="HO99" s="95">
        <f t="shared" si="166"/>
        <v>0</v>
      </c>
      <c r="HP99" s="95">
        <f t="shared" si="167"/>
        <v>0</v>
      </c>
      <c r="HQ99" s="95"/>
      <c r="HR99" s="95"/>
      <c r="HS99" s="95"/>
      <c r="HT99" s="95"/>
      <c r="HU99" s="95">
        <f t="shared" si="168"/>
        <v>0</v>
      </c>
      <c r="HV99" s="95">
        <f t="shared" si="168"/>
        <v>0</v>
      </c>
      <c r="HW99" s="95"/>
      <c r="HX99" s="166"/>
      <c r="HY99" s="166"/>
      <c r="HZ99" s="166"/>
      <c r="IA99" s="95">
        <f t="shared" si="169"/>
        <v>0</v>
      </c>
      <c r="IB99" s="95">
        <f t="shared" si="170"/>
        <v>0</v>
      </c>
      <c r="IC99" s="164"/>
      <c r="ID99" s="99"/>
      <c r="IE99" s="99">
        <f t="shared" si="171"/>
        <v>0</v>
      </c>
      <c r="IF99" s="99">
        <f t="shared" si="171"/>
        <v>0</v>
      </c>
      <c r="IG99" s="99"/>
      <c r="IH99" s="99"/>
      <c r="II99" s="99">
        <f t="shared" si="172"/>
        <v>0</v>
      </c>
      <c r="IJ99" s="99">
        <f t="shared" si="173"/>
        <v>0</v>
      </c>
      <c r="IK99" s="165"/>
      <c r="IL99" s="167"/>
      <c r="IM99" s="162">
        <f t="shared" si="174"/>
        <v>0</v>
      </c>
      <c r="IN99" s="162">
        <f t="shared" si="175"/>
        <v>0</v>
      </c>
      <c r="IO99" s="139"/>
      <c r="IP99" s="166"/>
      <c r="IQ99" s="162">
        <f t="shared" si="176"/>
        <v>0</v>
      </c>
      <c r="IR99" s="162">
        <f t="shared" si="177"/>
        <v>0</v>
      </c>
      <c r="IS99" s="117"/>
      <c r="IT99" s="166"/>
      <c r="IU99" s="162">
        <f t="shared" si="178"/>
        <v>0</v>
      </c>
      <c r="IV99" s="162">
        <f t="shared" si="179"/>
        <v>0</v>
      </c>
      <c r="IW99" s="163"/>
      <c r="IX99" s="163"/>
      <c r="IY99" s="191">
        <f t="shared" si="184"/>
        <v>0</v>
      </c>
      <c r="IZ99" s="190">
        <f t="shared" si="185"/>
        <v>0</v>
      </c>
      <c r="JA99" s="191"/>
      <c r="JB99" s="191"/>
      <c r="JC99" s="191">
        <f t="shared" si="180"/>
        <v>0</v>
      </c>
      <c r="JD99" s="191">
        <f t="shared" si="181"/>
        <v>0</v>
      </c>
      <c r="JE99" s="190"/>
      <c r="JF99" s="190"/>
      <c r="JG99" s="191">
        <f t="shared" si="182"/>
        <v>0</v>
      </c>
      <c r="JH99" s="191">
        <f t="shared" si="183"/>
        <v>0</v>
      </c>
    </row>
    <row r="100" spans="1:268" ht="12.75" customHeight="1">
      <c r="A100" s="134"/>
      <c r="B100" s="137">
        <v>90</v>
      </c>
      <c r="C100" s="95"/>
      <c r="D100" s="95"/>
      <c r="E100" s="138"/>
      <c r="F100" s="138"/>
      <c r="G100" s="95">
        <f t="shared" si="96"/>
        <v>0</v>
      </c>
      <c r="H100" s="95">
        <f t="shared" si="97"/>
        <v>0</v>
      </c>
      <c r="I100" s="116"/>
      <c r="J100" s="95"/>
      <c r="K100" s="95"/>
      <c r="L100" s="95"/>
      <c r="M100" s="95">
        <f t="shared" si="98"/>
        <v>0</v>
      </c>
      <c r="N100" s="95">
        <f t="shared" si="99"/>
        <v>0</v>
      </c>
      <c r="O100" s="116"/>
      <c r="P100" s="95"/>
      <c r="Q100" s="99"/>
      <c r="R100" s="95"/>
      <c r="S100" s="95">
        <f t="shared" si="100"/>
        <v>0</v>
      </c>
      <c r="T100" s="95">
        <f t="shared" si="101"/>
        <v>0</v>
      </c>
      <c r="U100" s="116">
        <v>34.950000000000003</v>
      </c>
      <c r="V100" s="95"/>
      <c r="W100" s="99"/>
      <c r="X100" s="99"/>
      <c r="Y100" s="95">
        <f t="shared" si="102"/>
        <v>34.950000000000003</v>
      </c>
      <c r="Z100" s="95">
        <f t="shared" si="103"/>
        <v>0</v>
      </c>
      <c r="AA100" s="95"/>
      <c r="AB100" s="168"/>
      <c r="AC100" s="231"/>
      <c r="AD100" s="95"/>
      <c r="AE100" s="95">
        <f t="shared" si="104"/>
        <v>0</v>
      </c>
      <c r="AF100" s="95">
        <f t="shared" si="105"/>
        <v>0</v>
      </c>
      <c r="AG100" s="116"/>
      <c r="AH100" s="95"/>
      <c r="AI100" s="95"/>
      <c r="AJ100" s="95"/>
      <c r="AK100" s="95">
        <f t="shared" si="106"/>
        <v>0</v>
      </c>
      <c r="AL100" s="95">
        <f t="shared" si="107"/>
        <v>0</v>
      </c>
      <c r="AM100" s="95"/>
      <c r="AN100" s="95"/>
      <c r="AO100" s="138"/>
      <c r="AP100" s="138"/>
      <c r="AQ100" s="95">
        <f t="shared" si="108"/>
        <v>0</v>
      </c>
      <c r="AR100" s="95">
        <f t="shared" si="109"/>
        <v>0</v>
      </c>
      <c r="AS100" s="139">
        <v>13.4</v>
      </c>
      <c r="AT100" s="162"/>
      <c r="AU100" s="99"/>
      <c r="AV100" s="95"/>
      <c r="AW100" s="95">
        <f t="shared" si="110"/>
        <v>13.4</v>
      </c>
      <c r="AX100" s="95">
        <f t="shared" si="111"/>
        <v>0</v>
      </c>
      <c r="AY100" s="150"/>
      <c r="AZ100" s="110"/>
      <c r="BA100" s="110"/>
      <c r="BB100" s="110"/>
      <c r="BC100" s="95">
        <f t="shared" si="112"/>
        <v>0</v>
      </c>
      <c r="BD100" s="95">
        <f t="shared" si="113"/>
        <v>0</v>
      </c>
      <c r="BE100" s="95"/>
      <c r="BF100" s="95"/>
      <c r="BG100" s="99"/>
      <c r="BH100" s="95"/>
      <c r="BI100" s="95">
        <f t="shared" si="114"/>
        <v>0</v>
      </c>
      <c r="BJ100" s="95">
        <f t="shared" si="115"/>
        <v>0</v>
      </c>
      <c r="BK100" s="118"/>
      <c r="BL100" s="118"/>
      <c r="BM100" s="95"/>
      <c r="BN100" s="95"/>
      <c r="BO100" s="95">
        <f t="shared" si="116"/>
        <v>0</v>
      </c>
      <c r="BP100" s="95">
        <f t="shared" si="117"/>
        <v>0</v>
      </c>
      <c r="BQ100" s="95"/>
      <c r="BR100" s="95"/>
      <c r="BS100" s="119"/>
      <c r="BT100" s="119"/>
      <c r="BU100" s="95">
        <f t="shared" si="118"/>
        <v>0</v>
      </c>
      <c r="BV100" s="95">
        <f t="shared" si="119"/>
        <v>0</v>
      </c>
      <c r="BW100" s="356"/>
      <c r="BX100" s="138"/>
      <c r="BY100" s="103"/>
      <c r="BZ100" s="118"/>
      <c r="CA100" s="95">
        <f t="shared" si="120"/>
        <v>0</v>
      </c>
      <c r="CB100" s="95">
        <f t="shared" si="121"/>
        <v>0</v>
      </c>
      <c r="CC100" s="139"/>
      <c r="CD100" s="99"/>
      <c r="CE100" s="120"/>
      <c r="CF100" s="120"/>
      <c r="CG100" s="95">
        <f t="shared" si="122"/>
        <v>0</v>
      </c>
      <c r="CH100" s="95">
        <f t="shared" si="123"/>
        <v>0</v>
      </c>
      <c r="CI100" s="95"/>
      <c r="CJ100" s="95"/>
      <c r="CK100" s="95"/>
      <c r="CL100" s="95"/>
      <c r="CM100" s="95">
        <f t="shared" si="124"/>
        <v>0</v>
      </c>
      <c r="CN100" s="95">
        <f t="shared" si="125"/>
        <v>0</v>
      </c>
      <c r="CO100" s="116"/>
      <c r="CP100" s="95"/>
      <c r="CQ100" s="95"/>
      <c r="CR100" s="95"/>
      <c r="CS100" s="95">
        <f t="shared" si="126"/>
        <v>0</v>
      </c>
      <c r="CT100" s="95">
        <f t="shared" si="127"/>
        <v>0</v>
      </c>
      <c r="CU100" s="95"/>
      <c r="CV100" s="95"/>
      <c r="CW100" s="95"/>
      <c r="CX100" s="95"/>
      <c r="CY100" s="95">
        <f t="shared" si="128"/>
        <v>0</v>
      </c>
      <c r="CZ100" s="95">
        <f t="shared" si="129"/>
        <v>0</v>
      </c>
      <c r="DA100" s="139">
        <v>10.31</v>
      </c>
      <c r="DB100" s="138"/>
      <c r="DC100" s="95"/>
      <c r="DD100" s="95"/>
      <c r="DE100" s="95">
        <f t="shared" si="130"/>
        <v>10.31</v>
      </c>
      <c r="DF100" s="95">
        <f t="shared" si="131"/>
        <v>0</v>
      </c>
      <c r="DG100" s="95"/>
      <c r="DH100" s="95"/>
      <c r="DI100" s="118"/>
      <c r="DJ100" s="95"/>
      <c r="DK100" s="95">
        <f t="shared" si="132"/>
        <v>0</v>
      </c>
      <c r="DL100" s="95">
        <f t="shared" si="133"/>
        <v>0</v>
      </c>
      <c r="DM100" s="138"/>
      <c r="DN100" s="138"/>
      <c r="DO100" s="138"/>
      <c r="DP100" s="138"/>
      <c r="DQ100" s="95">
        <f t="shared" si="134"/>
        <v>0</v>
      </c>
      <c r="DR100" s="95">
        <f t="shared" si="135"/>
        <v>0</v>
      </c>
      <c r="DS100" s="116"/>
      <c r="DT100" s="95"/>
      <c r="DU100" s="95"/>
      <c r="DV100" s="119"/>
      <c r="DW100" s="95">
        <f t="shared" si="136"/>
        <v>0</v>
      </c>
      <c r="DX100" s="95">
        <f t="shared" si="137"/>
        <v>0</v>
      </c>
      <c r="DY100" s="140"/>
      <c r="DZ100" s="95"/>
      <c r="EA100" s="95"/>
      <c r="EB100" s="95"/>
      <c r="EC100" s="95">
        <f t="shared" si="138"/>
        <v>0</v>
      </c>
      <c r="ED100" s="95">
        <f t="shared" si="139"/>
        <v>0</v>
      </c>
      <c r="EE100" s="95"/>
      <c r="EF100" s="95"/>
      <c r="EG100" s="121"/>
      <c r="EH100" s="95"/>
      <c r="EI100" s="95">
        <f t="shared" si="140"/>
        <v>0</v>
      </c>
      <c r="EJ100" s="95">
        <f t="shared" si="141"/>
        <v>0</v>
      </c>
      <c r="EK100" s="95"/>
      <c r="EL100" s="95"/>
      <c r="EM100" s="95"/>
      <c r="EN100" s="95"/>
      <c r="EO100" s="95">
        <f t="shared" si="142"/>
        <v>0</v>
      </c>
      <c r="EP100" s="95">
        <f t="shared" si="143"/>
        <v>0</v>
      </c>
      <c r="EQ100" s="95"/>
      <c r="ER100" s="95"/>
      <c r="ES100" s="95"/>
      <c r="ET100" s="95"/>
      <c r="EU100" s="95">
        <f t="shared" si="144"/>
        <v>0</v>
      </c>
      <c r="EV100" s="95">
        <f t="shared" si="145"/>
        <v>0</v>
      </c>
      <c r="EW100" s="116">
        <v>0</v>
      </c>
      <c r="EX100" s="95"/>
      <c r="EY100" s="95"/>
      <c r="EZ100" s="95"/>
      <c r="FA100" s="95">
        <f t="shared" si="146"/>
        <v>0</v>
      </c>
      <c r="FB100" s="95">
        <f t="shared" si="147"/>
        <v>0</v>
      </c>
      <c r="FC100" s="95"/>
      <c r="FD100" s="95"/>
      <c r="FE100" s="95"/>
      <c r="FF100" s="95"/>
      <c r="FG100" s="95">
        <f t="shared" si="148"/>
        <v>0</v>
      </c>
      <c r="FH100" s="95">
        <f t="shared" si="149"/>
        <v>0</v>
      </c>
      <c r="FI100" s="95"/>
      <c r="FJ100" s="95"/>
      <c r="FK100" s="95"/>
      <c r="FL100" s="95"/>
      <c r="FM100" s="95">
        <f t="shared" si="150"/>
        <v>0</v>
      </c>
      <c r="FN100" s="95">
        <f t="shared" si="151"/>
        <v>0</v>
      </c>
      <c r="FO100" s="95"/>
      <c r="FP100" s="95"/>
      <c r="FQ100" s="95"/>
      <c r="FR100" s="95"/>
      <c r="FS100" s="95">
        <f t="shared" si="152"/>
        <v>0</v>
      </c>
      <c r="FT100" s="95">
        <f t="shared" si="153"/>
        <v>0</v>
      </c>
      <c r="FU100" s="95"/>
      <c r="FV100" s="95"/>
      <c r="FW100" s="95"/>
      <c r="FX100" s="95"/>
      <c r="FY100" s="95">
        <f t="shared" si="154"/>
        <v>0</v>
      </c>
      <c r="FZ100" s="95">
        <f t="shared" si="155"/>
        <v>0</v>
      </c>
      <c r="GA100" s="95"/>
      <c r="GB100" s="95"/>
      <c r="GC100" s="95"/>
      <c r="GD100" s="95"/>
      <c r="GE100" s="95">
        <f t="shared" si="156"/>
        <v>0</v>
      </c>
      <c r="GF100" s="95">
        <f t="shared" si="157"/>
        <v>0</v>
      </c>
      <c r="GG100" s="95"/>
      <c r="GH100" s="95"/>
      <c r="GI100" s="95"/>
      <c r="GJ100" s="95"/>
      <c r="GK100" s="95">
        <f t="shared" si="158"/>
        <v>0</v>
      </c>
      <c r="GL100" s="95">
        <f t="shared" si="159"/>
        <v>0</v>
      </c>
      <c r="GM100" s="95"/>
      <c r="GN100" s="95"/>
      <c r="GO100" s="95"/>
      <c r="GP100" s="95"/>
      <c r="GQ100" s="95">
        <f t="shared" si="160"/>
        <v>0</v>
      </c>
      <c r="GR100" s="95">
        <f t="shared" si="161"/>
        <v>0</v>
      </c>
      <c r="GS100" s="95"/>
      <c r="GT100" s="95"/>
      <c r="GU100" s="95"/>
      <c r="GV100" s="95"/>
      <c r="GW100" s="95">
        <f t="shared" si="162"/>
        <v>0</v>
      </c>
      <c r="GX100" s="95">
        <f t="shared" si="162"/>
        <v>0</v>
      </c>
      <c r="GY100" s="95"/>
      <c r="GZ100" s="95"/>
      <c r="HA100" s="95"/>
      <c r="HB100" s="95"/>
      <c r="HC100" s="95">
        <f t="shared" si="163"/>
        <v>0</v>
      </c>
      <c r="HD100" s="95">
        <f t="shared" si="163"/>
        <v>0</v>
      </c>
      <c r="HE100" s="95"/>
      <c r="HF100" s="95"/>
      <c r="HG100" s="95"/>
      <c r="HH100" s="95"/>
      <c r="HI100" s="95">
        <f t="shared" si="164"/>
        <v>0</v>
      </c>
      <c r="HJ100" s="95">
        <f t="shared" si="165"/>
        <v>0</v>
      </c>
      <c r="HK100" s="95"/>
      <c r="HL100" s="95"/>
      <c r="HM100" s="95"/>
      <c r="HN100" s="95"/>
      <c r="HO100" s="95">
        <f t="shared" si="166"/>
        <v>0</v>
      </c>
      <c r="HP100" s="95">
        <f t="shared" si="167"/>
        <v>0</v>
      </c>
      <c r="HQ100" s="95"/>
      <c r="HR100" s="95"/>
      <c r="HS100" s="95"/>
      <c r="HT100" s="95"/>
      <c r="HU100" s="95">
        <f t="shared" si="168"/>
        <v>0</v>
      </c>
      <c r="HV100" s="95">
        <f t="shared" si="168"/>
        <v>0</v>
      </c>
      <c r="HW100" s="95"/>
      <c r="HX100" s="166"/>
      <c r="HY100" s="166"/>
      <c r="HZ100" s="166"/>
      <c r="IA100" s="95">
        <f t="shared" si="169"/>
        <v>0</v>
      </c>
      <c r="IB100" s="95">
        <f t="shared" si="170"/>
        <v>0</v>
      </c>
      <c r="IC100" s="164"/>
      <c r="ID100" s="99"/>
      <c r="IE100" s="99">
        <f t="shared" si="171"/>
        <v>0</v>
      </c>
      <c r="IF100" s="99">
        <f t="shared" si="171"/>
        <v>0</v>
      </c>
      <c r="IG100" s="99"/>
      <c r="IH100" s="99"/>
      <c r="II100" s="99">
        <f t="shared" si="172"/>
        <v>0</v>
      </c>
      <c r="IJ100" s="99">
        <f t="shared" si="173"/>
        <v>0</v>
      </c>
      <c r="IK100" s="165"/>
      <c r="IL100" s="167"/>
      <c r="IM100" s="162">
        <f t="shared" si="174"/>
        <v>0</v>
      </c>
      <c r="IN100" s="162">
        <f t="shared" si="175"/>
        <v>0</v>
      </c>
      <c r="IO100" s="139"/>
      <c r="IP100" s="166"/>
      <c r="IQ100" s="162">
        <f t="shared" si="176"/>
        <v>0</v>
      </c>
      <c r="IR100" s="162">
        <f t="shared" si="177"/>
        <v>0</v>
      </c>
      <c r="IS100" s="117"/>
      <c r="IT100" s="166"/>
      <c r="IU100" s="162">
        <f t="shared" si="178"/>
        <v>0</v>
      </c>
      <c r="IV100" s="162">
        <f t="shared" si="179"/>
        <v>0</v>
      </c>
      <c r="IW100" s="163"/>
      <c r="IX100" s="163"/>
      <c r="IY100" s="191">
        <f t="shared" si="184"/>
        <v>0</v>
      </c>
      <c r="IZ100" s="190">
        <f t="shared" si="185"/>
        <v>0</v>
      </c>
      <c r="JA100" s="191"/>
      <c r="JB100" s="191"/>
      <c r="JC100" s="191">
        <f t="shared" si="180"/>
        <v>0</v>
      </c>
      <c r="JD100" s="191">
        <f t="shared" si="181"/>
        <v>0</v>
      </c>
      <c r="JE100" s="190"/>
      <c r="JF100" s="190"/>
      <c r="JG100" s="191">
        <f t="shared" si="182"/>
        <v>0</v>
      </c>
      <c r="JH100" s="191">
        <f t="shared" si="183"/>
        <v>0</v>
      </c>
    </row>
    <row r="101" spans="1:268" ht="12.75" customHeight="1">
      <c r="A101" s="134"/>
      <c r="B101" s="137">
        <v>91</v>
      </c>
      <c r="C101" s="95"/>
      <c r="D101" s="95"/>
      <c r="E101" s="138"/>
      <c r="F101" s="138"/>
      <c r="G101" s="95">
        <f t="shared" si="96"/>
        <v>0</v>
      </c>
      <c r="H101" s="95">
        <f t="shared" si="97"/>
        <v>0</v>
      </c>
      <c r="I101" s="116"/>
      <c r="J101" s="95"/>
      <c r="K101" s="95"/>
      <c r="L101" s="95"/>
      <c r="M101" s="95">
        <f t="shared" si="98"/>
        <v>0</v>
      </c>
      <c r="N101" s="95">
        <f t="shared" si="99"/>
        <v>0</v>
      </c>
      <c r="O101" s="116"/>
      <c r="P101" s="95"/>
      <c r="Q101" s="99"/>
      <c r="R101" s="95"/>
      <c r="S101" s="95">
        <f t="shared" si="100"/>
        <v>0</v>
      </c>
      <c r="T101" s="95">
        <f t="shared" si="101"/>
        <v>0</v>
      </c>
      <c r="U101" s="116">
        <v>34.950000000000003</v>
      </c>
      <c r="V101" s="95"/>
      <c r="W101" s="99"/>
      <c r="X101" s="99"/>
      <c r="Y101" s="95">
        <f t="shared" si="102"/>
        <v>34.950000000000003</v>
      </c>
      <c r="Z101" s="95">
        <f t="shared" si="103"/>
        <v>0</v>
      </c>
      <c r="AA101" s="95"/>
      <c r="AB101" s="168"/>
      <c r="AC101" s="231"/>
      <c r="AD101" s="95"/>
      <c r="AE101" s="95">
        <f t="shared" si="104"/>
        <v>0</v>
      </c>
      <c r="AF101" s="95">
        <f t="shared" si="105"/>
        <v>0</v>
      </c>
      <c r="AG101" s="116"/>
      <c r="AH101" s="95"/>
      <c r="AI101" s="95"/>
      <c r="AJ101" s="95"/>
      <c r="AK101" s="95">
        <f t="shared" si="106"/>
        <v>0</v>
      </c>
      <c r="AL101" s="95">
        <f t="shared" si="107"/>
        <v>0</v>
      </c>
      <c r="AM101" s="95"/>
      <c r="AN101" s="95"/>
      <c r="AO101" s="138"/>
      <c r="AP101" s="138"/>
      <c r="AQ101" s="95">
        <f t="shared" si="108"/>
        <v>0</v>
      </c>
      <c r="AR101" s="95">
        <f t="shared" si="109"/>
        <v>0</v>
      </c>
      <c r="AS101" s="139">
        <v>13.4</v>
      </c>
      <c r="AT101" s="162"/>
      <c r="AU101" s="99"/>
      <c r="AV101" s="95"/>
      <c r="AW101" s="95">
        <f t="shared" si="110"/>
        <v>13.4</v>
      </c>
      <c r="AX101" s="95">
        <f t="shared" si="111"/>
        <v>0</v>
      </c>
      <c r="AY101" s="150"/>
      <c r="AZ101" s="110"/>
      <c r="BA101" s="110"/>
      <c r="BB101" s="110"/>
      <c r="BC101" s="95">
        <f t="shared" si="112"/>
        <v>0</v>
      </c>
      <c r="BD101" s="95">
        <f t="shared" si="113"/>
        <v>0</v>
      </c>
      <c r="BE101" s="95"/>
      <c r="BF101" s="95"/>
      <c r="BG101" s="99"/>
      <c r="BH101" s="95"/>
      <c r="BI101" s="95">
        <f t="shared" si="114"/>
        <v>0</v>
      </c>
      <c r="BJ101" s="95">
        <f t="shared" si="115"/>
        <v>0</v>
      </c>
      <c r="BK101" s="118"/>
      <c r="BL101" s="118"/>
      <c r="BM101" s="95"/>
      <c r="BN101" s="95"/>
      <c r="BO101" s="95">
        <f t="shared" si="116"/>
        <v>0</v>
      </c>
      <c r="BP101" s="95">
        <f t="shared" si="117"/>
        <v>0</v>
      </c>
      <c r="BQ101" s="95"/>
      <c r="BR101" s="95"/>
      <c r="BS101" s="119"/>
      <c r="BT101" s="119"/>
      <c r="BU101" s="95">
        <f t="shared" si="118"/>
        <v>0</v>
      </c>
      <c r="BV101" s="95">
        <f t="shared" si="119"/>
        <v>0</v>
      </c>
      <c r="BW101" s="356"/>
      <c r="BX101" s="138"/>
      <c r="BY101" s="103"/>
      <c r="BZ101" s="118"/>
      <c r="CA101" s="95">
        <f t="shared" si="120"/>
        <v>0</v>
      </c>
      <c r="CB101" s="95">
        <f t="shared" si="121"/>
        <v>0</v>
      </c>
      <c r="CC101" s="139"/>
      <c r="CD101" s="99"/>
      <c r="CE101" s="120"/>
      <c r="CF101" s="120"/>
      <c r="CG101" s="95">
        <f t="shared" si="122"/>
        <v>0</v>
      </c>
      <c r="CH101" s="95">
        <f t="shared" si="123"/>
        <v>0</v>
      </c>
      <c r="CI101" s="95"/>
      <c r="CJ101" s="95"/>
      <c r="CK101" s="95"/>
      <c r="CL101" s="95"/>
      <c r="CM101" s="95">
        <f t="shared" si="124"/>
        <v>0</v>
      </c>
      <c r="CN101" s="95">
        <f t="shared" si="125"/>
        <v>0</v>
      </c>
      <c r="CO101" s="116"/>
      <c r="CP101" s="95"/>
      <c r="CQ101" s="95"/>
      <c r="CR101" s="95"/>
      <c r="CS101" s="95">
        <f t="shared" si="126"/>
        <v>0</v>
      </c>
      <c r="CT101" s="95">
        <f t="shared" si="127"/>
        <v>0</v>
      </c>
      <c r="CU101" s="95"/>
      <c r="CV101" s="95"/>
      <c r="CW101" s="95"/>
      <c r="CX101" s="95"/>
      <c r="CY101" s="95">
        <f t="shared" si="128"/>
        <v>0</v>
      </c>
      <c r="CZ101" s="95">
        <f t="shared" si="129"/>
        <v>0</v>
      </c>
      <c r="DA101" s="139">
        <v>10.31</v>
      </c>
      <c r="DB101" s="138"/>
      <c r="DC101" s="95"/>
      <c r="DD101" s="95"/>
      <c r="DE101" s="95">
        <f t="shared" si="130"/>
        <v>10.31</v>
      </c>
      <c r="DF101" s="95">
        <f t="shared" si="131"/>
        <v>0</v>
      </c>
      <c r="DG101" s="95"/>
      <c r="DH101" s="95"/>
      <c r="DI101" s="118"/>
      <c r="DJ101" s="95"/>
      <c r="DK101" s="95">
        <f t="shared" si="132"/>
        <v>0</v>
      </c>
      <c r="DL101" s="95">
        <f t="shared" si="133"/>
        <v>0</v>
      </c>
      <c r="DM101" s="138"/>
      <c r="DN101" s="138"/>
      <c r="DO101" s="138"/>
      <c r="DP101" s="138"/>
      <c r="DQ101" s="95">
        <f t="shared" si="134"/>
        <v>0</v>
      </c>
      <c r="DR101" s="95">
        <f t="shared" si="135"/>
        <v>0</v>
      </c>
      <c r="DS101" s="116"/>
      <c r="DT101" s="95"/>
      <c r="DU101" s="95"/>
      <c r="DV101" s="119"/>
      <c r="DW101" s="95">
        <f t="shared" si="136"/>
        <v>0</v>
      </c>
      <c r="DX101" s="95">
        <f t="shared" si="137"/>
        <v>0</v>
      </c>
      <c r="DY101" s="140"/>
      <c r="DZ101" s="95"/>
      <c r="EA101" s="95"/>
      <c r="EB101" s="95"/>
      <c r="EC101" s="95">
        <f t="shared" si="138"/>
        <v>0</v>
      </c>
      <c r="ED101" s="95">
        <f t="shared" si="139"/>
        <v>0</v>
      </c>
      <c r="EE101" s="95"/>
      <c r="EF101" s="95"/>
      <c r="EG101" s="121"/>
      <c r="EH101" s="95"/>
      <c r="EI101" s="95">
        <f t="shared" si="140"/>
        <v>0</v>
      </c>
      <c r="EJ101" s="95">
        <f t="shared" si="141"/>
        <v>0</v>
      </c>
      <c r="EK101" s="95"/>
      <c r="EL101" s="95"/>
      <c r="EM101" s="95"/>
      <c r="EN101" s="95"/>
      <c r="EO101" s="95">
        <f t="shared" si="142"/>
        <v>0</v>
      </c>
      <c r="EP101" s="95">
        <f t="shared" si="143"/>
        <v>0</v>
      </c>
      <c r="EQ101" s="95"/>
      <c r="ER101" s="95"/>
      <c r="ES101" s="95"/>
      <c r="ET101" s="95"/>
      <c r="EU101" s="95">
        <f t="shared" si="144"/>
        <v>0</v>
      </c>
      <c r="EV101" s="95">
        <f t="shared" si="145"/>
        <v>0</v>
      </c>
      <c r="EW101" s="116">
        <v>0</v>
      </c>
      <c r="EX101" s="95"/>
      <c r="EY101" s="95"/>
      <c r="EZ101" s="95"/>
      <c r="FA101" s="95">
        <f t="shared" si="146"/>
        <v>0</v>
      </c>
      <c r="FB101" s="95">
        <f t="shared" si="147"/>
        <v>0</v>
      </c>
      <c r="FC101" s="95"/>
      <c r="FD101" s="95"/>
      <c r="FE101" s="95"/>
      <c r="FF101" s="95"/>
      <c r="FG101" s="95">
        <f t="shared" si="148"/>
        <v>0</v>
      </c>
      <c r="FH101" s="95">
        <f t="shared" si="149"/>
        <v>0</v>
      </c>
      <c r="FI101" s="95"/>
      <c r="FJ101" s="95"/>
      <c r="FK101" s="95"/>
      <c r="FL101" s="95"/>
      <c r="FM101" s="95">
        <f t="shared" si="150"/>
        <v>0</v>
      </c>
      <c r="FN101" s="95">
        <f t="shared" si="151"/>
        <v>0</v>
      </c>
      <c r="FO101" s="95"/>
      <c r="FP101" s="95"/>
      <c r="FQ101" s="95"/>
      <c r="FR101" s="95"/>
      <c r="FS101" s="95">
        <f t="shared" si="152"/>
        <v>0</v>
      </c>
      <c r="FT101" s="95">
        <f t="shared" si="153"/>
        <v>0</v>
      </c>
      <c r="FU101" s="95"/>
      <c r="FV101" s="95"/>
      <c r="FW101" s="95"/>
      <c r="FX101" s="95"/>
      <c r="FY101" s="95">
        <f t="shared" si="154"/>
        <v>0</v>
      </c>
      <c r="FZ101" s="95">
        <f t="shared" si="155"/>
        <v>0</v>
      </c>
      <c r="GA101" s="95"/>
      <c r="GB101" s="95"/>
      <c r="GC101" s="95"/>
      <c r="GD101" s="95"/>
      <c r="GE101" s="95">
        <f t="shared" si="156"/>
        <v>0</v>
      </c>
      <c r="GF101" s="95">
        <f t="shared" si="157"/>
        <v>0</v>
      </c>
      <c r="GG101" s="95"/>
      <c r="GH101" s="95"/>
      <c r="GI101" s="95"/>
      <c r="GJ101" s="95"/>
      <c r="GK101" s="95">
        <f t="shared" si="158"/>
        <v>0</v>
      </c>
      <c r="GL101" s="95">
        <f t="shared" si="159"/>
        <v>0</v>
      </c>
      <c r="GM101" s="95"/>
      <c r="GN101" s="95"/>
      <c r="GO101" s="95"/>
      <c r="GP101" s="95"/>
      <c r="GQ101" s="95">
        <f t="shared" si="160"/>
        <v>0</v>
      </c>
      <c r="GR101" s="95">
        <f t="shared" si="161"/>
        <v>0</v>
      </c>
      <c r="GS101" s="95"/>
      <c r="GT101" s="95"/>
      <c r="GU101" s="95"/>
      <c r="GV101" s="95"/>
      <c r="GW101" s="95">
        <f t="shared" si="162"/>
        <v>0</v>
      </c>
      <c r="GX101" s="95">
        <f t="shared" si="162"/>
        <v>0</v>
      </c>
      <c r="GY101" s="95"/>
      <c r="GZ101" s="95"/>
      <c r="HA101" s="95"/>
      <c r="HB101" s="95"/>
      <c r="HC101" s="95">
        <f t="shared" si="163"/>
        <v>0</v>
      </c>
      <c r="HD101" s="95">
        <f t="shared" si="163"/>
        <v>0</v>
      </c>
      <c r="HE101" s="95"/>
      <c r="HF101" s="95"/>
      <c r="HG101" s="95"/>
      <c r="HH101" s="95"/>
      <c r="HI101" s="95">
        <f t="shared" si="164"/>
        <v>0</v>
      </c>
      <c r="HJ101" s="95">
        <f t="shared" si="165"/>
        <v>0</v>
      </c>
      <c r="HK101" s="95"/>
      <c r="HL101" s="95"/>
      <c r="HM101" s="95"/>
      <c r="HN101" s="95"/>
      <c r="HO101" s="95">
        <f t="shared" si="166"/>
        <v>0</v>
      </c>
      <c r="HP101" s="95">
        <f t="shared" si="167"/>
        <v>0</v>
      </c>
      <c r="HQ101" s="95"/>
      <c r="HR101" s="95"/>
      <c r="HS101" s="95"/>
      <c r="HT101" s="95"/>
      <c r="HU101" s="95">
        <f t="shared" si="168"/>
        <v>0</v>
      </c>
      <c r="HV101" s="95">
        <f t="shared" si="168"/>
        <v>0</v>
      </c>
      <c r="HW101" s="95"/>
      <c r="HX101" s="166"/>
      <c r="HY101" s="166"/>
      <c r="HZ101" s="166"/>
      <c r="IA101" s="95">
        <f t="shared" si="169"/>
        <v>0</v>
      </c>
      <c r="IB101" s="95">
        <f t="shared" si="170"/>
        <v>0</v>
      </c>
      <c r="IC101" s="164"/>
      <c r="ID101" s="99"/>
      <c r="IE101" s="99">
        <f t="shared" si="171"/>
        <v>0</v>
      </c>
      <c r="IF101" s="99">
        <f t="shared" si="171"/>
        <v>0</v>
      </c>
      <c r="IG101" s="99"/>
      <c r="IH101" s="99"/>
      <c r="II101" s="99">
        <f t="shared" si="172"/>
        <v>0</v>
      </c>
      <c r="IJ101" s="99">
        <f t="shared" si="173"/>
        <v>0</v>
      </c>
      <c r="IK101" s="165"/>
      <c r="IL101" s="167"/>
      <c r="IM101" s="162">
        <f t="shared" si="174"/>
        <v>0</v>
      </c>
      <c r="IN101" s="162">
        <f t="shared" si="175"/>
        <v>0</v>
      </c>
      <c r="IO101" s="139"/>
      <c r="IP101" s="166"/>
      <c r="IQ101" s="162">
        <f t="shared" si="176"/>
        <v>0</v>
      </c>
      <c r="IR101" s="162">
        <f t="shared" si="177"/>
        <v>0</v>
      </c>
      <c r="IS101" s="117"/>
      <c r="IT101" s="166"/>
      <c r="IU101" s="162">
        <f t="shared" si="178"/>
        <v>0</v>
      </c>
      <c r="IV101" s="162">
        <f t="shared" si="179"/>
        <v>0</v>
      </c>
      <c r="IW101" s="163"/>
      <c r="IX101" s="163"/>
      <c r="IY101" s="191">
        <f t="shared" si="184"/>
        <v>0</v>
      </c>
      <c r="IZ101" s="190">
        <f t="shared" si="185"/>
        <v>0</v>
      </c>
      <c r="JA101" s="191"/>
      <c r="JB101" s="191"/>
      <c r="JC101" s="191">
        <f t="shared" si="180"/>
        <v>0</v>
      </c>
      <c r="JD101" s="191">
        <f t="shared" si="181"/>
        <v>0</v>
      </c>
      <c r="JE101" s="190"/>
      <c r="JF101" s="190"/>
      <c r="JG101" s="191">
        <f t="shared" si="182"/>
        <v>0</v>
      </c>
      <c r="JH101" s="191">
        <f t="shared" si="183"/>
        <v>0</v>
      </c>
    </row>
    <row r="102" spans="1:268" ht="12.75" customHeight="1">
      <c r="A102" s="134"/>
      <c r="B102" s="137">
        <v>92</v>
      </c>
      <c r="C102" s="95"/>
      <c r="D102" s="95"/>
      <c r="E102" s="138"/>
      <c r="F102" s="138"/>
      <c r="G102" s="95">
        <f t="shared" si="96"/>
        <v>0</v>
      </c>
      <c r="H102" s="95">
        <f t="shared" si="97"/>
        <v>0</v>
      </c>
      <c r="I102" s="116"/>
      <c r="J102" s="95"/>
      <c r="K102" s="95"/>
      <c r="L102" s="95"/>
      <c r="M102" s="95">
        <f t="shared" si="98"/>
        <v>0</v>
      </c>
      <c r="N102" s="95">
        <f t="shared" si="99"/>
        <v>0</v>
      </c>
      <c r="O102" s="116"/>
      <c r="P102" s="95"/>
      <c r="Q102" s="99"/>
      <c r="R102" s="95"/>
      <c r="S102" s="95">
        <f t="shared" si="100"/>
        <v>0</v>
      </c>
      <c r="T102" s="95">
        <f t="shared" si="101"/>
        <v>0</v>
      </c>
      <c r="U102" s="116">
        <v>34.950000000000003</v>
      </c>
      <c r="V102" s="95"/>
      <c r="W102" s="99"/>
      <c r="X102" s="99"/>
      <c r="Y102" s="95">
        <f t="shared" si="102"/>
        <v>34.950000000000003</v>
      </c>
      <c r="Z102" s="95">
        <f t="shared" si="103"/>
        <v>0</v>
      </c>
      <c r="AA102" s="95"/>
      <c r="AB102" s="168"/>
      <c r="AC102" s="231"/>
      <c r="AD102" s="95"/>
      <c r="AE102" s="95">
        <f t="shared" si="104"/>
        <v>0</v>
      </c>
      <c r="AF102" s="95">
        <f t="shared" si="105"/>
        <v>0</v>
      </c>
      <c r="AG102" s="116"/>
      <c r="AH102" s="95"/>
      <c r="AI102" s="95"/>
      <c r="AJ102" s="95"/>
      <c r="AK102" s="95">
        <f t="shared" si="106"/>
        <v>0</v>
      </c>
      <c r="AL102" s="95">
        <f t="shared" si="107"/>
        <v>0</v>
      </c>
      <c r="AM102" s="95"/>
      <c r="AN102" s="95"/>
      <c r="AO102" s="138"/>
      <c r="AP102" s="138"/>
      <c r="AQ102" s="95">
        <f t="shared" si="108"/>
        <v>0</v>
      </c>
      <c r="AR102" s="95">
        <f t="shared" si="109"/>
        <v>0</v>
      </c>
      <c r="AS102" s="139">
        <v>13.4</v>
      </c>
      <c r="AT102" s="162"/>
      <c r="AU102" s="99"/>
      <c r="AV102" s="95"/>
      <c r="AW102" s="95">
        <f t="shared" si="110"/>
        <v>13.4</v>
      </c>
      <c r="AX102" s="95">
        <f t="shared" si="111"/>
        <v>0</v>
      </c>
      <c r="AY102" s="150"/>
      <c r="AZ102" s="110"/>
      <c r="BA102" s="110"/>
      <c r="BB102" s="110"/>
      <c r="BC102" s="95">
        <f t="shared" si="112"/>
        <v>0</v>
      </c>
      <c r="BD102" s="95">
        <f t="shared" si="113"/>
        <v>0</v>
      </c>
      <c r="BE102" s="95"/>
      <c r="BF102" s="95"/>
      <c r="BG102" s="99"/>
      <c r="BH102" s="95"/>
      <c r="BI102" s="95">
        <f t="shared" si="114"/>
        <v>0</v>
      </c>
      <c r="BJ102" s="95">
        <f t="shared" si="115"/>
        <v>0</v>
      </c>
      <c r="BK102" s="118"/>
      <c r="BL102" s="118"/>
      <c r="BM102" s="95"/>
      <c r="BN102" s="95"/>
      <c r="BO102" s="95">
        <f t="shared" si="116"/>
        <v>0</v>
      </c>
      <c r="BP102" s="95">
        <f t="shared" si="117"/>
        <v>0</v>
      </c>
      <c r="BQ102" s="95"/>
      <c r="BR102" s="95"/>
      <c r="BS102" s="119"/>
      <c r="BT102" s="119"/>
      <c r="BU102" s="95">
        <f t="shared" si="118"/>
        <v>0</v>
      </c>
      <c r="BV102" s="95">
        <f t="shared" si="119"/>
        <v>0</v>
      </c>
      <c r="BW102" s="356"/>
      <c r="BX102" s="138"/>
      <c r="BY102" s="103"/>
      <c r="BZ102" s="118"/>
      <c r="CA102" s="95">
        <f t="shared" si="120"/>
        <v>0</v>
      </c>
      <c r="CB102" s="95">
        <f t="shared" si="121"/>
        <v>0</v>
      </c>
      <c r="CC102" s="139"/>
      <c r="CD102" s="99"/>
      <c r="CE102" s="120"/>
      <c r="CF102" s="120"/>
      <c r="CG102" s="95">
        <f t="shared" si="122"/>
        <v>0</v>
      </c>
      <c r="CH102" s="95">
        <f t="shared" si="123"/>
        <v>0</v>
      </c>
      <c r="CI102" s="95"/>
      <c r="CJ102" s="95"/>
      <c r="CK102" s="95"/>
      <c r="CL102" s="95"/>
      <c r="CM102" s="95">
        <f t="shared" si="124"/>
        <v>0</v>
      </c>
      <c r="CN102" s="95">
        <f t="shared" si="125"/>
        <v>0</v>
      </c>
      <c r="CO102" s="116"/>
      <c r="CP102" s="95"/>
      <c r="CQ102" s="95"/>
      <c r="CR102" s="95"/>
      <c r="CS102" s="95">
        <f t="shared" si="126"/>
        <v>0</v>
      </c>
      <c r="CT102" s="95">
        <f t="shared" si="127"/>
        <v>0</v>
      </c>
      <c r="CU102" s="95"/>
      <c r="CV102" s="95"/>
      <c r="CW102" s="95"/>
      <c r="CX102" s="95"/>
      <c r="CY102" s="95">
        <f t="shared" si="128"/>
        <v>0</v>
      </c>
      <c r="CZ102" s="95">
        <f t="shared" si="129"/>
        <v>0</v>
      </c>
      <c r="DA102" s="139">
        <v>10.31</v>
      </c>
      <c r="DB102" s="138"/>
      <c r="DC102" s="95"/>
      <c r="DD102" s="95"/>
      <c r="DE102" s="95">
        <f t="shared" si="130"/>
        <v>10.31</v>
      </c>
      <c r="DF102" s="95">
        <f t="shared" si="131"/>
        <v>0</v>
      </c>
      <c r="DG102" s="95"/>
      <c r="DH102" s="95"/>
      <c r="DI102" s="118"/>
      <c r="DJ102" s="95"/>
      <c r="DK102" s="95">
        <f t="shared" si="132"/>
        <v>0</v>
      </c>
      <c r="DL102" s="95">
        <f t="shared" si="133"/>
        <v>0</v>
      </c>
      <c r="DM102" s="138"/>
      <c r="DN102" s="138"/>
      <c r="DO102" s="138"/>
      <c r="DP102" s="138"/>
      <c r="DQ102" s="95">
        <f t="shared" si="134"/>
        <v>0</v>
      </c>
      <c r="DR102" s="95">
        <f t="shared" si="135"/>
        <v>0</v>
      </c>
      <c r="DS102" s="116"/>
      <c r="DT102" s="95"/>
      <c r="DU102" s="95"/>
      <c r="DV102" s="119"/>
      <c r="DW102" s="95">
        <f t="shared" si="136"/>
        <v>0</v>
      </c>
      <c r="DX102" s="95">
        <f t="shared" si="137"/>
        <v>0</v>
      </c>
      <c r="DY102" s="140"/>
      <c r="DZ102" s="95"/>
      <c r="EA102" s="95"/>
      <c r="EB102" s="95"/>
      <c r="EC102" s="95">
        <f t="shared" si="138"/>
        <v>0</v>
      </c>
      <c r="ED102" s="95">
        <f t="shared" si="139"/>
        <v>0</v>
      </c>
      <c r="EE102" s="95"/>
      <c r="EF102" s="95"/>
      <c r="EG102" s="121"/>
      <c r="EH102" s="95"/>
      <c r="EI102" s="95">
        <f t="shared" si="140"/>
        <v>0</v>
      </c>
      <c r="EJ102" s="95">
        <f t="shared" si="141"/>
        <v>0</v>
      </c>
      <c r="EK102" s="95"/>
      <c r="EL102" s="95"/>
      <c r="EM102" s="95"/>
      <c r="EN102" s="95"/>
      <c r="EO102" s="95">
        <f t="shared" si="142"/>
        <v>0</v>
      </c>
      <c r="EP102" s="95">
        <f t="shared" si="143"/>
        <v>0</v>
      </c>
      <c r="EQ102" s="95"/>
      <c r="ER102" s="95"/>
      <c r="ES102" s="95"/>
      <c r="ET102" s="95"/>
      <c r="EU102" s="95">
        <f t="shared" si="144"/>
        <v>0</v>
      </c>
      <c r="EV102" s="95">
        <f t="shared" si="145"/>
        <v>0</v>
      </c>
      <c r="EW102" s="116">
        <v>0</v>
      </c>
      <c r="EX102" s="95"/>
      <c r="EY102" s="95"/>
      <c r="EZ102" s="95"/>
      <c r="FA102" s="95">
        <f t="shared" si="146"/>
        <v>0</v>
      </c>
      <c r="FB102" s="95">
        <f t="shared" si="147"/>
        <v>0</v>
      </c>
      <c r="FC102" s="95"/>
      <c r="FD102" s="95"/>
      <c r="FE102" s="95"/>
      <c r="FF102" s="95"/>
      <c r="FG102" s="95">
        <f t="shared" si="148"/>
        <v>0</v>
      </c>
      <c r="FH102" s="95">
        <f t="shared" si="149"/>
        <v>0</v>
      </c>
      <c r="FI102" s="95"/>
      <c r="FJ102" s="95"/>
      <c r="FK102" s="95"/>
      <c r="FL102" s="95"/>
      <c r="FM102" s="95">
        <f t="shared" si="150"/>
        <v>0</v>
      </c>
      <c r="FN102" s="95">
        <f t="shared" si="151"/>
        <v>0</v>
      </c>
      <c r="FO102" s="95"/>
      <c r="FP102" s="95"/>
      <c r="FQ102" s="95"/>
      <c r="FR102" s="95"/>
      <c r="FS102" s="95">
        <f t="shared" si="152"/>
        <v>0</v>
      </c>
      <c r="FT102" s="95">
        <f t="shared" si="153"/>
        <v>0</v>
      </c>
      <c r="FU102" s="95"/>
      <c r="FV102" s="95"/>
      <c r="FW102" s="95"/>
      <c r="FX102" s="95"/>
      <c r="FY102" s="95">
        <f t="shared" si="154"/>
        <v>0</v>
      </c>
      <c r="FZ102" s="95">
        <f t="shared" si="155"/>
        <v>0</v>
      </c>
      <c r="GA102" s="95"/>
      <c r="GB102" s="95"/>
      <c r="GC102" s="95"/>
      <c r="GD102" s="95"/>
      <c r="GE102" s="95">
        <f t="shared" si="156"/>
        <v>0</v>
      </c>
      <c r="GF102" s="95">
        <f t="shared" si="157"/>
        <v>0</v>
      </c>
      <c r="GG102" s="95"/>
      <c r="GH102" s="95"/>
      <c r="GI102" s="95"/>
      <c r="GJ102" s="95"/>
      <c r="GK102" s="95">
        <f t="shared" si="158"/>
        <v>0</v>
      </c>
      <c r="GL102" s="95">
        <f t="shared" si="159"/>
        <v>0</v>
      </c>
      <c r="GM102" s="95"/>
      <c r="GN102" s="95"/>
      <c r="GO102" s="95"/>
      <c r="GP102" s="95"/>
      <c r="GQ102" s="95">
        <f t="shared" si="160"/>
        <v>0</v>
      </c>
      <c r="GR102" s="95">
        <f t="shared" si="161"/>
        <v>0</v>
      </c>
      <c r="GS102" s="95"/>
      <c r="GT102" s="95"/>
      <c r="GU102" s="95"/>
      <c r="GV102" s="95"/>
      <c r="GW102" s="95">
        <f t="shared" si="162"/>
        <v>0</v>
      </c>
      <c r="GX102" s="95">
        <f t="shared" si="162"/>
        <v>0</v>
      </c>
      <c r="GY102" s="95"/>
      <c r="GZ102" s="95"/>
      <c r="HA102" s="95"/>
      <c r="HB102" s="95"/>
      <c r="HC102" s="95">
        <f t="shared" si="163"/>
        <v>0</v>
      </c>
      <c r="HD102" s="95">
        <f t="shared" si="163"/>
        <v>0</v>
      </c>
      <c r="HE102" s="95"/>
      <c r="HF102" s="95"/>
      <c r="HG102" s="95"/>
      <c r="HH102" s="95"/>
      <c r="HI102" s="95">
        <f t="shared" si="164"/>
        <v>0</v>
      </c>
      <c r="HJ102" s="95">
        <f t="shared" si="165"/>
        <v>0</v>
      </c>
      <c r="HK102" s="95"/>
      <c r="HL102" s="95"/>
      <c r="HM102" s="95"/>
      <c r="HN102" s="95"/>
      <c r="HO102" s="95">
        <f t="shared" si="166"/>
        <v>0</v>
      </c>
      <c r="HP102" s="95">
        <f t="shared" si="167"/>
        <v>0</v>
      </c>
      <c r="HQ102" s="95"/>
      <c r="HR102" s="95"/>
      <c r="HS102" s="95"/>
      <c r="HT102" s="95"/>
      <c r="HU102" s="95">
        <f t="shared" si="168"/>
        <v>0</v>
      </c>
      <c r="HV102" s="95">
        <f t="shared" si="168"/>
        <v>0</v>
      </c>
      <c r="HW102" s="95"/>
      <c r="HX102" s="166"/>
      <c r="HY102" s="166"/>
      <c r="HZ102" s="166"/>
      <c r="IA102" s="95">
        <f t="shared" si="169"/>
        <v>0</v>
      </c>
      <c r="IB102" s="95">
        <f t="shared" si="170"/>
        <v>0</v>
      </c>
      <c r="IC102" s="164"/>
      <c r="ID102" s="99"/>
      <c r="IE102" s="99">
        <f t="shared" si="171"/>
        <v>0</v>
      </c>
      <c r="IF102" s="99">
        <f t="shared" si="171"/>
        <v>0</v>
      </c>
      <c r="IG102" s="99"/>
      <c r="IH102" s="99"/>
      <c r="II102" s="99">
        <f t="shared" si="172"/>
        <v>0</v>
      </c>
      <c r="IJ102" s="99">
        <f t="shared" si="173"/>
        <v>0</v>
      </c>
      <c r="IK102" s="165"/>
      <c r="IL102" s="167"/>
      <c r="IM102" s="162">
        <f t="shared" si="174"/>
        <v>0</v>
      </c>
      <c r="IN102" s="162">
        <f t="shared" si="175"/>
        <v>0</v>
      </c>
      <c r="IO102" s="139"/>
      <c r="IP102" s="166"/>
      <c r="IQ102" s="162">
        <f t="shared" si="176"/>
        <v>0</v>
      </c>
      <c r="IR102" s="162">
        <f t="shared" si="177"/>
        <v>0</v>
      </c>
      <c r="IS102" s="117"/>
      <c r="IT102" s="166"/>
      <c r="IU102" s="162">
        <f t="shared" si="178"/>
        <v>0</v>
      </c>
      <c r="IV102" s="162">
        <f t="shared" si="179"/>
        <v>0</v>
      </c>
      <c r="IW102" s="163"/>
      <c r="IX102" s="163"/>
      <c r="IY102" s="191">
        <f t="shared" si="184"/>
        <v>0</v>
      </c>
      <c r="IZ102" s="190">
        <f t="shared" si="185"/>
        <v>0</v>
      </c>
      <c r="JA102" s="191"/>
      <c r="JB102" s="191"/>
      <c r="JC102" s="191">
        <f t="shared" si="180"/>
        <v>0</v>
      </c>
      <c r="JD102" s="191">
        <f t="shared" si="181"/>
        <v>0</v>
      </c>
      <c r="JE102" s="190"/>
      <c r="JF102" s="190"/>
      <c r="JG102" s="191">
        <f t="shared" si="182"/>
        <v>0</v>
      </c>
      <c r="JH102" s="191">
        <f t="shared" si="183"/>
        <v>0</v>
      </c>
    </row>
    <row r="103" spans="1:268" ht="12.75" customHeight="1">
      <c r="A103" s="142" t="s">
        <v>159</v>
      </c>
      <c r="B103" s="137">
        <v>93</v>
      </c>
      <c r="C103" s="95"/>
      <c r="D103" s="95"/>
      <c r="E103" s="138"/>
      <c r="F103" s="138"/>
      <c r="G103" s="95">
        <f t="shared" si="96"/>
        <v>0</v>
      </c>
      <c r="H103" s="95">
        <f t="shared" si="97"/>
        <v>0</v>
      </c>
      <c r="I103" s="116"/>
      <c r="J103" s="95"/>
      <c r="K103" s="95"/>
      <c r="L103" s="95"/>
      <c r="M103" s="95">
        <f t="shared" si="98"/>
        <v>0</v>
      </c>
      <c r="N103" s="95">
        <f t="shared" si="99"/>
        <v>0</v>
      </c>
      <c r="O103" s="116"/>
      <c r="P103" s="95"/>
      <c r="Q103" s="99"/>
      <c r="R103" s="95"/>
      <c r="S103" s="95">
        <f t="shared" si="100"/>
        <v>0</v>
      </c>
      <c r="T103" s="95">
        <f t="shared" si="101"/>
        <v>0</v>
      </c>
      <c r="U103" s="116">
        <v>34.950000000000003</v>
      </c>
      <c r="V103" s="95"/>
      <c r="W103" s="99"/>
      <c r="X103" s="99"/>
      <c r="Y103" s="95">
        <f t="shared" si="102"/>
        <v>34.950000000000003</v>
      </c>
      <c r="Z103" s="95">
        <f t="shared" si="103"/>
        <v>0</v>
      </c>
      <c r="AA103" s="95"/>
      <c r="AB103" s="168"/>
      <c r="AC103" s="231"/>
      <c r="AD103" s="95"/>
      <c r="AE103" s="95">
        <f t="shared" si="104"/>
        <v>0</v>
      </c>
      <c r="AF103" s="95">
        <f t="shared" si="105"/>
        <v>0</v>
      </c>
      <c r="AG103" s="116"/>
      <c r="AH103" s="95"/>
      <c r="AI103" s="95"/>
      <c r="AJ103" s="95"/>
      <c r="AK103" s="95">
        <f t="shared" si="106"/>
        <v>0</v>
      </c>
      <c r="AL103" s="95">
        <f t="shared" si="107"/>
        <v>0</v>
      </c>
      <c r="AM103" s="95"/>
      <c r="AN103" s="95"/>
      <c r="AO103" s="138"/>
      <c r="AP103" s="138"/>
      <c r="AQ103" s="95">
        <f t="shared" si="108"/>
        <v>0</v>
      </c>
      <c r="AR103" s="95">
        <f t="shared" si="109"/>
        <v>0</v>
      </c>
      <c r="AS103" s="139">
        <v>13.4</v>
      </c>
      <c r="AT103" s="162"/>
      <c r="AU103" s="99"/>
      <c r="AV103" s="95"/>
      <c r="AW103" s="95">
        <f t="shared" si="110"/>
        <v>13.4</v>
      </c>
      <c r="AX103" s="95">
        <f t="shared" si="111"/>
        <v>0</v>
      </c>
      <c r="AY103" s="150"/>
      <c r="AZ103" s="110"/>
      <c r="BA103" s="110"/>
      <c r="BB103" s="110"/>
      <c r="BC103" s="95">
        <f t="shared" si="112"/>
        <v>0</v>
      </c>
      <c r="BD103" s="95">
        <f t="shared" si="113"/>
        <v>0</v>
      </c>
      <c r="BE103" s="95"/>
      <c r="BF103" s="95"/>
      <c r="BG103" s="99"/>
      <c r="BH103" s="95"/>
      <c r="BI103" s="95">
        <f t="shared" si="114"/>
        <v>0</v>
      </c>
      <c r="BJ103" s="95">
        <f t="shared" si="115"/>
        <v>0</v>
      </c>
      <c r="BK103" s="118"/>
      <c r="BL103" s="118"/>
      <c r="BM103" s="95"/>
      <c r="BN103" s="95"/>
      <c r="BO103" s="95">
        <f t="shared" si="116"/>
        <v>0</v>
      </c>
      <c r="BP103" s="95">
        <f t="shared" si="117"/>
        <v>0</v>
      </c>
      <c r="BQ103" s="95"/>
      <c r="BR103" s="95"/>
      <c r="BS103" s="119"/>
      <c r="BT103" s="119"/>
      <c r="BU103" s="95">
        <f t="shared" si="118"/>
        <v>0</v>
      </c>
      <c r="BV103" s="95">
        <f t="shared" si="119"/>
        <v>0</v>
      </c>
      <c r="BW103" s="356"/>
      <c r="BX103" s="138"/>
      <c r="BY103" s="103"/>
      <c r="BZ103" s="118"/>
      <c r="CA103" s="95">
        <f t="shared" si="120"/>
        <v>0</v>
      </c>
      <c r="CB103" s="95">
        <f t="shared" si="121"/>
        <v>0</v>
      </c>
      <c r="CC103" s="139"/>
      <c r="CD103" s="99"/>
      <c r="CE103" s="120"/>
      <c r="CF103" s="120"/>
      <c r="CG103" s="95">
        <f t="shared" si="122"/>
        <v>0</v>
      </c>
      <c r="CH103" s="95">
        <f t="shared" si="123"/>
        <v>0</v>
      </c>
      <c r="CI103" s="95"/>
      <c r="CJ103" s="95"/>
      <c r="CK103" s="95"/>
      <c r="CL103" s="95"/>
      <c r="CM103" s="95">
        <f t="shared" si="124"/>
        <v>0</v>
      </c>
      <c r="CN103" s="95">
        <f t="shared" si="125"/>
        <v>0</v>
      </c>
      <c r="CO103" s="116"/>
      <c r="CP103" s="95"/>
      <c r="CQ103" s="95"/>
      <c r="CR103" s="95"/>
      <c r="CS103" s="95">
        <f t="shared" si="126"/>
        <v>0</v>
      </c>
      <c r="CT103" s="95">
        <f t="shared" si="127"/>
        <v>0</v>
      </c>
      <c r="CU103" s="95"/>
      <c r="CV103" s="95"/>
      <c r="CW103" s="95"/>
      <c r="CX103" s="95"/>
      <c r="CY103" s="95">
        <f t="shared" si="128"/>
        <v>0</v>
      </c>
      <c r="CZ103" s="95">
        <f t="shared" si="129"/>
        <v>0</v>
      </c>
      <c r="DA103" s="139">
        <v>10.31</v>
      </c>
      <c r="DB103" s="138"/>
      <c r="DC103" s="95"/>
      <c r="DD103" s="95"/>
      <c r="DE103" s="95">
        <f t="shared" si="130"/>
        <v>10.31</v>
      </c>
      <c r="DF103" s="95">
        <f t="shared" si="131"/>
        <v>0</v>
      </c>
      <c r="DG103" s="95"/>
      <c r="DH103" s="95"/>
      <c r="DI103" s="118"/>
      <c r="DJ103" s="95"/>
      <c r="DK103" s="95">
        <f t="shared" si="132"/>
        <v>0</v>
      </c>
      <c r="DL103" s="95">
        <f t="shared" si="133"/>
        <v>0</v>
      </c>
      <c r="DM103" s="138"/>
      <c r="DN103" s="138"/>
      <c r="DO103" s="138"/>
      <c r="DP103" s="138"/>
      <c r="DQ103" s="95">
        <f t="shared" si="134"/>
        <v>0</v>
      </c>
      <c r="DR103" s="95">
        <f t="shared" si="135"/>
        <v>0</v>
      </c>
      <c r="DS103" s="116"/>
      <c r="DT103" s="95"/>
      <c r="DU103" s="95"/>
      <c r="DV103" s="119"/>
      <c r="DW103" s="95">
        <f t="shared" si="136"/>
        <v>0</v>
      </c>
      <c r="DX103" s="95">
        <f t="shared" si="137"/>
        <v>0</v>
      </c>
      <c r="DY103" s="140"/>
      <c r="DZ103" s="95"/>
      <c r="EA103" s="95"/>
      <c r="EB103" s="95"/>
      <c r="EC103" s="95">
        <f t="shared" si="138"/>
        <v>0</v>
      </c>
      <c r="ED103" s="95">
        <f t="shared" si="139"/>
        <v>0</v>
      </c>
      <c r="EE103" s="95"/>
      <c r="EF103" s="95"/>
      <c r="EG103" s="121"/>
      <c r="EH103" s="95"/>
      <c r="EI103" s="95">
        <f t="shared" si="140"/>
        <v>0</v>
      </c>
      <c r="EJ103" s="95">
        <f t="shared" si="141"/>
        <v>0</v>
      </c>
      <c r="EK103" s="95"/>
      <c r="EL103" s="95"/>
      <c r="EM103" s="95"/>
      <c r="EN103" s="95"/>
      <c r="EO103" s="95">
        <f t="shared" si="142"/>
        <v>0</v>
      </c>
      <c r="EP103" s="95">
        <f t="shared" si="143"/>
        <v>0</v>
      </c>
      <c r="EQ103" s="95"/>
      <c r="ER103" s="95"/>
      <c r="ES103" s="95"/>
      <c r="ET103" s="95"/>
      <c r="EU103" s="95">
        <f t="shared" si="144"/>
        <v>0</v>
      </c>
      <c r="EV103" s="95">
        <f t="shared" si="145"/>
        <v>0</v>
      </c>
      <c r="EW103" s="116">
        <v>0</v>
      </c>
      <c r="EX103" s="95"/>
      <c r="EY103" s="95"/>
      <c r="EZ103" s="95"/>
      <c r="FA103" s="95">
        <f t="shared" si="146"/>
        <v>0</v>
      </c>
      <c r="FB103" s="95">
        <f t="shared" si="147"/>
        <v>0</v>
      </c>
      <c r="FC103" s="95"/>
      <c r="FD103" s="95"/>
      <c r="FE103" s="95"/>
      <c r="FF103" s="95"/>
      <c r="FG103" s="95">
        <f t="shared" si="148"/>
        <v>0</v>
      </c>
      <c r="FH103" s="95">
        <f t="shared" si="149"/>
        <v>0</v>
      </c>
      <c r="FI103" s="95"/>
      <c r="FJ103" s="95"/>
      <c r="FK103" s="95"/>
      <c r="FL103" s="95"/>
      <c r="FM103" s="95">
        <f t="shared" si="150"/>
        <v>0</v>
      </c>
      <c r="FN103" s="95">
        <f t="shared" si="151"/>
        <v>0</v>
      </c>
      <c r="FO103" s="95"/>
      <c r="FP103" s="95"/>
      <c r="FQ103" s="95"/>
      <c r="FR103" s="95"/>
      <c r="FS103" s="95">
        <f t="shared" si="152"/>
        <v>0</v>
      </c>
      <c r="FT103" s="95">
        <f t="shared" si="153"/>
        <v>0</v>
      </c>
      <c r="FU103" s="95"/>
      <c r="FV103" s="95"/>
      <c r="FW103" s="95"/>
      <c r="FX103" s="95"/>
      <c r="FY103" s="95">
        <f t="shared" si="154"/>
        <v>0</v>
      </c>
      <c r="FZ103" s="95">
        <f t="shared" si="155"/>
        <v>0</v>
      </c>
      <c r="GA103" s="95"/>
      <c r="GB103" s="95"/>
      <c r="GC103" s="95"/>
      <c r="GD103" s="95"/>
      <c r="GE103" s="95">
        <f t="shared" si="156"/>
        <v>0</v>
      </c>
      <c r="GF103" s="95">
        <f t="shared" si="157"/>
        <v>0</v>
      </c>
      <c r="GG103" s="95"/>
      <c r="GH103" s="95"/>
      <c r="GI103" s="95"/>
      <c r="GJ103" s="95"/>
      <c r="GK103" s="95">
        <f t="shared" si="158"/>
        <v>0</v>
      </c>
      <c r="GL103" s="95">
        <f t="shared" si="159"/>
        <v>0</v>
      </c>
      <c r="GM103" s="95"/>
      <c r="GN103" s="95"/>
      <c r="GO103" s="95"/>
      <c r="GP103" s="95"/>
      <c r="GQ103" s="95">
        <f t="shared" si="160"/>
        <v>0</v>
      </c>
      <c r="GR103" s="95">
        <f t="shared" si="161"/>
        <v>0</v>
      </c>
      <c r="GS103" s="95"/>
      <c r="GT103" s="95"/>
      <c r="GU103" s="95"/>
      <c r="GV103" s="95"/>
      <c r="GW103" s="95">
        <f t="shared" si="162"/>
        <v>0</v>
      </c>
      <c r="GX103" s="95">
        <f t="shared" si="162"/>
        <v>0</v>
      </c>
      <c r="GY103" s="95"/>
      <c r="GZ103" s="95"/>
      <c r="HA103" s="95"/>
      <c r="HB103" s="95"/>
      <c r="HC103" s="95">
        <f t="shared" si="163"/>
        <v>0</v>
      </c>
      <c r="HD103" s="95">
        <f t="shared" si="163"/>
        <v>0</v>
      </c>
      <c r="HE103" s="95"/>
      <c r="HF103" s="95"/>
      <c r="HG103" s="95"/>
      <c r="HH103" s="95"/>
      <c r="HI103" s="95">
        <f t="shared" si="164"/>
        <v>0</v>
      </c>
      <c r="HJ103" s="95">
        <f t="shared" si="165"/>
        <v>0</v>
      </c>
      <c r="HK103" s="95"/>
      <c r="HL103" s="95"/>
      <c r="HM103" s="95"/>
      <c r="HN103" s="95"/>
      <c r="HO103" s="95">
        <f t="shared" si="166"/>
        <v>0</v>
      </c>
      <c r="HP103" s="95">
        <f t="shared" si="167"/>
        <v>0</v>
      </c>
      <c r="HQ103" s="95"/>
      <c r="HR103" s="95"/>
      <c r="HS103" s="95"/>
      <c r="HT103" s="95"/>
      <c r="HU103" s="95">
        <f t="shared" si="168"/>
        <v>0</v>
      </c>
      <c r="HV103" s="95">
        <f t="shared" si="168"/>
        <v>0</v>
      </c>
      <c r="HW103" s="95"/>
      <c r="HX103" s="166"/>
      <c r="HY103" s="166"/>
      <c r="HZ103" s="166"/>
      <c r="IA103" s="95">
        <f t="shared" si="169"/>
        <v>0</v>
      </c>
      <c r="IB103" s="95">
        <f t="shared" si="170"/>
        <v>0</v>
      </c>
      <c r="IC103" s="164"/>
      <c r="ID103" s="99"/>
      <c r="IE103" s="99">
        <f t="shared" si="171"/>
        <v>0</v>
      </c>
      <c r="IF103" s="99">
        <f t="shared" si="171"/>
        <v>0</v>
      </c>
      <c r="IG103" s="99"/>
      <c r="IH103" s="99"/>
      <c r="II103" s="99">
        <f t="shared" si="172"/>
        <v>0</v>
      </c>
      <c r="IJ103" s="99">
        <f t="shared" si="173"/>
        <v>0</v>
      </c>
      <c r="IK103" s="165"/>
      <c r="IL103" s="167"/>
      <c r="IM103" s="162">
        <f t="shared" si="174"/>
        <v>0</v>
      </c>
      <c r="IN103" s="162">
        <f t="shared" si="175"/>
        <v>0</v>
      </c>
      <c r="IO103" s="139"/>
      <c r="IP103" s="166"/>
      <c r="IQ103" s="162">
        <f t="shared" si="176"/>
        <v>0</v>
      </c>
      <c r="IR103" s="162">
        <f t="shared" si="177"/>
        <v>0</v>
      </c>
      <c r="IS103" s="117"/>
      <c r="IT103" s="166"/>
      <c r="IU103" s="162">
        <f t="shared" si="178"/>
        <v>0</v>
      </c>
      <c r="IV103" s="162">
        <f t="shared" si="179"/>
        <v>0</v>
      </c>
      <c r="IW103" s="163"/>
      <c r="IX103" s="163"/>
      <c r="IY103" s="191">
        <f t="shared" si="184"/>
        <v>0</v>
      </c>
      <c r="IZ103" s="190">
        <f t="shared" si="185"/>
        <v>0</v>
      </c>
      <c r="JA103" s="191"/>
      <c r="JB103" s="191"/>
      <c r="JC103" s="191">
        <f t="shared" si="180"/>
        <v>0</v>
      </c>
      <c r="JD103" s="191">
        <f t="shared" si="181"/>
        <v>0</v>
      </c>
      <c r="JE103" s="190"/>
      <c r="JF103" s="190"/>
      <c r="JG103" s="191">
        <f t="shared" si="182"/>
        <v>0</v>
      </c>
      <c r="JH103" s="191">
        <f t="shared" si="183"/>
        <v>0</v>
      </c>
    </row>
    <row r="104" spans="1:268" ht="12.75" customHeight="1">
      <c r="A104" s="134"/>
      <c r="B104" s="137">
        <v>94</v>
      </c>
      <c r="C104" s="95"/>
      <c r="D104" s="95"/>
      <c r="E104" s="138"/>
      <c r="F104" s="138"/>
      <c r="G104" s="95">
        <f t="shared" si="96"/>
        <v>0</v>
      </c>
      <c r="H104" s="95">
        <f t="shared" si="97"/>
        <v>0</v>
      </c>
      <c r="I104" s="116"/>
      <c r="J104" s="95"/>
      <c r="K104" s="95"/>
      <c r="L104" s="95"/>
      <c r="M104" s="95">
        <f t="shared" si="98"/>
        <v>0</v>
      </c>
      <c r="N104" s="95">
        <f t="shared" si="99"/>
        <v>0</v>
      </c>
      <c r="O104" s="116"/>
      <c r="P104" s="95"/>
      <c r="Q104" s="99"/>
      <c r="R104" s="95"/>
      <c r="S104" s="95">
        <f t="shared" si="100"/>
        <v>0</v>
      </c>
      <c r="T104" s="95">
        <f t="shared" si="101"/>
        <v>0</v>
      </c>
      <c r="U104" s="116">
        <v>34.950000000000003</v>
      </c>
      <c r="V104" s="95"/>
      <c r="W104" s="99"/>
      <c r="X104" s="99"/>
      <c r="Y104" s="95">
        <f t="shared" si="102"/>
        <v>34.950000000000003</v>
      </c>
      <c r="Z104" s="95">
        <f t="shared" si="103"/>
        <v>0</v>
      </c>
      <c r="AA104" s="95"/>
      <c r="AB104" s="168"/>
      <c r="AC104" s="231"/>
      <c r="AD104" s="95"/>
      <c r="AE104" s="95">
        <f t="shared" si="104"/>
        <v>0</v>
      </c>
      <c r="AF104" s="95">
        <f t="shared" si="105"/>
        <v>0</v>
      </c>
      <c r="AG104" s="116"/>
      <c r="AH104" s="95"/>
      <c r="AI104" s="95"/>
      <c r="AJ104" s="95"/>
      <c r="AK104" s="95">
        <f t="shared" si="106"/>
        <v>0</v>
      </c>
      <c r="AL104" s="95">
        <f t="shared" si="107"/>
        <v>0</v>
      </c>
      <c r="AM104" s="95"/>
      <c r="AN104" s="95"/>
      <c r="AO104" s="138"/>
      <c r="AP104" s="138"/>
      <c r="AQ104" s="95">
        <f t="shared" si="108"/>
        <v>0</v>
      </c>
      <c r="AR104" s="95">
        <f t="shared" si="109"/>
        <v>0</v>
      </c>
      <c r="AS104" s="139">
        <v>13.4</v>
      </c>
      <c r="AT104" s="162"/>
      <c r="AU104" s="99"/>
      <c r="AV104" s="95"/>
      <c r="AW104" s="95">
        <f t="shared" si="110"/>
        <v>13.4</v>
      </c>
      <c r="AX104" s="95">
        <f t="shared" si="111"/>
        <v>0</v>
      </c>
      <c r="AY104" s="150"/>
      <c r="AZ104" s="110"/>
      <c r="BA104" s="110"/>
      <c r="BB104" s="110"/>
      <c r="BC104" s="95">
        <f t="shared" si="112"/>
        <v>0</v>
      </c>
      <c r="BD104" s="95">
        <f t="shared" si="113"/>
        <v>0</v>
      </c>
      <c r="BE104" s="95"/>
      <c r="BF104" s="95"/>
      <c r="BG104" s="99"/>
      <c r="BH104" s="95"/>
      <c r="BI104" s="95">
        <f t="shared" si="114"/>
        <v>0</v>
      </c>
      <c r="BJ104" s="95">
        <f t="shared" si="115"/>
        <v>0</v>
      </c>
      <c r="BK104" s="118"/>
      <c r="BL104" s="118"/>
      <c r="BM104" s="95"/>
      <c r="BN104" s="95"/>
      <c r="BO104" s="95">
        <f t="shared" si="116"/>
        <v>0</v>
      </c>
      <c r="BP104" s="95">
        <f t="shared" si="117"/>
        <v>0</v>
      </c>
      <c r="BQ104" s="95"/>
      <c r="BR104" s="95"/>
      <c r="BS104" s="119"/>
      <c r="BT104" s="119"/>
      <c r="BU104" s="95">
        <f t="shared" si="118"/>
        <v>0</v>
      </c>
      <c r="BV104" s="95">
        <f t="shared" si="119"/>
        <v>0</v>
      </c>
      <c r="BW104" s="356"/>
      <c r="BX104" s="138"/>
      <c r="BY104" s="103"/>
      <c r="BZ104" s="118"/>
      <c r="CA104" s="95">
        <f t="shared" si="120"/>
        <v>0</v>
      </c>
      <c r="CB104" s="95">
        <f t="shared" si="121"/>
        <v>0</v>
      </c>
      <c r="CC104" s="139"/>
      <c r="CD104" s="99"/>
      <c r="CE104" s="120"/>
      <c r="CF104" s="120"/>
      <c r="CG104" s="95">
        <f t="shared" si="122"/>
        <v>0</v>
      </c>
      <c r="CH104" s="95">
        <f t="shared" si="123"/>
        <v>0</v>
      </c>
      <c r="CI104" s="95"/>
      <c r="CJ104" s="95"/>
      <c r="CK104" s="95"/>
      <c r="CL104" s="95"/>
      <c r="CM104" s="95">
        <f t="shared" si="124"/>
        <v>0</v>
      </c>
      <c r="CN104" s="95">
        <f t="shared" si="125"/>
        <v>0</v>
      </c>
      <c r="CO104" s="116"/>
      <c r="CP104" s="95"/>
      <c r="CQ104" s="95"/>
      <c r="CR104" s="95"/>
      <c r="CS104" s="95">
        <f t="shared" si="126"/>
        <v>0</v>
      </c>
      <c r="CT104" s="95">
        <f t="shared" si="127"/>
        <v>0</v>
      </c>
      <c r="CU104" s="95"/>
      <c r="CV104" s="95"/>
      <c r="CW104" s="95"/>
      <c r="CX104" s="95"/>
      <c r="CY104" s="95">
        <f t="shared" si="128"/>
        <v>0</v>
      </c>
      <c r="CZ104" s="95">
        <f t="shared" si="129"/>
        <v>0</v>
      </c>
      <c r="DA104" s="139">
        <v>10.31</v>
      </c>
      <c r="DB104" s="138"/>
      <c r="DC104" s="95"/>
      <c r="DD104" s="95"/>
      <c r="DE104" s="95">
        <f t="shared" si="130"/>
        <v>10.31</v>
      </c>
      <c r="DF104" s="95">
        <f t="shared" si="131"/>
        <v>0</v>
      </c>
      <c r="DG104" s="95"/>
      <c r="DH104" s="95"/>
      <c r="DI104" s="118"/>
      <c r="DJ104" s="95"/>
      <c r="DK104" s="95">
        <f t="shared" si="132"/>
        <v>0</v>
      </c>
      <c r="DL104" s="95">
        <f t="shared" si="133"/>
        <v>0</v>
      </c>
      <c r="DM104" s="138"/>
      <c r="DN104" s="138"/>
      <c r="DO104" s="138"/>
      <c r="DP104" s="138"/>
      <c r="DQ104" s="95">
        <f t="shared" si="134"/>
        <v>0</v>
      </c>
      <c r="DR104" s="95">
        <f t="shared" si="135"/>
        <v>0</v>
      </c>
      <c r="DS104" s="116"/>
      <c r="DT104" s="95"/>
      <c r="DU104" s="95"/>
      <c r="DV104" s="119"/>
      <c r="DW104" s="95">
        <f t="shared" si="136"/>
        <v>0</v>
      </c>
      <c r="DX104" s="95">
        <f t="shared" si="137"/>
        <v>0</v>
      </c>
      <c r="DY104" s="140"/>
      <c r="DZ104" s="95"/>
      <c r="EA104" s="95"/>
      <c r="EB104" s="95"/>
      <c r="EC104" s="95">
        <f t="shared" si="138"/>
        <v>0</v>
      </c>
      <c r="ED104" s="95">
        <f t="shared" si="139"/>
        <v>0</v>
      </c>
      <c r="EE104" s="95"/>
      <c r="EF104" s="95"/>
      <c r="EG104" s="121"/>
      <c r="EH104" s="95"/>
      <c r="EI104" s="95">
        <f t="shared" si="140"/>
        <v>0</v>
      </c>
      <c r="EJ104" s="95">
        <f t="shared" si="141"/>
        <v>0</v>
      </c>
      <c r="EK104" s="95"/>
      <c r="EL104" s="95"/>
      <c r="EM104" s="95"/>
      <c r="EN104" s="95"/>
      <c r="EO104" s="95">
        <f t="shared" si="142"/>
        <v>0</v>
      </c>
      <c r="EP104" s="95">
        <f t="shared" si="143"/>
        <v>0</v>
      </c>
      <c r="EQ104" s="95"/>
      <c r="ER104" s="95"/>
      <c r="ES104" s="95"/>
      <c r="ET104" s="95"/>
      <c r="EU104" s="95">
        <f t="shared" si="144"/>
        <v>0</v>
      </c>
      <c r="EV104" s="95">
        <f t="shared" si="145"/>
        <v>0</v>
      </c>
      <c r="EW104" s="116">
        <v>0</v>
      </c>
      <c r="EX104" s="95"/>
      <c r="EY104" s="95"/>
      <c r="EZ104" s="95"/>
      <c r="FA104" s="95">
        <f t="shared" si="146"/>
        <v>0</v>
      </c>
      <c r="FB104" s="95">
        <f t="shared" si="147"/>
        <v>0</v>
      </c>
      <c r="FC104" s="95"/>
      <c r="FD104" s="95"/>
      <c r="FE104" s="95"/>
      <c r="FF104" s="95"/>
      <c r="FG104" s="95">
        <f t="shared" si="148"/>
        <v>0</v>
      </c>
      <c r="FH104" s="95">
        <f t="shared" si="149"/>
        <v>0</v>
      </c>
      <c r="FI104" s="95"/>
      <c r="FJ104" s="95"/>
      <c r="FK104" s="95"/>
      <c r="FL104" s="95"/>
      <c r="FM104" s="95">
        <f t="shared" si="150"/>
        <v>0</v>
      </c>
      <c r="FN104" s="95">
        <f t="shared" si="151"/>
        <v>0</v>
      </c>
      <c r="FO104" s="95"/>
      <c r="FP104" s="95"/>
      <c r="FQ104" s="95"/>
      <c r="FR104" s="95"/>
      <c r="FS104" s="95">
        <f t="shared" si="152"/>
        <v>0</v>
      </c>
      <c r="FT104" s="95">
        <f t="shared" si="153"/>
        <v>0</v>
      </c>
      <c r="FU104" s="95"/>
      <c r="FV104" s="95"/>
      <c r="FW104" s="95"/>
      <c r="FX104" s="95"/>
      <c r="FY104" s="95">
        <f t="shared" si="154"/>
        <v>0</v>
      </c>
      <c r="FZ104" s="95">
        <f t="shared" si="155"/>
        <v>0</v>
      </c>
      <c r="GA104" s="95"/>
      <c r="GB104" s="95"/>
      <c r="GC104" s="95"/>
      <c r="GD104" s="95"/>
      <c r="GE104" s="95">
        <f t="shared" si="156"/>
        <v>0</v>
      </c>
      <c r="GF104" s="95">
        <f t="shared" si="157"/>
        <v>0</v>
      </c>
      <c r="GG104" s="95"/>
      <c r="GH104" s="95"/>
      <c r="GI104" s="95"/>
      <c r="GJ104" s="95"/>
      <c r="GK104" s="95">
        <f t="shared" si="158"/>
        <v>0</v>
      </c>
      <c r="GL104" s="95">
        <f t="shared" si="159"/>
        <v>0</v>
      </c>
      <c r="GM104" s="95"/>
      <c r="GN104" s="95"/>
      <c r="GO104" s="95"/>
      <c r="GP104" s="95"/>
      <c r="GQ104" s="95">
        <f t="shared" si="160"/>
        <v>0</v>
      </c>
      <c r="GR104" s="95">
        <f t="shared" si="161"/>
        <v>0</v>
      </c>
      <c r="GS104" s="95"/>
      <c r="GT104" s="95"/>
      <c r="GU104" s="95"/>
      <c r="GV104" s="95"/>
      <c r="GW104" s="95">
        <f t="shared" si="162"/>
        <v>0</v>
      </c>
      <c r="GX104" s="95">
        <f t="shared" si="162"/>
        <v>0</v>
      </c>
      <c r="GY104" s="95"/>
      <c r="GZ104" s="95"/>
      <c r="HA104" s="95"/>
      <c r="HB104" s="95"/>
      <c r="HC104" s="95">
        <f t="shared" si="163"/>
        <v>0</v>
      </c>
      <c r="HD104" s="95">
        <f t="shared" si="163"/>
        <v>0</v>
      </c>
      <c r="HE104" s="95"/>
      <c r="HF104" s="95"/>
      <c r="HG104" s="95"/>
      <c r="HH104" s="95"/>
      <c r="HI104" s="95">
        <f t="shared" si="164"/>
        <v>0</v>
      </c>
      <c r="HJ104" s="95">
        <f t="shared" si="165"/>
        <v>0</v>
      </c>
      <c r="HK104" s="95"/>
      <c r="HL104" s="95"/>
      <c r="HM104" s="95"/>
      <c r="HN104" s="95"/>
      <c r="HO104" s="95">
        <f t="shared" si="166"/>
        <v>0</v>
      </c>
      <c r="HP104" s="95">
        <f t="shared" si="167"/>
        <v>0</v>
      </c>
      <c r="HQ104" s="95"/>
      <c r="HR104" s="95"/>
      <c r="HS104" s="95"/>
      <c r="HT104" s="95"/>
      <c r="HU104" s="95">
        <f t="shared" si="168"/>
        <v>0</v>
      </c>
      <c r="HV104" s="95">
        <f t="shared" si="168"/>
        <v>0</v>
      </c>
      <c r="HW104" s="95"/>
      <c r="HX104" s="166"/>
      <c r="HY104" s="166"/>
      <c r="HZ104" s="166"/>
      <c r="IA104" s="95">
        <f t="shared" si="169"/>
        <v>0</v>
      </c>
      <c r="IB104" s="95">
        <f t="shared" si="170"/>
        <v>0</v>
      </c>
      <c r="IC104" s="164"/>
      <c r="ID104" s="99"/>
      <c r="IE104" s="99">
        <f t="shared" si="171"/>
        <v>0</v>
      </c>
      <c r="IF104" s="99">
        <f t="shared" si="171"/>
        <v>0</v>
      </c>
      <c r="IG104" s="99"/>
      <c r="IH104" s="99"/>
      <c r="II104" s="99">
        <f t="shared" si="172"/>
        <v>0</v>
      </c>
      <c r="IJ104" s="99">
        <f t="shared" si="173"/>
        <v>0</v>
      </c>
      <c r="IK104" s="165"/>
      <c r="IL104" s="167"/>
      <c r="IM104" s="162">
        <f t="shared" si="174"/>
        <v>0</v>
      </c>
      <c r="IN104" s="162">
        <f t="shared" si="175"/>
        <v>0</v>
      </c>
      <c r="IO104" s="139"/>
      <c r="IP104" s="166"/>
      <c r="IQ104" s="162">
        <f t="shared" si="176"/>
        <v>0</v>
      </c>
      <c r="IR104" s="162">
        <f t="shared" si="177"/>
        <v>0</v>
      </c>
      <c r="IS104" s="117"/>
      <c r="IT104" s="166"/>
      <c r="IU104" s="162">
        <f t="shared" si="178"/>
        <v>0</v>
      </c>
      <c r="IV104" s="162">
        <f t="shared" si="179"/>
        <v>0</v>
      </c>
      <c r="IW104" s="163"/>
      <c r="IX104" s="163"/>
      <c r="IY104" s="191">
        <f t="shared" si="184"/>
        <v>0</v>
      </c>
      <c r="IZ104" s="190">
        <f t="shared" si="185"/>
        <v>0</v>
      </c>
      <c r="JA104" s="191"/>
      <c r="JB104" s="191"/>
      <c r="JC104" s="191">
        <f t="shared" si="180"/>
        <v>0</v>
      </c>
      <c r="JD104" s="191">
        <f t="shared" si="181"/>
        <v>0</v>
      </c>
      <c r="JE104" s="190"/>
      <c r="JF104" s="190"/>
      <c r="JG104" s="191">
        <f t="shared" si="182"/>
        <v>0</v>
      </c>
      <c r="JH104" s="191">
        <f t="shared" si="183"/>
        <v>0</v>
      </c>
    </row>
    <row r="105" spans="1:268" ht="12.75" customHeight="1">
      <c r="A105" s="134"/>
      <c r="B105" s="137">
        <v>95</v>
      </c>
      <c r="C105" s="95"/>
      <c r="D105" s="95"/>
      <c r="E105" s="138"/>
      <c r="F105" s="138"/>
      <c r="G105" s="95">
        <f t="shared" si="96"/>
        <v>0</v>
      </c>
      <c r="H105" s="95">
        <f t="shared" si="97"/>
        <v>0</v>
      </c>
      <c r="I105" s="116"/>
      <c r="J105" s="95"/>
      <c r="K105" s="95"/>
      <c r="L105" s="95"/>
      <c r="M105" s="95">
        <f t="shared" si="98"/>
        <v>0</v>
      </c>
      <c r="N105" s="95">
        <f t="shared" si="99"/>
        <v>0</v>
      </c>
      <c r="O105" s="116"/>
      <c r="P105" s="95"/>
      <c r="Q105" s="99"/>
      <c r="R105" s="95"/>
      <c r="S105" s="95">
        <f t="shared" si="100"/>
        <v>0</v>
      </c>
      <c r="T105" s="95">
        <f t="shared" si="101"/>
        <v>0</v>
      </c>
      <c r="U105" s="116">
        <v>34.950000000000003</v>
      </c>
      <c r="V105" s="95"/>
      <c r="W105" s="99"/>
      <c r="X105" s="99"/>
      <c r="Y105" s="95">
        <f t="shared" si="102"/>
        <v>34.950000000000003</v>
      </c>
      <c r="Z105" s="95">
        <f t="shared" si="103"/>
        <v>0</v>
      </c>
      <c r="AA105" s="95"/>
      <c r="AB105" s="168"/>
      <c r="AC105" s="231"/>
      <c r="AD105" s="95"/>
      <c r="AE105" s="95">
        <f t="shared" si="104"/>
        <v>0</v>
      </c>
      <c r="AF105" s="95">
        <f t="shared" si="105"/>
        <v>0</v>
      </c>
      <c r="AG105" s="116"/>
      <c r="AH105" s="95"/>
      <c r="AI105" s="95"/>
      <c r="AJ105" s="95"/>
      <c r="AK105" s="95">
        <f t="shared" si="106"/>
        <v>0</v>
      </c>
      <c r="AL105" s="95">
        <f t="shared" si="107"/>
        <v>0</v>
      </c>
      <c r="AM105" s="95"/>
      <c r="AN105" s="95"/>
      <c r="AO105" s="138"/>
      <c r="AP105" s="138"/>
      <c r="AQ105" s="95">
        <f t="shared" si="108"/>
        <v>0</v>
      </c>
      <c r="AR105" s="95">
        <f t="shared" si="109"/>
        <v>0</v>
      </c>
      <c r="AS105" s="139">
        <v>13.4</v>
      </c>
      <c r="AT105" s="162"/>
      <c r="AU105" s="99"/>
      <c r="AV105" s="95"/>
      <c r="AW105" s="95">
        <f t="shared" si="110"/>
        <v>13.4</v>
      </c>
      <c r="AX105" s="95">
        <f t="shared" si="111"/>
        <v>0</v>
      </c>
      <c r="AY105" s="150"/>
      <c r="AZ105" s="110"/>
      <c r="BA105" s="110"/>
      <c r="BB105" s="110"/>
      <c r="BC105" s="95">
        <f t="shared" si="112"/>
        <v>0</v>
      </c>
      <c r="BD105" s="95">
        <f t="shared" si="113"/>
        <v>0</v>
      </c>
      <c r="BE105" s="95"/>
      <c r="BF105" s="95"/>
      <c r="BG105" s="99"/>
      <c r="BH105" s="95"/>
      <c r="BI105" s="95">
        <f t="shared" si="114"/>
        <v>0</v>
      </c>
      <c r="BJ105" s="95">
        <f t="shared" si="115"/>
        <v>0</v>
      </c>
      <c r="BK105" s="118"/>
      <c r="BL105" s="118"/>
      <c r="BM105" s="95"/>
      <c r="BN105" s="95"/>
      <c r="BO105" s="95">
        <f t="shared" si="116"/>
        <v>0</v>
      </c>
      <c r="BP105" s="95">
        <f t="shared" si="117"/>
        <v>0</v>
      </c>
      <c r="BQ105" s="95"/>
      <c r="BR105" s="95"/>
      <c r="BS105" s="119"/>
      <c r="BT105" s="119"/>
      <c r="BU105" s="95">
        <f t="shared" si="118"/>
        <v>0</v>
      </c>
      <c r="BV105" s="95">
        <f t="shared" si="119"/>
        <v>0</v>
      </c>
      <c r="BW105" s="356"/>
      <c r="BX105" s="138"/>
      <c r="BY105" s="103"/>
      <c r="BZ105" s="118"/>
      <c r="CA105" s="95">
        <f t="shared" si="120"/>
        <v>0</v>
      </c>
      <c r="CB105" s="95">
        <f t="shared" si="121"/>
        <v>0</v>
      </c>
      <c r="CC105" s="139"/>
      <c r="CD105" s="99"/>
      <c r="CE105" s="120"/>
      <c r="CF105" s="120"/>
      <c r="CG105" s="95">
        <f t="shared" si="122"/>
        <v>0</v>
      </c>
      <c r="CH105" s="95">
        <f t="shared" si="123"/>
        <v>0</v>
      </c>
      <c r="CI105" s="95"/>
      <c r="CJ105" s="95"/>
      <c r="CK105" s="95"/>
      <c r="CL105" s="95"/>
      <c r="CM105" s="95">
        <f t="shared" si="124"/>
        <v>0</v>
      </c>
      <c r="CN105" s="95">
        <f t="shared" si="125"/>
        <v>0</v>
      </c>
      <c r="CO105" s="116"/>
      <c r="CP105" s="95"/>
      <c r="CQ105" s="95"/>
      <c r="CR105" s="95"/>
      <c r="CS105" s="95">
        <f t="shared" si="126"/>
        <v>0</v>
      </c>
      <c r="CT105" s="95">
        <f t="shared" si="127"/>
        <v>0</v>
      </c>
      <c r="CU105" s="95"/>
      <c r="CV105" s="95"/>
      <c r="CW105" s="95"/>
      <c r="CX105" s="95"/>
      <c r="CY105" s="95">
        <f t="shared" si="128"/>
        <v>0</v>
      </c>
      <c r="CZ105" s="95">
        <f t="shared" si="129"/>
        <v>0</v>
      </c>
      <c r="DA105" s="139">
        <v>10.31</v>
      </c>
      <c r="DB105" s="138"/>
      <c r="DC105" s="95"/>
      <c r="DD105" s="95"/>
      <c r="DE105" s="95">
        <f t="shared" si="130"/>
        <v>10.31</v>
      </c>
      <c r="DF105" s="95">
        <f t="shared" si="131"/>
        <v>0</v>
      </c>
      <c r="DG105" s="95"/>
      <c r="DH105" s="95"/>
      <c r="DI105" s="118"/>
      <c r="DJ105" s="95"/>
      <c r="DK105" s="95">
        <f t="shared" si="132"/>
        <v>0</v>
      </c>
      <c r="DL105" s="95">
        <f t="shared" si="133"/>
        <v>0</v>
      </c>
      <c r="DM105" s="138"/>
      <c r="DN105" s="138"/>
      <c r="DO105" s="138"/>
      <c r="DP105" s="138"/>
      <c r="DQ105" s="95">
        <f t="shared" si="134"/>
        <v>0</v>
      </c>
      <c r="DR105" s="95">
        <f t="shared" si="135"/>
        <v>0</v>
      </c>
      <c r="DS105" s="116"/>
      <c r="DT105" s="95"/>
      <c r="DU105" s="95"/>
      <c r="DV105" s="119"/>
      <c r="DW105" s="95">
        <f t="shared" si="136"/>
        <v>0</v>
      </c>
      <c r="DX105" s="95">
        <f t="shared" si="137"/>
        <v>0</v>
      </c>
      <c r="DY105" s="140"/>
      <c r="DZ105" s="95"/>
      <c r="EA105" s="95"/>
      <c r="EB105" s="95"/>
      <c r="EC105" s="95">
        <f t="shared" si="138"/>
        <v>0</v>
      </c>
      <c r="ED105" s="95">
        <f t="shared" si="139"/>
        <v>0</v>
      </c>
      <c r="EE105" s="95"/>
      <c r="EF105" s="95"/>
      <c r="EG105" s="121"/>
      <c r="EH105" s="95"/>
      <c r="EI105" s="95">
        <f t="shared" si="140"/>
        <v>0</v>
      </c>
      <c r="EJ105" s="95">
        <f t="shared" si="141"/>
        <v>0</v>
      </c>
      <c r="EK105" s="95"/>
      <c r="EL105" s="95"/>
      <c r="EM105" s="95"/>
      <c r="EN105" s="95"/>
      <c r="EO105" s="95">
        <f t="shared" si="142"/>
        <v>0</v>
      </c>
      <c r="EP105" s="95">
        <f t="shared" si="143"/>
        <v>0</v>
      </c>
      <c r="EQ105" s="95"/>
      <c r="ER105" s="95"/>
      <c r="ES105" s="95"/>
      <c r="ET105" s="95"/>
      <c r="EU105" s="95">
        <f t="shared" si="144"/>
        <v>0</v>
      </c>
      <c r="EV105" s="95">
        <f t="shared" si="145"/>
        <v>0</v>
      </c>
      <c r="EW105" s="116">
        <v>0</v>
      </c>
      <c r="EX105" s="95"/>
      <c r="EY105" s="95"/>
      <c r="EZ105" s="95"/>
      <c r="FA105" s="95">
        <f t="shared" si="146"/>
        <v>0</v>
      </c>
      <c r="FB105" s="95">
        <f t="shared" si="147"/>
        <v>0</v>
      </c>
      <c r="FC105" s="95"/>
      <c r="FD105" s="95"/>
      <c r="FE105" s="95"/>
      <c r="FF105" s="95"/>
      <c r="FG105" s="95">
        <f t="shared" si="148"/>
        <v>0</v>
      </c>
      <c r="FH105" s="95">
        <f t="shared" si="149"/>
        <v>0</v>
      </c>
      <c r="FI105" s="95"/>
      <c r="FJ105" s="95"/>
      <c r="FK105" s="95"/>
      <c r="FL105" s="95"/>
      <c r="FM105" s="95">
        <f t="shared" si="150"/>
        <v>0</v>
      </c>
      <c r="FN105" s="95">
        <f t="shared" si="151"/>
        <v>0</v>
      </c>
      <c r="FO105" s="95"/>
      <c r="FP105" s="95"/>
      <c r="FQ105" s="95"/>
      <c r="FR105" s="95"/>
      <c r="FS105" s="95">
        <f t="shared" si="152"/>
        <v>0</v>
      </c>
      <c r="FT105" s="95">
        <f t="shared" si="153"/>
        <v>0</v>
      </c>
      <c r="FU105" s="95"/>
      <c r="FV105" s="95"/>
      <c r="FW105" s="95"/>
      <c r="FX105" s="95"/>
      <c r="FY105" s="95">
        <f t="shared" si="154"/>
        <v>0</v>
      </c>
      <c r="FZ105" s="95">
        <f t="shared" si="155"/>
        <v>0</v>
      </c>
      <c r="GA105" s="95"/>
      <c r="GB105" s="95"/>
      <c r="GC105" s="95"/>
      <c r="GD105" s="95"/>
      <c r="GE105" s="95">
        <f t="shared" si="156"/>
        <v>0</v>
      </c>
      <c r="GF105" s="95">
        <f t="shared" si="157"/>
        <v>0</v>
      </c>
      <c r="GG105" s="95"/>
      <c r="GH105" s="95"/>
      <c r="GI105" s="95"/>
      <c r="GJ105" s="95"/>
      <c r="GK105" s="95">
        <f t="shared" si="158"/>
        <v>0</v>
      </c>
      <c r="GL105" s="95">
        <f t="shared" si="159"/>
        <v>0</v>
      </c>
      <c r="GM105" s="95"/>
      <c r="GN105" s="95"/>
      <c r="GO105" s="95"/>
      <c r="GP105" s="95"/>
      <c r="GQ105" s="95">
        <f t="shared" si="160"/>
        <v>0</v>
      </c>
      <c r="GR105" s="95">
        <f t="shared" si="161"/>
        <v>0</v>
      </c>
      <c r="GS105" s="95"/>
      <c r="GT105" s="95"/>
      <c r="GU105" s="95"/>
      <c r="GV105" s="95"/>
      <c r="GW105" s="95">
        <f t="shared" si="162"/>
        <v>0</v>
      </c>
      <c r="GX105" s="95">
        <f t="shared" si="162"/>
        <v>0</v>
      </c>
      <c r="GY105" s="95"/>
      <c r="GZ105" s="95"/>
      <c r="HA105" s="95"/>
      <c r="HB105" s="95"/>
      <c r="HC105" s="95">
        <f t="shared" si="163"/>
        <v>0</v>
      </c>
      <c r="HD105" s="95">
        <f t="shared" si="163"/>
        <v>0</v>
      </c>
      <c r="HE105" s="95"/>
      <c r="HF105" s="95"/>
      <c r="HG105" s="95"/>
      <c r="HH105" s="95"/>
      <c r="HI105" s="95">
        <f t="shared" si="164"/>
        <v>0</v>
      </c>
      <c r="HJ105" s="95">
        <f t="shared" si="165"/>
        <v>0</v>
      </c>
      <c r="HK105" s="95"/>
      <c r="HL105" s="95"/>
      <c r="HM105" s="95"/>
      <c r="HN105" s="95"/>
      <c r="HO105" s="95">
        <f t="shared" si="166"/>
        <v>0</v>
      </c>
      <c r="HP105" s="95">
        <f t="shared" si="167"/>
        <v>0</v>
      </c>
      <c r="HQ105" s="95"/>
      <c r="HR105" s="95"/>
      <c r="HS105" s="95"/>
      <c r="HT105" s="95"/>
      <c r="HU105" s="95">
        <f t="shared" si="168"/>
        <v>0</v>
      </c>
      <c r="HV105" s="95">
        <f t="shared" si="168"/>
        <v>0</v>
      </c>
      <c r="HW105" s="95"/>
      <c r="HX105" s="166"/>
      <c r="HY105" s="166"/>
      <c r="HZ105" s="166"/>
      <c r="IA105" s="95">
        <f t="shared" si="169"/>
        <v>0</v>
      </c>
      <c r="IB105" s="95">
        <f t="shared" si="170"/>
        <v>0</v>
      </c>
      <c r="IC105" s="164"/>
      <c r="ID105" s="99"/>
      <c r="IE105" s="99">
        <f t="shared" si="171"/>
        <v>0</v>
      </c>
      <c r="IF105" s="99">
        <f t="shared" si="171"/>
        <v>0</v>
      </c>
      <c r="IG105" s="99"/>
      <c r="IH105" s="99"/>
      <c r="II105" s="99">
        <f t="shared" si="172"/>
        <v>0</v>
      </c>
      <c r="IJ105" s="99">
        <f t="shared" si="173"/>
        <v>0</v>
      </c>
      <c r="IK105" s="165"/>
      <c r="IL105" s="167"/>
      <c r="IM105" s="162">
        <f t="shared" si="174"/>
        <v>0</v>
      </c>
      <c r="IN105" s="162">
        <f t="shared" si="175"/>
        <v>0</v>
      </c>
      <c r="IO105" s="139"/>
      <c r="IP105" s="166"/>
      <c r="IQ105" s="162">
        <f t="shared" si="176"/>
        <v>0</v>
      </c>
      <c r="IR105" s="162">
        <f t="shared" si="177"/>
        <v>0</v>
      </c>
      <c r="IS105" s="117"/>
      <c r="IT105" s="166"/>
      <c r="IU105" s="162">
        <f t="shared" si="178"/>
        <v>0</v>
      </c>
      <c r="IV105" s="162">
        <f t="shared" si="179"/>
        <v>0</v>
      </c>
      <c r="IW105" s="163"/>
      <c r="IX105" s="163"/>
      <c r="IY105" s="191">
        <f t="shared" si="184"/>
        <v>0</v>
      </c>
      <c r="IZ105" s="190">
        <f t="shared" si="185"/>
        <v>0</v>
      </c>
      <c r="JA105" s="191"/>
      <c r="JB105" s="191"/>
      <c r="JC105" s="191">
        <f t="shared" si="180"/>
        <v>0</v>
      </c>
      <c r="JD105" s="191">
        <f t="shared" si="181"/>
        <v>0</v>
      </c>
      <c r="JE105" s="190"/>
      <c r="JF105" s="190"/>
      <c r="JG105" s="191">
        <f t="shared" si="182"/>
        <v>0</v>
      </c>
      <c r="JH105" s="191">
        <f t="shared" si="183"/>
        <v>0</v>
      </c>
    </row>
    <row r="106" spans="1:268" ht="12.75" customHeight="1">
      <c r="A106" s="134"/>
      <c r="B106" s="137">
        <v>96</v>
      </c>
      <c r="C106" s="95"/>
      <c r="D106" s="95"/>
      <c r="E106" s="138"/>
      <c r="F106" s="138"/>
      <c r="G106" s="95">
        <f t="shared" si="96"/>
        <v>0</v>
      </c>
      <c r="H106" s="95">
        <f t="shared" si="97"/>
        <v>0</v>
      </c>
      <c r="I106" s="116"/>
      <c r="J106" s="95"/>
      <c r="K106" s="95"/>
      <c r="L106" s="95"/>
      <c r="M106" s="95">
        <f t="shared" si="98"/>
        <v>0</v>
      </c>
      <c r="N106" s="95">
        <f t="shared" si="99"/>
        <v>0</v>
      </c>
      <c r="O106" s="116"/>
      <c r="P106" s="95"/>
      <c r="Q106" s="99"/>
      <c r="R106" s="95"/>
      <c r="S106" s="95">
        <f t="shared" si="100"/>
        <v>0</v>
      </c>
      <c r="T106" s="95">
        <f t="shared" si="101"/>
        <v>0</v>
      </c>
      <c r="U106" s="116">
        <v>34.950000000000003</v>
      </c>
      <c r="V106" s="95"/>
      <c r="W106" s="99"/>
      <c r="X106" s="99"/>
      <c r="Y106" s="95">
        <f t="shared" si="102"/>
        <v>34.950000000000003</v>
      </c>
      <c r="Z106" s="95">
        <f t="shared" si="103"/>
        <v>0</v>
      </c>
      <c r="AA106" s="95"/>
      <c r="AB106" s="168"/>
      <c r="AC106" s="231"/>
      <c r="AD106" s="95"/>
      <c r="AE106" s="95">
        <f t="shared" si="104"/>
        <v>0</v>
      </c>
      <c r="AF106" s="95">
        <f t="shared" si="105"/>
        <v>0</v>
      </c>
      <c r="AG106" s="116"/>
      <c r="AH106" s="95"/>
      <c r="AI106" s="95"/>
      <c r="AJ106" s="95"/>
      <c r="AK106" s="95">
        <f t="shared" si="106"/>
        <v>0</v>
      </c>
      <c r="AL106" s="95">
        <f t="shared" si="107"/>
        <v>0</v>
      </c>
      <c r="AM106" s="95"/>
      <c r="AN106" s="95"/>
      <c r="AO106" s="138"/>
      <c r="AP106" s="138"/>
      <c r="AQ106" s="95">
        <f t="shared" si="108"/>
        <v>0</v>
      </c>
      <c r="AR106" s="95">
        <f t="shared" si="109"/>
        <v>0</v>
      </c>
      <c r="AS106" s="139">
        <v>13.4</v>
      </c>
      <c r="AT106" s="162"/>
      <c r="AU106" s="99"/>
      <c r="AV106" s="95"/>
      <c r="AW106" s="95">
        <f t="shared" si="110"/>
        <v>13.4</v>
      </c>
      <c r="AX106" s="95">
        <f t="shared" si="111"/>
        <v>0</v>
      </c>
      <c r="AY106" s="150"/>
      <c r="AZ106" s="110"/>
      <c r="BA106" s="110"/>
      <c r="BB106" s="110"/>
      <c r="BC106" s="95">
        <f t="shared" si="112"/>
        <v>0</v>
      </c>
      <c r="BD106" s="95">
        <f t="shared" si="113"/>
        <v>0</v>
      </c>
      <c r="BE106" s="95"/>
      <c r="BF106" s="95"/>
      <c r="BG106" s="99"/>
      <c r="BH106" s="95"/>
      <c r="BI106" s="95">
        <f t="shared" si="114"/>
        <v>0</v>
      </c>
      <c r="BJ106" s="95">
        <f t="shared" si="115"/>
        <v>0</v>
      </c>
      <c r="BK106" s="118"/>
      <c r="BL106" s="118"/>
      <c r="BM106" s="95"/>
      <c r="BN106" s="95"/>
      <c r="BO106" s="95">
        <f t="shared" si="116"/>
        <v>0</v>
      </c>
      <c r="BP106" s="95">
        <f t="shared" si="117"/>
        <v>0</v>
      </c>
      <c r="BQ106" s="95"/>
      <c r="BR106" s="95"/>
      <c r="BS106" s="119"/>
      <c r="BT106" s="119"/>
      <c r="BU106" s="95">
        <f t="shared" si="118"/>
        <v>0</v>
      </c>
      <c r="BV106" s="95">
        <f t="shared" si="119"/>
        <v>0</v>
      </c>
      <c r="BW106" s="356"/>
      <c r="BX106" s="138"/>
      <c r="BY106" s="103"/>
      <c r="BZ106" s="118"/>
      <c r="CA106" s="95">
        <f t="shared" si="120"/>
        <v>0</v>
      </c>
      <c r="CB106" s="95">
        <f t="shared" si="121"/>
        <v>0</v>
      </c>
      <c r="CC106" s="139"/>
      <c r="CD106" s="99"/>
      <c r="CE106" s="120"/>
      <c r="CF106" s="120"/>
      <c r="CG106" s="95">
        <f t="shared" si="122"/>
        <v>0</v>
      </c>
      <c r="CH106" s="95">
        <f t="shared" si="123"/>
        <v>0</v>
      </c>
      <c r="CI106" s="95"/>
      <c r="CJ106" s="95"/>
      <c r="CK106" s="95"/>
      <c r="CL106" s="95"/>
      <c r="CM106" s="95">
        <f t="shared" si="124"/>
        <v>0</v>
      </c>
      <c r="CN106" s="95">
        <f t="shared" si="125"/>
        <v>0</v>
      </c>
      <c r="CO106" s="116"/>
      <c r="CP106" s="95"/>
      <c r="CQ106" s="95"/>
      <c r="CR106" s="95"/>
      <c r="CS106" s="95">
        <f t="shared" si="126"/>
        <v>0</v>
      </c>
      <c r="CT106" s="95">
        <f t="shared" si="127"/>
        <v>0</v>
      </c>
      <c r="CU106" s="95"/>
      <c r="CV106" s="95"/>
      <c r="CW106" s="95"/>
      <c r="CX106" s="95"/>
      <c r="CY106" s="95">
        <f t="shared" si="128"/>
        <v>0</v>
      </c>
      <c r="CZ106" s="95">
        <f t="shared" si="129"/>
        <v>0</v>
      </c>
      <c r="DA106" s="139">
        <v>10.31</v>
      </c>
      <c r="DB106" s="138"/>
      <c r="DC106" s="95"/>
      <c r="DD106" s="95"/>
      <c r="DE106" s="95">
        <f t="shared" si="130"/>
        <v>10.31</v>
      </c>
      <c r="DF106" s="95">
        <f t="shared" si="131"/>
        <v>0</v>
      </c>
      <c r="DG106" s="95"/>
      <c r="DH106" s="95"/>
      <c r="DI106" s="118"/>
      <c r="DJ106" s="95"/>
      <c r="DK106" s="95">
        <f t="shared" si="132"/>
        <v>0</v>
      </c>
      <c r="DL106" s="95">
        <f t="shared" si="133"/>
        <v>0</v>
      </c>
      <c r="DM106" s="138"/>
      <c r="DN106" s="138"/>
      <c r="DO106" s="138"/>
      <c r="DP106" s="138"/>
      <c r="DQ106" s="95">
        <f t="shared" si="134"/>
        <v>0</v>
      </c>
      <c r="DR106" s="95">
        <f t="shared" si="135"/>
        <v>0</v>
      </c>
      <c r="DS106" s="116"/>
      <c r="DT106" s="95"/>
      <c r="DU106" s="95"/>
      <c r="DV106" s="119"/>
      <c r="DW106" s="95">
        <f t="shared" si="136"/>
        <v>0</v>
      </c>
      <c r="DX106" s="95">
        <f t="shared" si="137"/>
        <v>0</v>
      </c>
      <c r="DY106" s="140"/>
      <c r="DZ106" s="95"/>
      <c r="EA106" s="95"/>
      <c r="EB106" s="95"/>
      <c r="EC106" s="95">
        <f t="shared" si="138"/>
        <v>0</v>
      </c>
      <c r="ED106" s="95">
        <f t="shared" si="139"/>
        <v>0</v>
      </c>
      <c r="EE106" s="95"/>
      <c r="EF106" s="95"/>
      <c r="EG106" s="121"/>
      <c r="EH106" s="95"/>
      <c r="EI106" s="95">
        <f t="shared" si="140"/>
        <v>0</v>
      </c>
      <c r="EJ106" s="95">
        <f t="shared" si="141"/>
        <v>0</v>
      </c>
      <c r="EK106" s="95"/>
      <c r="EL106" s="95"/>
      <c r="EM106" s="95"/>
      <c r="EN106" s="95"/>
      <c r="EO106" s="95">
        <f t="shared" si="142"/>
        <v>0</v>
      </c>
      <c r="EP106" s="95">
        <f t="shared" si="143"/>
        <v>0</v>
      </c>
      <c r="EQ106" s="95"/>
      <c r="ER106" s="95"/>
      <c r="ES106" s="95"/>
      <c r="ET106" s="95"/>
      <c r="EU106" s="95">
        <f t="shared" si="144"/>
        <v>0</v>
      </c>
      <c r="EV106" s="95">
        <f t="shared" si="145"/>
        <v>0</v>
      </c>
      <c r="EW106" s="116">
        <v>0</v>
      </c>
      <c r="EX106" s="95"/>
      <c r="EY106" s="95"/>
      <c r="EZ106" s="95"/>
      <c r="FA106" s="95">
        <f t="shared" si="146"/>
        <v>0</v>
      </c>
      <c r="FB106" s="95">
        <f t="shared" si="147"/>
        <v>0</v>
      </c>
      <c r="FC106" s="95"/>
      <c r="FD106" s="95"/>
      <c r="FE106" s="95"/>
      <c r="FF106" s="95"/>
      <c r="FG106" s="95">
        <f t="shared" si="148"/>
        <v>0</v>
      </c>
      <c r="FH106" s="95">
        <f t="shared" si="149"/>
        <v>0</v>
      </c>
      <c r="FI106" s="95"/>
      <c r="FJ106" s="95"/>
      <c r="FK106" s="95"/>
      <c r="FL106" s="95"/>
      <c r="FM106" s="95">
        <f t="shared" si="150"/>
        <v>0</v>
      </c>
      <c r="FN106" s="95">
        <f t="shared" si="151"/>
        <v>0</v>
      </c>
      <c r="FO106" s="95"/>
      <c r="FP106" s="95"/>
      <c r="FQ106" s="95"/>
      <c r="FR106" s="95"/>
      <c r="FS106" s="95">
        <f t="shared" si="152"/>
        <v>0</v>
      </c>
      <c r="FT106" s="95">
        <f t="shared" si="153"/>
        <v>0</v>
      </c>
      <c r="FU106" s="95"/>
      <c r="FV106" s="95"/>
      <c r="FW106" s="95"/>
      <c r="FX106" s="95"/>
      <c r="FY106" s="95">
        <f t="shared" si="154"/>
        <v>0</v>
      </c>
      <c r="FZ106" s="95">
        <f t="shared" si="155"/>
        <v>0</v>
      </c>
      <c r="GA106" s="95"/>
      <c r="GB106" s="95"/>
      <c r="GC106" s="95"/>
      <c r="GD106" s="95"/>
      <c r="GE106" s="95">
        <f t="shared" si="156"/>
        <v>0</v>
      </c>
      <c r="GF106" s="95">
        <f t="shared" si="157"/>
        <v>0</v>
      </c>
      <c r="GG106" s="95"/>
      <c r="GH106" s="95"/>
      <c r="GI106" s="95"/>
      <c r="GJ106" s="95"/>
      <c r="GK106" s="95">
        <f t="shared" si="158"/>
        <v>0</v>
      </c>
      <c r="GL106" s="95">
        <f t="shared" si="159"/>
        <v>0</v>
      </c>
      <c r="GM106" s="95"/>
      <c r="GN106" s="95"/>
      <c r="GO106" s="95"/>
      <c r="GP106" s="95"/>
      <c r="GQ106" s="95">
        <f t="shared" si="160"/>
        <v>0</v>
      </c>
      <c r="GR106" s="95">
        <f t="shared" si="161"/>
        <v>0</v>
      </c>
      <c r="GS106" s="95"/>
      <c r="GT106" s="95"/>
      <c r="GU106" s="95"/>
      <c r="GV106" s="95"/>
      <c r="GW106" s="95">
        <f t="shared" si="162"/>
        <v>0</v>
      </c>
      <c r="GX106" s="95">
        <f t="shared" si="162"/>
        <v>0</v>
      </c>
      <c r="GY106" s="95"/>
      <c r="GZ106" s="95"/>
      <c r="HA106" s="95"/>
      <c r="HB106" s="95"/>
      <c r="HC106" s="95">
        <f t="shared" si="163"/>
        <v>0</v>
      </c>
      <c r="HD106" s="95">
        <f t="shared" si="163"/>
        <v>0</v>
      </c>
      <c r="HE106" s="95"/>
      <c r="HF106" s="95"/>
      <c r="HG106" s="95"/>
      <c r="HH106" s="95"/>
      <c r="HI106" s="95">
        <f t="shared" si="164"/>
        <v>0</v>
      </c>
      <c r="HJ106" s="95">
        <f t="shared" si="165"/>
        <v>0</v>
      </c>
      <c r="HK106" s="95"/>
      <c r="HL106" s="95"/>
      <c r="HM106" s="95"/>
      <c r="HN106" s="95"/>
      <c r="HO106" s="95">
        <f t="shared" si="166"/>
        <v>0</v>
      </c>
      <c r="HP106" s="95">
        <f t="shared" si="167"/>
        <v>0</v>
      </c>
      <c r="HQ106" s="95"/>
      <c r="HR106" s="95"/>
      <c r="HS106" s="95"/>
      <c r="HT106" s="95"/>
      <c r="HU106" s="95">
        <f t="shared" ref="HU106:HV106" si="186">HQ106+HS106</f>
        <v>0</v>
      </c>
      <c r="HV106" s="95">
        <f t="shared" si="186"/>
        <v>0</v>
      </c>
      <c r="HW106" s="95"/>
      <c r="HX106" s="166"/>
      <c r="HY106" s="166"/>
      <c r="HZ106" s="166"/>
      <c r="IA106" s="95">
        <f t="shared" si="169"/>
        <v>0</v>
      </c>
      <c r="IB106" s="95">
        <f t="shared" si="170"/>
        <v>0</v>
      </c>
      <c r="IC106" s="164"/>
      <c r="ID106" s="99"/>
      <c r="IE106" s="99">
        <f t="shared" si="171"/>
        <v>0</v>
      </c>
      <c r="IF106" s="99">
        <f t="shared" si="171"/>
        <v>0</v>
      </c>
      <c r="IG106" s="99"/>
      <c r="IH106" s="99"/>
      <c r="II106" s="99">
        <f t="shared" si="172"/>
        <v>0</v>
      </c>
      <c r="IJ106" s="99">
        <f t="shared" si="173"/>
        <v>0</v>
      </c>
      <c r="IK106" s="165"/>
      <c r="IL106" s="167"/>
      <c r="IM106" s="162">
        <f t="shared" si="174"/>
        <v>0</v>
      </c>
      <c r="IN106" s="162">
        <f t="shared" si="175"/>
        <v>0</v>
      </c>
      <c r="IO106" s="139"/>
      <c r="IP106" s="166"/>
      <c r="IQ106" s="162">
        <f t="shared" si="176"/>
        <v>0</v>
      </c>
      <c r="IR106" s="162">
        <f t="shared" si="177"/>
        <v>0</v>
      </c>
      <c r="IS106" s="117"/>
      <c r="IT106" s="166"/>
      <c r="IU106" s="162">
        <f t="shared" si="178"/>
        <v>0</v>
      </c>
      <c r="IV106" s="162">
        <f t="shared" si="179"/>
        <v>0</v>
      </c>
      <c r="IW106" s="163"/>
      <c r="IX106" s="163"/>
      <c r="IY106" s="191">
        <f t="shared" si="184"/>
        <v>0</v>
      </c>
      <c r="IZ106" s="190">
        <f t="shared" si="185"/>
        <v>0</v>
      </c>
      <c r="JA106" s="191"/>
      <c r="JB106" s="191"/>
      <c r="JC106" s="191">
        <f t="shared" si="180"/>
        <v>0</v>
      </c>
      <c r="JD106" s="191">
        <f t="shared" si="181"/>
        <v>0</v>
      </c>
      <c r="JE106" s="190"/>
      <c r="JF106" s="190"/>
      <c r="JG106" s="191">
        <f t="shared" si="182"/>
        <v>0</v>
      </c>
      <c r="JH106" s="191">
        <f t="shared" si="183"/>
        <v>0</v>
      </c>
    </row>
    <row r="107" spans="1:268" ht="12.75" customHeight="1">
      <c r="A107" s="114" t="s">
        <v>129</v>
      </c>
      <c r="B107" s="143"/>
      <c r="C107" s="169">
        <f>MAX(C11:C106)</f>
        <v>0</v>
      </c>
      <c r="D107" s="169">
        <f t="shared" ref="D107:BO107" si="187">MAX(D11:D106)</f>
        <v>0</v>
      </c>
      <c r="E107" s="169">
        <f t="shared" si="187"/>
        <v>0</v>
      </c>
      <c r="F107" s="169">
        <f t="shared" si="187"/>
        <v>0</v>
      </c>
      <c r="G107" s="169">
        <f t="shared" si="187"/>
        <v>0</v>
      </c>
      <c r="H107" s="169">
        <f t="shared" si="187"/>
        <v>0</v>
      </c>
      <c r="I107" s="169">
        <f t="shared" si="187"/>
        <v>0</v>
      </c>
      <c r="J107" s="169">
        <f t="shared" si="187"/>
        <v>0</v>
      </c>
      <c r="K107" s="169">
        <f t="shared" si="187"/>
        <v>0</v>
      </c>
      <c r="L107" s="169">
        <f t="shared" si="187"/>
        <v>0</v>
      </c>
      <c r="M107" s="169">
        <f t="shared" si="187"/>
        <v>0</v>
      </c>
      <c r="N107" s="169">
        <f t="shared" si="187"/>
        <v>0</v>
      </c>
      <c r="O107" s="169">
        <f t="shared" si="187"/>
        <v>0</v>
      </c>
      <c r="P107" s="169">
        <f t="shared" si="187"/>
        <v>0</v>
      </c>
      <c r="Q107" s="169">
        <f t="shared" si="187"/>
        <v>0</v>
      </c>
      <c r="R107" s="169">
        <f t="shared" si="187"/>
        <v>0</v>
      </c>
      <c r="S107" s="169">
        <f t="shared" si="187"/>
        <v>0</v>
      </c>
      <c r="T107" s="169">
        <f t="shared" si="187"/>
        <v>0</v>
      </c>
      <c r="U107" s="169">
        <f t="shared" si="187"/>
        <v>34.950000000000003</v>
      </c>
      <c r="V107" s="169">
        <f t="shared" si="187"/>
        <v>0</v>
      </c>
      <c r="W107" s="169">
        <f t="shared" si="187"/>
        <v>0</v>
      </c>
      <c r="X107" s="169">
        <f t="shared" si="187"/>
        <v>0</v>
      </c>
      <c r="Y107" s="169">
        <f t="shared" si="187"/>
        <v>34.950000000000003</v>
      </c>
      <c r="Z107" s="169">
        <f t="shared" si="187"/>
        <v>0</v>
      </c>
      <c r="AA107" s="169">
        <f t="shared" si="187"/>
        <v>0</v>
      </c>
      <c r="AB107" s="169">
        <f t="shared" si="187"/>
        <v>0</v>
      </c>
      <c r="AC107" s="169">
        <f t="shared" si="187"/>
        <v>0</v>
      </c>
      <c r="AD107" s="169">
        <f t="shared" si="187"/>
        <v>0</v>
      </c>
      <c r="AE107" s="169">
        <f t="shared" si="187"/>
        <v>0</v>
      </c>
      <c r="AF107" s="169">
        <f t="shared" si="187"/>
        <v>0</v>
      </c>
      <c r="AG107" s="169">
        <f t="shared" si="187"/>
        <v>0</v>
      </c>
      <c r="AH107" s="169">
        <f t="shared" si="187"/>
        <v>0</v>
      </c>
      <c r="AI107" s="169">
        <f t="shared" si="187"/>
        <v>0</v>
      </c>
      <c r="AJ107" s="169">
        <f t="shared" si="187"/>
        <v>0</v>
      </c>
      <c r="AK107" s="169">
        <f t="shared" si="187"/>
        <v>0</v>
      </c>
      <c r="AL107" s="169">
        <f t="shared" si="187"/>
        <v>0</v>
      </c>
      <c r="AM107" s="169">
        <f t="shared" si="187"/>
        <v>0</v>
      </c>
      <c r="AN107" s="169">
        <f t="shared" si="187"/>
        <v>0</v>
      </c>
      <c r="AO107" s="169">
        <f t="shared" si="187"/>
        <v>0</v>
      </c>
      <c r="AP107" s="169">
        <f t="shared" si="187"/>
        <v>0</v>
      </c>
      <c r="AQ107" s="169">
        <f t="shared" si="187"/>
        <v>0</v>
      </c>
      <c r="AR107" s="169">
        <f t="shared" si="187"/>
        <v>0</v>
      </c>
      <c r="AS107" s="169">
        <f t="shared" si="187"/>
        <v>13.4</v>
      </c>
      <c r="AT107" s="169">
        <f t="shared" si="187"/>
        <v>0</v>
      </c>
      <c r="AU107" s="169">
        <f t="shared" si="187"/>
        <v>0</v>
      </c>
      <c r="AV107" s="169">
        <f t="shared" si="187"/>
        <v>0</v>
      </c>
      <c r="AW107" s="169">
        <f t="shared" si="187"/>
        <v>13.4</v>
      </c>
      <c r="AX107" s="169">
        <f t="shared" si="187"/>
        <v>0</v>
      </c>
      <c r="AY107" s="169">
        <f t="shared" si="187"/>
        <v>0</v>
      </c>
      <c r="AZ107" s="169">
        <f t="shared" si="187"/>
        <v>0</v>
      </c>
      <c r="BA107" s="169">
        <f t="shared" si="187"/>
        <v>0</v>
      </c>
      <c r="BB107" s="169">
        <f t="shared" si="187"/>
        <v>0</v>
      </c>
      <c r="BC107" s="169">
        <f t="shared" si="187"/>
        <v>0</v>
      </c>
      <c r="BD107" s="169">
        <f t="shared" si="187"/>
        <v>0</v>
      </c>
      <c r="BE107" s="169">
        <f t="shared" si="187"/>
        <v>0</v>
      </c>
      <c r="BF107" s="169">
        <f t="shared" si="187"/>
        <v>0</v>
      </c>
      <c r="BG107" s="169">
        <f t="shared" si="187"/>
        <v>0</v>
      </c>
      <c r="BH107" s="169">
        <f t="shared" si="187"/>
        <v>0</v>
      </c>
      <c r="BI107" s="169">
        <f t="shared" si="187"/>
        <v>0</v>
      </c>
      <c r="BJ107" s="169">
        <f t="shared" si="187"/>
        <v>0</v>
      </c>
      <c r="BK107" s="169">
        <f t="shared" si="187"/>
        <v>0</v>
      </c>
      <c r="BL107" s="169">
        <f t="shared" si="187"/>
        <v>0</v>
      </c>
      <c r="BM107" s="169">
        <f t="shared" si="187"/>
        <v>0</v>
      </c>
      <c r="BN107" s="169">
        <f t="shared" si="187"/>
        <v>0</v>
      </c>
      <c r="BO107" s="169">
        <f t="shared" si="187"/>
        <v>0</v>
      </c>
      <c r="BP107" s="169">
        <f t="shared" ref="BP107:EA107" si="188">MAX(BP11:BP106)</f>
        <v>0</v>
      </c>
      <c r="BQ107" s="169">
        <f t="shared" si="188"/>
        <v>0</v>
      </c>
      <c r="BR107" s="169">
        <f t="shared" si="188"/>
        <v>0</v>
      </c>
      <c r="BS107" s="169">
        <f t="shared" si="188"/>
        <v>0</v>
      </c>
      <c r="BT107" s="169">
        <f t="shared" si="188"/>
        <v>0</v>
      </c>
      <c r="BU107" s="169">
        <f t="shared" si="188"/>
        <v>0</v>
      </c>
      <c r="BV107" s="169">
        <f t="shared" si="188"/>
        <v>0</v>
      </c>
      <c r="BW107" s="169">
        <f>MAX(BW11:BW106)</f>
        <v>0</v>
      </c>
      <c r="BX107" s="169">
        <f>MAX(BX11:BX106)</f>
        <v>0</v>
      </c>
      <c r="BY107" s="169">
        <f t="shared" si="188"/>
        <v>0</v>
      </c>
      <c r="BZ107" s="169">
        <f t="shared" si="188"/>
        <v>0</v>
      </c>
      <c r="CA107" s="169">
        <f t="shared" si="188"/>
        <v>0</v>
      </c>
      <c r="CB107" s="169">
        <f t="shared" si="188"/>
        <v>0</v>
      </c>
      <c r="CC107" s="169">
        <f t="shared" si="188"/>
        <v>0</v>
      </c>
      <c r="CD107" s="169">
        <f t="shared" si="188"/>
        <v>0</v>
      </c>
      <c r="CE107" s="169">
        <f t="shared" si="188"/>
        <v>0</v>
      </c>
      <c r="CF107" s="169">
        <f t="shared" si="188"/>
        <v>0</v>
      </c>
      <c r="CG107" s="169">
        <f t="shared" si="188"/>
        <v>0</v>
      </c>
      <c r="CH107" s="169">
        <f t="shared" si="188"/>
        <v>0</v>
      </c>
      <c r="CI107" s="169">
        <f t="shared" si="188"/>
        <v>0</v>
      </c>
      <c r="CJ107" s="169">
        <f t="shared" si="188"/>
        <v>0</v>
      </c>
      <c r="CK107" s="169">
        <f t="shared" si="188"/>
        <v>0</v>
      </c>
      <c r="CL107" s="169">
        <f t="shared" si="188"/>
        <v>0</v>
      </c>
      <c r="CM107" s="169">
        <f t="shared" si="188"/>
        <v>0</v>
      </c>
      <c r="CN107" s="169">
        <f t="shared" si="188"/>
        <v>0</v>
      </c>
      <c r="CO107" s="169">
        <f t="shared" si="188"/>
        <v>0</v>
      </c>
      <c r="CP107" s="169">
        <f t="shared" si="188"/>
        <v>0</v>
      </c>
      <c r="CQ107" s="169">
        <f t="shared" si="188"/>
        <v>0</v>
      </c>
      <c r="CR107" s="169">
        <f t="shared" si="188"/>
        <v>0</v>
      </c>
      <c r="CS107" s="169">
        <f t="shared" si="188"/>
        <v>0</v>
      </c>
      <c r="CT107" s="169">
        <f t="shared" si="188"/>
        <v>0</v>
      </c>
      <c r="CU107" s="169">
        <f t="shared" si="188"/>
        <v>0</v>
      </c>
      <c r="CV107" s="169">
        <f t="shared" si="188"/>
        <v>0</v>
      </c>
      <c r="CW107" s="169">
        <f t="shared" si="188"/>
        <v>0</v>
      </c>
      <c r="CX107" s="169">
        <f t="shared" si="188"/>
        <v>0</v>
      </c>
      <c r="CY107" s="169">
        <f t="shared" si="188"/>
        <v>0</v>
      </c>
      <c r="CZ107" s="169">
        <f t="shared" si="188"/>
        <v>0</v>
      </c>
      <c r="DA107" s="169">
        <f t="shared" ref="DA107" si="189">MAX(DA11:DA106)</f>
        <v>10.31</v>
      </c>
      <c r="DB107" s="169">
        <f t="shared" si="188"/>
        <v>0</v>
      </c>
      <c r="DC107" s="169">
        <f t="shared" si="188"/>
        <v>0</v>
      </c>
      <c r="DD107" s="169">
        <f t="shared" si="188"/>
        <v>0</v>
      </c>
      <c r="DE107" s="169">
        <f t="shared" si="188"/>
        <v>10.31</v>
      </c>
      <c r="DF107" s="169">
        <f t="shared" si="188"/>
        <v>0</v>
      </c>
      <c r="DG107" s="169">
        <f t="shared" si="188"/>
        <v>0</v>
      </c>
      <c r="DH107" s="169">
        <f t="shared" si="188"/>
        <v>0</v>
      </c>
      <c r="DI107" s="169">
        <f t="shared" si="188"/>
        <v>0</v>
      </c>
      <c r="DJ107" s="169">
        <f t="shared" si="188"/>
        <v>0</v>
      </c>
      <c r="DK107" s="169">
        <f t="shared" si="188"/>
        <v>0</v>
      </c>
      <c r="DL107" s="169">
        <f t="shared" si="188"/>
        <v>0</v>
      </c>
      <c r="DM107" s="169">
        <f t="shared" si="188"/>
        <v>0</v>
      </c>
      <c r="DN107" s="169">
        <f t="shared" si="188"/>
        <v>0</v>
      </c>
      <c r="DO107" s="169">
        <f t="shared" si="188"/>
        <v>0</v>
      </c>
      <c r="DP107" s="169">
        <f t="shared" si="188"/>
        <v>0</v>
      </c>
      <c r="DQ107" s="169">
        <f t="shared" si="188"/>
        <v>0</v>
      </c>
      <c r="DR107" s="169">
        <f t="shared" si="188"/>
        <v>0</v>
      </c>
      <c r="DS107" s="169">
        <f t="shared" si="188"/>
        <v>0</v>
      </c>
      <c r="DT107" s="169">
        <f t="shared" si="188"/>
        <v>0</v>
      </c>
      <c r="DU107" s="169">
        <f t="shared" si="188"/>
        <v>0</v>
      </c>
      <c r="DV107" s="169">
        <f t="shared" si="188"/>
        <v>0</v>
      </c>
      <c r="DW107" s="169">
        <f t="shared" si="188"/>
        <v>0</v>
      </c>
      <c r="DX107" s="169">
        <f t="shared" si="188"/>
        <v>0</v>
      </c>
      <c r="DY107" s="169">
        <f t="shared" si="188"/>
        <v>0</v>
      </c>
      <c r="DZ107" s="169">
        <f t="shared" si="188"/>
        <v>0</v>
      </c>
      <c r="EA107" s="169">
        <f t="shared" si="188"/>
        <v>0</v>
      </c>
      <c r="EB107" s="169">
        <f t="shared" ref="EB107:GM107" si="190">MAX(EB11:EB106)</f>
        <v>0</v>
      </c>
      <c r="EC107" s="169">
        <f t="shared" si="190"/>
        <v>0</v>
      </c>
      <c r="ED107" s="169">
        <f t="shared" si="190"/>
        <v>0</v>
      </c>
      <c r="EE107" s="169">
        <f t="shared" si="190"/>
        <v>0</v>
      </c>
      <c r="EF107" s="169">
        <f t="shared" si="190"/>
        <v>0</v>
      </c>
      <c r="EG107" s="169">
        <f t="shared" si="190"/>
        <v>0</v>
      </c>
      <c r="EH107" s="169">
        <f t="shared" si="190"/>
        <v>0</v>
      </c>
      <c r="EI107" s="169">
        <f t="shared" si="190"/>
        <v>0</v>
      </c>
      <c r="EJ107" s="169">
        <f t="shared" si="190"/>
        <v>0</v>
      </c>
      <c r="EK107" s="169">
        <f t="shared" si="190"/>
        <v>0</v>
      </c>
      <c r="EL107" s="169">
        <f t="shared" si="190"/>
        <v>0</v>
      </c>
      <c r="EM107" s="169">
        <f t="shared" si="190"/>
        <v>0</v>
      </c>
      <c r="EN107" s="169">
        <f t="shared" si="190"/>
        <v>0</v>
      </c>
      <c r="EO107" s="169">
        <f t="shared" si="190"/>
        <v>0</v>
      </c>
      <c r="EP107" s="169">
        <f t="shared" si="190"/>
        <v>0</v>
      </c>
      <c r="EQ107" s="169">
        <f t="shared" si="190"/>
        <v>0</v>
      </c>
      <c r="ER107" s="169">
        <f t="shared" si="190"/>
        <v>0</v>
      </c>
      <c r="ES107" s="169">
        <f t="shared" si="190"/>
        <v>0</v>
      </c>
      <c r="ET107" s="169">
        <f t="shared" si="190"/>
        <v>0</v>
      </c>
      <c r="EU107" s="169">
        <f t="shared" si="190"/>
        <v>0</v>
      </c>
      <c r="EV107" s="169">
        <f t="shared" si="190"/>
        <v>0</v>
      </c>
      <c r="EW107" s="169">
        <f t="shared" si="190"/>
        <v>44.33</v>
      </c>
      <c r="EX107" s="169">
        <f t="shared" si="190"/>
        <v>0</v>
      </c>
      <c r="EY107" s="169">
        <f t="shared" si="190"/>
        <v>0</v>
      </c>
      <c r="EZ107" s="169">
        <f t="shared" si="190"/>
        <v>0</v>
      </c>
      <c r="FA107" s="169">
        <f t="shared" si="190"/>
        <v>44.33</v>
      </c>
      <c r="FB107" s="169">
        <f t="shared" si="190"/>
        <v>0</v>
      </c>
      <c r="FC107" s="169">
        <f t="shared" si="190"/>
        <v>0</v>
      </c>
      <c r="FD107" s="169">
        <f t="shared" si="190"/>
        <v>0</v>
      </c>
      <c r="FE107" s="169">
        <f t="shared" si="190"/>
        <v>0</v>
      </c>
      <c r="FF107" s="169">
        <f t="shared" si="190"/>
        <v>0</v>
      </c>
      <c r="FG107" s="169">
        <f t="shared" si="190"/>
        <v>0</v>
      </c>
      <c r="FH107" s="169">
        <f t="shared" si="190"/>
        <v>0</v>
      </c>
      <c r="FI107" s="169">
        <f t="shared" si="190"/>
        <v>0</v>
      </c>
      <c r="FJ107" s="169">
        <f t="shared" si="190"/>
        <v>0</v>
      </c>
      <c r="FK107" s="169">
        <f t="shared" si="190"/>
        <v>0</v>
      </c>
      <c r="FL107" s="169">
        <f t="shared" si="190"/>
        <v>0</v>
      </c>
      <c r="FM107" s="169">
        <f t="shared" si="190"/>
        <v>0</v>
      </c>
      <c r="FN107" s="169">
        <f t="shared" si="190"/>
        <v>0</v>
      </c>
      <c r="FO107" s="169">
        <f t="shared" si="190"/>
        <v>0</v>
      </c>
      <c r="FP107" s="169">
        <f t="shared" si="190"/>
        <v>0</v>
      </c>
      <c r="FQ107" s="169">
        <f t="shared" si="190"/>
        <v>0</v>
      </c>
      <c r="FR107" s="169">
        <f t="shared" si="190"/>
        <v>0</v>
      </c>
      <c r="FS107" s="169">
        <f t="shared" si="190"/>
        <v>0</v>
      </c>
      <c r="FT107" s="169">
        <f t="shared" si="190"/>
        <v>0</v>
      </c>
      <c r="FU107" s="169">
        <f t="shared" si="190"/>
        <v>0</v>
      </c>
      <c r="FV107" s="169">
        <f t="shared" si="190"/>
        <v>0</v>
      </c>
      <c r="FW107" s="169">
        <f t="shared" si="190"/>
        <v>0</v>
      </c>
      <c r="FX107" s="169">
        <f t="shared" si="190"/>
        <v>0</v>
      </c>
      <c r="FY107" s="169">
        <f t="shared" si="190"/>
        <v>0</v>
      </c>
      <c r="FZ107" s="169">
        <f t="shared" si="190"/>
        <v>0</v>
      </c>
      <c r="GA107" s="169">
        <f t="shared" si="190"/>
        <v>0</v>
      </c>
      <c r="GB107" s="169">
        <f t="shared" si="190"/>
        <v>0</v>
      </c>
      <c r="GC107" s="169">
        <f t="shared" si="190"/>
        <v>0</v>
      </c>
      <c r="GD107" s="169">
        <f t="shared" si="190"/>
        <v>0</v>
      </c>
      <c r="GE107" s="169">
        <f t="shared" si="190"/>
        <v>0</v>
      </c>
      <c r="GF107" s="169">
        <f t="shared" si="190"/>
        <v>0</v>
      </c>
      <c r="GG107" s="169">
        <f t="shared" si="190"/>
        <v>0</v>
      </c>
      <c r="GH107" s="169">
        <f t="shared" si="190"/>
        <v>0</v>
      </c>
      <c r="GI107" s="169">
        <f t="shared" si="190"/>
        <v>0</v>
      </c>
      <c r="GJ107" s="169">
        <f t="shared" si="190"/>
        <v>0</v>
      </c>
      <c r="GK107" s="169">
        <f t="shared" si="190"/>
        <v>0</v>
      </c>
      <c r="GL107" s="169">
        <f t="shared" si="190"/>
        <v>0</v>
      </c>
      <c r="GM107" s="169">
        <f t="shared" si="190"/>
        <v>0</v>
      </c>
      <c r="GN107" s="169">
        <f t="shared" ref="GN107:IY107" si="191">MAX(GN11:GN106)</f>
        <v>0</v>
      </c>
      <c r="GO107" s="169">
        <f t="shared" si="191"/>
        <v>0</v>
      </c>
      <c r="GP107" s="169">
        <f t="shared" si="191"/>
        <v>0</v>
      </c>
      <c r="GQ107" s="169">
        <f t="shared" si="191"/>
        <v>0</v>
      </c>
      <c r="GR107" s="169">
        <f t="shared" si="191"/>
        <v>0</v>
      </c>
      <c r="GS107" s="169">
        <f t="shared" si="191"/>
        <v>0</v>
      </c>
      <c r="GT107" s="169">
        <f t="shared" si="191"/>
        <v>0</v>
      </c>
      <c r="GU107" s="169">
        <f t="shared" si="191"/>
        <v>0</v>
      </c>
      <c r="GV107" s="169">
        <f t="shared" si="191"/>
        <v>0</v>
      </c>
      <c r="GW107" s="169">
        <f t="shared" si="191"/>
        <v>0</v>
      </c>
      <c r="GX107" s="169">
        <f t="shared" si="191"/>
        <v>0</v>
      </c>
      <c r="GY107" s="169">
        <f t="shared" si="191"/>
        <v>0</v>
      </c>
      <c r="GZ107" s="169">
        <f t="shared" si="191"/>
        <v>0</v>
      </c>
      <c r="HA107" s="169">
        <f t="shared" si="191"/>
        <v>0</v>
      </c>
      <c r="HB107" s="169">
        <f t="shared" si="191"/>
        <v>0</v>
      </c>
      <c r="HC107" s="169">
        <f t="shared" si="191"/>
        <v>0</v>
      </c>
      <c r="HD107" s="169">
        <f t="shared" si="191"/>
        <v>0</v>
      </c>
      <c r="HE107" s="169">
        <f t="shared" si="191"/>
        <v>0</v>
      </c>
      <c r="HF107" s="169">
        <f t="shared" si="191"/>
        <v>0</v>
      </c>
      <c r="HG107" s="169">
        <f t="shared" si="191"/>
        <v>0</v>
      </c>
      <c r="HH107" s="169">
        <f t="shared" si="191"/>
        <v>0</v>
      </c>
      <c r="HI107" s="169">
        <f t="shared" si="191"/>
        <v>0</v>
      </c>
      <c r="HJ107" s="169">
        <f t="shared" si="191"/>
        <v>0</v>
      </c>
      <c r="HK107" s="169">
        <f t="shared" si="191"/>
        <v>0</v>
      </c>
      <c r="HL107" s="169">
        <f t="shared" si="191"/>
        <v>0</v>
      </c>
      <c r="HM107" s="169">
        <f t="shared" si="191"/>
        <v>0</v>
      </c>
      <c r="HN107" s="169">
        <f t="shared" si="191"/>
        <v>0</v>
      </c>
      <c r="HO107" s="169">
        <f t="shared" si="191"/>
        <v>0</v>
      </c>
      <c r="HP107" s="169">
        <f t="shared" si="191"/>
        <v>0</v>
      </c>
      <c r="HQ107" s="169">
        <f t="shared" si="191"/>
        <v>0</v>
      </c>
      <c r="HR107" s="169">
        <f t="shared" si="191"/>
        <v>0</v>
      </c>
      <c r="HS107" s="169">
        <f t="shared" si="191"/>
        <v>0</v>
      </c>
      <c r="HT107" s="169">
        <f t="shared" si="191"/>
        <v>0</v>
      </c>
      <c r="HU107" s="169">
        <f t="shared" si="191"/>
        <v>0</v>
      </c>
      <c r="HV107" s="169">
        <f t="shared" si="191"/>
        <v>0</v>
      </c>
      <c r="HW107" s="169">
        <f t="shared" si="191"/>
        <v>0</v>
      </c>
      <c r="HX107" s="169">
        <f t="shared" si="191"/>
        <v>0</v>
      </c>
      <c r="HY107" s="169">
        <f t="shared" si="191"/>
        <v>0</v>
      </c>
      <c r="HZ107" s="169">
        <f t="shared" si="191"/>
        <v>0</v>
      </c>
      <c r="IA107" s="169">
        <f t="shared" si="191"/>
        <v>0</v>
      </c>
      <c r="IB107" s="169">
        <f t="shared" si="191"/>
        <v>0</v>
      </c>
      <c r="IC107" s="169">
        <f t="shared" si="191"/>
        <v>0</v>
      </c>
      <c r="ID107" s="169">
        <f t="shared" si="191"/>
        <v>0</v>
      </c>
      <c r="IE107" s="169">
        <f t="shared" si="191"/>
        <v>0</v>
      </c>
      <c r="IF107" s="169">
        <f t="shared" si="191"/>
        <v>0</v>
      </c>
      <c r="IG107" s="169">
        <f t="shared" si="191"/>
        <v>0</v>
      </c>
      <c r="IH107" s="169">
        <f t="shared" si="191"/>
        <v>0</v>
      </c>
      <c r="II107" s="169">
        <f t="shared" si="191"/>
        <v>0</v>
      </c>
      <c r="IJ107" s="169">
        <f t="shared" si="191"/>
        <v>0</v>
      </c>
      <c r="IK107" s="169">
        <f t="shared" si="191"/>
        <v>0</v>
      </c>
      <c r="IL107" s="169">
        <f t="shared" si="191"/>
        <v>0</v>
      </c>
      <c r="IM107" s="169">
        <f t="shared" si="191"/>
        <v>0</v>
      </c>
      <c r="IN107" s="169">
        <f t="shared" si="191"/>
        <v>0</v>
      </c>
      <c r="IO107" s="169">
        <f t="shared" si="191"/>
        <v>0</v>
      </c>
      <c r="IP107" s="169">
        <f t="shared" si="191"/>
        <v>0</v>
      </c>
      <c r="IQ107" s="169">
        <f t="shared" si="191"/>
        <v>0</v>
      </c>
      <c r="IR107" s="169">
        <f t="shared" si="191"/>
        <v>0</v>
      </c>
      <c r="IS107" s="169">
        <f t="shared" si="191"/>
        <v>0</v>
      </c>
      <c r="IT107" s="169">
        <f t="shared" si="191"/>
        <v>0</v>
      </c>
      <c r="IU107" s="169">
        <f t="shared" si="191"/>
        <v>0</v>
      </c>
      <c r="IV107" s="169">
        <f t="shared" si="191"/>
        <v>0</v>
      </c>
      <c r="IW107" s="169">
        <f t="shared" si="191"/>
        <v>0</v>
      </c>
      <c r="IX107" s="169">
        <f t="shared" si="191"/>
        <v>0</v>
      </c>
      <c r="IY107" s="169">
        <f t="shared" si="191"/>
        <v>0</v>
      </c>
      <c r="IZ107" s="169">
        <f t="shared" ref="IZ107:JD107" si="192">MAX(IZ11:IZ106)</f>
        <v>0</v>
      </c>
      <c r="JA107" s="169">
        <f t="shared" si="192"/>
        <v>0</v>
      </c>
      <c r="JB107" s="169">
        <f t="shared" si="192"/>
        <v>0</v>
      </c>
      <c r="JC107" s="169">
        <f t="shared" si="192"/>
        <v>0</v>
      </c>
      <c r="JD107" s="169">
        <f t="shared" si="192"/>
        <v>0</v>
      </c>
      <c r="JE107" s="169">
        <f t="shared" ref="JE107:JH107" si="193">MAX(JE11:JE106)</f>
        <v>0</v>
      </c>
      <c r="JF107" s="169">
        <f t="shared" si="193"/>
        <v>0</v>
      </c>
      <c r="JG107" s="169">
        <f t="shared" si="193"/>
        <v>0</v>
      </c>
      <c r="JH107" s="169">
        <f t="shared" si="193"/>
        <v>0</v>
      </c>
    </row>
    <row r="108" spans="1:268" ht="12.75" customHeight="1">
      <c r="A108" s="114" t="s">
        <v>130</v>
      </c>
      <c r="B108" s="143"/>
      <c r="C108" s="169">
        <f>MIN(C11:C106)</f>
        <v>0</v>
      </c>
      <c r="D108" s="169">
        <f t="shared" ref="D108:BO108" si="194">MIN(D11:D106)</f>
        <v>0</v>
      </c>
      <c r="E108" s="169">
        <f t="shared" si="194"/>
        <v>0</v>
      </c>
      <c r="F108" s="169">
        <f t="shared" si="194"/>
        <v>0</v>
      </c>
      <c r="G108" s="169">
        <f t="shared" si="194"/>
        <v>0</v>
      </c>
      <c r="H108" s="169">
        <f t="shared" si="194"/>
        <v>0</v>
      </c>
      <c r="I108" s="169">
        <f t="shared" si="194"/>
        <v>0</v>
      </c>
      <c r="J108" s="169">
        <f t="shared" si="194"/>
        <v>0</v>
      </c>
      <c r="K108" s="169">
        <f t="shared" si="194"/>
        <v>0</v>
      </c>
      <c r="L108" s="169">
        <f t="shared" si="194"/>
        <v>0</v>
      </c>
      <c r="M108" s="169">
        <f t="shared" si="194"/>
        <v>0</v>
      </c>
      <c r="N108" s="169">
        <f t="shared" si="194"/>
        <v>0</v>
      </c>
      <c r="O108" s="169">
        <f t="shared" si="194"/>
        <v>0</v>
      </c>
      <c r="P108" s="169">
        <f t="shared" si="194"/>
        <v>0</v>
      </c>
      <c r="Q108" s="169">
        <f t="shared" si="194"/>
        <v>0</v>
      </c>
      <c r="R108" s="169">
        <f t="shared" si="194"/>
        <v>0</v>
      </c>
      <c r="S108" s="169">
        <f t="shared" si="194"/>
        <v>0</v>
      </c>
      <c r="T108" s="169">
        <f t="shared" si="194"/>
        <v>0</v>
      </c>
      <c r="U108" s="169">
        <f t="shared" si="194"/>
        <v>0</v>
      </c>
      <c r="V108" s="169">
        <f t="shared" si="194"/>
        <v>0</v>
      </c>
      <c r="W108" s="169">
        <f t="shared" si="194"/>
        <v>0</v>
      </c>
      <c r="X108" s="169">
        <f t="shared" si="194"/>
        <v>0</v>
      </c>
      <c r="Y108" s="169">
        <f t="shared" si="194"/>
        <v>0</v>
      </c>
      <c r="Z108" s="169">
        <f t="shared" si="194"/>
        <v>0</v>
      </c>
      <c r="AA108" s="169">
        <f t="shared" si="194"/>
        <v>0</v>
      </c>
      <c r="AB108" s="169">
        <f t="shared" si="194"/>
        <v>0</v>
      </c>
      <c r="AC108" s="169">
        <f t="shared" si="194"/>
        <v>0</v>
      </c>
      <c r="AD108" s="169">
        <f t="shared" si="194"/>
        <v>0</v>
      </c>
      <c r="AE108" s="169">
        <f t="shared" si="194"/>
        <v>0</v>
      </c>
      <c r="AF108" s="169">
        <f t="shared" si="194"/>
        <v>0</v>
      </c>
      <c r="AG108" s="169">
        <f t="shared" si="194"/>
        <v>0</v>
      </c>
      <c r="AH108" s="169">
        <f t="shared" si="194"/>
        <v>0</v>
      </c>
      <c r="AI108" s="169">
        <f t="shared" si="194"/>
        <v>0</v>
      </c>
      <c r="AJ108" s="169">
        <f t="shared" si="194"/>
        <v>0</v>
      </c>
      <c r="AK108" s="169">
        <f t="shared" si="194"/>
        <v>0</v>
      </c>
      <c r="AL108" s="169">
        <f t="shared" si="194"/>
        <v>0</v>
      </c>
      <c r="AM108" s="169">
        <f t="shared" si="194"/>
        <v>0</v>
      </c>
      <c r="AN108" s="169">
        <f t="shared" si="194"/>
        <v>0</v>
      </c>
      <c r="AO108" s="169">
        <f t="shared" si="194"/>
        <v>0</v>
      </c>
      <c r="AP108" s="169">
        <f t="shared" si="194"/>
        <v>0</v>
      </c>
      <c r="AQ108" s="169">
        <f t="shared" si="194"/>
        <v>0</v>
      </c>
      <c r="AR108" s="169">
        <f t="shared" si="194"/>
        <v>0</v>
      </c>
      <c r="AS108" s="169">
        <f t="shared" si="194"/>
        <v>0</v>
      </c>
      <c r="AT108" s="169">
        <f t="shared" si="194"/>
        <v>0</v>
      </c>
      <c r="AU108" s="169">
        <f t="shared" si="194"/>
        <v>0</v>
      </c>
      <c r="AV108" s="169">
        <f t="shared" si="194"/>
        <v>0</v>
      </c>
      <c r="AW108" s="169">
        <f t="shared" si="194"/>
        <v>0</v>
      </c>
      <c r="AX108" s="169">
        <f t="shared" si="194"/>
        <v>0</v>
      </c>
      <c r="AY108" s="169">
        <f t="shared" si="194"/>
        <v>0</v>
      </c>
      <c r="AZ108" s="169">
        <f t="shared" si="194"/>
        <v>0</v>
      </c>
      <c r="BA108" s="169">
        <f t="shared" si="194"/>
        <v>0</v>
      </c>
      <c r="BB108" s="169">
        <f t="shared" si="194"/>
        <v>0</v>
      </c>
      <c r="BC108" s="169">
        <f t="shared" si="194"/>
        <v>0</v>
      </c>
      <c r="BD108" s="169">
        <f t="shared" si="194"/>
        <v>0</v>
      </c>
      <c r="BE108" s="169">
        <f t="shared" si="194"/>
        <v>0</v>
      </c>
      <c r="BF108" s="169">
        <f t="shared" si="194"/>
        <v>0</v>
      </c>
      <c r="BG108" s="169">
        <f t="shared" si="194"/>
        <v>0</v>
      </c>
      <c r="BH108" s="169">
        <f t="shared" si="194"/>
        <v>0</v>
      </c>
      <c r="BI108" s="169">
        <f t="shared" si="194"/>
        <v>0</v>
      </c>
      <c r="BJ108" s="169">
        <f t="shared" si="194"/>
        <v>0</v>
      </c>
      <c r="BK108" s="169">
        <f t="shared" si="194"/>
        <v>0</v>
      </c>
      <c r="BL108" s="169">
        <f t="shared" si="194"/>
        <v>0</v>
      </c>
      <c r="BM108" s="169">
        <f t="shared" si="194"/>
        <v>0</v>
      </c>
      <c r="BN108" s="169">
        <f t="shared" si="194"/>
        <v>0</v>
      </c>
      <c r="BO108" s="169">
        <f t="shared" si="194"/>
        <v>0</v>
      </c>
      <c r="BP108" s="169">
        <f t="shared" ref="BP108:EA108" si="195">MIN(BP11:BP106)</f>
        <v>0</v>
      </c>
      <c r="BQ108" s="169">
        <f t="shared" si="195"/>
        <v>0</v>
      </c>
      <c r="BR108" s="169">
        <f t="shared" si="195"/>
        <v>0</v>
      </c>
      <c r="BS108" s="169">
        <f t="shared" si="195"/>
        <v>0</v>
      </c>
      <c r="BT108" s="169">
        <f t="shared" si="195"/>
        <v>0</v>
      </c>
      <c r="BU108" s="169">
        <f t="shared" si="195"/>
        <v>0</v>
      </c>
      <c r="BV108" s="169">
        <f t="shared" si="195"/>
        <v>0</v>
      </c>
      <c r="BW108" s="169">
        <f>MIN(BW11:BW106)</f>
        <v>0</v>
      </c>
      <c r="BX108" s="169">
        <f t="shared" si="195"/>
        <v>0</v>
      </c>
      <c r="BY108" s="169">
        <f t="shared" si="195"/>
        <v>0</v>
      </c>
      <c r="BZ108" s="169">
        <f t="shared" si="195"/>
        <v>0</v>
      </c>
      <c r="CA108" s="169">
        <f t="shared" si="195"/>
        <v>0</v>
      </c>
      <c r="CB108" s="169">
        <f t="shared" si="195"/>
        <v>0</v>
      </c>
      <c r="CC108" s="169">
        <f t="shared" si="195"/>
        <v>0</v>
      </c>
      <c r="CD108" s="169">
        <f t="shared" si="195"/>
        <v>0</v>
      </c>
      <c r="CE108" s="169">
        <f t="shared" si="195"/>
        <v>0</v>
      </c>
      <c r="CF108" s="169">
        <f t="shared" si="195"/>
        <v>0</v>
      </c>
      <c r="CG108" s="169">
        <f t="shared" si="195"/>
        <v>0</v>
      </c>
      <c r="CH108" s="169">
        <f t="shared" si="195"/>
        <v>0</v>
      </c>
      <c r="CI108" s="169">
        <f t="shared" si="195"/>
        <v>0</v>
      </c>
      <c r="CJ108" s="169">
        <f t="shared" si="195"/>
        <v>0</v>
      </c>
      <c r="CK108" s="169">
        <f t="shared" si="195"/>
        <v>0</v>
      </c>
      <c r="CL108" s="169">
        <f t="shared" si="195"/>
        <v>0</v>
      </c>
      <c r="CM108" s="169">
        <f t="shared" si="195"/>
        <v>0</v>
      </c>
      <c r="CN108" s="169">
        <f t="shared" si="195"/>
        <v>0</v>
      </c>
      <c r="CO108" s="169">
        <f t="shared" si="195"/>
        <v>0</v>
      </c>
      <c r="CP108" s="169">
        <f t="shared" si="195"/>
        <v>0</v>
      </c>
      <c r="CQ108" s="169">
        <f t="shared" si="195"/>
        <v>0</v>
      </c>
      <c r="CR108" s="169">
        <f t="shared" si="195"/>
        <v>0</v>
      </c>
      <c r="CS108" s="169">
        <f t="shared" si="195"/>
        <v>0</v>
      </c>
      <c r="CT108" s="169">
        <f t="shared" si="195"/>
        <v>0</v>
      </c>
      <c r="CU108" s="169">
        <f t="shared" si="195"/>
        <v>0</v>
      </c>
      <c r="CV108" s="169">
        <f t="shared" si="195"/>
        <v>0</v>
      </c>
      <c r="CW108" s="169">
        <f t="shared" si="195"/>
        <v>0</v>
      </c>
      <c r="CX108" s="169">
        <f t="shared" si="195"/>
        <v>0</v>
      </c>
      <c r="CY108" s="169">
        <f t="shared" si="195"/>
        <v>0</v>
      </c>
      <c r="CZ108" s="169">
        <f t="shared" si="195"/>
        <v>0</v>
      </c>
      <c r="DA108" s="169">
        <f t="shared" ref="DA108" si="196">MIN(DA11:DA106)</f>
        <v>0</v>
      </c>
      <c r="DB108" s="169">
        <f t="shared" si="195"/>
        <v>0</v>
      </c>
      <c r="DC108" s="169">
        <f t="shared" si="195"/>
        <v>0</v>
      </c>
      <c r="DD108" s="169">
        <f t="shared" si="195"/>
        <v>0</v>
      </c>
      <c r="DE108" s="169">
        <f t="shared" si="195"/>
        <v>0</v>
      </c>
      <c r="DF108" s="169">
        <f t="shared" si="195"/>
        <v>0</v>
      </c>
      <c r="DG108" s="169">
        <f t="shared" si="195"/>
        <v>0</v>
      </c>
      <c r="DH108" s="169">
        <f t="shared" si="195"/>
        <v>0</v>
      </c>
      <c r="DI108" s="169">
        <f t="shared" si="195"/>
        <v>0</v>
      </c>
      <c r="DJ108" s="169">
        <f t="shared" si="195"/>
        <v>0</v>
      </c>
      <c r="DK108" s="169">
        <f t="shared" si="195"/>
        <v>0</v>
      </c>
      <c r="DL108" s="169">
        <f t="shared" si="195"/>
        <v>0</v>
      </c>
      <c r="DM108" s="169">
        <f t="shared" si="195"/>
        <v>0</v>
      </c>
      <c r="DN108" s="169">
        <f t="shared" si="195"/>
        <v>0</v>
      </c>
      <c r="DO108" s="169">
        <f t="shared" si="195"/>
        <v>0</v>
      </c>
      <c r="DP108" s="169">
        <f t="shared" si="195"/>
        <v>0</v>
      </c>
      <c r="DQ108" s="169">
        <f t="shared" si="195"/>
        <v>0</v>
      </c>
      <c r="DR108" s="169">
        <f t="shared" si="195"/>
        <v>0</v>
      </c>
      <c r="DS108" s="169">
        <f t="shared" si="195"/>
        <v>0</v>
      </c>
      <c r="DT108" s="169">
        <f t="shared" si="195"/>
        <v>0</v>
      </c>
      <c r="DU108" s="169">
        <f t="shared" si="195"/>
        <v>0</v>
      </c>
      <c r="DV108" s="169">
        <f t="shared" si="195"/>
        <v>0</v>
      </c>
      <c r="DW108" s="169">
        <f t="shared" si="195"/>
        <v>0</v>
      </c>
      <c r="DX108" s="169">
        <f t="shared" si="195"/>
        <v>0</v>
      </c>
      <c r="DY108" s="169">
        <f t="shared" si="195"/>
        <v>0</v>
      </c>
      <c r="DZ108" s="169">
        <f t="shared" si="195"/>
        <v>0</v>
      </c>
      <c r="EA108" s="169">
        <f t="shared" si="195"/>
        <v>0</v>
      </c>
      <c r="EB108" s="169">
        <f t="shared" ref="EB108:GM108" si="197">MIN(EB11:EB106)</f>
        <v>0</v>
      </c>
      <c r="EC108" s="169">
        <f t="shared" si="197"/>
        <v>0</v>
      </c>
      <c r="ED108" s="169">
        <f t="shared" si="197"/>
        <v>0</v>
      </c>
      <c r="EE108" s="169">
        <f t="shared" si="197"/>
        <v>0</v>
      </c>
      <c r="EF108" s="169">
        <f t="shared" si="197"/>
        <v>0</v>
      </c>
      <c r="EG108" s="169">
        <f t="shared" si="197"/>
        <v>0</v>
      </c>
      <c r="EH108" s="169">
        <f t="shared" si="197"/>
        <v>0</v>
      </c>
      <c r="EI108" s="169">
        <f t="shared" si="197"/>
        <v>0</v>
      </c>
      <c r="EJ108" s="169">
        <f t="shared" si="197"/>
        <v>0</v>
      </c>
      <c r="EK108" s="169">
        <f t="shared" si="197"/>
        <v>0</v>
      </c>
      <c r="EL108" s="169">
        <f t="shared" si="197"/>
        <v>0</v>
      </c>
      <c r="EM108" s="169">
        <f t="shared" si="197"/>
        <v>0</v>
      </c>
      <c r="EN108" s="169">
        <f t="shared" si="197"/>
        <v>0</v>
      </c>
      <c r="EO108" s="169">
        <f t="shared" si="197"/>
        <v>0</v>
      </c>
      <c r="EP108" s="169">
        <f t="shared" si="197"/>
        <v>0</v>
      </c>
      <c r="EQ108" s="169">
        <f t="shared" si="197"/>
        <v>0</v>
      </c>
      <c r="ER108" s="169">
        <f t="shared" si="197"/>
        <v>0</v>
      </c>
      <c r="ES108" s="169">
        <f t="shared" si="197"/>
        <v>0</v>
      </c>
      <c r="ET108" s="169">
        <f t="shared" si="197"/>
        <v>0</v>
      </c>
      <c r="EU108" s="169">
        <f t="shared" si="197"/>
        <v>0</v>
      </c>
      <c r="EV108" s="169">
        <f t="shared" si="197"/>
        <v>0</v>
      </c>
      <c r="EW108" s="169">
        <f t="shared" si="197"/>
        <v>0</v>
      </c>
      <c r="EX108" s="169">
        <f t="shared" si="197"/>
        <v>0</v>
      </c>
      <c r="EY108" s="169">
        <f t="shared" si="197"/>
        <v>0</v>
      </c>
      <c r="EZ108" s="169">
        <f t="shared" si="197"/>
        <v>0</v>
      </c>
      <c r="FA108" s="169">
        <f t="shared" si="197"/>
        <v>0</v>
      </c>
      <c r="FB108" s="169">
        <f t="shared" si="197"/>
        <v>0</v>
      </c>
      <c r="FC108" s="169">
        <f t="shared" si="197"/>
        <v>0</v>
      </c>
      <c r="FD108" s="169">
        <f t="shared" si="197"/>
        <v>0</v>
      </c>
      <c r="FE108" s="169">
        <f t="shared" si="197"/>
        <v>0</v>
      </c>
      <c r="FF108" s="169">
        <f t="shared" si="197"/>
        <v>0</v>
      </c>
      <c r="FG108" s="169">
        <f t="shared" si="197"/>
        <v>0</v>
      </c>
      <c r="FH108" s="169">
        <f t="shared" si="197"/>
        <v>0</v>
      </c>
      <c r="FI108" s="169">
        <f t="shared" si="197"/>
        <v>0</v>
      </c>
      <c r="FJ108" s="169">
        <f t="shared" si="197"/>
        <v>0</v>
      </c>
      <c r="FK108" s="169">
        <f t="shared" si="197"/>
        <v>0</v>
      </c>
      <c r="FL108" s="169">
        <f t="shared" si="197"/>
        <v>0</v>
      </c>
      <c r="FM108" s="169">
        <f t="shared" si="197"/>
        <v>0</v>
      </c>
      <c r="FN108" s="169">
        <f t="shared" si="197"/>
        <v>0</v>
      </c>
      <c r="FO108" s="169">
        <f t="shared" si="197"/>
        <v>0</v>
      </c>
      <c r="FP108" s="169">
        <f t="shared" si="197"/>
        <v>0</v>
      </c>
      <c r="FQ108" s="169">
        <f t="shared" si="197"/>
        <v>0</v>
      </c>
      <c r="FR108" s="169">
        <f t="shared" si="197"/>
        <v>0</v>
      </c>
      <c r="FS108" s="169">
        <f t="shared" si="197"/>
        <v>0</v>
      </c>
      <c r="FT108" s="169">
        <f t="shared" si="197"/>
        <v>0</v>
      </c>
      <c r="FU108" s="169">
        <f t="shared" si="197"/>
        <v>0</v>
      </c>
      <c r="FV108" s="169">
        <f t="shared" si="197"/>
        <v>0</v>
      </c>
      <c r="FW108" s="169">
        <f t="shared" si="197"/>
        <v>0</v>
      </c>
      <c r="FX108" s="169">
        <f t="shared" si="197"/>
        <v>0</v>
      </c>
      <c r="FY108" s="169">
        <f t="shared" si="197"/>
        <v>0</v>
      </c>
      <c r="FZ108" s="169">
        <f t="shared" si="197"/>
        <v>0</v>
      </c>
      <c r="GA108" s="169">
        <f t="shared" si="197"/>
        <v>0</v>
      </c>
      <c r="GB108" s="169">
        <f t="shared" si="197"/>
        <v>0</v>
      </c>
      <c r="GC108" s="169">
        <f t="shared" si="197"/>
        <v>0</v>
      </c>
      <c r="GD108" s="169">
        <f t="shared" si="197"/>
        <v>0</v>
      </c>
      <c r="GE108" s="169">
        <f t="shared" si="197"/>
        <v>0</v>
      </c>
      <c r="GF108" s="169">
        <f t="shared" si="197"/>
        <v>0</v>
      </c>
      <c r="GG108" s="169">
        <f t="shared" si="197"/>
        <v>0</v>
      </c>
      <c r="GH108" s="169">
        <f t="shared" si="197"/>
        <v>0</v>
      </c>
      <c r="GI108" s="169">
        <f t="shared" si="197"/>
        <v>0</v>
      </c>
      <c r="GJ108" s="169">
        <f t="shared" si="197"/>
        <v>0</v>
      </c>
      <c r="GK108" s="169">
        <f t="shared" si="197"/>
        <v>0</v>
      </c>
      <c r="GL108" s="169">
        <f t="shared" si="197"/>
        <v>0</v>
      </c>
      <c r="GM108" s="169">
        <f t="shared" si="197"/>
        <v>0</v>
      </c>
      <c r="GN108" s="169">
        <f t="shared" ref="GN108:IY108" si="198">MIN(GN11:GN106)</f>
        <v>0</v>
      </c>
      <c r="GO108" s="169">
        <f t="shared" si="198"/>
        <v>0</v>
      </c>
      <c r="GP108" s="169">
        <f t="shared" si="198"/>
        <v>0</v>
      </c>
      <c r="GQ108" s="169">
        <f t="shared" si="198"/>
        <v>0</v>
      </c>
      <c r="GR108" s="169">
        <f t="shared" si="198"/>
        <v>0</v>
      </c>
      <c r="GS108" s="169">
        <f t="shared" si="198"/>
        <v>0</v>
      </c>
      <c r="GT108" s="169">
        <f t="shared" si="198"/>
        <v>0</v>
      </c>
      <c r="GU108" s="169">
        <f t="shared" si="198"/>
        <v>0</v>
      </c>
      <c r="GV108" s="169">
        <f t="shared" si="198"/>
        <v>0</v>
      </c>
      <c r="GW108" s="169">
        <f t="shared" si="198"/>
        <v>0</v>
      </c>
      <c r="GX108" s="169">
        <f t="shared" si="198"/>
        <v>0</v>
      </c>
      <c r="GY108" s="169">
        <f t="shared" si="198"/>
        <v>0</v>
      </c>
      <c r="GZ108" s="169">
        <f t="shared" si="198"/>
        <v>0</v>
      </c>
      <c r="HA108" s="169">
        <f t="shared" si="198"/>
        <v>0</v>
      </c>
      <c r="HB108" s="169">
        <f t="shared" si="198"/>
        <v>0</v>
      </c>
      <c r="HC108" s="169">
        <f t="shared" si="198"/>
        <v>0</v>
      </c>
      <c r="HD108" s="169">
        <f t="shared" si="198"/>
        <v>0</v>
      </c>
      <c r="HE108" s="169">
        <f t="shared" si="198"/>
        <v>0</v>
      </c>
      <c r="HF108" s="169">
        <f t="shared" si="198"/>
        <v>0</v>
      </c>
      <c r="HG108" s="169">
        <f t="shared" si="198"/>
        <v>0</v>
      </c>
      <c r="HH108" s="169">
        <f t="shared" si="198"/>
        <v>0</v>
      </c>
      <c r="HI108" s="169">
        <f t="shared" si="198"/>
        <v>0</v>
      </c>
      <c r="HJ108" s="169">
        <f t="shared" si="198"/>
        <v>0</v>
      </c>
      <c r="HK108" s="169">
        <f t="shared" si="198"/>
        <v>0</v>
      </c>
      <c r="HL108" s="169">
        <f t="shared" si="198"/>
        <v>0</v>
      </c>
      <c r="HM108" s="169">
        <f t="shared" si="198"/>
        <v>0</v>
      </c>
      <c r="HN108" s="169">
        <f t="shared" si="198"/>
        <v>0</v>
      </c>
      <c r="HO108" s="169">
        <f t="shared" si="198"/>
        <v>0</v>
      </c>
      <c r="HP108" s="169">
        <f t="shared" si="198"/>
        <v>0</v>
      </c>
      <c r="HQ108" s="169">
        <f t="shared" si="198"/>
        <v>0</v>
      </c>
      <c r="HR108" s="169">
        <f t="shared" si="198"/>
        <v>0</v>
      </c>
      <c r="HS108" s="169">
        <f t="shared" si="198"/>
        <v>0</v>
      </c>
      <c r="HT108" s="169">
        <f t="shared" si="198"/>
        <v>0</v>
      </c>
      <c r="HU108" s="169">
        <f t="shared" si="198"/>
        <v>0</v>
      </c>
      <c r="HV108" s="169">
        <f t="shared" si="198"/>
        <v>0</v>
      </c>
      <c r="HW108" s="169">
        <f t="shared" si="198"/>
        <v>0</v>
      </c>
      <c r="HX108" s="169">
        <f t="shared" si="198"/>
        <v>0</v>
      </c>
      <c r="HY108" s="169">
        <f t="shared" si="198"/>
        <v>0</v>
      </c>
      <c r="HZ108" s="169">
        <f t="shared" si="198"/>
        <v>0</v>
      </c>
      <c r="IA108" s="169">
        <f t="shared" si="198"/>
        <v>0</v>
      </c>
      <c r="IB108" s="169">
        <f t="shared" si="198"/>
        <v>0</v>
      </c>
      <c r="IC108" s="169">
        <f t="shared" si="198"/>
        <v>0</v>
      </c>
      <c r="ID108" s="169">
        <f t="shared" si="198"/>
        <v>0</v>
      </c>
      <c r="IE108" s="169">
        <f t="shared" si="198"/>
        <v>0</v>
      </c>
      <c r="IF108" s="169">
        <f t="shared" si="198"/>
        <v>0</v>
      </c>
      <c r="IG108" s="169">
        <f t="shared" si="198"/>
        <v>0</v>
      </c>
      <c r="IH108" s="169">
        <f t="shared" si="198"/>
        <v>0</v>
      </c>
      <c r="II108" s="169">
        <f t="shared" si="198"/>
        <v>0</v>
      </c>
      <c r="IJ108" s="169">
        <f t="shared" si="198"/>
        <v>0</v>
      </c>
      <c r="IK108" s="169">
        <f t="shared" si="198"/>
        <v>0</v>
      </c>
      <c r="IL108" s="169">
        <f t="shared" si="198"/>
        <v>0</v>
      </c>
      <c r="IM108" s="169">
        <f t="shared" si="198"/>
        <v>0</v>
      </c>
      <c r="IN108" s="169">
        <f t="shared" si="198"/>
        <v>0</v>
      </c>
      <c r="IO108" s="169">
        <f t="shared" si="198"/>
        <v>0</v>
      </c>
      <c r="IP108" s="169">
        <f t="shared" si="198"/>
        <v>0</v>
      </c>
      <c r="IQ108" s="169">
        <f t="shared" si="198"/>
        <v>0</v>
      </c>
      <c r="IR108" s="169">
        <f t="shared" si="198"/>
        <v>0</v>
      </c>
      <c r="IS108" s="169">
        <f t="shared" si="198"/>
        <v>0</v>
      </c>
      <c r="IT108" s="169">
        <f t="shared" si="198"/>
        <v>0</v>
      </c>
      <c r="IU108" s="169">
        <f t="shared" si="198"/>
        <v>0</v>
      </c>
      <c r="IV108" s="169">
        <f t="shared" si="198"/>
        <v>0</v>
      </c>
      <c r="IW108" s="169">
        <f t="shared" si="198"/>
        <v>0</v>
      </c>
      <c r="IX108" s="169">
        <f t="shared" si="198"/>
        <v>0</v>
      </c>
      <c r="IY108" s="169">
        <f t="shared" si="198"/>
        <v>0</v>
      </c>
      <c r="IZ108" s="169">
        <f t="shared" ref="IZ108:JD108" si="199">MIN(IZ11:IZ106)</f>
        <v>0</v>
      </c>
      <c r="JA108" s="169">
        <f t="shared" si="199"/>
        <v>0</v>
      </c>
      <c r="JB108" s="169">
        <f t="shared" si="199"/>
        <v>0</v>
      </c>
      <c r="JC108" s="169">
        <f t="shared" si="199"/>
        <v>0</v>
      </c>
      <c r="JD108" s="169">
        <f t="shared" si="199"/>
        <v>0</v>
      </c>
      <c r="JE108" s="169">
        <f t="shared" ref="JE108:JH108" si="200">MIN(JE11:JE106)</f>
        <v>0</v>
      </c>
      <c r="JF108" s="169">
        <f t="shared" si="200"/>
        <v>0</v>
      </c>
      <c r="JG108" s="169">
        <f t="shared" si="200"/>
        <v>0</v>
      </c>
      <c r="JH108" s="169">
        <f t="shared" si="200"/>
        <v>0</v>
      </c>
    </row>
    <row r="109" spans="1:268" ht="12.75" customHeight="1">
      <c r="A109" s="114" t="s">
        <v>160</v>
      </c>
      <c r="B109" s="143"/>
      <c r="C109" s="169" t="e">
        <f>AVERAGE(C11:C106)</f>
        <v>#DIV/0!</v>
      </c>
      <c r="D109" s="169" t="e">
        <f t="shared" ref="D109:BO109" si="201">AVERAGE(D11:D106)</f>
        <v>#DIV/0!</v>
      </c>
      <c r="E109" s="169" t="e">
        <f t="shared" si="201"/>
        <v>#DIV/0!</v>
      </c>
      <c r="F109" s="169" t="e">
        <f t="shared" si="201"/>
        <v>#DIV/0!</v>
      </c>
      <c r="G109" s="169">
        <f t="shared" si="201"/>
        <v>0</v>
      </c>
      <c r="H109" s="169">
        <f t="shared" si="201"/>
        <v>0</v>
      </c>
      <c r="I109" s="169" t="e">
        <f t="shared" si="201"/>
        <v>#DIV/0!</v>
      </c>
      <c r="J109" s="169" t="e">
        <f t="shared" si="201"/>
        <v>#DIV/0!</v>
      </c>
      <c r="K109" s="169" t="e">
        <f t="shared" si="201"/>
        <v>#DIV/0!</v>
      </c>
      <c r="L109" s="169" t="e">
        <f t="shared" si="201"/>
        <v>#DIV/0!</v>
      </c>
      <c r="M109" s="169">
        <f t="shared" si="201"/>
        <v>0</v>
      </c>
      <c r="N109" s="169">
        <f t="shared" si="201"/>
        <v>0</v>
      </c>
      <c r="O109" s="169" t="e">
        <f t="shared" si="201"/>
        <v>#DIV/0!</v>
      </c>
      <c r="P109" s="169" t="e">
        <f t="shared" si="201"/>
        <v>#DIV/0!</v>
      </c>
      <c r="Q109" s="169" t="e">
        <f t="shared" si="201"/>
        <v>#DIV/0!</v>
      </c>
      <c r="R109" s="169" t="e">
        <f t="shared" si="201"/>
        <v>#DIV/0!</v>
      </c>
      <c r="S109" s="169">
        <f t="shared" si="201"/>
        <v>0</v>
      </c>
      <c r="T109" s="169">
        <f t="shared" si="201"/>
        <v>0</v>
      </c>
      <c r="U109" s="169">
        <f t="shared" si="201"/>
        <v>11.650000000000006</v>
      </c>
      <c r="V109" s="169" t="e">
        <f t="shared" si="201"/>
        <v>#DIV/0!</v>
      </c>
      <c r="W109" s="169" t="e">
        <f t="shared" si="201"/>
        <v>#DIV/0!</v>
      </c>
      <c r="X109" s="169" t="e">
        <f t="shared" si="201"/>
        <v>#DIV/0!</v>
      </c>
      <c r="Y109" s="169">
        <f t="shared" si="201"/>
        <v>11.650000000000006</v>
      </c>
      <c r="Z109" s="169">
        <f t="shared" si="201"/>
        <v>0</v>
      </c>
      <c r="AA109" s="169" t="e">
        <f t="shared" si="201"/>
        <v>#DIV/0!</v>
      </c>
      <c r="AB109" s="169" t="e">
        <f t="shared" si="201"/>
        <v>#DIV/0!</v>
      </c>
      <c r="AC109" s="169" t="e">
        <f t="shared" si="201"/>
        <v>#DIV/0!</v>
      </c>
      <c r="AD109" s="169" t="e">
        <f t="shared" si="201"/>
        <v>#DIV/0!</v>
      </c>
      <c r="AE109" s="169">
        <f t="shared" si="201"/>
        <v>0</v>
      </c>
      <c r="AF109" s="169">
        <f t="shared" si="201"/>
        <v>0</v>
      </c>
      <c r="AG109" s="169" t="e">
        <f t="shared" si="201"/>
        <v>#DIV/0!</v>
      </c>
      <c r="AH109" s="169" t="e">
        <f t="shared" si="201"/>
        <v>#DIV/0!</v>
      </c>
      <c r="AI109" s="169" t="e">
        <f t="shared" si="201"/>
        <v>#DIV/0!</v>
      </c>
      <c r="AJ109" s="169" t="e">
        <f t="shared" si="201"/>
        <v>#DIV/0!</v>
      </c>
      <c r="AK109" s="169">
        <f t="shared" si="201"/>
        <v>0</v>
      </c>
      <c r="AL109" s="169">
        <f t="shared" si="201"/>
        <v>0</v>
      </c>
      <c r="AM109" s="169" t="e">
        <f t="shared" si="201"/>
        <v>#DIV/0!</v>
      </c>
      <c r="AN109" s="169" t="e">
        <f t="shared" si="201"/>
        <v>#DIV/0!</v>
      </c>
      <c r="AO109" s="169" t="e">
        <f t="shared" si="201"/>
        <v>#DIV/0!</v>
      </c>
      <c r="AP109" s="169" t="e">
        <f t="shared" si="201"/>
        <v>#DIV/0!</v>
      </c>
      <c r="AQ109" s="169">
        <f t="shared" si="201"/>
        <v>0</v>
      </c>
      <c r="AR109" s="169">
        <f t="shared" si="201"/>
        <v>0</v>
      </c>
      <c r="AS109" s="169">
        <f t="shared" si="201"/>
        <v>6.4208333333333281</v>
      </c>
      <c r="AT109" s="169" t="e">
        <f t="shared" si="201"/>
        <v>#DIV/0!</v>
      </c>
      <c r="AU109" s="169" t="e">
        <f t="shared" si="201"/>
        <v>#DIV/0!</v>
      </c>
      <c r="AV109" s="169" t="e">
        <f t="shared" si="201"/>
        <v>#DIV/0!</v>
      </c>
      <c r="AW109" s="169">
        <f t="shared" si="201"/>
        <v>6.4208333333333281</v>
      </c>
      <c r="AX109" s="169">
        <f t="shared" si="201"/>
        <v>0</v>
      </c>
      <c r="AY109" s="169" t="e">
        <f t="shared" si="201"/>
        <v>#DIV/0!</v>
      </c>
      <c r="AZ109" s="169" t="e">
        <f t="shared" si="201"/>
        <v>#DIV/0!</v>
      </c>
      <c r="BA109" s="169" t="e">
        <f t="shared" si="201"/>
        <v>#DIV/0!</v>
      </c>
      <c r="BB109" s="169" t="e">
        <f t="shared" si="201"/>
        <v>#DIV/0!</v>
      </c>
      <c r="BC109" s="169">
        <f t="shared" si="201"/>
        <v>0</v>
      </c>
      <c r="BD109" s="169">
        <f t="shared" si="201"/>
        <v>0</v>
      </c>
      <c r="BE109" s="169" t="e">
        <f t="shared" si="201"/>
        <v>#DIV/0!</v>
      </c>
      <c r="BF109" s="169" t="e">
        <f t="shared" si="201"/>
        <v>#DIV/0!</v>
      </c>
      <c r="BG109" s="169" t="e">
        <f t="shared" si="201"/>
        <v>#DIV/0!</v>
      </c>
      <c r="BH109" s="169" t="e">
        <f t="shared" si="201"/>
        <v>#DIV/0!</v>
      </c>
      <c r="BI109" s="169">
        <f t="shared" si="201"/>
        <v>0</v>
      </c>
      <c r="BJ109" s="169">
        <f t="shared" si="201"/>
        <v>0</v>
      </c>
      <c r="BK109" s="169" t="e">
        <f t="shared" si="201"/>
        <v>#DIV/0!</v>
      </c>
      <c r="BL109" s="169" t="e">
        <f t="shared" si="201"/>
        <v>#DIV/0!</v>
      </c>
      <c r="BM109" s="169" t="e">
        <f t="shared" si="201"/>
        <v>#DIV/0!</v>
      </c>
      <c r="BN109" s="169" t="e">
        <f t="shared" si="201"/>
        <v>#DIV/0!</v>
      </c>
      <c r="BO109" s="169">
        <f t="shared" si="201"/>
        <v>0</v>
      </c>
      <c r="BP109" s="169">
        <f t="shared" ref="BP109:EA109" si="202">AVERAGE(BP11:BP106)</f>
        <v>0</v>
      </c>
      <c r="BQ109" s="169" t="e">
        <f t="shared" si="202"/>
        <v>#DIV/0!</v>
      </c>
      <c r="BR109" s="169" t="e">
        <f t="shared" si="202"/>
        <v>#DIV/0!</v>
      </c>
      <c r="BS109" s="169" t="e">
        <f t="shared" si="202"/>
        <v>#DIV/0!</v>
      </c>
      <c r="BT109" s="169" t="e">
        <f t="shared" si="202"/>
        <v>#DIV/0!</v>
      </c>
      <c r="BU109" s="169">
        <f t="shared" si="202"/>
        <v>0</v>
      </c>
      <c r="BV109" s="169">
        <f t="shared" si="202"/>
        <v>0</v>
      </c>
      <c r="BW109" s="169" t="e" cm="1">
        <f t="array" aca="1" ref="BW109" ca="1">AVER(BW11:BW106)</f>
        <v>#NAME?</v>
      </c>
      <c r="BX109" s="169" t="e">
        <f t="shared" si="202"/>
        <v>#DIV/0!</v>
      </c>
      <c r="BY109" s="169" t="e">
        <f t="shared" si="202"/>
        <v>#DIV/0!</v>
      </c>
      <c r="BZ109" s="169" t="e">
        <f t="shared" si="202"/>
        <v>#DIV/0!</v>
      </c>
      <c r="CA109" s="169">
        <f t="shared" si="202"/>
        <v>0</v>
      </c>
      <c r="CB109" s="169">
        <f t="shared" si="202"/>
        <v>0</v>
      </c>
      <c r="CC109" s="169" t="e">
        <f t="shared" si="202"/>
        <v>#DIV/0!</v>
      </c>
      <c r="CD109" s="169" t="e">
        <f t="shared" si="202"/>
        <v>#DIV/0!</v>
      </c>
      <c r="CE109" s="169" t="e">
        <f t="shared" si="202"/>
        <v>#DIV/0!</v>
      </c>
      <c r="CF109" s="169" t="e">
        <f t="shared" si="202"/>
        <v>#DIV/0!</v>
      </c>
      <c r="CG109" s="169">
        <f t="shared" si="202"/>
        <v>0</v>
      </c>
      <c r="CH109" s="169">
        <f t="shared" si="202"/>
        <v>0</v>
      </c>
      <c r="CI109" s="169" t="e">
        <f t="shared" si="202"/>
        <v>#DIV/0!</v>
      </c>
      <c r="CJ109" s="169" t="e">
        <f t="shared" si="202"/>
        <v>#DIV/0!</v>
      </c>
      <c r="CK109" s="169" t="e">
        <f t="shared" si="202"/>
        <v>#DIV/0!</v>
      </c>
      <c r="CL109" s="169" t="e">
        <f t="shared" si="202"/>
        <v>#DIV/0!</v>
      </c>
      <c r="CM109" s="169">
        <f t="shared" si="202"/>
        <v>0</v>
      </c>
      <c r="CN109" s="169">
        <f t="shared" si="202"/>
        <v>0</v>
      </c>
      <c r="CO109" s="169" t="e">
        <f t="shared" si="202"/>
        <v>#DIV/0!</v>
      </c>
      <c r="CP109" s="169" t="e">
        <f t="shared" si="202"/>
        <v>#DIV/0!</v>
      </c>
      <c r="CQ109" s="169" t="e">
        <f t="shared" si="202"/>
        <v>#DIV/0!</v>
      </c>
      <c r="CR109" s="169" t="e">
        <f t="shared" si="202"/>
        <v>#DIV/0!</v>
      </c>
      <c r="CS109" s="169">
        <f t="shared" si="202"/>
        <v>0</v>
      </c>
      <c r="CT109" s="169">
        <f t="shared" si="202"/>
        <v>0</v>
      </c>
      <c r="CU109" s="169" t="e">
        <f t="shared" si="202"/>
        <v>#DIV/0!</v>
      </c>
      <c r="CV109" s="169" t="e">
        <f t="shared" si="202"/>
        <v>#DIV/0!</v>
      </c>
      <c r="CW109" s="169" t="e">
        <f t="shared" si="202"/>
        <v>#DIV/0!</v>
      </c>
      <c r="CX109" s="169" t="e">
        <f t="shared" si="202"/>
        <v>#DIV/0!</v>
      </c>
      <c r="CY109" s="169">
        <f t="shared" si="202"/>
        <v>0</v>
      </c>
      <c r="CZ109" s="169">
        <f t="shared" si="202"/>
        <v>0</v>
      </c>
      <c r="DA109" s="169">
        <f t="shared" ref="DA109" si="203">AVERAGE(DA11:DA106)</f>
        <v>6.0141666666666636</v>
      </c>
      <c r="DB109" s="169" t="e">
        <f t="shared" si="202"/>
        <v>#DIV/0!</v>
      </c>
      <c r="DC109" s="169" t="e">
        <f t="shared" si="202"/>
        <v>#DIV/0!</v>
      </c>
      <c r="DD109" s="169" t="e">
        <f t="shared" si="202"/>
        <v>#DIV/0!</v>
      </c>
      <c r="DE109" s="169">
        <f t="shared" si="202"/>
        <v>6.0141666666666636</v>
      </c>
      <c r="DF109" s="169">
        <f t="shared" si="202"/>
        <v>0</v>
      </c>
      <c r="DG109" s="169" t="e">
        <f t="shared" si="202"/>
        <v>#DIV/0!</v>
      </c>
      <c r="DH109" s="169" t="e">
        <f t="shared" si="202"/>
        <v>#DIV/0!</v>
      </c>
      <c r="DI109" s="169" t="e">
        <f t="shared" si="202"/>
        <v>#DIV/0!</v>
      </c>
      <c r="DJ109" s="169" t="e">
        <f t="shared" si="202"/>
        <v>#DIV/0!</v>
      </c>
      <c r="DK109" s="169">
        <f t="shared" si="202"/>
        <v>0</v>
      </c>
      <c r="DL109" s="169">
        <f t="shared" si="202"/>
        <v>0</v>
      </c>
      <c r="DM109" s="169" t="e">
        <f t="shared" si="202"/>
        <v>#DIV/0!</v>
      </c>
      <c r="DN109" s="169" t="e">
        <f t="shared" si="202"/>
        <v>#DIV/0!</v>
      </c>
      <c r="DO109" s="169" t="e">
        <f t="shared" si="202"/>
        <v>#DIV/0!</v>
      </c>
      <c r="DP109" s="169" t="e">
        <f t="shared" si="202"/>
        <v>#DIV/0!</v>
      </c>
      <c r="DQ109" s="169">
        <f t="shared" si="202"/>
        <v>0</v>
      </c>
      <c r="DR109" s="169">
        <f t="shared" si="202"/>
        <v>0</v>
      </c>
      <c r="DS109" s="169" t="e">
        <f t="shared" si="202"/>
        <v>#DIV/0!</v>
      </c>
      <c r="DT109" s="169" t="e">
        <f t="shared" si="202"/>
        <v>#DIV/0!</v>
      </c>
      <c r="DU109" s="169" t="e">
        <f t="shared" si="202"/>
        <v>#DIV/0!</v>
      </c>
      <c r="DV109" s="169" t="e">
        <f t="shared" si="202"/>
        <v>#DIV/0!</v>
      </c>
      <c r="DW109" s="169">
        <f t="shared" si="202"/>
        <v>0</v>
      </c>
      <c r="DX109" s="169">
        <f t="shared" si="202"/>
        <v>0</v>
      </c>
      <c r="DY109" s="169" t="e">
        <f t="shared" si="202"/>
        <v>#DIV/0!</v>
      </c>
      <c r="DZ109" s="169" t="e">
        <f t="shared" si="202"/>
        <v>#DIV/0!</v>
      </c>
      <c r="EA109" s="169" t="e">
        <f t="shared" si="202"/>
        <v>#DIV/0!</v>
      </c>
      <c r="EB109" s="169" t="e">
        <f t="shared" ref="EB109:GM109" si="204">AVERAGE(EB11:EB106)</f>
        <v>#DIV/0!</v>
      </c>
      <c r="EC109" s="169">
        <f t="shared" si="204"/>
        <v>0</v>
      </c>
      <c r="ED109" s="169">
        <f t="shared" si="204"/>
        <v>0</v>
      </c>
      <c r="EE109" s="169" t="e">
        <f t="shared" si="204"/>
        <v>#DIV/0!</v>
      </c>
      <c r="EF109" s="169" t="e">
        <f t="shared" si="204"/>
        <v>#DIV/0!</v>
      </c>
      <c r="EG109" s="169" t="e">
        <f t="shared" si="204"/>
        <v>#DIV/0!</v>
      </c>
      <c r="EH109" s="169" t="e">
        <f t="shared" si="204"/>
        <v>#DIV/0!</v>
      </c>
      <c r="EI109" s="169">
        <f t="shared" si="204"/>
        <v>0</v>
      </c>
      <c r="EJ109" s="169">
        <f t="shared" si="204"/>
        <v>0</v>
      </c>
      <c r="EK109" s="169" t="e">
        <f t="shared" si="204"/>
        <v>#DIV/0!</v>
      </c>
      <c r="EL109" s="169" t="e">
        <f t="shared" si="204"/>
        <v>#DIV/0!</v>
      </c>
      <c r="EM109" s="169" t="e">
        <f t="shared" si="204"/>
        <v>#DIV/0!</v>
      </c>
      <c r="EN109" s="169" t="e">
        <f t="shared" si="204"/>
        <v>#DIV/0!</v>
      </c>
      <c r="EO109" s="169">
        <f t="shared" si="204"/>
        <v>0</v>
      </c>
      <c r="EP109" s="169">
        <f t="shared" si="204"/>
        <v>0</v>
      </c>
      <c r="EQ109" s="169" t="e">
        <f t="shared" si="204"/>
        <v>#DIV/0!</v>
      </c>
      <c r="ER109" s="169" t="e">
        <f t="shared" si="204"/>
        <v>#DIV/0!</v>
      </c>
      <c r="ES109" s="169" t="e">
        <f t="shared" si="204"/>
        <v>#DIV/0!</v>
      </c>
      <c r="ET109" s="169" t="e">
        <f t="shared" si="204"/>
        <v>#DIV/0!</v>
      </c>
      <c r="EU109" s="169">
        <f t="shared" si="204"/>
        <v>0</v>
      </c>
      <c r="EV109" s="169">
        <f t="shared" si="204"/>
        <v>0</v>
      </c>
      <c r="EW109" s="169">
        <f t="shared" si="204"/>
        <v>19.416666666666647</v>
      </c>
      <c r="EX109" s="169" t="e">
        <f t="shared" si="204"/>
        <v>#DIV/0!</v>
      </c>
      <c r="EY109" s="169" t="e">
        <f t="shared" si="204"/>
        <v>#DIV/0!</v>
      </c>
      <c r="EZ109" s="169" t="e">
        <f t="shared" si="204"/>
        <v>#DIV/0!</v>
      </c>
      <c r="FA109" s="169">
        <f t="shared" si="204"/>
        <v>19.416666666666647</v>
      </c>
      <c r="FB109" s="169">
        <f t="shared" si="204"/>
        <v>0</v>
      </c>
      <c r="FC109" s="169" t="e">
        <f t="shared" si="204"/>
        <v>#DIV/0!</v>
      </c>
      <c r="FD109" s="169" t="e">
        <f t="shared" si="204"/>
        <v>#DIV/0!</v>
      </c>
      <c r="FE109" s="169" t="e">
        <f t="shared" si="204"/>
        <v>#DIV/0!</v>
      </c>
      <c r="FF109" s="169" t="e">
        <f t="shared" si="204"/>
        <v>#DIV/0!</v>
      </c>
      <c r="FG109" s="169">
        <f t="shared" si="204"/>
        <v>0</v>
      </c>
      <c r="FH109" s="169">
        <f t="shared" si="204"/>
        <v>0</v>
      </c>
      <c r="FI109" s="169" t="e">
        <f t="shared" si="204"/>
        <v>#DIV/0!</v>
      </c>
      <c r="FJ109" s="169" t="e">
        <f t="shared" si="204"/>
        <v>#DIV/0!</v>
      </c>
      <c r="FK109" s="169" t="e">
        <f t="shared" si="204"/>
        <v>#DIV/0!</v>
      </c>
      <c r="FL109" s="169" t="e">
        <f t="shared" si="204"/>
        <v>#DIV/0!</v>
      </c>
      <c r="FM109" s="169">
        <f t="shared" si="204"/>
        <v>0</v>
      </c>
      <c r="FN109" s="169">
        <f t="shared" si="204"/>
        <v>0</v>
      </c>
      <c r="FO109" s="169" t="e">
        <f t="shared" si="204"/>
        <v>#DIV/0!</v>
      </c>
      <c r="FP109" s="169" t="e">
        <f t="shared" si="204"/>
        <v>#DIV/0!</v>
      </c>
      <c r="FQ109" s="169" t="e">
        <f t="shared" si="204"/>
        <v>#DIV/0!</v>
      </c>
      <c r="FR109" s="169" t="e">
        <f t="shared" si="204"/>
        <v>#DIV/0!</v>
      </c>
      <c r="FS109" s="169">
        <f t="shared" si="204"/>
        <v>0</v>
      </c>
      <c r="FT109" s="169">
        <f t="shared" si="204"/>
        <v>0</v>
      </c>
      <c r="FU109" s="169" t="e">
        <f t="shared" si="204"/>
        <v>#DIV/0!</v>
      </c>
      <c r="FV109" s="169" t="e">
        <f t="shared" si="204"/>
        <v>#DIV/0!</v>
      </c>
      <c r="FW109" s="169" t="e">
        <f t="shared" si="204"/>
        <v>#DIV/0!</v>
      </c>
      <c r="FX109" s="169" t="e">
        <f t="shared" si="204"/>
        <v>#DIV/0!</v>
      </c>
      <c r="FY109" s="169">
        <f t="shared" si="204"/>
        <v>0</v>
      </c>
      <c r="FZ109" s="169">
        <f t="shared" si="204"/>
        <v>0</v>
      </c>
      <c r="GA109" s="169" t="e">
        <f t="shared" si="204"/>
        <v>#DIV/0!</v>
      </c>
      <c r="GB109" s="169" t="e">
        <f t="shared" si="204"/>
        <v>#DIV/0!</v>
      </c>
      <c r="GC109" s="169" t="e">
        <f t="shared" si="204"/>
        <v>#DIV/0!</v>
      </c>
      <c r="GD109" s="169" t="e">
        <f t="shared" si="204"/>
        <v>#DIV/0!</v>
      </c>
      <c r="GE109" s="169">
        <f t="shared" si="204"/>
        <v>0</v>
      </c>
      <c r="GF109" s="169">
        <f t="shared" si="204"/>
        <v>0</v>
      </c>
      <c r="GG109" s="169" t="e">
        <f t="shared" si="204"/>
        <v>#DIV/0!</v>
      </c>
      <c r="GH109" s="169" t="e">
        <f t="shared" si="204"/>
        <v>#DIV/0!</v>
      </c>
      <c r="GI109" s="169" t="e">
        <f t="shared" si="204"/>
        <v>#DIV/0!</v>
      </c>
      <c r="GJ109" s="169" t="e">
        <f t="shared" si="204"/>
        <v>#DIV/0!</v>
      </c>
      <c r="GK109" s="169">
        <f t="shared" si="204"/>
        <v>0</v>
      </c>
      <c r="GL109" s="169">
        <f t="shared" si="204"/>
        <v>0</v>
      </c>
      <c r="GM109" s="169" t="e">
        <f t="shared" si="204"/>
        <v>#DIV/0!</v>
      </c>
      <c r="GN109" s="169" t="e">
        <f t="shared" ref="GN109:IY109" si="205">AVERAGE(GN11:GN106)</f>
        <v>#DIV/0!</v>
      </c>
      <c r="GO109" s="169" t="e">
        <f t="shared" si="205"/>
        <v>#DIV/0!</v>
      </c>
      <c r="GP109" s="169" t="e">
        <f t="shared" si="205"/>
        <v>#DIV/0!</v>
      </c>
      <c r="GQ109" s="169">
        <f t="shared" si="205"/>
        <v>0</v>
      </c>
      <c r="GR109" s="169">
        <f t="shared" si="205"/>
        <v>0</v>
      </c>
      <c r="GS109" s="169" t="e">
        <f t="shared" si="205"/>
        <v>#DIV/0!</v>
      </c>
      <c r="GT109" s="169" t="e">
        <f t="shared" si="205"/>
        <v>#DIV/0!</v>
      </c>
      <c r="GU109" s="169" t="e">
        <f t="shared" si="205"/>
        <v>#DIV/0!</v>
      </c>
      <c r="GV109" s="169" t="e">
        <f t="shared" si="205"/>
        <v>#DIV/0!</v>
      </c>
      <c r="GW109" s="169">
        <f t="shared" si="205"/>
        <v>0</v>
      </c>
      <c r="GX109" s="169">
        <f t="shared" si="205"/>
        <v>0</v>
      </c>
      <c r="GY109" s="169" t="e">
        <f t="shared" si="205"/>
        <v>#DIV/0!</v>
      </c>
      <c r="GZ109" s="169" t="e">
        <f t="shared" si="205"/>
        <v>#DIV/0!</v>
      </c>
      <c r="HA109" s="169" t="e">
        <f t="shared" si="205"/>
        <v>#DIV/0!</v>
      </c>
      <c r="HB109" s="169" t="e">
        <f t="shared" si="205"/>
        <v>#DIV/0!</v>
      </c>
      <c r="HC109" s="169">
        <f t="shared" si="205"/>
        <v>0</v>
      </c>
      <c r="HD109" s="169">
        <f t="shared" si="205"/>
        <v>0</v>
      </c>
      <c r="HE109" s="169" t="e">
        <f t="shared" si="205"/>
        <v>#DIV/0!</v>
      </c>
      <c r="HF109" s="169" t="e">
        <f t="shared" si="205"/>
        <v>#DIV/0!</v>
      </c>
      <c r="HG109" s="169" t="e">
        <f t="shared" si="205"/>
        <v>#DIV/0!</v>
      </c>
      <c r="HH109" s="169" t="e">
        <f t="shared" si="205"/>
        <v>#DIV/0!</v>
      </c>
      <c r="HI109" s="169">
        <f t="shared" si="205"/>
        <v>0</v>
      </c>
      <c r="HJ109" s="169">
        <f t="shared" si="205"/>
        <v>0</v>
      </c>
      <c r="HK109" s="169" t="e">
        <f t="shared" si="205"/>
        <v>#DIV/0!</v>
      </c>
      <c r="HL109" s="169" t="e">
        <f t="shared" si="205"/>
        <v>#DIV/0!</v>
      </c>
      <c r="HM109" s="169" t="e">
        <f t="shared" si="205"/>
        <v>#DIV/0!</v>
      </c>
      <c r="HN109" s="169" t="e">
        <f t="shared" si="205"/>
        <v>#DIV/0!</v>
      </c>
      <c r="HO109" s="169">
        <f t="shared" si="205"/>
        <v>0</v>
      </c>
      <c r="HP109" s="169">
        <f t="shared" si="205"/>
        <v>0</v>
      </c>
      <c r="HQ109" s="169" t="e">
        <f t="shared" si="205"/>
        <v>#DIV/0!</v>
      </c>
      <c r="HR109" s="169" t="e">
        <f t="shared" si="205"/>
        <v>#DIV/0!</v>
      </c>
      <c r="HS109" s="169" t="e">
        <f t="shared" si="205"/>
        <v>#DIV/0!</v>
      </c>
      <c r="HT109" s="169" t="e">
        <f t="shared" si="205"/>
        <v>#DIV/0!</v>
      </c>
      <c r="HU109" s="169">
        <f t="shared" si="205"/>
        <v>0</v>
      </c>
      <c r="HV109" s="169">
        <f t="shared" si="205"/>
        <v>0</v>
      </c>
      <c r="HW109" s="169" t="e">
        <f t="shared" si="205"/>
        <v>#DIV/0!</v>
      </c>
      <c r="HX109" s="169" t="e">
        <f t="shared" si="205"/>
        <v>#DIV/0!</v>
      </c>
      <c r="HY109" s="169" t="e">
        <f t="shared" si="205"/>
        <v>#DIV/0!</v>
      </c>
      <c r="HZ109" s="169" t="e">
        <f t="shared" si="205"/>
        <v>#DIV/0!</v>
      </c>
      <c r="IA109" s="169">
        <f t="shared" si="205"/>
        <v>0</v>
      </c>
      <c r="IB109" s="169">
        <f t="shared" si="205"/>
        <v>0</v>
      </c>
      <c r="IC109" s="169" t="e">
        <f t="shared" si="205"/>
        <v>#DIV/0!</v>
      </c>
      <c r="ID109" s="169" t="e">
        <f t="shared" si="205"/>
        <v>#DIV/0!</v>
      </c>
      <c r="IE109" s="169">
        <f t="shared" si="205"/>
        <v>0</v>
      </c>
      <c r="IF109" s="169">
        <f t="shared" si="205"/>
        <v>0</v>
      </c>
      <c r="IG109" s="169" t="e">
        <f t="shared" si="205"/>
        <v>#DIV/0!</v>
      </c>
      <c r="IH109" s="169" t="e">
        <f t="shared" si="205"/>
        <v>#DIV/0!</v>
      </c>
      <c r="II109" s="169">
        <f t="shared" si="205"/>
        <v>0</v>
      </c>
      <c r="IJ109" s="169">
        <f t="shared" si="205"/>
        <v>0</v>
      </c>
      <c r="IK109" s="169" t="e">
        <f t="shared" si="205"/>
        <v>#DIV/0!</v>
      </c>
      <c r="IL109" s="169" t="e">
        <f t="shared" si="205"/>
        <v>#DIV/0!</v>
      </c>
      <c r="IM109" s="169">
        <f t="shared" si="205"/>
        <v>0</v>
      </c>
      <c r="IN109" s="169">
        <f t="shared" si="205"/>
        <v>0</v>
      </c>
      <c r="IO109" s="169" t="e">
        <f t="shared" si="205"/>
        <v>#DIV/0!</v>
      </c>
      <c r="IP109" s="169" t="e">
        <f t="shared" si="205"/>
        <v>#DIV/0!</v>
      </c>
      <c r="IQ109" s="169">
        <f t="shared" si="205"/>
        <v>0</v>
      </c>
      <c r="IR109" s="169">
        <f t="shared" si="205"/>
        <v>0</v>
      </c>
      <c r="IS109" s="169" t="e">
        <f t="shared" si="205"/>
        <v>#DIV/0!</v>
      </c>
      <c r="IT109" s="169" t="e">
        <f t="shared" si="205"/>
        <v>#DIV/0!</v>
      </c>
      <c r="IU109" s="169">
        <f t="shared" si="205"/>
        <v>0</v>
      </c>
      <c r="IV109" s="169">
        <f t="shared" si="205"/>
        <v>0</v>
      </c>
      <c r="IW109" s="169" t="e">
        <f t="shared" si="205"/>
        <v>#DIV/0!</v>
      </c>
      <c r="IX109" s="169" t="e">
        <f t="shared" si="205"/>
        <v>#DIV/0!</v>
      </c>
      <c r="IY109" s="169">
        <f t="shared" si="205"/>
        <v>0</v>
      </c>
      <c r="IZ109" s="169">
        <f t="shared" ref="IZ109:JD109" si="206">AVERAGE(IZ11:IZ106)</f>
        <v>0</v>
      </c>
      <c r="JA109" s="169" t="e">
        <f t="shared" si="206"/>
        <v>#DIV/0!</v>
      </c>
      <c r="JB109" s="169" t="e">
        <f t="shared" si="206"/>
        <v>#DIV/0!</v>
      </c>
      <c r="JC109" s="169">
        <f t="shared" si="206"/>
        <v>0</v>
      </c>
      <c r="JD109" s="169">
        <f t="shared" si="206"/>
        <v>0</v>
      </c>
      <c r="JE109" s="169" t="e">
        <f t="shared" ref="JE109:JH109" si="207">AVERAGE(JE11:JE106)</f>
        <v>#DIV/0!</v>
      </c>
      <c r="JF109" s="169" t="e">
        <f t="shared" si="207"/>
        <v>#DIV/0!</v>
      </c>
      <c r="JG109" s="169">
        <f t="shared" si="207"/>
        <v>0</v>
      </c>
      <c r="JH109" s="169">
        <f t="shared" si="207"/>
        <v>0</v>
      </c>
    </row>
    <row r="110" spans="1:268" ht="12.75" customHeight="1">
      <c r="AB110" s="170"/>
      <c r="AC110" s="144"/>
    </row>
    <row r="112" spans="1:268" ht="21.75" customHeight="1">
      <c r="I112" s="507" t="s">
        <v>136</v>
      </c>
      <c r="J112" s="507"/>
      <c r="K112" s="507"/>
      <c r="L112" s="507"/>
      <c r="M112" s="507"/>
      <c r="N112" s="507"/>
      <c r="O112" s="507"/>
      <c r="P112" s="507"/>
      <c r="Q112" s="507"/>
      <c r="R112" s="507"/>
      <c r="S112" s="507"/>
      <c r="T112" s="507"/>
      <c r="U112" s="145"/>
      <c r="V112" s="145"/>
    </row>
    <row r="113" spans="9:22" ht="21.75" customHeight="1">
      <c r="I113" s="506" t="s">
        <v>179</v>
      </c>
      <c r="J113" s="506"/>
      <c r="K113" s="507"/>
      <c r="L113" s="507"/>
      <c r="M113" s="506" t="s">
        <v>180</v>
      </c>
      <c r="N113" s="506"/>
      <c r="O113" s="506"/>
      <c r="P113" s="506"/>
      <c r="Q113" s="506"/>
      <c r="R113" s="506"/>
      <c r="S113" s="506"/>
      <c r="T113" s="506"/>
      <c r="U113" s="146"/>
      <c r="V113" s="146"/>
    </row>
  </sheetData>
  <mergeCells count="186">
    <mergeCell ref="JE8:JH8"/>
    <mergeCell ref="JE9:JF9"/>
    <mergeCell ref="JG9:JH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IG8:IJ8"/>
    <mergeCell ref="IG9:IH9"/>
    <mergeCell ref="II9:IJ9"/>
    <mergeCell ref="IS8:IV8"/>
    <mergeCell ref="IS9:IT9"/>
    <mergeCell ref="IU9:IV9"/>
    <mergeCell ref="IO8:IR8"/>
    <mergeCell ref="IO9:IP9"/>
    <mergeCell ref="IQ9:IR9"/>
    <mergeCell ref="JA8:JD8"/>
    <mergeCell ref="JA9:JB9"/>
    <mergeCell ref="JC9:JD9"/>
    <mergeCell ref="IW8:IZ8"/>
    <mergeCell ref="IW9:IX9"/>
    <mergeCell ref="IY9:IZ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 xr:uid="{00000000-0004-0000-02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X113"/>
  <sheetViews>
    <sheetView zoomScale="120" zoomScaleNormal="120" workbookViewId="0">
      <pane xSplit="2" ySplit="10" topLeftCell="C108" activePane="bottomRight" state="frozen"/>
      <selection pane="topRight" activeCell="C1" sqref="C1"/>
      <selection pane="bottomLeft" activeCell="A11" sqref="A11"/>
      <selection pane="bottomRight" activeCell="J15" sqref="J15"/>
    </sheetView>
  </sheetViews>
  <sheetFormatPr defaultColWidth="6.42578125" defaultRowHeight="15"/>
  <cols>
    <col min="1" max="2" width="6.42578125" style="211"/>
    <col min="3" max="8" width="6.42578125" style="203"/>
    <col min="9" max="9" width="10.5703125" style="203" customWidth="1"/>
    <col min="10" max="200" width="6.42578125" style="203"/>
    <col min="201" max="204" width="6.42578125" style="203" customWidth="1"/>
    <col min="205" max="240" width="6.42578125" style="203"/>
    <col min="241" max="244" width="6.42578125" style="212"/>
    <col min="245" max="248" width="6.42578125" style="288"/>
    <col min="249" max="16384" width="6.42578125" style="203"/>
  </cols>
  <sheetData>
    <row r="1" spans="1:284" s="211" customFormat="1" ht="12.75" customHeight="1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EQ1" s="203"/>
      <c r="ER1" s="203"/>
      <c r="ES1" s="203"/>
      <c r="ET1" s="203"/>
      <c r="EU1" s="203"/>
      <c r="EV1" s="203"/>
      <c r="EW1" s="203"/>
      <c r="EX1" s="203"/>
      <c r="EY1" s="203"/>
      <c r="EZ1" s="203"/>
      <c r="FA1" s="203"/>
      <c r="FB1" s="203"/>
      <c r="FC1" s="203"/>
      <c r="FD1" s="203"/>
      <c r="FE1" s="203"/>
      <c r="FF1" s="203"/>
      <c r="FG1" s="203"/>
      <c r="FH1" s="203"/>
      <c r="FI1" s="203"/>
      <c r="FJ1" s="203"/>
      <c r="FK1" s="203"/>
      <c r="FL1" s="203"/>
      <c r="FM1" s="203"/>
      <c r="FN1" s="203"/>
      <c r="FO1" s="203"/>
      <c r="FP1" s="203"/>
      <c r="FQ1" s="203"/>
      <c r="FR1" s="203"/>
      <c r="FS1" s="203"/>
      <c r="FT1" s="203"/>
      <c r="FU1" s="203"/>
      <c r="FV1" s="203"/>
      <c r="FW1" s="203"/>
      <c r="FX1" s="203"/>
      <c r="FY1" s="203"/>
      <c r="FZ1" s="203"/>
      <c r="GA1" s="203"/>
      <c r="GB1" s="203"/>
      <c r="GC1" s="203"/>
    </row>
    <row r="2" spans="1:284" s="211" customFormat="1" ht="12.75" customHeight="1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EQ2" s="203"/>
      <c r="ER2" s="203"/>
      <c r="ES2" s="203"/>
      <c r="ET2" s="203"/>
      <c r="EU2" s="203"/>
      <c r="EV2" s="203"/>
      <c r="EW2" s="203"/>
      <c r="EX2" s="203"/>
      <c r="EY2" s="203"/>
      <c r="EZ2" s="203"/>
      <c r="FA2" s="203"/>
      <c r="FB2" s="203"/>
      <c r="FC2" s="203"/>
      <c r="FD2" s="203"/>
      <c r="FE2" s="203"/>
      <c r="FF2" s="203"/>
      <c r="FG2" s="203"/>
      <c r="FH2" s="203"/>
      <c r="FI2" s="203"/>
      <c r="FJ2" s="203"/>
      <c r="FK2" s="203"/>
      <c r="FL2" s="203"/>
      <c r="FM2" s="203"/>
      <c r="FN2" s="203"/>
      <c r="FO2" s="203"/>
      <c r="FP2" s="203"/>
      <c r="FQ2" s="203"/>
      <c r="FR2" s="203"/>
      <c r="FS2" s="203"/>
      <c r="FT2" s="203"/>
      <c r="FU2" s="203"/>
      <c r="FV2" s="203"/>
      <c r="FW2" s="203"/>
      <c r="FX2" s="203"/>
      <c r="FY2" s="203"/>
      <c r="FZ2" s="203"/>
      <c r="GA2" s="203"/>
      <c r="GB2" s="203"/>
      <c r="GC2" s="203"/>
    </row>
    <row r="3" spans="1:284" s="211" customFormat="1" ht="12.75" customHeight="1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EQ3" s="203"/>
      <c r="ER3" s="203"/>
      <c r="ES3" s="203"/>
      <c r="ET3" s="203"/>
      <c r="EU3" s="203"/>
      <c r="EV3" s="203"/>
      <c r="EW3" s="203"/>
      <c r="EX3" s="203"/>
      <c r="EY3" s="203"/>
      <c r="EZ3" s="203"/>
      <c r="FA3" s="203"/>
      <c r="FB3" s="203"/>
      <c r="FC3" s="203"/>
      <c r="FD3" s="203"/>
      <c r="FE3" s="203"/>
      <c r="FF3" s="203"/>
      <c r="FG3" s="203"/>
      <c r="FH3" s="203"/>
      <c r="FI3" s="203"/>
      <c r="FJ3" s="203"/>
      <c r="FK3" s="203"/>
      <c r="FL3" s="203"/>
      <c r="FM3" s="203"/>
      <c r="FN3" s="203"/>
      <c r="FO3" s="203"/>
      <c r="FP3" s="203"/>
      <c r="FQ3" s="203"/>
      <c r="FR3" s="203"/>
      <c r="FS3" s="203"/>
      <c r="FT3" s="203"/>
      <c r="FU3" s="203"/>
      <c r="FV3" s="203"/>
      <c r="FW3" s="203"/>
      <c r="FX3" s="203"/>
      <c r="FY3" s="203"/>
      <c r="FZ3" s="203"/>
      <c r="GA3" s="203"/>
      <c r="GB3" s="203"/>
      <c r="GC3" s="203"/>
    </row>
    <row r="4" spans="1:284" s="211" customFormat="1" ht="12.75" customHeight="1">
      <c r="A4" s="126" t="s">
        <v>26</v>
      </c>
      <c r="B4" s="127"/>
      <c r="C4" s="128"/>
      <c r="D4" s="128"/>
      <c r="E4" s="128"/>
      <c r="F4" s="128"/>
      <c r="G4" s="126"/>
      <c r="H4" s="129" t="s">
        <v>27</v>
      </c>
      <c r="I4" s="126" t="str">
        <f>'CGP SCHEDULE'!L5</f>
        <v>17.08.2026</v>
      </c>
      <c r="J4" s="126"/>
      <c r="K4" s="126"/>
      <c r="L4" s="126"/>
      <c r="M4" s="127"/>
      <c r="N4" s="127"/>
      <c r="O4" s="127"/>
      <c r="P4" s="127"/>
      <c r="Q4" s="127" t="s">
        <v>28</v>
      </c>
      <c r="R4" s="543">
        <f>'CGP SCHEDULE'!$AG$5</f>
        <v>0.69791666666666663</v>
      </c>
      <c r="S4" s="543"/>
      <c r="T4" s="213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DD4" s="211" t="s">
        <v>145</v>
      </c>
      <c r="EQ4" s="203"/>
      <c r="ER4" s="203"/>
      <c r="ES4" s="203"/>
      <c r="ET4" s="203"/>
      <c r="EU4" s="203"/>
      <c r="EV4" s="203"/>
      <c r="EW4" s="203"/>
      <c r="EX4" s="203"/>
      <c r="EY4" s="203"/>
      <c r="EZ4" s="203"/>
      <c r="FA4" s="203"/>
      <c r="FB4" s="203"/>
      <c r="FC4" s="203"/>
      <c r="FD4" s="203"/>
      <c r="FE4" s="203"/>
      <c r="FF4" s="203"/>
      <c r="FG4" s="203"/>
      <c r="FH4" s="203"/>
      <c r="FI4" s="203"/>
      <c r="FJ4" s="203"/>
      <c r="FK4" s="203"/>
      <c r="FL4" s="203"/>
      <c r="FM4" s="203"/>
      <c r="FN4" s="203"/>
      <c r="FO4" s="203"/>
      <c r="FP4" s="203"/>
      <c r="FQ4" s="203"/>
      <c r="FR4" s="203"/>
      <c r="FS4" s="203"/>
      <c r="FT4" s="203"/>
      <c r="FU4" s="203"/>
      <c r="FV4" s="203"/>
      <c r="FW4" s="203"/>
      <c r="FX4" s="203"/>
      <c r="FY4" s="203"/>
      <c r="FZ4" s="203"/>
      <c r="GA4" s="203"/>
      <c r="GB4" s="203"/>
      <c r="GC4" s="203"/>
    </row>
    <row r="5" spans="1:284" s="211" customFormat="1" ht="12.75" customHeight="1" thickBot="1">
      <c r="A5" s="130"/>
      <c r="B5" s="128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BC5" s="203"/>
      <c r="EQ5" s="203"/>
      <c r="ER5" s="203"/>
      <c r="ES5" s="203"/>
      <c r="ET5" s="203"/>
      <c r="EU5" s="203"/>
      <c r="EV5" s="203"/>
      <c r="EW5" s="203"/>
      <c r="EX5" s="203"/>
      <c r="EY5" s="203"/>
      <c r="EZ5" s="203"/>
      <c r="FA5" s="203"/>
      <c r="FB5" s="203"/>
      <c r="FC5" s="203"/>
      <c r="FD5" s="203"/>
      <c r="FE5" s="203"/>
      <c r="FF5" s="203"/>
      <c r="FG5" s="203"/>
      <c r="FH5" s="203"/>
      <c r="FI5" s="203"/>
      <c r="FJ5" s="203"/>
      <c r="FK5" s="203"/>
      <c r="FL5" s="203"/>
      <c r="FM5" s="203"/>
      <c r="FN5" s="203"/>
      <c r="FO5" s="203"/>
      <c r="FP5" s="203"/>
      <c r="FQ5" s="203"/>
      <c r="FR5" s="203"/>
      <c r="FS5" s="203"/>
      <c r="FT5" s="203"/>
      <c r="FU5" s="203"/>
      <c r="FV5" s="203"/>
      <c r="FW5" s="203"/>
      <c r="FX5" s="203"/>
      <c r="FY5" s="203"/>
      <c r="FZ5" s="203"/>
      <c r="GA5" s="203"/>
      <c r="GB5" s="203"/>
      <c r="GC5" s="203"/>
    </row>
    <row r="6" spans="1:284" s="211" customFormat="1" ht="12.75" customHeight="1" thickBot="1">
      <c r="A6" s="133" t="s">
        <v>144</v>
      </c>
      <c r="B6" s="132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2"/>
      <c r="N6" s="132"/>
      <c r="O6" s="132"/>
      <c r="P6" s="132"/>
      <c r="Q6" s="132"/>
      <c r="R6" s="132"/>
      <c r="S6" s="132"/>
      <c r="T6" s="544" t="str">
        <f>'CGP SCHEDULE'!AG7</f>
        <v>Revision-2</v>
      </c>
      <c r="U6" s="545"/>
      <c r="V6" s="545"/>
      <c r="W6" s="545"/>
      <c r="X6" s="545"/>
      <c r="Y6" s="545"/>
      <c r="Z6" s="545"/>
      <c r="AA6" s="545"/>
      <c r="AB6" s="545"/>
      <c r="AC6" s="545"/>
      <c r="AD6" s="545"/>
      <c r="AE6" s="546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83"/>
      <c r="BA6" s="183"/>
      <c r="BB6" s="183"/>
      <c r="BC6" s="183"/>
      <c r="BD6" s="183"/>
      <c r="BE6" s="183"/>
      <c r="BF6" s="183"/>
      <c r="BG6" s="183"/>
      <c r="BH6" s="183"/>
      <c r="BI6" s="106"/>
      <c r="BJ6" s="183"/>
      <c r="BK6" s="183"/>
      <c r="BL6" s="183"/>
      <c r="BM6" s="183"/>
      <c r="BN6" s="183"/>
      <c r="BO6" s="183"/>
      <c r="BP6" s="183"/>
      <c r="BQ6" s="183"/>
      <c r="BR6" s="183"/>
      <c r="BS6" s="183"/>
      <c r="BT6" s="183"/>
      <c r="BU6" s="183"/>
      <c r="BV6" s="183"/>
      <c r="BW6" s="183"/>
      <c r="BX6" s="183"/>
      <c r="BY6" s="183"/>
      <c r="BZ6" s="183"/>
      <c r="CA6" s="183"/>
      <c r="CB6" s="183"/>
      <c r="CC6" s="183"/>
      <c r="CD6" s="183"/>
      <c r="CE6" s="183"/>
      <c r="CF6" s="183"/>
      <c r="CG6" s="183"/>
      <c r="CH6" s="183"/>
      <c r="CI6" s="183"/>
      <c r="CJ6" s="183"/>
      <c r="CK6" s="183"/>
      <c r="CL6" s="183"/>
      <c r="CM6" s="183"/>
      <c r="CN6" s="183"/>
      <c r="CO6" s="183"/>
      <c r="CP6" s="183"/>
      <c r="CQ6" s="183"/>
      <c r="CR6" s="183"/>
      <c r="CS6" s="183"/>
      <c r="CT6" s="183"/>
      <c r="CU6" s="183"/>
      <c r="CV6" s="183"/>
      <c r="CW6" s="183"/>
      <c r="CX6" s="183"/>
      <c r="CY6" s="183"/>
      <c r="CZ6" s="183"/>
      <c r="DA6" s="183"/>
      <c r="DB6" s="183"/>
      <c r="DC6" s="183"/>
      <c r="DD6" s="183"/>
      <c r="DE6" s="183"/>
      <c r="DF6" s="183"/>
      <c r="DG6" s="183"/>
      <c r="DH6" s="183"/>
      <c r="DI6" s="183"/>
      <c r="DJ6" s="183"/>
      <c r="DK6" s="183"/>
      <c r="DL6" s="183"/>
      <c r="DM6" s="183"/>
      <c r="DN6" s="183"/>
      <c r="DO6" s="183"/>
      <c r="DP6" s="183"/>
      <c r="DQ6" s="183"/>
      <c r="DR6" s="183"/>
      <c r="DS6" s="183"/>
      <c r="DT6" s="183"/>
      <c r="DU6" s="183"/>
      <c r="DV6" s="183"/>
      <c r="DW6" s="183"/>
      <c r="DX6" s="183"/>
      <c r="DY6" s="183"/>
      <c r="DZ6" s="183"/>
      <c r="EA6" s="183"/>
      <c r="EB6" s="183"/>
      <c r="EC6" s="183"/>
      <c r="ED6" s="183"/>
      <c r="EE6" s="183"/>
      <c r="EF6" s="183"/>
      <c r="EG6" s="183"/>
      <c r="EH6" s="183"/>
      <c r="EI6" s="183"/>
      <c r="EJ6" s="183"/>
      <c r="EK6" s="183"/>
      <c r="EL6" s="183"/>
      <c r="EM6" s="183"/>
      <c r="EN6" s="183"/>
      <c r="EO6" s="183"/>
      <c r="EP6" s="183"/>
      <c r="EQ6" s="106"/>
      <c r="ER6" s="106"/>
      <c r="ES6" s="106"/>
      <c r="ET6" s="106"/>
      <c r="EU6" s="106"/>
      <c r="EV6" s="106"/>
      <c r="EW6" s="106"/>
      <c r="EX6" s="106"/>
      <c r="EY6" s="106"/>
      <c r="EZ6" s="106"/>
      <c r="FA6" s="106"/>
      <c r="FB6" s="106"/>
      <c r="FC6" s="106"/>
      <c r="FD6" s="106"/>
      <c r="FE6" s="106"/>
      <c r="FF6" s="106"/>
      <c r="FG6" s="106"/>
      <c r="FH6" s="106"/>
      <c r="FI6" s="106"/>
      <c r="FJ6" s="106"/>
      <c r="FK6" s="106"/>
      <c r="FL6" s="106"/>
      <c r="FM6" s="106"/>
      <c r="FN6" s="106"/>
      <c r="FO6" s="106"/>
      <c r="FP6" s="106"/>
      <c r="FQ6" s="106"/>
      <c r="FR6" s="106"/>
      <c r="FS6" s="106"/>
      <c r="FT6" s="106"/>
      <c r="FU6" s="106"/>
      <c r="FV6" s="106"/>
      <c r="FW6" s="106"/>
      <c r="FX6" s="106"/>
      <c r="FY6" s="106"/>
      <c r="FZ6" s="106"/>
      <c r="GA6" s="106"/>
      <c r="GB6" s="106"/>
      <c r="GC6" s="106"/>
      <c r="GD6" s="183"/>
      <c r="GE6" s="183"/>
      <c r="GF6" s="183"/>
      <c r="GG6" s="183"/>
      <c r="GH6" s="183"/>
      <c r="GI6" s="183"/>
      <c r="GJ6" s="183"/>
      <c r="GK6" s="183"/>
      <c r="GL6" s="183"/>
      <c r="GM6" s="183"/>
      <c r="GN6" s="183"/>
      <c r="GO6" s="183"/>
      <c r="GP6" s="183"/>
      <c r="GQ6" s="183"/>
      <c r="GR6" s="183"/>
      <c r="GS6" s="183"/>
      <c r="GT6" s="183"/>
      <c r="GU6" s="183"/>
      <c r="GV6" s="183"/>
      <c r="GW6" s="183"/>
      <c r="GX6" s="183"/>
      <c r="GY6" s="183"/>
      <c r="GZ6" s="183"/>
    </row>
    <row r="7" spans="1:284" s="254" customFormat="1" ht="15.75" customHeight="1">
      <c r="A7" s="197"/>
      <c r="B7" s="195"/>
      <c r="C7" s="197"/>
      <c r="D7" s="197"/>
      <c r="E7" s="197"/>
      <c r="F7" s="197"/>
      <c r="G7" s="197"/>
      <c r="H7" s="132" t="s">
        <v>30</v>
      </c>
      <c r="I7" s="133"/>
      <c r="J7" s="133" t="str">
        <f>'CGP SCHEDULE'!O8</f>
        <v>22.07.2026</v>
      </c>
      <c r="K7" s="197"/>
      <c r="L7" s="197"/>
      <c r="M7" s="195"/>
      <c r="N7" s="195"/>
      <c r="O7" s="195"/>
      <c r="P7" s="195"/>
      <c r="Q7" s="195"/>
      <c r="R7" s="195"/>
      <c r="S7" s="195"/>
      <c r="T7" s="195"/>
      <c r="U7" s="132"/>
      <c r="V7" s="132"/>
      <c r="W7" s="132"/>
      <c r="X7" s="132"/>
      <c r="Y7" s="132"/>
      <c r="Z7" s="132"/>
      <c r="AA7" s="195"/>
      <c r="AB7" s="195"/>
      <c r="AC7" s="195"/>
      <c r="AD7" s="195"/>
      <c r="AE7" s="195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4"/>
      <c r="BN7" s="204"/>
      <c r="BO7" s="204"/>
      <c r="BP7" s="204"/>
      <c r="BQ7" s="204"/>
      <c r="BR7" s="204"/>
      <c r="BS7" s="204"/>
      <c r="BT7" s="204"/>
      <c r="BU7" s="204"/>
      <c r="BV7" s="204"/>
      <c r="BW7" s="204"/>
      <c r="BX7" s="204"/>
      <c r="BY7" s="204"/>
      <c r="BZ7" s="204"/>
      <c r="CA7" s="204"/>
      <c r="CB7" s="204"/>
      <c r="CC7" s="204"/>
      <c r="CD7" s="204"/>
      <c r="CE7" s="204"/>
      <c r="CF7" s="204"/>
      <c r="CG7" s="204"/>
      <c r="CH7" s="204"/>
      <c r="CI7" s="204"/>
      <c r="CJ7" s="204"/>
      <c r="CK7" s="204"/>
      <c r="CL7" s="204"/>
      <c r="CM7" s="204"/>
      <c r="CN7" s="204"/>
      <c r="CO7" s="204"/>
      <c r="CP7" s="204"/>
      <c r="CQ7" s="204"/>
      <c r="CR7" s="204"/>
      <c r="CS7" s="204"/>
      <c r="CT7" s="204"/>
      <c r="CU7" s="204"/>
      <c r="CV7" s="204"/>
      <c r="CW7" s="204"/>
      <c r="CX7" s="204"/>
      <c r="CY7" s="204"/>
      <c r="CZ7" s="204"/>
      <c r="DA7" s="204"/>
      <c r="DB7" s="204"/>
      <c r="DC7" s="204"/>
      <c r="DD7" s="204"/>
      <c r="DE7" s="204"/>
      <c r="DF7" s="204"/>
      <c r="DG7" s="204"/>
      <c r="DH7" s="204"/>
      <c r="DI7" s="204"/>
      <c r="DJ7" s="204"/>
      <c r="DK7" s="204"/>
      <c r="DL7" s="204"/>
      <c r="DM7" s="204"/>
      <c r="DN7" s="204"/>
      <c r="DO7" s="204"/>
      <c r="DP7" s="204"/>
      <c r="DQ7" s="204"/>
      <c r="DR7" s="204"/>
      <c r="DS7" s="204"/>
      <c r="DT7" s="204"/>
      <c r="DU7" s="204"/>
      <c r="DV7" s="204"/>
      <c r="DW7" s="204"/>
      <c r="DX7" s="204"/>
      <c r="DY7" s="204"/>
      <c r="DZ7" s="204"/>
      <c r="EA7" s="204"/>
      <c r="EB7" s="204"/>
      <c r="EC7" s="204"/>
      <c r="ED7" s="204"/>
      <c r="EE7" s="204"/>
      <c r="EF7" s="204"/>
      <c r="EG7" s="204"/>
      <c r="EH7" s="204"/>
      <c r="EI7" s="204"/>
      <c r="EJ7" s="204"/>
      <c r="EK7" s="204"/>
      <c r="EL7" s="204"/>
      <c r="EM7" s="204"/>
      <c r="EN7" s="204"/>
      <c r="EO7" s="204"/>
      <c r="EP7" s="204"/>
      <c r="EQ7" s="106"/>
      <c r="ER7" s="106"/>
      <c r="ES7" s="106"/>
      <c r="ET7" s="106"/>
      <c r="EU7" s="106"/>
      <c r="EV7" s="106"/>
      <c r="EW7" s="106"/>
      <c r="EX7" s="106"/>
      <c r="EY7" s="106"/>
      <c r="EZ7" s="106"/>
      <c r="FA7" s="106"/>
      <c r="FB7" s="106"/>
      <c r="FC7" s="106"/>
      <c r="FD7" s="106"/>
      <c r="FE7" s="106"/>
      <c r="FF7" s="106"/>
      <c r="FG7" s="106"/>
      <c r="FH7" s="106"/>
      <c r="FI7" s="106"/>
      <c r="FJ7" s="106"/>
      <c r="FK7" s="106"/>
      <c r="FL7" s="106"/>
      <c r="FM7" s="106"/>
      <c r="FN7" s="106"/>
      <c r="FO7" s="106"/>
      <c r="FP7" s="106"/>
      <c r="FQ7" s="106"/>
      <c r="FR7" s="106"/>
      <c r="FS7" s="106"/>
      <c r="FT7" s="106"/>
      <c r="FU7" s="106"/>
      <c r="FV7" s="106"/>
      <c r="FW7" s="106"/>
      <c r="FX7" s="106"/>
      <c r="FY7" s="106"/>
      <c r="FZ7" s="106"/>
      <c r="GA7" s="106"/>
      <c r="GB7" s="106"/>
      <c r="GC7" s="106"/>
      <c r="GD7" s="204"/>
      <c r="GE7" s="204"/>
      <c r="GF7" s="204"/>
      <c r="GG7" s="204"/>
      <c r="GH7" s="204"/>
      <c r="GI7" s="204"/>
      <c r="GJ7" s="204"/>
      <c r="GK7" s="204"/>
      <c r="GL7" s="204"/>
      <c r="GM7" s="204"/>
      <c r="GN7" s="204"/>
      <c r="GO7" s="204"/>
      <c r="GP7" s="204"/>
      <c r="GQ7" s="204"/>
      <c r="GR7" s="204"/>
      <c r="GS7" s="204"/>
      <c r="GT7" s="204"/>
      <c r="GU7" s="204"/>
      <c r="GV7" s="204"/>
      <c r="GW7" s="204"/>
      <c r="GX7" s="204"/>
      <c r="GY7" s="204"/>
      <c r="GZ7" s="204"/>
    </row>
    <row r="8" spans="1:284" s="158" customFormat="1" ht="27" customHeight="1">
      <c r="A8" s="215" t="s">
        <v>31</v>
      </c>
      <c r="B8" s="215" t="s">
        <v>32</v>
      </c>
      <c r="C8" s="516" t="s">
        <v>246</v>
      </c>
      <c r="D8" s="533"/>
      <c r="E8" s="533"/>
      <c r="F8" s="533"/>
      <c r="G8" s="533"/>
      <c r="H8" s="534"/>
      <c r="I8" s="516" t="s">
        <v>172</v>
      </c>
      <c r="J8" s="533"/>
      <c r="K8" s="533"/>
      <c r="L8" s="533"/>
      <c r="M8" s="533"/>
      <c r="N8" s="534"/>
      <c r="O8" s="538" t="s">
        <v>0</v>
      </c>
      <c r="P8" s="539"/>
      <c r="Q8" s="539"/>
      <c r="R8" s="539"/>
      <c r="S8" s="539"/>
      <c r="T8" s="540"/>
      <c r="U8" s="414" t="s">
        <v>177</v>
      </c>
      <c r="V8" s="415"/>
      <c r="W8" s="415"/>
      <c r="X8" s="415"/>
      <c r="Y8" s="415"/>
      <c r="Z8" s="416"/>
      <c r="AA8" s="516" t="s">
        <v>1</v>
      </c>
      <c r="AB8" s="533"/>
      <c r="AC8" s="533"/>
      <c r="AD8" s="533"/>
      <c r="AE8" s="533"/>
      <c r="AF8" s="534"/>
      <c r="AG8" s="528" t="s">
        <v>184</v>
      </c>
      <c r="AH8" s="533"/>
      <c r="AI8" s="533"/>
      <c r="AJ8" s="533"/>
      <c r="AK8" s="533"/>
      <c r="AL8" s="534"/>
      <c r="AM8" s="516" t="s">
        <v>191</v>
      </c>
      <c r="AN8" s="530"/>
      <c r="AO8" s="530"/>
      <c r="AP8" s="530"/>
      <c r="AQ8" s="530"/>
      <c r="AR8" s="517"/>
      <c r="AS8" s="516" t="s">
        <v>2</v>
      </c>
      <c r="AT8" s="533"/>
      <c r="AU8" s="533"/>
      <c r="AV8" s="533"/>
      <c r="AW8" s="533"/>
      <c r="AX8" s="534"/>
      <c r="AY8" s="516" t="s">
        <v>18</v>
      </c>
      <c r="AZ8" s="533"/>
      <c r="BA8" s="533"/>
      <c r="BB8" s="533"/>
      <c r="BC8" s="533"/>
      <c r="BD8" s="534"/>
      <c r="BE8" s="516" t="s">
        <v>3</v>
      </c>
      <c r="BF8" s="533"/>
      <c r="BG8" s="533"/>
      <c r="BH8" s="533"/>
      <c r="BI8" s="533"/>
      <c r="BJ8" s="534"/>
      <c r="BK8" s="516" t="s">
        <v>4</v>
      </c>
      <c r="BL8" s="533"/>
      <c r="BM8" s="533"/>
      <c r="BN8" s="533"/>
      <c r="BO8" s="533"/>
      <c r="BP8" s="534"/>
      <c r="BQ8" s="516" t="s">
        <v>6</v>
      </c>
      <c r="BR8" s="533"/>
      <c r="BS8" s="533"/>
      <c r="BT8" s="533"/>
      <c r="BU8" s="533"/>
      <c r="BV8" s="534"/>
      <c r="BW8" s="391" t="s">
        <v>170</v>
      </c>
      <c r="BX8" s="391"/>
      <c r="BY8" s="391"/>
      <c r="BZ8" s="391"/>
      <c r="CA8" s="391"/>
      <c r="CB8" s="391"/>
      <c r="CC8" s="541" t="s">
        <v>176</v>
      </c>
      <c r="CD8" s="542"/>
      <c r="CE8" s="542"/>
      <c r="CF8" s="542"/>
      <c r="CG8" s="542"/>
      <c r="CH8" s="542"/>
      <c r="CI8" s="516" t="s">
        <v>9</v>
      </c>
      <c r="CJ8" s="533"/>
      <c r="CK8" s="533"/>
      <c r="CL8" s="533"/>
      <c r="CM8" s="533"/>
      <c r="CN8" s="534"/>
      <c r="CO8" s="516" t="s">
        <v>12</v>
      </c>
      <c r="CP8" s="533"/>
      <c r="CQ8" s="533"/>
      <c r="CR8" s="533"/>
      <c r="CS8" s="533"/>
      <c r="CT8" s="534"/>
      <c r="CU8" s="398" t="s">
        <v>183</v>
      </c>
      <c r="CV8" s="423"/>
      <c r="CW8" s="423"/>
      <c r="CX8" s="423"/>
      <c r="CY8" s="423"/>
      <c r="CZ8" s="424"/>
      <c r="DA8" s="516" t="s">
        <v>192</v>
      </c>
      <c r="DB8" s="533"/>
      <c r="DC8" s="533"/>
      <c r="DD8" s="533"/>
      <c r="DE8" s="533"/>
      <c r="DF8" s="534"/>
      <c r="DG8" s="516" t="s">
        <v>15</v>
      </c>
      <c r="DH8" s="533"/>
      <c r="DI8" s="533"/>
      <c r="DJ8" s="533"/>
      <c r="DK8" s="533"/>
      <c r="DL8" s="534"/>
      <c r="DM8" s="516" t="s">
        <v>143</v>
      </c>
      <c r="DN8" s="530"/>
      <c r="DO8" s="530"/>
      <c r="DP8" s="530"/>
      <c r="DQ8" s="530"/>
      <c r="DR8" s="530"/>
      <c r="DS8" s="516" t="s">
        <v>185</v>
      </c>
      <c r="DT8" s="533"/>
      <c r="DU8" s="533"/>
      <c r="DV8" s="533"/>
      <c r="DW8" s="533"/>
      <c r="DX8" s="533"/>
      <c r="DY8" s="516" t="s">
        <v>189</v>
      </c>
      <c r="DZ8" s="533"/>
      <c r="EA8" s="533"/>
      <c r="EB8" s="533"/>
      <c r="EC8" s="533"/>
      <c r="ED8" s="534"/>
      <c r="EE8" s="514" t="s">
        <v>175</v>
      </c>
      <c r="EF8" s="536"/>
      <c r="EG8" s="536"/>
      <c r="EH8" s="536"/>
      <c r="EI8" s="536"/>
      <c r="EJ8" s="537"/>
      <c r="EK8" s="516" t="s">
        <v>19</v>
      </c>
      <c r="EL8" s="533"/>
      <c r="EM8" s="533"/>
      <c r="EN8" s="533"/>
      <c r="EO8" s="533"/>
      <c r="EP8" s="534"/>
      <c r="EQ8" s="516" t="s">
        <v>200</v>
      </c>
      <c r="ER8" s="533"/>
      <c r="ES8" s="533"/>
      <c r="ET8" s="533"/>
      <c r="EU8" s="533"/>
      <c r="EV8" s="534"/>
      <c r="EW8" s="501" t="s">
        <v>219</v>
      </c>
      <c r="EX8" s="527"/>
      <c r="EY8" s="527"/>
      <c r="EZ8" s="527"/>
      <c r="FA8" s="527"/>
      <c r="FB8" s="527"/>
      <c r="FC8" s="501" t="s">
        <v>220</v>
      </c>
      <c r="FD8" s="527"/>
      <c r="FE8" s="527"/>
      <c r="FF8" s="527"/>
      <c r="FG8" s="527"/>
      <c r="FH8" s="527"/>
      <c r="FI8" s="501" t="s">
        <v>221</v>
      </c>
      <c r="FJ8" s="527"/>
      <c r="FK8" s="527"/>
      <c r="FL8" s="527"/>
      <c r="FM8" s="527"/>
      <c r="FN8" s="527"/>
      <c r="FO8" s="501" t="s">
        <v>222</v>
      </c>
      <c r="FP8" s="527"/>
      <c r="FQ8" s="527"/>
      <c r="FR8" s="527"/>
      <c r="FS8" s="527"/>
      <c r="FT8" s="527"/>
      <c r="FU8" s="501" t="s">
        <v>223</v>
      </c>
      <c r="FV8" s="527"/>
      <c r="FW8" s="527"/>
      <c r="FX8" s="527"/>
      <c r="FY8" s="527"/>
      <c r="FZ8" s="527"/>
      <c r="GA8" s="501" t="s">
        <v>224</v>
      </c>
      <c r="GB8" s="527"/>
      <c r="GC8" s="527"/>
      <c r="GD8" s="527"/>
      <c r="GE8" s="527"/>
      <c r="GF8" s="527"/>
      <c r="GG8" s="501" t="s">
        <v>230</v>
      </c>
      <c r="GH8" s="527"/>
      <c r="GI8" s="527"/>
      <c r="GJ8" s="527"/>
      <c r="GK8" s="501" t="s">
        <v>231</v>
      </c>
      <c r="GL8" s="527"/>
      <c r="GM8" s="527"/>
      <c r="GN8" s="527"/>
      <c r="GO8" s="516" t="s">
        <v>247</v>
      </c>
      <c r="GP8" s="530"/>
      <c r="GQ8" s="530"/>
      <c r="GR8" s="517"/>
      <c r="GS8" s="531" t="s">
        <v>252</v>
      </c>
      <c r="GT8" s="531"/>
      <c r="GU8" s="531"/>
      <c r="GV8" s="531"/>
      <c r="GW8" s="501" t="s">
        <v>237</v>
      </c>
      <c r="GX8" s="527"/>
      <c r="GY8" s="527"/>
      <c r="GZ8" s="527"/>
      <c r="HA8" s="532" t="s">
        <v>322</v>
      </c>
      <c r="HB8" s="527"/>
      <c r="HC8" s="527"/>
      <c r="HD8" s="527"/>
      <c r="HE8" s="501" t="s">
        <v>270</v>
      </c>
      <c r="HF8" s="527"/>
      <c r="HG8" s="527"/>
      <c r="HH8" s="527"/>
      <c r="HI8" s="501" t="s">
        <v>271</v>
      </c>
      <c r="HJ8" s="527"/>
      <c r="HK8" s="527"/>
      <c r="HL8" s="527"/>
      <c r="HM8" s="501" t="s">
        <v>272</v>
      </c>
      <c r="HN8" s="527"/>
      <c r="HO8" s="527"/>
      <c r="HP8" s="527"/>
      <c r="HQ8" s="501" t="s">
        <v>273</v>
      </c>
      <c r="HR8" s="527"/>
      <c r="HS8" s="527"/>
      <c r="HT8" s="527"/>
      <c r="HU8" s="501" t="s">
        <v>274</v>
      </c>
      <c r="HV8" s="527"/>
      <c r="HW8" s="527"/>
      <c r="HX8" s="527"/>
      <c r="HY8" s="501" t="s">
        <v>264</v>
      </c>
      <c r="HZ8" s="527"/>
      <c r="IA8" s="527"/>
      <c r="IB8" s="527"/>
      <c r="IC8" s="501" t="s">
        <v>276</v>
      </c>
      <c r="ID8" s="527"/>
      <c r="IE8" s="527"/>
      <c r="IF8" s="528"/>
      <c r="IG8" s="380" t="s">
        <v>284</v>
      </c>
      <c r="IH8" s="394"/>
      <c r="II8" s="394"/>
      <c r="IJ8" s="394"/>
      <c r="IK8" s="516" t="s">
        <v>286</v>
      </c>
      <c r="IL8" s="530"/>
      <c r="IM8" s="530"/>
      <c r="IN8" s="517"/>
      <c r="IO8" s="516" t="s">
        <v>299</v>
      </c>
      <c r="IP8" s="530"/>
      <c r="IQ8" s="530"/>
      <c r="IR8" s="517"/>
      <c r="IS8" s="516" t="s">
        <v>300</v>
      </c>
      <c r="IT8" s="530"/>
      <c r="IU8" s="530"/>
      <c r="IV8" s="517"/>
      <c r="IW8" s="516" t="s">
        <v>301</v>
      </c>
      <c r="IX8" s="530"/>
      <c r="IY8" s="530"/>
      <c r="IZ8" s="517"/>
      <c r="JA8" s="516" t="s">
        <v>311</v>
      </c>
      <c r="JB8" s="530"/>
      <c r="JC8" s="530"/>
      <c r="JD8" s="517"/>
      <c r="JE8" s="516" t="s">
        <v>317</v>
      </c>
      <c r="JF8" s="530"/>
      <c r="JG8" s="530"/>
      <c r="JH8" s="517"/>
      <c r="JI8" s="516" t="s">
        <v>328</v>
      </c>
      <c r="JJ8" s="530"/>
      <c r="JK8" s="530"/>
      <c r="JL8" s="517"/>
      <c r="JM8" s="508" t="s">
        <v>338</v>
      </c>
      <c r="JN8" s="530"/>
      <c r="JO8" s="530"/>
      <c r="JP8" s="509"/>
      <c r="JQ8" s="508" t="s">
        <v>339</v>
      </c>
      <c r="JR8" s="530"/>
      <c r="JS8" s="530"/>
      <c r="JT8" s="509"/>
      <c r="JU8" s="508" t="s">
        <v>363</v>
      </c>
      <c r="JV8" s="530"/>
      <c r="JW8" s="530"/>
      <c r="JX8" s="509"/>
    </row>
    <row r="9" spans="1:284" s="255" customFormat="1" ht="55.5" customHeight="1">
      <c r="A9" s="216"/>
      <c r="B9" s="216"/>
      <c r="C9" s="514" t="s">
        <v>162</v>
      </c>
      <c r="D9" s="515"/>
      <c r="E9" s="516" t="s">
        <v>195</v>
      </c>
      <c r="F9" s="517"/>
      <c r="G9" s="514" t="s">
        <v>163</v>
      </c>
      <c r="H9" s="515"/>
      <c r="I9" s="514" t="s">
        <v>162</v>
      </c>
      <c r="J9" s="515"/>
      <c r="K9" s="516" t="s">
        <v>195</v>
      </c>
      <c r="L9" s="517"/>
      <c r="M9" s="514" t="s">
        <v>163</v>
      </c>
      <c r="N9" s="515"/>
      <c r="O9" s="514" t="s">
        <v>162</v>
      </c>
      <c r="P9" s="515"/>
      <c r="Q9" s="516" t="s">
        <v>195</v>
      </c>
      <c r="R9" s="517"/>
      <c r="S9" s="514" t="s">
        <v>163</v>
      </c>
      <c r="T9" s="515"/>
      <c r="U9" s="514" t="s">
        <v>162</v>
      </c>
      <c r="V9" s="515"/>
      <c r="W9" s="516" t="s">
        <v>195</v>
      </c>
      <c r="X9" s="517"/>
      <c r="Y9" s="514" t="s">
        <v>163</v>
      </c>
      <c r="Z9" s="515"/>
      <c r="AA9" s="514" t="s">
        <v>162</v>
      </c>
      <c r="AB9" s="515"/>
      <c r="AC9" s="516" t="s">
        <v>195</v>
      </c>
      <c r="AD9" s="517"/>
      <c r="AE9" s="514" t="s">
        <v>163</v>
      </c>
      <c r="AF9" s="515"/>
      <c r="AG9" s="514" t="s">
        <v>162</v>
      </c>
      <c r="AH9" s="515"/>
      <c r="AI9" s="516" t="s">
        <v>195</v>
      </c>
      <c r="AJ9" s="517"/>
      <c r="AK9" s="514" t="s">
        <v>163</v>
      </c>
      <c r="AL9" s="515"/>
      <c r="AM9" s="514" t="s">
        <v>162</v>
      </c>
      <c r="AN9" s="515"/>
      <c r="AO9" s="516" t="s">
        <v>195</v>
      </c>
      <c r="AP9" s="517"/>
      <c r="AQ9" s="499" t="s">
        <v>163</v>
      </c>
      <c r="AR9" s="499"/>
      <c r="AS9" s="514" t="s">
        <v>162</v>
      </c>
      <c r="AT9" s="515"/>
      <c r="AU9" s="516" t="s">
        <v>195</v>
      </c>
      <c r="AV9" s="517"/>
      <c r="AW9" s="514" t="s">
        <v>163</v>
      </c>
      <c r="AX9" s="515"/>
      <c r="AY9" s="514" t="s">
        <v>162</v>
      </c>
      <c r="AZ9" s="515"/>
      <c r="BA9" s="516" t="s">
        <v>195</v>
      </c>
      <c r="BB9" s="517"/>
      <c r="BC9" s="499" t="s">
        <v>163</v>
      </c>
      <c r="BD9" s="499"/>
      <c r="BE9" s="514" t="s">
        <v>162</v>
      </c>
      <c r="BF9" s="515"/>
      <c r="BG9" s="516" t="s">
        <v>195</v>
      </c>
      <c r="BH9" s="517"/>
      <c r="BI9" s="514" t="s">
        <v>163</v>
      </c>
      <c r="BJ9" s="515"/>
      <c r="BK9" s="514" t="s">
        <v>162</v>
      </c>
      <c r="BL9" s="515"/>
      <c r="BM9" s="516" t="s">
        <v>195</v>
      </c>
      <c r="BN9" s="517"/>
      <c r="BO9" s="514" t="s">
        <v>163</v>
      </c>
      <c r="BP9" s="515"/>
      <c r="BQ9" s="514" t="s">
        <v>162</v>
      </c>
      <c r="BR9" s="515"/>
      <c r="BS9" s="516" t="s">
        <v>195</v>
      </c>
      <c r="BT9" s="517"/>
      <c r="BU9" s="514" t="s">
        <v>163</v>
      </c>
      <c r="BV9" s="515"/>
      <c r="BW9" s="514" t="s">
        <v>162</v>
      </c>
      <c r="BX9" s="515"/>
      <c r="BY9" s="516" t="s">
        <v>195</v>
      </c>
      <c r="BZ9" s="517"/>
      <c r="CA9" s="514" t="s">
        <v>163</v>
      </c>
      <c r="CB9" s="515"/>
      <c r="CC9" s="514" t="s">
        <v>162</v>
      </c>
      <c r="CD9" s="515"/>
      <c r="CE9" s="516" t="s">
        <v>195</v>
      </c>
      <c r="CF9" s="517"/>
      <c r="CG9" s="514" t="s">
        <v>163</v>
      </c>
      <c r="CH9" s="515"/>
      <c r="CI9" s="514" t="s">
        <v>162</v>
      </c>
      <c r="CJ9" s="515"/>
      <c r="CK9" s="516" t="s">
        <v>195</v>
      </c>
      <c r="CL9" s="517"/>
      <c r="CM9" s="514" t="s">
        <v>163</v>
      </c>
      <c r="CN9" s="515"/>
      <c r="CO9" s="514" t="s">
        <v>162</v>
      </c>
      <c r="CP9" s="515"/>
      <c r="CQ9" s="516" t="s">
        <v>195</v>
      </c>
      <c r="CR9" s="517"/>
      <c r="CS9" s="514" t="s">
        <v>163</v>
      </c>
      <c r="CT9" s="515"/>
      <c r="CU9" s="514" t="s">
        <v>162</v>
      </c>
      <c r="CV9" s="515"/>
      <c r="CW9" s="516" t="s">
        <v>195</v>
      </c>
      <c r="CX9" s="517"/>
      <c r="CY9" s="514" t="s">
        <v>163</v>
      </c>
      <c r="CZ9" s="515"/>
      <c r="DA9" s="514" t="s">
        <v>162</v>
      </c>
      <c r="DB9" s="515"/>
      <c r="DC9" s="516" t="s">
        <v>195</v>
      </c>
      <c r="DD9" s="517"/>
      <c r="DE9" s="514" t="s">
        <v>163</v>
      </c>
      <c r="DF9" s="515"/>
      <c r="DG9" s="514" t="s">
        <v>162</v>
      </c>
      <c r="DH9" s="515"/>
      <c r="DI9" s="516" t="s">
        <v>195</v>
      </c>
      <c r="DJ9" s="517"/>
      <c r="DK9" s="499" t="s">
        <v>163</v>
      </c>
      <c r="DL9" s="499"/>
      <c r="DM9" s="514" t="s">
        <v>162</v>
      </c>
      <c r="DN9" s="515"/>
      <c r="DO9" s="516" t="s">
        <v>195</v>
      </c>
      <c r="DP9" s="517"/>
      <c r="DQ9" s="514" t="s">
        <v>163</v>
      </c>
      <c r="DR9" s="515"/>
      <c r="DS9" s="514" t="s">
        <v>162</v>
      </c>
      <c r="DT9" s="515"/>
      <c r="DU9" s="516" t="s">
        <v>195</v>
      </c>
      <c r="DV9" s="517"/>
      <c r="DW9" s="514" t="s">
        <v>163</v>
      </c>
      <c r="DX9" s="515"/>
      <c r="DY9" s="514" t="s">
        <v>162</v>
      </c>
      <c r="DZ9" s="515"/>
      <c r="EA9" s="516" t="s">
        <v>195</v>
      </c>
      <c r="EB9" s="517"/>
      <c r="EC9" s="514" t="s">
        <v>163</v>
      </c>
      <c r="ED9" s="515"/>
      <c r="EE9" s="514" t="s">
        <v>162</v>
      </c>
      <c r="EF9" s="515"/>
      <c r="EG9" s="516" t="s">
        <v>195</v>
      </c>
      <c r="EH9" s="517"/>
      <c r="EI9" s="514" t="s">
        <v>163</v>
      </c>
      <c r="EJ9" s="515"/>
      <c r="EK9" s="514" t="s">
        <v>162</v>
      </c>
      <c r="EL9" s="515"/>
      <c r="EM9" s="516" t="s">
        <v>195</v>
      </c>
      <c r="EN9" s="517"/>
      <c r="EO9" s="514" t="s">
        <v>163</v>
      </c>
      <c r="EP9" s="515"/>
      <c r="EQ9" s="514" t="s">
        <v>162</v>
      </c>
      <c r="ER9" s="515"/>
      <c r="ES9" s="516" t="s">
        <v>195</v>
      </c>
      <c r="ET9" s="517"/>
      <c r="EU9" s="514" t="s">
        <v>163</v>
      </c>
      <c r="EV9" s="515"/>
      <c r="EW9" s="514" t="s">
        <v>162</v>
      </c>
      <c r="EX9" s="515"/>
      <c r="EY9" s="516" t="s">
        <v>195</v>
      </c>
      <c r="EZ9" s="517"/>
      <c r="FA9" s="514" t="s">
        <v>163</v>
      </c>
      <c r="FB9" s="515"/>
      <c r="FC9" s="514" t="s">
        <v>162</v>
      </c>
      <c r="FD9" s="515"/>
      <c r="FE9" s="516" t="s">
        <v>195</v>
      </c>
      <c r="FF9" s="517"/>
      <c r="FG9" s="514" t="s">
        <v>163</v>
      </c>
      <c r="FH9" s="515"/>
      <c r="FI9" s="514" t="s">
        <v>162</v>
      </c>
      <c r="FJ9" s="515"/>
      <c r="FK9" s="516" t="s">
        <v>195</v>
      </c>
      <c r="FL9" s="517"/>
      <c r="FM9" s="514" t="s">
        <v>163</v>
      </c>
      <c r="FN9" s="515"/>
      <c r="FO9" s="514" t="s">
        <v>162</v>
      </c>
      <c r="FP9" s="515"/>
      <c r="FQ9" s="516" t="s">
        <v>195</v>
      </c>
      <c r="FR9" s="517"/>
      <c r="FS9" s="514" t="s">
        <v>163</v>
      </c>
      <c r="FT9" s="515"/>
      <c r="FU9" s="514" t="s">
        <v>162</v>
      </c>
      <c r="FV9" s="515"/>
      <c r="FW9" s="516" t="s">
        <v>195</v>
      </c>
      <c r="FX9" s="517"/>
      <c r="FY9" s="514" t="s">
        <v>163</v>
      </c>
      <c r="FZ9" s="515"/>
      <c r="GA9" s="514" t="s">
        <v>162</v>
      </c>
      <c r="GB9" s="515"/>
      <c r="GC9" s="516" t="s">
        <v>195</v>
      </c>
      <c r="GD9" s="517"/>
      <c r="GE9" s="514" t="s">
        <v>163</v>
      </c>
      <c r="GF9" s="515"/>
      <c r="GG9" s="514" t="s">
        <v>162</v>
      </c>
      <c r="GH9" s="515"/>
      <c r="GI9" s="514" t="s">
        <v>163</v>
      </c>
      <c r="GJ9" s="515"/>
      <c r="GK9" s="514" t="s">
        <v>162</v>
      </c>
      <c r="GL9" s="515"/>
      <c r="GM9" s="514" t="s">
        <v>163</v>
      </c>
      <c r="GN9" s="515"/>
      <c r="GO9" s="514" t="s">
        <v>162</v>
      </c>
      <c r="GP9" s="515"/>
      <c r="GQ9" s="514" t="s">
        <v>163</v>
      </c>
      <c r="GR9" s="515"/>
      <c r="GS9" s="514" t="s">
        <v>162</v>
      </c>
      <c r="GT9" s="515"/>
      <c r="GU9" s="514" t="s">
        <v>163</v>
      </c>
      <c r="GV9" s="515"/>
      <c r="GW9" s="514" t="s">
        <v>162</v>
      </c>
      <c r="GX9" s="515"/>
      <c r="GY9" s="514" t="s">
        <v>163</v>
      </c>
      <c r="GZ9" s="515"/>
      <c r="HA9" s="514" t="s">
        <v>162</v>
      </c>
      <c r="HB9" s="515"/>
      <c r="HC9" s="514" t="s">
        <v>163</v>
      </c>
      <c r="HD9" s="515"/>
      <c r="HE9" s="514" t="s">
        <v>162</v>
      </c>
      <c r="HF9" s="515"/>
      <c r="HG9" s="514" t="s">
        <v>163</v>
      </c>
      <c r="HH9" s="515"/>
      <c r="HI9" s="514" t="s">
        <v>162</v>
      </c>
      <c r="HJ9" s="515"/>
      <c r="HK9" s="514" t="s">
        <v>163</v>
      </c>
      <c r="HL9" s="515"/>
      <c r="HM9" s="514" t="s">
        <v>162</v>
      </c>
      <c r="HN9" s="515"/>
      <c r="HO9" s="514" t="s">
        <v>163</v>
      </c>
      <c r="HP9" s="515"/>
      <c r="HQ9" s="514" t="s">
        <v>162</v>
      </c>
      <c r="HR9" s="515"/>
      <c r="HS9" s="514" t="s">
        <v>163</v>
      </c>
      <c r="HT9" s="515"/>
      <c r="HU9" s="514" t="s">
        <v>162</v>
      </c>
      <c r="HV9" s="515"/>
      <c r="HW9" s="514" t="s">
        <v>163</v>
      </c>
      <c r="HX9" s="515"/>
      <c r="HY9" s="514" t="s">
        <v>162</v>
      </c>
      <c r="HZ9" s="515"/>
      <c r="IA9" s="514" t="s">
        <v>163</v>
      </c>
      <c r="IB9" s="515"/>
      <c r="IC9" s="514" t="s">
        <v>162</v>
      </c>
      <c r="ID9" s="515"/>
      <c r="IE9" s="514" t="s">
        <v>163</v>
      </c>
      <c r="IF9" s="529"/>
      <c r="IG9" s="382" t="s">
        <v>162</v>
      </c>
      <c r="IH9" s="382"/>
      <c r="II9" s="382" t="s">
        <v>163</v>
      </c>
      <c r="IJ9" s="382"/>
      <c r="IK9" s="514" t="s">
        <v>162</v>
      </c>
      <c r="IL9" s="515"/>
      <c r="IM9" s="514" t="s">
        <v>163</v>
      </c>
      <c r="IN9" s="515"/>
      <c r="IO9" s="514" t="s">
        <v>162</v>
      </c>
      <c r="IP9" s="515"/>
      <c r="IQ9" s="514" t="s">
        <v>163</v>
      </c>
      <c r="IR9" s="515"/>
      <c r="IS9" s="514" t="s">
        <v>162</v>
      </c>
      <c r="IT9" s="515"/>
      <c r="IU9" s="514" t="s">
        <v>163</v>
      </c>
      <c r="IV9" s="515"/>
      <c r="IW9" s="514" t="s">
        <v>162</v>
      </c>
      <c r="IX9" s="515"/>
      <c r="IY9" s="514" t="s">
        <v>163</v>
      </c>
      <c r="IZ9" s="515"/>
      <c r="JA9" s="514" t="s">
        <v>162</v>
      </c>
      <c r="JB9" s="515"/>
      <c r="JC9" s="514" t="s">
        <v>163</v>
      </c>
      <c r="JD9" s="515"/>
      <c r="JE9" s="514" t="s">
        <v>162</v>
      </c>
      <c r="JF9" s="515"/>
      <c r="JG9" s="514" t="s">
        <v>163</v>
      </c>
      <c r="JH9" s="515"/>
      <c r="JI9" s="514" t="s">
        <v>162</v>
      </c>
      <c r="JJ9" s="515"/>
      <c r="JK9" s="514" t="s">
        <v>163</v>
      </c>
      <c r="JL9" s="515"/>
      <c r="JM9" s="510" t="s">
        <v>162</v>
      </c>
      <c r="JN9" s="511"/>
      <c r="JO9" s="510" t="s">
        <v>163</v>
      </c>
      <c r="JP9" s="511"/>
      <c r="JQ9" s="510" t="s">
        <v>162</v>
      </c>
      <c r="JR9" s="511"/>
      <c r="JS9" s="510" t="s">
        <v>163</v>
      </c>
      <c r="JT9" s="511"/>
      <c r="JU9" s="510" t="s">
        <v>162</v>
      </c>
      <c r="JV9" s="511"/>
      <c r="JW9" s="510" t="s">
        <v>163</v>
      </c>
      <c r="JX9" s="511"/>
    </row>
    <row r="10" spans="1:284" s="211" customFormat="1" ht="12.75" customHeight="1">
      <c r="A10" s="188"/>
      <c r="B10" s="188"/>
      <c r="C10" s="256" t="s">
        <v>164</v>
      </c>
      <c r="D10" s="256" t="s">
        <v>165</v>
      </c>
      <c r="E10" s="256" t="s">
        <v>164</v>
      </c>
      <c r="F10" s="256" t="s">
        <v>165</v>
      </c>
      <c r="G10" s="256" t="s">
        <v>164</v>
      </c>
      <c r="H10" s="256" t="s">
        <v>165</v>
      </c>
      <c r="I10" s="256" t="s">
        <v>164</v>
      </c>
      <c r="J10" s="256" t="s">
        <v>165</v>
      </c>
      <c r="K10" s="256" t="s">
        <v>164</v>
      </c>
      <c r="L10" s="256" t="s">
        <v>165</v>
      </c>
      <c r="M10" s="256" t="s">
        <v>164</v>
      </c>
      <c r="N10" s="256" t="s">
        <v>165</v>
      </c>
      <c r="O10" s="256" t="s">
        <v>164</v>
      </c>
      <c r="P10" s="256" t="s">
        <v>165</v>
      </c>
      <c r="Q10" s="256" t="s">
        <v>164</v>
      </c>
      <c r="R10" s="256" t="s">
        <v>165</v>
      </c>
      <c r="S10" s="256" t="s">
        <v>164</v>
      </c>
      <c r="T10" s="257" t="s">
        <v>165</v>
      </c>
      <c r="U10" s="258" t="s">
        <v>164</v>
      </c>
      <c r="V10" s="258" t="s">
        <v>165</v>
      </c>
      <c r="W10" s="256" t="s">
        <v>164</v>
      </c>
      <c r="X10" s="256" t="s">
        <v>165</v>
      </c>
      <c r="Y10" s="256" t="s">
        <v>164</v>
      </c>
      <c r="Z10" s="256" t="s">
        <v>165</v>
      </c>
      <c r="AA10" s="256" t="s">
        <v>164</v>
      </c>
      <c r="AB10" s="256" t="s">
        <v>165</v>
      </c>
      <c r="AC10" s="256" t="s">
        <v>164</v>
      </c>
      <c r="AD10" s="256" t="s">
        <v>165</v>
      </c>
      <c r="AE10" s="256" t="s">
        <v>164</v>
      </c>
      <c r="AF10" s="256" t="s">
        <v>165</v>
      </c>
      <c r="AG10" s="256" t="s">
        <v>164</v>
      </c>
      <c r="AH10" s="256" t="s">
        <v>165</v>
      </c>
      <c r="AI10" s="256" t="s">
        <v>164</v>
      </c>
      <c r="AJ10" s="256" t="s">
        <v>165</v>
      </c>
      <c r="AK10" s="256" t="s">
        <v>164</v>
      </c>
      <c r="AL10" s="256" t="s">
        <v>165</v>
      </c>
      <c r="AM10" s="256" t="s">
        <v>164</v>
      </c>
      <c r="AN10" s="256" t="s">
        <v>165</v>
      </c>
      <c r="AO10" s="256" t="s">
        <v>164</v>
      </c>
      <c r="AP10" s="256" t="s">
        <v>165</v>
      </c>
      <c r="AQ10" s="256" t="s">
        <v>164</v>
      </c>
      <c r="AR10" s="256" t="s">
        <v>165</v>
      </c>
      <c r="AS10" s="256" t="s">
        <v>164</v>
      </c>
      <c r="AT10" s="256" t="s">
        <v>165</v>
      </c>
      <c r="AU10" s="256" t="s">
        <v>164</v>
      </c>
      <c r="AV10" s="256" t="s">
        <v>165</v>
      </c>
      <c r="AW10" s="256" t="s">
        <v>164</v>
      </c>
      <c r="AX10" s="256" t="s">
        <v>165</v>
      </c>
      <c r="AY10" s="256" t="s">
        <v>164</v>
      </c>
      <c r="AZ10" s="256" t="s">
        <v>165</v>
      </c>
      <c r="BA10" s="256" t="s">
        <v>164</v>
      </c>
      <c r="BB10" s="256" t="s">
        <v>165</v>
      </c>
      <c r="BC10" s="258" t="s">
        <v>164</v>
      </c>
      <c r="BD10" s="258" t="s">
        <v>165</v>
      </c>
      <c r="BE10" s="256" t="s">
        <v>164</v>
      </c>
      <c r="BF10" s="256" t="s">
        <v>165</v>
      </c>
      <c r="BG10" s="256" t="s">
        <v>164</v>
      </c>
      <c r="BH10" s="256" t="s">
        <v>165</v>
      </c>
      <c r="BI10" s="256" t="s">
        <v>164</v>
      </c>
      <c r="BJ10" s="256" t="s">
        <v>165</v>
      </c>
      <c r="BK10" s="256" t="s">
        <v>164</v>
      </c>
      <c r="BL10" s="256" t="s">
        <v>165</v>
      </c>
      <c r="BM10" s="256" t="s">
        <v>164</v>
      </c>
      <c r="BN10" s="256" t="s">
        <v>165</v>
      </c>
      <c r="BO10" s="256" t="s">
        <v>164</v>
      </c>
      <c r="BP10" s="256" t="s">
        <v>165</v>
      </c>
      <c r="BQ10" s="256" t="s">
        <v>164</v>
      </c>
      <c r="BR10" s="256" t="s">
        <v>165</v>
      </c>
      <c r="BS10" s="256" t="s">
        <v>164</v>
      </c>
      <c r="BT10" s="256" t="s">
        <v>165</v>
      </c>
      <c r="BU10" s="256" t="s">
        <v>164</v>
      </c>
      <c r="BV10" s="256" t="s">
        <v>165</v>
      </c>
      <c r="BW10" s="256" t="s">
        <v>164</v>
      </c>
      <c r="BX10" s="256" t="s">
        <v>165</v>
      </c>
      <c r="BY10" s="256" t="s">
        <v>164</v>
      </c>
      <c r="BZ10" s="256" t="s">
        <v>165</v>
      </c>
      <c r="CA10" s="256" t="s">
        <v>164</v>
      </c>
      <c r="CB10" s="256" t="s">
        <v>165</v>
      </c>
      <c r="CC10" s="256" t="s">
        <v>164</v>
      </c>
      <c r="CD10" s="256" t="s">
        <v>165</v>
      </c>
      <c r="CE10" s="256" t="s">
        <v>164</v>
      </c>
      <c r="CF10" s="256" t="s">
        <v>165</v>
      </c>
      <c r="CG10" s="256" t="s">
        <v>164</v>
      </c>
      <c r="CH10" s="256" t="s">
        <v>165</v>
      </c>
      <c r="CI10" s="256" t="s">
        <v>164</v>
      </c>
      <c r="CJ10" s="256" t="s">
        <v>165</v>
      </c>
      <c r="CK10" s="258" t="s">
        <v>164</v>
      </c>
      <c r="CL10" s="256" t="s">
        <v>165</v>
      </c>
      <c r="CM10" s="258" t="s">
        <v>164</v>
      </c>
      <c r="CN10" s="256" t="s">
        <v>165</v>
      </c>
      <c r="CO10" s="256" t="s">
        <v>164</v>
      </c>
      <c r="CP10" s="256" t="s">
        <v>165</v>
      </c>
      <c r="CQ10" s="256" t="s">
        <v>164</v>
      </c>
      <c r="CR10" s="256" t="s">
        <v>165</v>
      </c>
      <c r="CS10" s="256" t="s">
        <v>164</v>
      </c>
      <c r="CT10" s="256" t="s">
        <v>165</v>
      </c>
      <c r="CU10" s="256" t="s">
        <v>164</v>
      </c>
      <c r="CV10" s="256" t="s">
        <v>165</v>
      </c>
      <c r="CW10" s="256" t="s">
        <v>164</v>
      </c>
      <c r="CX10" s="256" t="s">
        <v>165</v>
      </c>
      <c r="CY10" s="256" t="s">
        <v>164</v>
      </c>
      <c r="CZ10" s="256" t="s">
        <v>165</v>
      </c>
      <c r="DA10" s="256" t="s">
        <v>164</v>
      </c>
      <c r="DB10" s="256" t="s">
        <v>165</v>
      </c>
      <c r="DC10" s="256" t="s">
        <v>164</v>
      </c>
      <c r="DD10" s="256" t="s">
        <v>165</v>
      </c>
      <c r="DE10" s="256" t="s">
        <v>164</v>
      </c>
      <c r="DF10" s="256" t="s">
        <v>165</v>
      </c>
      <c r="DG10" s="258" t="s">
        <v>164</v>
      </c>
      <c r="DH10" s="258" t="s">
        <v>165</v>
      </c>
      <c r="DI10" s="258" t="s">
        <v>164</v>
      </c>
      <c r="DJ10" s="258" t="s">
        <v>165</v>
      </c>
      <c r="DK10" s="258" t="s">
        <v>164</v>
      </c>
      <c r="DL10" s="258" t="s">
        <v>165</v>
      </c>
      <c r="DM10" s="256" t="s">
        <v>164</v>
      </c>
      <c r="DN10" s="256" t="s">
        <v>165</v>
      </c>
      <c r="DO10" s="256" t="s">
        <v>164</v>
      </c>
      <c r="DP10" s="256" t="s">
        <v>165</v>
      </c>
      <c r="DQ10" s="256" t="s">
        <v>164</v>
      </c>
      <c r="DR10" s="256" t="s">
        <v>165</v>
      </c>
      <c r="DS10" s="258" t="s">
        <v>164</v>
      </c>
      <c r="DT10" s="258" t="s">
        <v>165</v>
      </c>
      <c r="DU10" s="256" t="s">
        <v>164</v>
      </c>
      <c r="DV10" s="256" t="s">
        <v>165</v>
      </c>
      <c r="DW10" s="256" t="s">
        <v>164</v>
      </c>
      <c r="DX10" s="256" t="s">
        <v>165</v>
      </c>
      <c r="DY10" s="256" t="s">
        <v>164</v>
      </c>
      <c r="DZ10" s="256" t="s">
        <v>165</v>
      </c>
      <c r="EA10" s="256" t="s">
        <v>164</v>
      </c>
      <c r="EB10" s="256" t="s">
        <v>165</v>
      </c>
      <c r="EC10" s="256" t="s">
        <v>164</v>
      </c>
      <c r="ED10" s="256" t="s">
        <v>165</v>
      </c>
      <c r="EE10" s="256" t="s">
        <v>164</v>
      </c>
      <c r="EF10" s="256" t="s">
        <v>165</v>
      </c>
      <c r="EG10" s="256" t="s">
        <v>164</v>
      </c>
      <c r="EH10" s="256" t="s">
        <v>165</v>
      </c>
      <c r="EI10" s="256" t="s">
        <v>164</v>
      </c>
      <c r="EJ10" s="256" t="s">
        <v>165</v>
      </c>
      <c r="EK10" s="256" t="s">
        <v>164</v>
      </c>
      <c r="EL10" s="256" t="s">
        <v>165</v>
      </c>
      <c r="EM10" s="256" t="s">
        <v>164</v>
      </c>
      <c r="EN10" s="256" t="s">
        <v>165</v>
      </c>
      <c r="EO10" s="256" t="s">
        <v>164</v>
      </c>
      <c r="EP10" s="256" t="s">
        <v>165</v>
      </c>
      <c r="EQ10" s="256" t="s">
        <v>164</v>
      </c>
      <c r="ER10" s="256" t="s">
        <v>165</v>
      </c>
      <c r="ES10" s="256" t="s">
        <v>164</v>
      </c>
      <c r="ET10" s="256" t="s">
        <v>165</v>
      </c>
      <c r="EU10" s="256" t="s">
        <v>164</v>
      </c>
      <c r="EV10" s="256" t="s">
        <v>165</v>
      </c>
      <c r="EW10" s="258" t="s">
        <v>164</v>
      </c>
      <c r="EX10" s="258" t="s">
        <v>165</v>
      </c>
      <c r="EY10" s="258" t="s">
        <v>164</v>
      </c>
      <c r="EZ10" s="258" t="s">
        <v>165</v>
      </c>
      <c r="FA10" s="258" t="s">
        <v>164</v>
      </c>
      <c r="FB10" s="258" t="s">
        <v>165</v>
      </c>
      <c r="FC10" s="258" t="s">
        <v>164</v>
      </c>
      <c r="FD10" s="258" t="s">
        <v>165</v>
      </c>
      <c r="FE10" s="258" t="s">
        <v>164</v>
      </c>
      <c r="FF10" s="258" t="s">
        <v>165</v>
      </c>
      <c r="FG10" s="258" t="s">
        <v>164</v>
      </c>
      <c r="FH10" s="258" t="s">
        <v>165</v>
      </c>
      <c r="FI10" s="258" t="s">
        <v>164</v>
      </c>
      <c r="FJ10" s="258" t="s">
        <v>165</v>
      </c>
      <c r="FK10" s="258" t="s">
        <v>164</v>
      </c>
      <c r="FL10" s="258" t="s">
        <v>165</v>
      </c>
      <c r="FM10" s="258" t="s">
        <v>164</v>
      </c>
      <c r="FN10" s="258" t="s">
        <v>165</v>
      </c>
      <c r="FO10" s="258" t="s">
        <v>164</v>
      </c>
      <c r="FP10" s="258" t="s">
        <v>165</v>
      </c>
      <c r="FQ10" s="258" t="s">
        <v>164</v>
      </c>
      <c r="FR10" s="258" t="s">
        <v>165</v>
      </c>
      <c r="FS10" s="258" t="s">
        <v>164</v>
      </c>
      <c r="FT10" s="258" t="s">
        <v>165</v>
      </c>
      <c r="FU10" s="258" t="s">
        <v>164</v>
      </c>
      <c r="FV10" s="258" t="s">
        <v>165</v>
      </c>
      <c r="FW10" s="258" t="s">
        <v>164</v>
      </c>
      <c r="FX10" s="258" t="s">
        <v>165</v>
      </c>
      <c r="FY10" s="258" t="s">
        <v>164</v>
      </c>
      <c r="FZ10" s="258" t="s">
        <v>165</v>
      </c>
      <c r="GA10" s="258" t="s">
        <v>164</v>
      </c>
      <c r="GB10" s="258" t="s">
        <v>165</v>
      </c>
      <c r="GC10" s="258" t="s">
        <v>164</v>
      </c>
      <c r="GD10" s="258" t="s">
        <v>165</v>
      </c>
      <c r="GE10" s="258" t="s">
        <v>164</v>
      </c>
      <c r="GF10" s="258" t="s">
        <v>165</v>
      </c>
      <c r="GG10" s="258" t="s">
        <v>164</v>
      </c>
      <c r="GH10" s="258" t="s">
        <v>165</v>
      </c>
      <c r="GI10" s="258" t="s">
        <v>164</v>
      </c>
      <c r="GJ10" s="258" t="s">
        <v>165</v>
      </c>
      <c r="GK10" s="258" t="s">
        <v>164</v>
      </c>
      <c r="GL10" s="258" t="s">
        <v>165</v>
      </c>
      <c r="GM10" s="258" t="s">
        <v>164</v>
      </c>
      <c r="GN10" s="258" t="s">
        <v>165</v>
      </c>
      <c r="GO10" s="258" t="s">
        <v>164</v>
      </c>
      <c r="GP10" s="258" t="s">
        <v>165</v>
      </c>
      <c r="GQ10" s="258" t="s">
        <v>164</v>
      </c>
      <c r="GR10" s="258" t="s">
        <v>165</v>
      </c>
      <c r="GS10" s="258" t="s">
        <v>164</v>
      </c>
      <c r="GT10" s="258" t="s">
        <v>165</v>
      </c>
      <c r="GU10" s="258" t="s">
        <v>164</v>
      </c>
      <c r="GV10" s="258" t="s">
        <v>165</v>
      </c>
      <c r="GW10" s="258" t="s">
        <v>164</v>
      </c>
      <c r="GX10" s="258" t="s">
        <v>165</v>
      </c>
      <c r="GY10" s="258" t="s">
        <v>164</v>
      </c>
      <c r="GZ10" s="258" t="s">
        <v>165</v>
      </c>
      <c r="HA10" s="258" t="s">
        <v>164</v>
      </c>
      <c r="HB10" s="258" t="s">
        <v>165</v>
      </c>
      <c r="HC10" s="258" t="s">
        <v>164</v>
      </c>
      <c r="HD10" s="258" t="s">
        <v>165</v>
      </c>
      <c r="HE10" s="258" t="s">
        <v>164</v>
      </c>
      <c r="HF10" s="258" t="s">
        <v>165</v>
      </c>
      <c r="HG10" s="258" t="s">
        <v>164</v>
      </c>
      <c r="HH10" s="258" t="s">
        <v>165</v>
      </c>
      <c r="HI10" s="258" t="s">
        <v>164</v>
      </c>
      <c r="HJ10" s="258" t="s">
        <v>165</v>
      </c>
      <c r="HK10" s="258" t="s">
        <v>164</v>
      </c>
      <c r="HL10" s="258" t="s">
        <v>165</v>
      </c>
      <c r="HM10" s="258" t="s">
        <v>164</v>
      </c>
      <c r="HN10" s="258" t="s">
        <v>165</v>
      </c>
      <c r="HO10" s="258" t="s">
        <v>164</v>
      </c>
      <c r="HP10" s="258" t="s">
        <v>165</v>
      </c>
      <c r="HQ10" s="258" t="s">
        <v>164</v>
      </c>
      <c r="HR10" s="258" t="s">
        <v>165</v>
      </c>
      <c r="HS10" s="258" t="s">
        <v>164</v>
      </c>
      <c r="HT10" s="258" t="s">
        <v>165</v>
      </c>
      <c r="HU10" s="258" t="s">
        <v>164</v>
      </c>
      <c r="HV10" s="258" t="s">
        <v>165</v>
      </c>
      <c r="HW10" s="258" t="s">
        <v>164</v>
      </c>
      <c r="HX10" s="258" t="s">
        <v>165</v>
      </c>
      <c r="HY10" s="258" t="s">
        <v>164</v>
      </c>
      <c r="HZ10" s="258" t="s">
        <v>165</v>
      </c>
      <c r="IA10" s="258" t="s">
        <v>164</v>
      </c>
      <c r="IB10" s="258" t="s">
        <v>165</v>
      </c>
      <c r="IC10" s="258" t="s">
        <v>164</v>
      </c>
      <c r="ID10" s="258" t="s">
        <v>165</v>
      </c>
      <c r="IE10" s="258" t="s">
        <v>164</v>
      </c>
      <c r="IF10" s="259" t="s">
        <v>165</v>
      </c>
      <c r="IG10" s="135" t="s">
        <v>164</v>
      </c>
      <c r="IH10" s="135" t="s">
        <v>165</v>
      </c>
      <c r="II10" s="135" t="s">
        <v>164</v>
      </c>
      <c r="IJ10" s="135" t="s">
        <v>165</v>
      </c>
      <c r="IK10" s="258" t="s">
        <v>164</v>
      </c>
      <c r="IL10" s="258" t="s">
        <v>165</v>
      </c>
      <c r="IM10" s="258" t="s">
        <v>164</v>
      </c>
      <c r="IN10" s="258" t="s">
        <v>165</v>
      </c>
      <c r="IO10" s="258" t="s">
        <v>164</v>
      </c>
      <c r="IP10" s="258" t="s">
        <v>165</v>
      </c>
      <c r="IQ10" s="258" t="s">
        <v>164</v>
      </c>
      <c r="IR10" s="258" t="s">
        <v>165</v>
      </c>
      <c r="IS10" s="258" t="s">
        <v>164</v>
      </c>
      <c r="IT10" s="258" t="s">
        <v>165</v>
      </c>
      <c r="IU10" s="258" t="s">
        <v>164</v>
      </c>
      <c r="IV10" s="258" t="s">
        <v>165</v>
      </c>
      <c r="IW10" s="258" t="s">
        <v>164</v>
      </c>
      <c r="IX10" s="258" t="s">
        <v>165</v>
      </c>
      <c r="IY10" s="258" t="s">
        <v>164</v>
      </c>
      <c r="IZ10" s="258" t="s">
        <v>165</v>
      </c>
      <c r="JA10" s="258" t="s">
        <v>164</v>
      </c>
      <c r="JB10" s="258" t="s">
        <v>165</v>
      </c>
      <c r="JC10" s="258" t="s">
        <v>164</v>
      </c>
      <c r="JD10" s="258" t="s">
        <v>165</v>
      </c>
      <c r="JE10" s="258" t="s">
        <v>164</v>
      </c>
      <c r="JF10" s="258" t="s">
        <v>165</v>
      </c>
      <c r="JG10" s="258" t="s">
        <v>164</v>
      </c>
      <c r="JH10" s="258" t="s">
        <v>165</v>
      </c>
      <c r="JI10" s="258" t="s">
        <v>164</v>
      </c>
      <c r="JJ10" s="258" t="s">
        <v>165</v>
      </c>
      <c r="JK10" s="258" t="s">
        <v>164</v>
      </c>
      <c r="JL10" s="258" t="s">
        <v>165</v>
      </c>
      <c r="JM10" s="258" t="s">
        <v>164</v>
      </c>
      <c r="JN10" s="258" t="s">
        <v>165</v>
      </c>
      <c r="JO10" s="258" t="s">
        <v>164</v>
      </c>
      <c r="JP10" s="258" t="s">
        <v>165</v>
      </c>
      <c r="JQ10" s="258" t="s">
        <v>164</v>
      </c>
      <c r="JR10" s="258" t="s">
        <v>165</v>
      </c>
      <c r="JS10" s="258" t="s">
        <v>164</v>
      </c>
      <c r="JT10" s="258" t="s">
        <v>165</v>
      </c>
      <c r="JU10" s="258" t="s">
        <v>164</v>
      </c>
      <c r="JV10" s="258" t="s">
        <v>165</v>
      </c>
      <c r="JW10" s="258" t="s">
        <v>164</v>
      </c>
      <c r="JX10" s="258" t="s">
        <v>165</v>
      </c>
    </row>
    <row r="11" spans="1:284" ht="12.75" customHeight="1">
      <c r="A11" s="217">
        <v>0</v>
      </c>
      <c r="B11" s="114">
        <v>1</v>
      </c>
      <c r="C11" s="95"/>
      <c r="D11" s="95"/>
      <c r="E11" s="98"/>
      <c r="F11" s="98"/>
      <c r="G11" s="95">
        <f t="shared" ref="G11:H75" si="0">C11+E11</f>
        <v>0</v>
      </c>
      <c r="H11" s="95">
        <f>D11+F11</f>
        <v>0</v>
      </c>
      <c r="I11" s="95">
        <v>0</v>
      </c>
      <c r="J11" s="95"/>
      <c r="K11" s="95"/>
      <c r="L11" s="95"/>
      <c r="M11" s="95">
        <f>I11+K11</f>
        <v>0</v>
      </c>
      <c r="N11" s="95">
        <f>J11+L11</f>
        <v>0</v>
      </c>
      <c r="O11" s="95"/>
      <c r="P11" s="95"/>
      <c r="Q11" s="98"/>
      <c r="R11" s="95"/>
      <c r="S11" s="95">
        <f>O11+Q11</f>
        <v>0</v>
      </c>
      <c r="T11" s="95">
        <f>P11+R11</f>
        <v>0</v>
      </c>
      <c r="U11" s="95"/>
      <c r="V11" s="95"/>
      <c r="W11" s="98"/>
      <c r="X11" s="98"/>
      <c r="Y11" s="95">
        <f>U11+W11</f>
        <v>0</v>
      </c>
      <c r="Z11" s="95">
        <f>V11+X11</f>
        <v>0</v>
      </c>
      <c r="AA11" s="95"/>
      <c r="AB11" s="95"/>
      <c r="AC11" s="95"/>
      <c r="AD11" s="95"/>
      <c r="AE11" s="95">
        <f>AA11+AC11</f>
        <v>0</v>
      </c>
      <c r="AF11" s="95">
        <f>AB11+AD11</f>
        <v>0</v>
      </c>
      <c r="AG11" s="95">
        <v>25.77</v>
      </c>
      <c r="AH11" s="95"/>
      <c r="AI11" s="95"/>
      <c r="AJ11" s="95"/>
      <c r="AK11" s="95">
        <f>AG11+AI11</f>
        <v>25.77</v>
      </c>
      <c r="AL11" s="95">
        <f>AH11+AJ11</f>
        <v>0</v>
      </c>
      <c r="AM11" s="95"/>
      <c r="AN11" s="95"/>
      <c r="AO11" s="99"/>
      <c r="AP11" s="99"/>
      <c r="AQ11" s="95">
        <f>AM11+AO11</f>
        <v>0</v>
      </c>
      <c r="AR11" s="95">
        <f>AN11+AP11</f>
        <v>0</v>
      </c>
      <c r="AS11" s="98"/>
      <c r="AT11" s="98"/>
      <c r="AU11" s="98"/>
      <c r="AV11" s="95"/>
      <c r="AW11" s="95">
        <f>AS11+AU11</f>
        <v>0</v>
      </c>
      <c r="AX11" s="95">
        <f>AT11+AV11</f>
        <v>0</v>
      </c>
      <c r="AY11" s="260"/>
      <c r="AZ11" s="110"/>
      <c r="BA11" s="110"/>
      <c r="BB11" s="110"/>
      <c r="BC11" s="95">
        <f>AY11+BA11</f>
        <v>0</v>
      </c>
      <c r="BD11" s="95">
        <f>AZ11+BB11</f>
        <v>0</v>
      </c>
      <c r="BE11" s="95"/>
      <c r="BF11" s="95"/>
      <c r="BG11" s="99"/>
      <c r="BH11" s="95"/>
      <c r="BI11" s="95">
        <f>BE11+BG11</f>
        <v>0</v>
      </c>
      <c r="BJ11" s="95">
        <f>BF11+BH11</f>
        <v>0</v>
      </c>
      <c r="BK11" s="118"/>
      <c r="BL11" s="118"/>
      <c r="BM11" s="95"/>
      <c r="BN11" s="95"/>
      <c r="BO11" s="95">
        <f>BK11+BM11</f>
        <v>0</v>
      </c>
      <c r="BP11" s="95">
        <f>BL11+BN11</f>
        <v>0</v>
      </c>
      <c r="BQ11" s="95"/>
      <c r="BR11" s="95"/>
      <c r="BS11" s="119"/>
      <c r="BT11" s="119"/>
      <c r="BU11" s="95">
        <f>BQ11+BS11</f>
        <v>0</v>
      </c>
      <c r="BV11" s="95">
        <f>BR11+BT11</f>
        <v>0</v>
      </c>
      <c r="BW11" s="98"/>
      <c r="BX11" s="98"/>
      <c r="BY11" s="103"/>
      <c r="BZ11" s="118"/>
      <c r="CA11" s="95">
        <f>BW11+BY11</f>
        <v>0</v>
      </c>
      <c r="CB11" s="95">
        <f>BX11+BZ11</f>
        <v>0</v>
      </c>
      <c r="CC11" s="98"/>
      <c r="CD11" s="98"/>
      <c r="CE11" s="120"/>
      <c r="CF11" s="120"/>
      <c r="CG11" s="95">
        <f>CC11+CE11</f>
        <v>0</v>
      </c>
      <c r="CH11" s="95">
        <f>CD11+CF11</f>
        <v>0</v>
      </c>
      <c r="CI11" s="95"/>
      <c r="CJ11" s="95"/>
      <c r="CK11" s="95"/>
      <c r="CL11" s="95"/>
      <c r="CM11" s="95">
        <f>CI11+CK11</f>
        <v>0</v>
      </c>
      <c r="CN11" s="95">
        <f>CJ11+CL11</f>
        <v>0</v>
      </c>
      <c r="CO11" s="95"/>
      <c r="CP11" s="95"/>
      <c r="CQ11" s="95"/>
      <c r="CR11" s="95"/>
      <c r="CS11" s="95">
        <f>CO11+CQ11</f>
        <v>0</v>
      </c>
      <c r="CT11" s="95">
        <f>CP11+CR11</f>
        <v>0</v>
      </c>
      <c r="CU11" s="98"/>
      <c r="CV11" s="98"/>
      <c r="CW11" s="95"/>
      <c r="CX11" s="95"/>
      <c r="CY11" s="95">
        <f>CU11+CW11</f>
        <v>0</v>
      </c>
      <c r="CZ11" s="95">
        <f>CV11+CX11</f>
        <v>0</v>
      </c>
      <c r="DA11" s="95"/>
      <c r="DB11" s="95"/>
      <c r="DC11" s="118"/>
      <c r="DD11" s="95"/>
      <c r="DE11" s="95">
        <f>DA11+DC11</f>
        <v>0</v>
      </c>
      <c r="DF11" s="95">
        <f>DB11+DD11</f>
        <v>0</v>
      </c>
      <c r="DG11" s="98"/>
      <c r="DH11" s="98"/>
      <c r="DI11" s="98"/>
      <c r="DJ11" s="98"/>
      <c r="DK11" s="95">
        <f>DG11+DI11</f>
        <v>0</v>
      </c>
      <c r="DL11" s="95">
        <f>DH11+DJ11</f>
        <v>0</v>
      </c>
      <c r="DM11" s="95"/>
      <c r="DN11" s="95"/>
      <c r="DO11" s="95"/>
      <c r="DP11" s="119"/>
      <c r="DQ11" s="95">
        <f>DM11+DO11</f>
        <v>0</v>
      </c>
      <c r="DR11" s="95">
        <f>DN11+DP11</f>
        <v>0</v>
      </c>
      <c r="DS11" s="140"/>
      <c r="DT11" s="95"/>
      <c r="DU11" s="95"/>
      <c r="DV11" s="95"/>
      <c r="DW11" s="95">
        <f>DS11+DU11</f>
        <v>0</v>
      </c>
      <c r="DX11" s="95">
        <f>DT11+DV11</f>
        <v>0</v>
      </c>
      <c r="DY11" s="95"/>
      <c r="DZ11" s="95"/>
      <c r="EA11" s="261"/>
      <c r="EB11" s="95"/>
      <c r="EC11" s="95">
        <f>DY11+EA11</f>
        <v>0</v>
      </c>
      <c r="ED11" s="95">
        <f>DZ11+EB11</f>
        <v>0</v>
      </c>
      <c r="EE11" s="95"/>
      <c r="EF11" s="95"/>
      <c r="EG11" s="95"/>
      <c r="EH11" s="95"/>
      <c r="EI11" s="95">
        <f>EE11+EG11</f>
        <v>0</v>
      </c>
      <c r="EJ11" s="95">
        <f>EF11+EH11</f>
        <v>0</v>
      </c>
      <c r="EK11" s="95"/>
      <c r="EL11" s="95"/>
      <c r="EM11" s="95"/>
      <c r="EN11" s="95"/>
      <c r="EO11" s="95">
        <f>EK11+EM11</f>
        <v>0</v>
      </c>
      <c r="EP11" s="95">
        <f>EL11+EN11</f>
        <v>0</v>
      </c>
      <c r="EQ11" s="262">
        <v>0</v>
      </c>
      <c r="ER11" s="240"/>
      <c r="ES11" s="240"/>
      <c r="ET11" s="240"/>
      <c r="EU11" s="98">
        <f>EQ11+ES11</f>
        <v>0</v>
      </c>
      <c r="EV11" s="98">
        <f>ER11+ET11</f>
        <v>0</v>
      </c>
      <c r="EW11" s="95"/>
      <c r="EX11" s="95"/>
      <c r="EY11" s="95"/>
      <c r="EZ11" s="95"/>
      <c r="FA11" s="95">
        <f>EW11+EY11</f>
        <v>0</v>
      </c>
      <c r="FB11" s="95">
        <f>EX11+EZ11</f>
        <v>0</v>
      </c>
      <c r="FC11" s="95"/>
      <c r="FD11" s="95"/>
      <c r="FE11" s="95"/>
      <c r="FF11" s="95"/>
      <c r="FG11" s="95">
        <f>FC11+FE11</f>
        <v>0</v>
      </c>
      <c r="FH11" s="95">
        <f>FD11+FF11</f>
        <v>0</v>
      </c>
      <c r="FI11" s="240"/>
      <c r="FJ11" s="240"/>
      <c r="FK11" s="240"/>
      <c r="FL11" s="240"/>
      <c r="FM11" s="98">
        <f>FI11+FK11</f>
        <v>0</v>
      </c>
      <c r="FN11" s="98">
        <f>FJ11+FL11</f>
        <v>0</v>
      </c>
      <c r="FO11" s="240">
        <v>0</v>
      </c>
      <c r="FP11" s="240"/>
      <c r="FQ11" s="240"/>
      <c r="FR11" s="240"/>
      <c r="FS11" s="98">
        <f>FO11+FQ11</f>
        <v>0</v>
      </c>
      <c r="FT11" s="98">
        <f>FP11+FR11</f>
        <v>0</v>
      </c>
      <c r="FU11" s="240">
        <v>0</v>
      </c>
      <c r="FV11" s="240"/>
      <c r="FW11" s="240"/>
      <c r="FX11" s="240"/>
      <c r="FY11" s="98">
        <f>FU11+FW11</f>
        <v>0</v>
      </c>
      <c r="FZ11" s="98">
        <f>FV11+FX11</f>
        <v>0</v>
      </c>
      <c r="GA11" s="240">
        <v>0</v>
      </c>
      <c r="GB11" s="240"/>
      <c r="GC11" s="240"/>
      <c r="GD11" s="240"/>
      <c r="GE11" s="98">
        <f>GA11+GC11</f>
        <v>0</v>
      </c>
      <c r="GF11" s="98">
        <f>GB11+GD11</f>
        <v>0</v>
      </c>
      <c r="GG11" s="240"/>
      <c r="GH11" s="240"/>
      <c r="GI11" s="98">
        <f t="shared" ref="GI11:GI42" si="1">GG11</f>
        <v>0</v>
      </c>
      <c r="GJ11" s="98">
        <f>GH11</f>
        <v>0</v>
      </c>
      <c r="GK11" s="240"/>
      <c r="GL11" s="240"/>
      <c r="GM11" s="98">
        <f>GK11</f>
        <v>0</v>
      </c>
      <c r="GN11" s="98">
        <f>GL11</f>
        <v>0</v>
      </c>
      <c r="GO11" s="240">
        <v>0</v>
      </c>
      <c r="GP11" s="240"/>
      <c r="GQ11" s="98">
        <f>GO11</f>
        <v>0</v>
      </c>
      <c r="GR11" s="98">
        <f>GP11</f>
        <v>0</v>
      </c>
      <c r="GS11" s="240"/>
      <c r="GT11" s="240"/>
      <c r="GU11" s="98">
        <f>GS11</f>
        <v>0</v>
      </c>
      <c r="GV11" s="98">
        <f>GT11</f>
        <v>0</v>
      </c>
      <c r="GW11" s="240"/>
      <c r="GX11" s="240"/>
      <c r="GY11" s="98">
        <f>GW11</f>
        <v>0</v>
      </c>
      <c r="GZ11" s="98">
        <f>GX11</f>
        <v>0</v>
      </c>
      <c r="HA11" s="240"/>
      <c r="HB11" s="240"/>
      <c r="HC11" s="98">
        <f>HA11</f>
        <v>0</v>
      </c>
      <c r="HD11" s="98">
        <f>HB11</f>
        <v>0</v>
      </c>
      <c r="HE11" s="240">
        <v>1.33</v>
      </c>
      <c r="HF11" s="240"/>
      <c r="HG11" s="98">
        <f>HE11</f>
        <v>1.33</v>
      </c>
      <c r="HH11" s="98">
        <f>HF11</f>
        <v>0</v>
      </c>
      <c r="HI11" s="240">
        <v>1.44</v>
      </c>
      <c r="HJ11" s="240"/>
      <c r="HK11" s="98">
        <f>HI11</f>
        <v>1.44</v>
      </c>
      <c r="HL11" s="98">
        <f>HJ11</f>
        <v>0</v>
      </c>
      <c r="HM11" s="98"/>
      <c r="HN11" s="98"/>
      <c r="HO11" s="98">
        <f>HM11</f>
        <v>0</v>
      </c>
      <c r="HP11" s="98">
        <f>HN11</f>
        <v>0</v>
      </c>
      <c r="HQ11" s="98"/>
      <c r="HR11" s="98"/>
      <c r="HS11" s="98">
        <f>HQ11</f>
        <v>0</v>
      </c>
      <c r="HT11" s="98">
        <f>HR11</f>
        <v>0</v>
      </c>
      <c r="HU11" s="98">
        <v>0</v>
      </c>
      <c r="HV11" s="98"/>
      <c r="HW11" s="98">
        <f>HU11</f>
        <v>0</v>
      </c>
      <c r="HX11" s="98">
        <f>HV11</f>
        <v>0</v>
      </c>
      <c r="HY11" s="98"/>
      <c r="HZ11" s="98"/>
      <c r="IA11" s="98">
        <f>HY11</f>
        <v>0</v>
      </c>
      <c r="IB11" s="98">
        <f>HZ11</f>
        <v>0</v>
      </c>
      <c r="IC11" s="98"/>
      <c r="ID11" s="98"/>
      <c r="IE11" s="98">
        <f>IC11</f>
        <v>0</v>
      </c>
      <c r="IF11" s="263">
        <f>ID11</f>
        <v>0</v>
      </c>
      <c r="IG11" s="264"/>
      <c r="IH11" s="264"/>
      <c r="II11" s="264">
        <f>IG11</f>
        <v>0</v>
      </c>
      <c r="IJ11" s="264">
        <f>IH11</f>
        <v>0</v>
      </c>
      <c r="IK11" s="264"/>
      <c r="IL11" s="264"/>
      <c r="IM11" s="264">
        <f>IK11</f>
        <v>0</v>
      </c>
      <c r="IN11" s="264">
        <f>IL11</f>
        <v>0</v>
      </c>
      <c r="IO11" s="240"/>
      <c r="IP11" s="264"/>
      <c r="IQ11" s="264">
        <f>IO11</f>
        <v>0</v>
      </c>
      <c r="IR11" s="264">
        <f>IP11</f>
        <v>0</v>
      </c>
      <c r="IS11" s="264"/>
      <c r="IT11" s="264"/>
      <c r="IU11" s="264">
        <f>IS11</f>
        <v>0</v>
      </c>
      <c r="IV11" s="264">
        <f>IT11</f>
        <v>0</v>
      </c>
      <c r="IW11" s="264">
        <v>0</v>
      </c>
      <c r="IX11" s="264"/>
      <c r="IY11" s="264">
        <f>IW11</f>
        <v>0</v>
      </c>
      <c r="IZ11" s="264">
        <f>IX11</f>
        <v>0</v>
      </c>
      <c r="JA11" s="264"/>
      <c r="JB11" s="264"/>
      <c r="JC11" s="264">
        <f>JA11</f>
        <v>0</v>
      </c>
      <c r="JD11" s="264">
        <f>JB11</f>
        <v>0</v>
      </c>
      <c r="JE11" s="264">
        <v>0</v>
      </c>
      <c r="JF11" s="264"/>
      <c r="JG11" s="264">
        <f>JE11</f>
        <v>0</v>
      </c>
      <c r="JH11" s="264">
        <f>JF11</f>
        <v>0</v>
      </c>
      <c r="JI11" s="264"/>
      <c r="JJ11" s="264"/>
      <c r="JK11" s="264">
        <f>JI11</f>
        <v>0</v>
      </c>
      <c r="JL11" s="264">
        <f>JJ11</f>
        <v>0</v>
      </c>
      <c r="JM11" s="264"/>
      <c r="JN11" s="264"/>
      <c r="JO11" s="264">
        <f>JM11</f>
        <v>0</v>
      </c>
      <c r="JP11" s="264">
        <f>JN11</f>
        <v>0</v>
      </c>
      <c r="JQ11" s="264"/>
      <c r="JR11" s="264"/>
      <c r="JS11" s="264">
        <f>JQ11</f>
        <v>0</v>
      </c>
      <c r="JT11" s="264">
        <f>JR11</f>
        <v>0</v>
      </c>
      <c r="JU11" s="264"/>
      <c r="JV11" s="264"/>
      <c r="JW11" s="264">
        <f>JU11</f>
        <v>0</v>
      </c>
      <c r="JX11" s="264">
        <f>JV11</f>
        <v>0</v>
      </c>
    </row>
    <row r="12" spans="1:284" ht="12.75" customHeight="1">
      <c r="A12" s="114"/>
      <c r="B12" s="114">
        <v>2</v>
      </c>
      <c r="C12" s="95"/>
      <c r="D12" s="95"/>
      <c r="E12" s="98"/>
      <c r="F12" s="98"/>
      <c r="G12" s="95">
        <f t="shared" si="0"/>
        <v>0</v>
      </c>
      <c r="H12" s="95">
        <f t="shared" si="0"/>
        <v>0</v>
      </c>
      <c r="I12" s="265">
        <v>0</v>
      </c>
      <c r="J12" s="95"/>
      <c r="K12" s="95"/>
      <c r="L12" s="95"/>
      <c r="M12" s="95">
        <f t="shared" ref="M12:N75" si="2">I12+K12</f>
        <v>0</v>
      </c>
      <c r="N12" s="95">
        <f t="shared" si="2"/>
        <v>0</v>
      </c>
      <c r="O12" s="95"/>
      <c r="P12" s="95"/>
      <c r="Q12" s="98"/>
      <c r="R12" s="95"/>
      <c r="S12" s="95">
        <f t="shared" ref="S12:T75" si="3">O12+Q12</f>
        <v>0</v>
      </c>
      <c r="T12" s="95">
        <f t="shared" si="3"/>
        <v>0</v>
      </c>
      <c r="U12" s="95"/>
      <c r="V12" s="95"/>
      <c r="W12" s="98"/>
      <c r="X12" s="98"/>
      <c r="Y12" s="95">
        <f t="shared" ref="Y12:Z75" si="4">U12+W12</f>
        <v>0</v>
      </c>
      <c r="Z12" s="95">
        <f t="shared" si="4"/>
        <v>0</v>
      </c>
      <c r="AA12" s="95"/>
      <c r="AB12" s="95"/>
      <c r="AC12" s="115"/>
      <c r="AD12" s="95"/>
      <c r="AE12" s="95">
        <f t="shared" ref="AE12:AF75" si="5">AA12+AC12</f>
        <v>0</v>
      </c>
      <c r="AF12" s="95">
        <f t="shared" si="5"/>
        <v>0</v>
      </c>
      <c r="AG12" s="95">
        <v>10.31</v>
      </c>
      <c r="AH12" s="95"/>
      <c r="AI12" s="95"/>
      <c r="AJ12" s="95"/>
      <c r="AK12" s="95">
        <f t="shared" ref="AK12:AL75" si="6">AG12+AI12</f>
        <v>10.31</v>
      </c>
      <c r="AL12" s="95">
        <f t="shared" si="6"/>
        <v>0</v>
      </c>
      <c r="AM12" s="95"/>
      <c r="AN12" s="95"/>
      <c r="AO12" s="99"/>
      <c r="AP12" s="99"/>
      <c r="AQ12" s="95">
        <f t="shared" ref="AQ12:AR75" si="7">AM12+AO12</f>
        <v>0</v>
      </c>
      <c r="AR12" s="95">
        <f t="shared" si="7"/>
        <v>0</v>
      </c>
      <c r="AS12" s="98"/>
      <c r="AT12" s="98"/>
      <c r="AU12" s="98"/>
      <c r="AV12" s="95"/>
      <c r="AW12" s="95">
        <f t="shared" ref="AW12:AX75" si="8">AS12+AU12</f>
        <v>0</v>
      </c>
      <c r="AX12" s="95">
        <f t="shared" si="8"/>
        <v>0</v>
      </c>
      <c r="AY12" s="260"/>
      <c r="AZ12" s="110"/>
      <c r="BA12" s="110"/>
      <c r="BB12" s="110"/>
      <c r="BC12" s="95">
        <f t="shared" ref="BC12:BD75" si="9">AY12+BA12</f>
        <v>0</v>
      </c>
      <c r="BD12" s="95">
        <f t="shared" si="9"/>
        <v>0</v>
      </c>
      <c r="BE12" s="95"/>
      <c r="BF12" s="95"/>
      <c r="BG12" s="99"/>
      <c r="BH12" s="95"/>
      <c r="BI12" s="95">
        <f t="shared" ref="BI12:BJ75" si="10">BE12+BG12</f>
        <v>0</v>
      </c>
      <c r="BJ12" s="95">
        <f t="shared" si="10"/>
        <v>0</v>
      </c>
      <c r="BK12" s="118"/>
      <c r="BL12" s="118"/>
      <c r="BM12" s="95"/>
      <c r="BN12" s="95"/>
      <c r="BO12" s="95">
        <f t="shared" ref="BO12:BP75" si="11">BK12+BM12</f>
        <v>0</v>
      </c>
      <c r="BP12" s="95">
        <f t="shared" si="11"/>
        <v>0</v>
      </c>
      <c r="BQ12" s="95"/>
      <c r="BR12" s="95"/>
      <c r="BS12" s="119"/>
      <c r="BT12" s="119"/>
      <c r="BU12" s="95">
        <f t="shared" ref="BU12:BV75" si="12">BQ12+BS12</f>
        <v>0</v>
      </c>
      <c r="BV12" s="95">
        <f t="shared" si="12"/>
        <v>0</v>
      </c>
      <c r="BW12" s="98"/>
      <c r="BX12" s="98"/>
      <c r="BY12" s="103"/>
      <c r="BZ12" s="118"/>
      <c r="CA12" s="95">
        <f t="shared" ref="CA12:CB75" si="13">BW12+BY12</f>
        <v>0</v>
      </c>
      <c r="CB12" s="95">
        <f t="shared" si="13"/>
        <v>0</v>
      </c>
      <c r="CC12" s="98"/>
      <c r="CD12" s="98"/>
      <c r="CE12" s="120"/>
      <c r="CF12" s="120"/>
      <c r="CG12" s="95">
        <f t="shared" ref="CG12:CH75" si="14">CC12+CE12</f>
        <v>0</v>
      </c>
      <c r="CH12" s="95">
        <f t="shared" si="14"/>
        <v>0</v>
      </c>
      <c r="CI12" s="95"/>
      <c r="CJ12" s="95"/>
      <c r="CK12" s="95"/>
      <c r="CL12" s="95"/>
      <c r="CM12" s="95">
        <f t="shared" ref="CM12:CN75" si="15">CI12+CK12</f>
        <v>0</v>
      </c>
      <c r="CN12" s="95">
        <f t="shared" si="15"/>
        <v>0</v>
      </c>
      <c r="CO12" s="95"/>
      <c r="CP12" s="95"/>
      <c r="CQ12" s="95"/>
      <c r="CR12" s="95"/>
      <c r="CS12" s="95">
        <f t="shared" ref="CS12:CT75" si="16">CO12+CQ12</f>
        <v>0</v>
      </c>
      <c r="CT12" s="95">
        <f t="shared" si="16"/>
        <v>0</v>
      </c>
      <c r="CU12" s="98"/>
      <c r="CV12" s="98"/>
      <c r="CW12" s="95"/>
      <c r="CX12" s="95"/>
      <c r="CY12" s="95">
        <f t="shared" ref="CY12:CZ75" si="17">CU12+CW12</f>
        <v>0</v>
      </c>
      <c r="CZ12" s="95">
        <f t="shared" si="17"/>
        <v>0</v>
      </c>
      <c r="DA12" s="95"/>
      <c r="DB12" s="95"/>
      <c r="DC12" s="118"/>
      <c r="DD12" s="95"/>
      <c r="DE12" s="95">
        <f t="shared" ref="DE12:DF75" si="18">DA12+DC12</f>
        <v>0</v>
      </c>
      <c r="DF12" s="95">
        <f t="shared" si="18"/>
        <v>0</v>
      </c>
      <c r="DG12" s="98"/>
      <c r="DH12" s="98"/>
      <c r="DI12" s="98"/>
      <c r="DJ12" s="98"/>
      <c r="DK12" s="95">
        <f t="shared" ref="DK12:DL75" si="19">DG12+DI12</f>
        <v>0</v>
      </c>
      <c r="DL12" s="95">
        <f t="shared" si="19"/>
        <v>0</v>
      </c>
      <c r="DM12" s="95"/>
      <c r="DN12" s="95"/>
      <c r="DO12" s="95"/>
      <c r="DP12" s="119"/>
      <c r="DQ12" s="95">
        <f t="shared" ref="DQ12:DR75" si="20">DM12+DO12</f>
        <v>0</v>
      </c>
      <c r="DR12" s="95">
        <f t="shared" si="20"/>
        <v>0</v>
      </c>
      <c r="DS12" s="140"/>
      <c r="DT12" s="95"/>
      <c r="DU12" s="95"/>
      <c r="DV12" s="95"/>
      <c r="DW12" s="95">
        <f t="shared" ref="DW12:DX75" si="21">DS12+DU12</f>
        <v>0</v>
      </c>
      <c r="DX12" s="95">
        <f t="shared" si="21"/>
        <v>0</v>
      </c>
      <c r="DY12" s="95"/>
      <c r="DZ12" s="95"/>
      <c r="EA12" s="261"/>
      <c r="EB12" s="95"/>
      <c r="EC12" s="95">
        <f t="shared" ref="EC12:ED75" si="22">DY12+EA12</f>
        <v>0</v>
      </c>
      <c r="ED12" s="95">
        <f t="shared" si="22"/>
        <v>0</v>
      </c>
      <c r="EE12" s="95"/>
      <c r="EF12" s="95"/>
      <c r="EG12" s="95"/>
      <c r="EH12" s="95"/>
      <c r="EI12" s="95">
        <f t="shared" ref="EI12:EJ75" si="23">EE12+EG12</f>
        <v>0</v>
      </c>
      <c r="EJ12" s="95">
        <f t="shared" si="23"/>
        <v>0</v>
      </c>
      <c r="EK12" s="95"/>
      <c r="EL12" s="95"/>
      <c r="EM12" s="95"/>
      <c r="EN12" s="95"/>
      <c r="EO12" s="95">
        <f t="shared" ref="EO12:EP75" si="24">EK12+EM12</f>
        <v>0</v>
      </c>
      <c r="EP12" s="95">
        <f t="shared" si="24"/>
        <v>0</v>
      </c>
      <c r="EQ12" s="262">
        <v>0</v>
      </c>
      <c r="ER12" s="240"/>
      <c r="ES12" s="240"/>
      <c r="ET12" s="240"/>
      <c r="EU12" s="98">
        <f t="shared" ref="EU12:EU75" si="25">EQ12+ES12</f>
        <v>0</v>
      </c>
      <c r="EV12" s="98">
        <f t="shared" ref="EV12:EV75" si="26">ER12+ET12</f>
        <v>0</v>
      </c>
      <c r="EW12" s="95"/>
      <c r="EX12" s="95"/>
      <c r="EY12" s="95"/>
      <c r="EZ12" s="95"/>
      <c r="FA12" s="95">
        <f t="shared" ref="FA12:FB75" si="27">EW12+EY12</f>
        <v>0</v>
      </c>
      <c r="FB12" s="95">
        <f t="shared" si="27"/>
        <v>0</v>
      </c>
      <c r="FC12" s="95"/>
      <c r="FD12" s="95"/>
      <c r="FE12" s="95"/>
      <c r="FF12" s="95"/>
      <c r="FG12" s="95">
        <f t="shared" ref="FG12:FH75" si="28">FC12+FE12</f>
        <v>0</v>
      </c>
      <c r="FH12" s="95">
        <f t="shared" si="28"/>
        <v>0</v>
      </c>
      <c r="FI12" s="240"/>
      <c r="FJ12" s="240"/>
      <c r="FK12" s="240"/>
      <c r="FL12" s="240"/>
      <c r="FM12" s="98">
        <f t="shared" ref="FM12:FM75" si="29">FI12+FK12</f>
        <v>0</v>
      </c>
      <c r="FN12" s="98">
        <f t="shared" ref="FN12:FN75" si="30">FJ12+FL12</f>
        <v>0</v>
      </c>
      <c r="FO12" s="240">
        <v>0</v>
      </c>
      <c r="FP12" s="240"/>
      <c r="FQ12" s="240"/>
      <c r="FR12" s="240"/>
      <c r="FS12" s="98">
        <f t="shared" ref="FS12:FS75" si="31">FO12+FQ12</f>
        <v>0</v>
      </c>
      <c r="FT12" s="98">
        <f t="shared" ref="FT12:FT75" si="32">FP12+FR12</f>
        <v>0</v>
      </c>
      <c r="FU12" s="240">
        <v>0</v>
      </c>
      <c r="FV12" s="240"/>
      <c r="FW12" s="240"/>
      <c r="FX12" s="240"/>
      <c r="FY12" s="98">
        <f t="shared" ref="FY12:FY75" si="33">FU12+FW12</f>
        <v>0</v>
      </c>
      <c r="FZ12" s="98">
        <f t="shared" ref="FZ12:FZ75" si="34">FV12+FX12</f>
        <v>0</v>
      </c>
      <c r="GA12" s="240">
        <v>0</v>
      </c>
      <c r="GB12" s="240"/>
      <c r="GC12" s="240"/>
      <c r="GD12" s="240"/>
      <c r="GE12" s="98">
        <f t="shared" ref="GE12:GE75" si="35">GA12+GC12</f>
        <v>0</v>
      </c>
      <c r="GF12" s="98">
        <f t="shared" ref="GF12:GF75" si="36">GB12+GD12</f>
        <v>0</v>
      </c>
      <c r="GG12" s="240"/>
      <c r="GH12" s="240"/>
      <c r="GI12" s="98">
        <f t="shared" si="1"/>
        <v>0</v>
      </c>
      <c r="GJ12" s="98">
        <f t="shared" ref="GJ12:GJ75" si="37">GH12</f>
        <v>0</v>
      </c>
      <c r="GK12" s="240"/>
      <c r="GL12" s="240"/>
      <c r="GM12" s="98">
        <f t="shared" ref="GM12:GM75" si="38">GK12</f>
        <v>0</v>
      </c>
      <c r="GN12" s="98">
        <f t="shared" ref="GN12:GN75" si="39">GL12</f>
        <v>0</v>
      </c>
      <c r="GO12" s="240">
        <v>0</v>
      </c>
      <c r="GP12" s="240"/>
      <c r="GQ12" s="98">
        <f t="shared" ref="GQ12:GQ75" si="40">GO12</f>
        <v>0</v>
      </c>
      <c r="GR12" s="98">
        <f t="shared" ref="GR12:GR75" si="41">GP12</f>
        <v>0</v>
      </c>
      <c r="GS12" s="240"/>
      <c r="GT12" s="240"/>
      <c r="GU12" s="98">
        <f t="shared" ref="GU12:GU75" si="42">GS12</f>
        <v>0</v>
      </c>
      <c r="GV12" s="98">
        <f t="shared" ref="GV12:GV75" si="43">GT12</f>
        <v>0</v>
      </c>
      <c r="GW12" s="240"/>
      <c r="GX12" s="240"/>
      <c r="GY12" s="98">
        <f t="shared" ref="GY12:GY75" si="44">GW12</f>
        <v>0</v>
      </c>
      <c r="GZ12" s="98">
        <f t="shared" ref="GZ12:GZ75" si="45">GX12</f>
        <v>0</v>
      </c>
      <c r="HA12" s="240"/>
      <c r="HB12" s="240"/>
      <c r="HC12" s="98">
        <f t="shared" ref="HC12:HC75" si="46">HA12</f>
        <v>0</v>
      </c>
      <c r="HD12" s="98">
        <f t="shared" ref="HD12:HD75" si="47">HB12</f>
        <v>0</v>
      </c>
      <c r="HE12" s="240">
        <v>1.33</v>
      </c>
      <c r="HF12" s="240"/>
      <c r="HG12" s="98">
        <f t="shared" ref="HG12:HH75" si="48">HE12</f>
        <v>1.33</v>
      </c>
      <c r="HH12" s="98">
        <f t="shared" si="48"/>
        <v>0</v>
      </c>
      <c r="HI12" s="240">
        <v>1.44</v>
      </c>
      <c r="HJ12" s="240"/>
      <c r="HK12" s="98">
        <f t="shared" ref="HK12:HL75" si="49">HI12</f>
        <v>1.44</v>
      </c>
      <c r="HL12" s="98">
        <f t="shared" si="49"/>
        <v>0</v>
      </c>
      <c r="HM12" s="98"/>
      <c r="HN12" s="98"/>
      <c r="HO12" s="98">
        <f t="shared" ref="HO12:HP75" si="50">HM12</f>
        <v>0</v>
      </c>
      <c r="HP12" s="98">
        <f t="shared" si="50"/>
        <v>0</v>
      </c>
      <c r="HQ12" s="98"/>
      <c r="HR12" s="98"/>
      <c r="HS12" s="98">
        <f t="shared" ref="HS12:HT75" si="51">HQ12</f>
        <v>0</v>
      </c>
      <c r="HT12" s="98">
        <f t="shared" si="51"/>
        <v>0</v>
      </c>
      <c r="HU12" s="98">
        <v>0</v>
      </c>
      <c r="HV12" s="98"/>
      <c r="HW12" s="98">
        <f t="shared" ref="HW12:HX43" si="52">HU12</f>
        <v>0</v>
      </c>
      <c r="HX12" s="98">
        <f t="shared" si="52"/>
        <v>0</v>
      </c>
      <c r="HY12" s="98"/>
      <c r="HZ12" s="98"/>
      <c r="IA12" s="98">
        <f t="shared" ref="IA12:IB75" si="53">HY12</f>
        <v>0</v>
      </c>
      <c r="IB12" s="98">
        <f t="shared" si="53"/>
        <v>0</v>
      </c>
      <c r="IC12" s="98"/>
      <c r="ID12" s="98"/>
      <c r="IE12" s="98">
        <f t="shared" ref="IE12:IE75" si="54">IC12</f>
        <v>0</v>
      </c>
      <c r="IF12" s="263">
        <f t="shared" ref="IF12:IF75" si="55">ID12</f>
        <v>0</v>
      </c>
      <c r="IG12" s="264"/>
      <c r="IH12" s="264"/>
      <c r="II12" s="264">
        <f t="shared" ref="II12:IJ75" si="56">IG12</f>
        <v>0</v>
      </c>
      <c r="IJ12" s="264">
        <f t="shared" si="56"/>
        <v>0</v>
      </c>
      <c r="IK12" s="264"/>
      <c r="IL12" s="264"/>
      <c r="IM12" s="264">
        <f t="shared" ref="IM12:IN75" si="57">IK12</f>
        <v>0</v>
      </c>
      <c r="IN12" s="264">
        <f t="shared" si="57"/>
        <v>0</v>
      </c>
      <c r="IO12" s="240"/>
      <c r="IP12" s="264"/>
      <c r="IQ12" s="264">
        <f t="shared" ref="IQ12:IR75" si="58">IO12</f>
        <v>0</v>
      </c>
      <c r="IR12" s="264">
        <f t="shared" si="58"/>
        <v>0</v>
      </c>
      <c r="IS12" s="264"/>
      <c r="IT12" s="264"/>
      <c r="IU12" s="264">
        <f t="shared" ref="IU12:IV75" si="59">IS12</f>
        <v>0</v>
      </c>
      <c r="IV12" s="264">
        <f t="shared" si="59"/>
        <v>0</v>
      </c>
      <c r="IW12" s="264">
        <v>0</v>
      </c>
      <c r="IX12" s="264"/>
      <c r="IY12" s="264">
        <f t="shared" ref="IY12:IY75" si="60">IW12</f>
        <v>0</v>
      </c>
      <c r="IZ12" s="264">
        <f t="shared" ref="IZ12:IZ75" si="61">IX12</f>
        <v>0</v>
      </c>
      <c r="JA12" s="264"/>
      <c r="JB12" s="264"/>
      <c r="JC12" s="264">
        <f t="shared" ref="JC12:JD75" si="62">JA12</f>
        <v>0</v>
      </c>
      <c r="JD12" s="264">
        <f t="shared" si="62"/>
        <v>0</v>
      </c>
      <c r="JE12" s="264">
        <v>0</v>
      </c>
      <c r="JF12" s="264"/>
      <c r="JG12" s="264">
        <f t="shared" ref="JG12:JH75" si="63">JE12</f>
        <v>0</v>
      </c>
      <c r="JH12" s="264">
        <f t="shared" si="63"/>
        <v>0</v>
      </c>
      <c r="JI12" s="264"/>
      <c r="JJ12" s="264"/>
      <c r="JK12" s="264">
        <f t="shared" ref="JK12:JL75" si="64">JI12</f>
        <v>0</v>
      </c>
      <c r="JL12" s="264">
        <f t="shared" si="64"/>
        <v>0</v>
      </c>
      <c r="JM12" s="264"/>
      <c r="JN12" s="264"/>
      <c r="JO12" s="264">
        <f t="shared" ref="JO12:JP75" si="65">JM12</f>
        <v>0</v>
      </c>
      <c r="JP12" s="264">
        <f t="shared" si="65"/>
        <v>0</v>
      </c>
      <c r="JQ12" s="264"/>
      <c r="JR12" s="264"/>
      <c r="JS12" s="264">
        <f t="shared" ref="JS12:JT75" si="66">JQ12</f>
        <v>0</v>
      </c>
      <c r="JT12" s="264">
        <f t="shared" si="66"/>
        <v>0</v>
      </c>
      <c r="JU12" s="264"/>
      <c r="JV12" s="264"/>
      <c r="JW12" s="264">
        <f t="shared" ref="JW12:JX75" si="67">JU12</f>
        <v>0</v>
      </c>
      <c r="JX12" s="264">
        <f t="shared" si="67"/>
        <v>0</v>
      </c>
    </row>
    <row r="13" spans="1:284" ht="12.75" customHeight="1">
      <c r="A13" s="218"/>
      <c r="B13" s="187">
        <v>3</v>
      </c>
      <c r="C13" s="266"/>
      <c r="D13" s="266"/>
      <c r="E13" s="267"/>
      <c r="F13" s="267"/>
      <c r="G13" s="268">
        <f t="shared" si="0"/>
        <v>0</v>
      </c>
      <c r="H13" s="268">
        <f t="shared" si="0"/>
        <v>0</v>
      </c>
      <c r="I13" s="269">
        <v>0</v>
      </c>
      <c r="J13" s="95"/>
      <c r="K13" s="95"/>
      <c r="L13" s="95"/>
      <c r="M13" s="268">
        <f t="shared" si="2"/>
        <v>0</v>
      </c>
      <c r="N13" s="268">
        <f t="shared" si="2"/>
        <v>0</v>
      </c>
      <c r="O13" s="266"/>
      <c r="P13" s="269"/>
      <c r="Q13" s="267"/>
      <c r="R13" s="268"/>
      <c r="S13" s="268">
        <f t="shared" si="3"/>
        <v>0</v>
      </c>
      <c r="T13" s="268">
        <f t="shared" si="3"/>
        <v>0</v>
      </c>
      <c r="U13" s="268"/>
      <c r="V13" s="268"/>
      <c r="W13" s="267"/>
      <c r="X13" s="267"/>
      <c r="Y13" s="268">
        <f t="shared" si="4"/>
        <v>0</v>
      </c>
      <c r="Z13" s="268">
        <f t="shared" si="4"/>
        <v>0</v>
      </c>
      <c r="AA13" s="266"/>
      <c r="AB13" s="266"/>
      <c r="AC13" s="270"/>
      <c r="AD13" s="270"/>
      <c r="AE13" s="268">
        <f t="shared" si="5"/>
        <v>0</v>
      </c>
      <c r="AF13" s="268">
        <f t="shared" si="5"/>
        <v>0</v>
      </c>
      <c r="AG13" s="268">
        <v>0</v>
      </c>
      <c r="AH13" s="268"/>
      <c r="AI13" s="268"/>
      <c r="AJ13" s="268"/>
      <c r="AK13" s="268">
        <f t="shared" si="6"/>
        <v>0</v>
      </c>
      <c r="AL13" s="268">
        <f t="shared" si="6"/>
        <v>0</v>
      </c>
      <c r="AM13" s="268"/>
      <c r="AN13" s="268"/>
      <c r="AO13" s="271"/>
      <c r="AP13" s="271"/>
      <c r="AQ13" s="268">
        <f t="shared" si="7"/>
        <v>0</v>
      </c>
      <c r="AR13" s="268">
        <f t="shared" si="7"/>
        <v>0</v>
      </c>
      <c r="AS13" s="267"/>
      <c r="AT13" s="267"/>
      <c r="AU13" s="267"/>
      <c r="AV13" s="268"/>
      <c r="AW13" s="268">
        <f t="shared" si="8"/>
        <v>0</v>
      </c>
      <c r="AX13" s="268">
        <f t="shared" si="8"/>
        <v>0</v>
      </c>
      <c r="AY13" s="272"/>
      <c r="AZ13" s="273"/>
      <c r="BA13" s="273"/>
      <c r="BB13" s="273"/>
      <c r="BC13" s="268">
        <f t="shared" si="9"/>
        <v>0</v>
      </c>
      <c r="BD13" s="268">
        <f t="shared" si="9"/>
        <v>0</v>
      </c>
      <c r="BE13" s="266"/>
      <c r="BF13" s="266"/>
      <c r="BG13" s="271"/>
      <c r="BH13" s="274"/>
      <c r="BI13" s="268">
        <f t="shared" si="10"/>
        <v>0</v>
      </c>
      <c r="BJ13" s="268">
        <f t="shared" si="10"/>
        <v>0</v>
      </c>
      <c r="BK13" s="275"/>
      <c r="BL13" s="275"/>
      <c r="BM13" s="268"/>
      <c r="BN13" s="268"/>
      <c r="BO13" s="268">
        <f t="shared" si="11"/>
        <v>0</v>
      </c>
      <c r="BP13" s="268">
        <f t="shared" si="11"/>
        <v>0</v>
      </c>
      <c r="BQ13" s="276"/>
      <c r="BR13" s="266"/>
      <c r="BS13" s="277"/>
      <c r="BT13" s="277"/>
      <c r="BU13" s="268">
        <f t="shared" si="12"/>
        <v>0</v>
      </c>
      <c r="BV13" s="268">
        <f t="shared" si="12"/>
        <v>0</v>
      </c>
      <c r="BW13" s="267"/>
      <c r="BX13" s="267"/>
      <c r="BY13" s="278"/>
      <c r="BZ13" s="279"/>
      <c r="CA13" s="268">
        <f t="shared" si="13"/>
        <v>0</v>
      </c>
      <c r="CB13" s="268">
        <f t="shared" si="13"/>
        <v>0</v>
      </c>
      <c r="CC13" s="267"/>
      <c r="CD13" s="267"/>
      <c r="CE13" s="280"/>
      <c r="CF13" s="280"/>
      <c r="CG13" s="268">
        <f t="shared" si="14"/>
        <v>0</v>
      </c>
      <c r="CH13" s="268">
        <f t="shared" si="14"/>
        <v>0</v>
      </c>
      <c r="CI13" s="266"/>
      <c r="CJ13" s="266"/>
      <c r="CK13" s="266"/>
      <c r="CL13" s="268"/>
      <c r="CM13" s="268">
        <f t="shared" si="15"/>
        <v>0</v>
      </c>
      <c r="CN13" s="268">
        <f t="shared" si="15"/>
        <v>0</v>
      </c>
      <c r="CO13" s="266"/>
      <c r="CP13" s="266"/>
      <c r="CQ13" s="268"/>
      <c r="CR13" s="268"/>
      <c r="CS13" s="268">
        <f t="shared" si="16"/>
        <v>0</v>
      </c>
      <c r="CT13" s="268">
        <f t="shared" si="16"/>
        <v>0</v>
      </c>
      <c r="CU13" s="267"/>
      <c r="CV13" s="267"/>
      <c r="CW13" s="266"/>
      <c r="CX13" s="266"/>
      <c r="CY13" s="268">
        <f t="shared" si="17"/>
        <v>0</v>
      </c>
      <c r="CZ13" s="268">
        <f t="shared" si="17"/>
        <v>0</v>
      </c>
      <c r="DA13" s="266"/>
      <c r="DB13" s="269"/>
      <c r="DC13" s="275"/>
      <c r="DD13" s="268"/>
      <c r="DE13" s="268">
        <f t="shared" si="18"/>
        <v>0</v>
      </c>
      <c r="DF13" s="268">
        <f t="shared" si="18"/>
        <v>0</v>
      </c>
      <c r="DG13" s="267"/>
      <c r="DH13" s="267"/>
      <c r="DI13" s="267"/>
      <c r="DJ13" s="267"/>
      <c r="DK13" s="268">
        <f t="shared" si="19"/>
        <v>0</v>
      </c>
      <c r="DL13" s="268">
        <f t="shared" si="19"/>
        <v>0</v>
      </c>
      <c r="DM13" s="266"/>
      <c r="DN13" s="266"/>
      <c r="DO13" s="281"/>
      <c r="DP13" s="282"/>
      <c r="DQ13" s="268">
        <f t="shared" si="20"/>
        <v>0</v>
      </c>
      <c r="DR13" s="268">
        <f t="shared" si="20"/>
        <v>0</v>
      </c>
      <c r="DS13" s="283"/>
      <c r="DT13" s="268"/>
      <c r="DU13" s="266"/>
      <c r="DV13" s="266"/>
      <c r="DW13" s="268">
        <f t="shared" si="21"/>
        <v>0</v>
      </c>
      <c r="DX13" s="268">
        <f t="shared" si="21"/>
        <v>0</v>
      </c>
      <c r="DY13" s="266"/>
      <c r="DZ13" s="269"/>
      <c r="EA13" s="284"/>
      <c r="EB13" s="268"/>
      <c r="EC13" s="268">
        <f t="shared" si="22"/>
        <v>0</v>
      </c>
      <c r="ED13" s="268">
        <f t="shared" si="22"/>
        <v>0</v>
      </c>
      <c r="EE13" s="266"/>
      <c r="EF13" s="266"/>
      <c r="EG13" s="281"/>
      <c r="EH13" s="281"/>
      <c r="EI13" s="268">
        <f t="shared" si="23"/>
        <v>0</v>
      </c>
      <c r="EJ13" s="268">
        <f t="shared" si="23"/>
        <v>0</v>
      </c>
      <c r="EK13" s="266"/>
      <c r="EL13" s="266"/>
      <c r="EM13" s="281"/>
      <c r="EN13" s="281"/>
      <c r="EO13" s="268">
        <f t="shared" si="24"/>
        <v>0</v>
      </c>
      <c r="EP13" s="268">
        <f t="shared" si="24"/>
        <v>0</v>
      </c>
      <c r="EQ13" s="285">
        <v>0</v>
      </c>
      <c r="ER13" s="286"/>
      <c r="ES13" s="286"/>
      <c r="ET13" s="286"/>
      <c r="EU13" s="267">
        <f t="shared" si="25"/>
        <v>0</v>
      </c>
      <c r="EV13" s="267">
        <f t="shared" si="26"/>
        <v>0</v>
      </c>
      <c r="EW13" s="268"/>
      <c r="EX13" s="268"/>
      <c r="EY13" s="268"/>
      <c r="EZ13" s="268"/>
      <c r="FA13" s="268">
        <f t="shared" si="27"/>
        <v>0</v>
      </c>
      <c r="FB13" s="268">
        <f t="shared" si="27"/>
        <v>0</v>
      </c>
      <c r="FC13" s="268"/>
      <c r="FD13" s="268"/>
      <c r="FE13" s="268"/>
      <c r="FF13" s="268"/>
      <c r="FG13" s="268">
        <f t="shared" si="28"/>
        <v>0</v>
      </c>
      <c r="FH13" s="268">
        <f t="shared" si="28"/>
        <v>0</v>
      </c>
      <c r="FI13" s="286"/>
      <c r="FJ13" s="286"/>
      <c r="FK13" s="286"/>
      <c r="FL13" s="286"/>
      <c r="FM13" s="267">
        <f t="shared" si="29"/>
        <v>0</v>
      </c>
      <c r="FN13" s="267">
        <f t="shared" si="30"/>
        <v>0</v>
      </c>
      <c r="FO13" s="286">
        <v>0</v>
      </c>
      <c r="FP13" s="286"/>
      <c r="FQ13" s="286"/>
      <c r="FR13" s="286"/>
      <c r="FS13" s="267">
        <f t="shared" si="31"/>
        <v>0</v>
      </c>
      <c r="FT13" s="267">
        <f t="shared" si="32"/>
        <v>0</v>
      </c>
      <c r="FU13" s="286">
        <v>0</v>
      </c>
      <c r="FV13" s="286"/>
      <c r="FW13" s="286"/>
      <c r="FX13" s="286"/>
      <c r="FY13" s="267">
        <f t="shared" si="33"/>
        <v>0</v>
      </c>
      <c r="FZ13" s="267">
        <f t="shared" si="34"/>
        <v>0</v>
      </c>
      <c r="GA13" s="286">
        <v>0</v>
      </c>
      <c r="GB13" s="286"/>
      <c r="GC13" s="286"/>
      <c r="GD13" s="286"/>
      <c r="GE13" s="267">
        <f t="shared" si="35"/>
        <v>0</v>
      </c>
      <c r="GF13" s="267">
        <f t="shared" si="36"/>
        <v>0</v>
      </c>
      <c r="GG13" s="286"/>
      <c r="GH13" s="286"/>
      <c r="GI13" s="267">
        <f t="shared" si="1"/>
        <v>0</v>
      </c>
      <c r="GJ13" s="267">
        <f t="shared" si="37"/>
        <v>0</v>
      </c>
      <c r="GK13" s="286"/>
      <c r="GL13" s="286"/>
      <c r="GM13" s="267">
        <f t="shared" si="38"/>
        <v>0</v>
      </c>
      <c r="GN13" s="267">
        <f t="shared" si="39"/>
        <v>0</v>
      </c>
      <c r="GO13" s="286">
        <v>0</v>
      </c>
      <c r="GP13" s="286"/>
      <c r="GQ13" s="267">
        <f t="shared" si="40"/>
        <v>0</v>
      </c>
      <c r="GR13" s="267">
        <f t="shared" si="41"/>
        <v>0</v>
      </c>
      <c r="GS13" s="286"/>
      <c r="GT13" s="286"/>
      <c r="GU13" s="267">
        <f t="shared" si="42"/>
        <v>0</v>
      </c>
      <c r="GV13" s="267">
        <f t="shared" si="43"/>
        <v>0</v>
      </c>
      <c r="GW13" s="286"/>
      <c r="GX13" s="286"/>
      <c r="GY13" s="267">
        <f t="shared" si="44"/>
        <v>0</v>
      </c>
      <c r="GZ13" s="267">
        <f t="shared" si="45"/>
        <v>0</v>
      </c>
      <c r="HA13" s="286"/>
      <c r="HB13" s="286"/>
      <c r="HC13" s="267">
        <f t="shared" si="46"/>
        <v>0</v>
      </c>
      <c r="HD13" s="267">
        <f t="shared" si="47"/>
        <v>0</v>
      </c>
      <c r="HE13" s="286">
        <v>1.33</v>
      </c>
      <c r="HF13" s="286"/>
      <c r="HG13" s="267">
        <f t="shared" si="48"/>
        <v>1.33</v>
      </c>
      <c r="HH13" s="267">
        <f t="shared" si="48"/>
        <v>0</v>
      </c>
      <c r="HI13" s="240">
        <v>1.44</v>
      </c>
      <c r="HJ13" s="240"/>
      <c r="HK13" s="267">
        <f t="shared" si="49"/>
        <v>1.44</v>
      </c>
      <c r="HL13" s="267">
        <f t="shared" si="49"/>
        <v>0</v>
      </c>
      <c r="HM13" s="267"/>
      <c r="HN13" s="267"/>
      <c r="HO13" s="267">
        <f t="shared" si="50"/>
        <v>0</v>
      </c>
      <c r="HP13" s="267">
        <f t="shared" si="50"/>
        <v>0</v>
      </c>
      <c r="HQ13" s="267"/>
      <c r="HR13" s="267"/>
      <c r="HS13" s="267">
        <f t="shared" si="51"/>
        <v>0</v>
      </c>
      <c r="HT13" s="267">
        <f t="shared" si="51"/>
        <v>0</v>
      </c>
      <c r="HU13" s="267">
        <v>0</v>
      </c>
      <c r="HV13" s="267"/>
      <c r="HW13" s="267">
        <f t="shared" si="52"/>
        <v>0</v>
      </c>
      <c r="HX13" s="267">
        <f t="shared" si="52"/>
        <v>0</v>
      </c>
      <c r="HY13" s="267"/>
      <c r="HZ13" s="267"/>
      <c r="IA13" s="267">
        <f t="shared" si="53"/>
        <v>0</v>
      </c>
      <c r="IB13" s="267">
        <f t="shared" si="53"/>
        <v>0</v>
      </c>
      <c r="IC13" s="267"/>
      <c r="ID13" s="267"/>
      <c r="IE13" s="267">
        <f t="shared" si="54"/>
        <v>0</v>
      </c>
      <c r="IF13" s="287">
        <f t="shared" si="55"/>
        <v>0</v>
      </c>
      <c r="IG13" s="288"/>
      <c r="IH13" s="288"/>
      <c r="II13" s="264">
        <f t="shared" si="56"/>
        <v>0</v>
      </c>
      <c r="IJ13" s="264">
        <f t="shared" si="56"/>
        <v>0</v>
      </c>
      <c r="IM13" s="264">
        <f t="shared" si="57"/>
        <v>0</v>
      </c>
      <c r="IN13" s="264">
        <f t="shared" si="57"/>
        <v>0</v>
      </c>
      <c r="IO13" s="240"/>
      <c r="IP13" s="264"/>
      <c r="IQ13" s="264">
        <f t="shared" si="58"/>
        <v>0</v>
      </c>
      <c r="IR13" s="264">
        <f t="shared" si="58"/>
        <v>0</v>
      </c>
      <c r="IS13" s="264"/>
      <c r="IT13" s="264"/>
      <c r="IU13" s="264">
        <f t="shared" si="59"/>
        <v>0</v>
      </c>
      <c r="IV13" s="264">
        <f t="shared" si="59"/>
        <v>0</v>
      </c>
      <c r="IW13" s="264">
        <v>0</v>
      </c>
      <c r="IX13" s="264"/>
      <c r="IY13" s="264">
        <f t="shared" si="60"/>
        <v>0</v>
      </c>
      <c r="IZ13" s="264">
        <f t="shared" si="61"/>
        <v>0</v>
      </c>
      <c r="JA13" s="264"/>
      <c r="JB13" s="264"/>
      <c r="JC13" s="264">
        <f t="shared" si="62"/>
        <v>0</v>
      </c>
      <c r="JD13" s="264">
        <f t="shared" si="62"/>
        <v>0</v>
      </c>
      <c r="JE13" s="264">
        <v>0</v>
      </c>
      <c r="JF13" s="264"/>
      <c r="JG13" s="264">
        <f t="shared" si="63"/>
        <v>0</v>
      </c>
      <c r="JH13" s="264">
        <f t="shared" si="63"/>
        <v>0</v>
      </c>
      <c r="JI13" s="264"/>
      <c r="JJ13" s="264"/>
      <c r="JK13" s="264">
        <f t="shared" si="64"/>
        <v>0</v>
      </c>
      <c r="JL13" s="264">
        <f t="shared" si="64"/>
        <v>0</v>
      </c>
      <c r="JM13" s="264"/>
      <c r="JN13" s="264"/>
      <c r="JO13" s="264">
        <f t="shared" si="65"/>
        <v>0</v>
      </c>
      <c r="JP13" s="264">
        <f t="shared" si="65"/>
        <v>0</v>
      </c>
      <c r="JQ13" s="264"/>
      <c r="JR13" s="264"/>
      <c r="JS13" s="264">
        <f t="shared" si="66"/>
        <v>0</v>
      </c>
      <c r="JT13" s="264">
        <f t="shared" si="66"/>
        <v>0</v>
      </c>
      <c r="JU13" s="264"/>
      <c r="JV13" s="264"/>
      <c r="JW13" s="264">
        <f t="shared" si="67"/>
        <v>0</v>
      </c>
      <c r="JX13" s="264">
        <f t="shared" si="67"/>
        <v>0</v>
      </c>
    </row>
    <row r="14" spans="1:284" ht="12.75" customHeight="1">
      <c r="A14" s="219"/>
      <c r="B14" s="114">
        <v>4</v>
      </c>
      <c r="C14" s="289"/>
      <c r="D14" s="289"/>
      <c r="E14" s="98"/>
      <c r="F14" s="98"/>
      <c r="G14" s="95">
        <f t="shared" si="0"/>
        <v>0</v>
      </c>
      <c r="H14" s="95">
        <f t="shared" si="0"/>
        <v>0</v>
      </c>
      <c r="I14" s="290">
        <v>0</v>
      </c>
      <c r="J14" s="95"/>
      <c r="K14" s="95"/>
      <c r="L14" s="95"/>
      <c r="M14" s="95">
        <f t="shared" si="2"/>
        <v>0</v>
      </c>
      <c r="N14" s="95">
        <f t="shared" si="2"/>
        <v>0</v>
      </c>
      <c r="O14" s="289"/>
      <c r="P14" s="290"/>
      <c r="Q14" s="98"/>
      <c r="R14" s="95"/>
      <c r="S14" s="95">
        <f t="shared" si="3"/>
        <v>0</v>
      </c>
      <c r="T14" s="95">
        <f t="shared" si="3"/>
        <v>0</v>
      </c>
      <c r="U14" s="95"/>
      <c r="V14" s="95"/>
      <c r="W14" s="98"/>
      <c r="X14" s="98"/>
      <c r="Y14" s="95">
        <f t="shared" si="4"/>
        <v>0</v>
      </c>
      <c r="Z14" s="95">
        <f t="shared" si="4"/>
        <v>0</v>
      </c>
      <c r="AA14" s="291"/>
      <c r="AB14" s="291"/>
      <c r="AC14" s="292"/>
      <c r="AD14" s="292"/>
      <c r="AE14" s="95">
        <f t="shared" si="5"/>
        <v>0</v>
      </c>
      <c r="AF14" s="95">
        <f t="shared" si="5"/>
        <v>0</v>
      </c>
      <c r="AG14" s="95">
        <v>0</v>
      </c>
      <c r="AH14" s="95"/>
      <c r="AI14" s="95"/>
      <c r="AJ14" s="95"/>
      <c r="AK14" s="95">
        <f t="shared" si="6"/>
        <v>0</v>
      </c>
      <c r="AL14" s="95">
        <f t="shared" si="6"/>
        <v>0</v>
      </c>
      <c r="AM14" s="95"/>
      <c r="AN14" s="95"/>
      <c r="AO14" s="99"/>
      <c r="AP14" s="99"/>
      <c r="AQ14" s="95">
        <f t="shared" si="7"/>
        <v>0</v>
      </c>
      <c r="AR14" s="95">
        <f t="shared" si="7"/>
        <v>0</v>
      </c>
      <c r="AS14" s="98"/>
      <c r="AT14" s="98"/>
      <c r="AU14" s="98"/>
      <c r="AV14" s="95"/>
      <c r="AW14" s="95">
        <f t="shared" si="8"/>
        <v>0</v>
      </c>
      <c r="AX14" s="95">
        <f t="shared" si="8"/>
        <v>0</v>
      </c>
      <c r="AY14" s="260"/>
      <c r="AZ14" s="110"/>
      <c r="BA14" s="110"/>
      <c r="BB14" s="110"/>
      <c r="BC14" s="95">
        <f t="shared" si="9"/>
        <v>0</v>
      </c>
      <c r="BD14" s="95">
        <f t="shared" si="9"/>
        <v>0</v>
      </c>
      <c r="BE14" s="289"/>
      <c r="BF14" s="289"/>
      <c r="BG14" s="99"/>
      <c r="BH14" s="293"/>
      <c r="BI14" s="95">
        <f t="shared" si="10"/>
        <v>0</v>
      </c>
      <c r="BJ14" s="95">
        <f t="shared" si="10"/>
        <v>0</v>
      </c>
      <c r="BK14" s="118"/>
      <c r="BL14" s="118"/>
      <c r="BM14" s="95"/>
      <c r="BN14" s="95"/>
      <c r="BO14" s="95">
        <f t="shared" si="11"/>
        <v>0</v>
      </c>
      <c r="BP14" s="95">
        <f t="shared" si="11"/>
        <v>0</v>
      </c>
      <c r="BQ14" s="294"/>
      <c r="BR14" s="289"/>
      <c r="BS14" s="119"/>
      <c r="BT14" s="119"/>
      <c r="BU14" s="95">
        <f t="shared" si="12"/>
        <v>0</v>
      </c>
      <c r="BV14" s="95">
        <f t="shared" si="12"/>
        <v>0</v>
      </c>
      <c r="BW14" s="98"/>
      <c r="BX14" s="98"/>
      <c r="BY14" s="103"/>
      <c r="BZ14" s="295"/>
      <c r="CA14" s="95">
        <f t="shared" si="13"/>
        <v>0</v>
      </c>
      <c r="CB14" s="95">
        <f t="shared" si="13"/>
        <v>0</v>
      </c>
      <c r="CC14" s="98"/>
      <c r="CD14" s="98"/>
      <c r="CE14" s="120"/>
      <c r="CF14" s="120"/>
      <c r="CG14" s="95">
        <f t="shared" si="14"/>
        <v>0</v>
      </c>
      <c r="CH14" s="95">
        <f t="shared" si="14"/>
        <v>0</v>
      </c>
      <c r="CI14" s="289"/>
      <c r="CJ14" s="289"/>
      <c r="CK14" s="266"/>
      <c r="CL14" s="95"/>
      <c r="CM14" s="95">
        <f t="shared" si="15"/>
        <v>0</v>
      </c>
      <c r="CN14" s="95">
        <f t="shared" si="15"/>
        <v>0</v>
      </c>
      <c r="CO14" s="289"/>
      <c r="CP14" s="289"/>
      <c r="CQ14" s="95"/>
      <c r="CR14" s="95"/>
      <c r="CS14" s="95">
        <f t="shared" si="16"/>
        <v>0</v>
      </c>
      <c r="CT14" s="95">
        <f t="shared" si="16"/>
        <v>0</v>
      </c>
      <c r="CU14" s="98"/>
      <c r="CV14" s="98"/>
      <c r="CW14" s="289"/>
      <c r="CX14" s="289"/>
      <c r="CY14" s="95">
        <f t="shared" si="17"/>
        <v>0</v>
      </c>
      <c r="CZ14" s="95">
        <f t="shared" si="17"/>
        <v>0</v>
      </c>
      <c r="DA14" s="289"/>
      <c r="DB14" s="290"/>
      <c r="DC14" s="118"/>
      <c r="DD14" s="95"/>
      <c r="DE14" s="95">
        <f t="shared" si="18"/>
        <v>0</v>
      </c>
      <c r="DF14" s="95">
        <f t="shared" si="18"/>
        <v>0</v>
      </c>
      <c r="DG14" s="98"/>
      <c r="DH14" s="98"/>
      <c r="DI14" s="98"/>
      <c r="DJ14" s="98"/>
      <c r="DK14" s="95">
        <f t="shared" si="19"/>
        <v>0</v>
      </c>
      <c r="DL14" s="95">
        <f t="shared" si="19"/>
        <v>0</v>
      </c>
      <c r="DM14" s="289"/>
      <c r="DN14" s="289"/>
      <c r="DO14" s="296"/>
      <c r="DP14" s="297"/>
      <c r="DQ14" s="95">
        <f t="shared" si="20"/>
        <v>0</v>
      </c>
      <c r="DR14" s="95">
        <f t="shared" si="20"/>
        <v>0</v>
      </c>
      <c r="DS14" s="140"/>
      <c r="DT14" s="95"/>
      <c r="DU14" s="289"/>
      <c r="DV14" s="289"/>
      <c r="DW14" s="95">
        <f t="shared" si="21"/>
        <v>0</v>
      </c>
      <c r="DX14" s="95">
        <f t="shared" si="21"/>
        <v>0</v>
      </c>
      <c r="DY14" s="289"/>
      <c r="DZ14" s="290"/>
      <c r="EA14" s="261"/>
      <c r="EB14" s="95"/>
      <c r="EC14" s="95">
        <f t="shared" si="22"/>
        <v>0</v>
      </c>
      <c r="ED14" s="95">
        <f t="shared" si="22"/>
        <v>0</v>
      </c>
      <c r="EE14" s="289"/>
      <c r="EF14" s="289"/>
      <c r="EG14" s="296"/>
      <c r="EH14" s="296"/>
      <c r="EI14" s="95">
        <f t="shared" si="23"/>
        <v>0</v>
      </c>
      <c r="EJ14" s="95">
        <f t="shared" si="23"/>
        <v>0</v>
      </c>
      <c r="EK14" s="289"/>
      <c r="EL14" s="289"/>
      <c r="EM14" s="296"/>
      <c r="EN14" s="296"/>
      <c r="EO14" s="95">
        <f t="shared" si="24"/>
        <v>0</v>
      </c>
      <c r="EP14" s="95">
        <f t="shared" si="24"/>
        <v>0</v>
      </c>
      <c r="EQ14" s="262">
        <v>0</v>
      </c>
      <c r="ER14" s="240"/>
      <c r="ES14" s="240"/>
      <c r="ET14" s="240"/>
      <c r="EU14" s="98">
        <f t="shared" si="25"/>
        <v>0</v>
      </c>
      <c r="EV14" s="98">
        <f t="shared" si="26"/>
        <v>0</v>
      </c>
      <c r="EW14" s="95"/>
      <c r="EX14" s="95"/>
      <c r="EY14" s="95"/>
      <c r="EZ14" s="95"/>
      <c r="FA14" s="95">
        <f t="shared" si="27"/>
        <v>0</v>
      </c>
      <c r="FB14" s="95">
        <f t="shared" si="27"/>
        <v>0</v>
      </c>
      <c r="FC14" s="95"/>
      <c r="FD14" s="95"/>
      <c r="FE14" s="95"/>
      <c r="FF14" s="95"/>
      <c r="FG14" s="95">
        <f t="shared" si="28"/>
        <v>0</v>
      </c>
      <c r="FH14" s="95">
        <f t="shared" si="28"/>
        <v>0</v>
      </c>
      <c r="FI14" s="240"/>
      <c r="FJ14" s="240"/>
      <c r="FK14" s="240"/>
      <c r="FL14" s="240"/>
      <c r="FM14" s="98">
        <f t="shared" si="29"/>
        <v>0</v>
      </c>
      <c r="FN14" s="98">
        <f t="shared" si="30"/>
        <v>0</v>
      </c>
      <c r="FO14" s="240">
        <v>0</v>
      </c>
      <c r="FP14" s="240"/>
      <c r="FQ14" s="240"/>
      <c r="FR14" s="240"/>
      <c r="FS14" s="98">
        <f t="shared" si="31"/>
        <v>0</v>
      </c>
      <c r="FT14" s="98">
        <f t="shared" si="32"/>
        <v>0</v>
      </c>
      <c r="FU14" s="240">
        <v>0</v>
      </c>
      <c r="FV14" s="240"/>
      <c r="FW14" s="240"/>
      <c r="FX14" s="240"/>
      <c r="FY14" s="98">
        <f t="shared" si="33"/>
        <v>0</v>
      </c>
      <c r="FZ14" s="98">
        <f t="shared" si="34"/>
        <v>0</v>
      </c>
      <c r="GA14" s="240">
        <v>0</v>
      </c>
      <c r="GB14" s="240"/>
      <c r="GC14" s="240"/>
      <c r="GD14" s="240"/>
      <c r="GE14" s="98">
        <f t="shared" si="35"/>
        <v>0</v>
      </c>
      <c r="GF14" s="98">
        <f t="shared" si="36"/>
        <v>0</v>
      </c>
      <c r="GG14" s="240"/>
      <c r="GH14" s="240"/>
      <c r="GI14" s="98">
        <f t="shared" si="1"/>
        <v>0</v>
      </c>
      <c r="GJ14" s="98">
        <f t="shared" si="37"/>
        <v>0</v>
      </c>
      <c r="GK14" s="240"/>
      <c r="GL14" s="240"/>
      <c r="GM14" s="98">
        <f t="shared" si="38"/>
        <v>0</v>
      </c>
      <c r="GN14" s="98">
        <f t="shared" si="39"/>
        <v>0</v>
      </c>
      <c r="GO14" s="286">
        <v>0</v>
      </c>
      <c r="GP14" s="240"/>
      <c r="GQ14" s="98">
        <f t="shared" si="40"/>
        <v>0</v>
      </c>
      <c r="GR14" s="98">
        <f t="shared" si="41"/>
        <v>0</v>
      </c>
      <c r="GS14" s="240"/>
      <c r="GT14" s="240"/>
      <c r="GU14" s="98">
        <f t="shared" si="42"/>
        <v>0</v>
      </c>
      <c r="GV14" s="98">
        <f t="shared" si="43"/>
        <v>0</v>
      </c>
      <c r="GW14" s="240"/>
      <c r="GX14" s="240"/>
      <c r="GY14" s="98">
        <f t="shared" si="44"/>
        <v>0</v>
      </c>
      <c r="GZ14" s="98">
        <f t="shared" si="45"/>
        <v>0</v>
      </c>
      <c r="HA14" s="240"/>
      <c r="HB14" s="240"/>
      <c r="HC14" s="98">
        <f t="shared" si="46"/>
        <v>0</v>
      </c>
      <c r="HD14" s="98">
        <f t="shared" si="47"/>
        <v>0</v>
      </c>
      <c r="HE14" s="240">
        <v>1.33</v>
      </c>
      <c r="HF14" s="240"/>
      <c r="HG14" s="98">
        <f t="shared" si="48"/>
        <v>1.33</v>
      </c>
      <c r="HH14" s="98">
        <f t="shared" si="48"/>
        <v>0</v>
      </c>
      <c r="HI14" s="240">
        <v>1.44</v>
      </c>
      <c r="HJ14" s="240"/>
      <c r="HK14" s="98">
        <f t="shared" si="49"/>
        <v>1.44</v>
      </c>
      <c r="HL14" s="98">
        <f t="shared" si="49"/>
        <v>0</v>
      </c>
      <c r="HM14" s="98"/>
      <c r="HN14" s="98"/>
      <c r="HO14" s="98">
        <f t="shared" si="50"/>
        <v>0</v>
      </c>
      <c r="HP14" s="98">
        <f t="shared" si="50"/>
        <v>0</v>
      </c>
      <c r="HQ14" s="98"/>
      <c r="HR14" s="98"/>
      <c r="HS14" s="98">
        <f t="shared" si="51"/>
        <v>0</v>
      </c>
      <c r="HT14" s="98">
        <f t="shared" si="51"/>
        <v>0</v>
      </c>
      <c r="HU14" s="98">
        <v>0</v>
      </c>
      <c r="HV14" s="98"/>
      <c r="HW14" s="98">
        <f t="shared" si="52"/>
        <v>0</v>
      </c>
      <c r="HX14" s="98">
        <f t="shared" si="52"/>
        <v>0</v>
      </c>
      <c r="HY14" s="98"/>
      <c r="HZ14" s="98"/>
      <c r="IA14" s="98">
        <f t="shared" si="53"/>
        <v>0</v>
      </c>
      <c r="IB14" s="98">
        <f t="shared" si="53"/>
        <v>0</v>
      </c>
      <c r="IC14" s="98"/>
      <c r="ID14" s="98"/>
      <c r="IE14" s="98">
        <f t="shared" si="54"/>
        <v>0</v>
      </c>
      <c r="IF14" s="263">
        <f t="shared" si="55"/>
        <v>0</v>
      </c>
      <c r="IG14" s="288"/>
      <c r="IH14" s="288"/>
      <c r="II14" s="264">
        <f t="shared" si="56"/>
        <v>0</v>
      </c>
      <c r="IJ14" s="264">
        <f t="shared" si="56"/>
        <v>0</v>
      </c>
      <c r="IM14" s="264">
        <f t="shared" si="57"/>
        <v>0</v>
      </c>
      <c r="IN14" s="264">
        <f t="shared" si="57"/>
        <v>0</v>
      </c>
      <c r="IO14" s="240"/>
      <c r="IP14" s="264"/>
      <c r="IQ14" s="264">
        <f t="shared" si="58"/>
        <v>0</v>
      </c>
      <c r="IR14" s="264">
        <f t="shared" si="58"/>
        <v>0</v>
      </c>
      <c r="IS14" s="264"/>
      <c r="IT14" s="264"/>
      <c r="IU14" s="264">
        <f t="shared" si="59"/>
        <v>0</v>
      </c>
      <c r="IV14" s="264">
        <f t="shared" si="59"/>
        <v>0</v>
      </c>
      <c r="IW14" s="264">
        <v>0</v>
      </c>
      <c r="IX14" s="264"/>
      <c r="IY14" s="264">
        <f t="shared" si="60"/>
        <v>0</v>
      </c>
      <c r="IZ14" s="264">
        <f t="shared" si="61"/>
        <v>0</v>
      </c>
      <c r="JA14" s="264"/>
      <c r="JB14" s="264"/>
      <c r="JC14" s="264">
        <f t="shared" si="62"/>
        <v>0</v>
      </c>
      <c r="JD14" s="264">
        <f t="shared" si="62"/>
        <v>0</v>
      </c>
      <c r="JE14" s="264">
        <v>0</v>
      </c>
      <c r="JF14" s="264"/>
      <c r="JG14" s="264">
        <f t="shared" si="63"/>
        <v>0</v>
      </c>
      <c r="JH14" s="264">
        <f t="shared" si="63"/>
        <v>0</v>
      </c>
      <c r="JI14" s="264"/>
      <c r="JJ14" s="264"/>
      <c r="JK14" s="264">
        <f t="shared" si="64"/>
        <v>0</v>
      </c>
      <c r="JL14" s="264">
        <f t="shared" si="64"/>
        <v>0</v>
      </c>
      <c r="JM14" s="264"/>
      <c r="JN14" s="264"/>
      <c r="JO14" s="264">
        <f t="shared" si="65"/>
        <v>0</v>
      </c>
      <c r="JP14" s="264">
        <f t="shared" si="65"/>
        <v>0</v>
      </c>
      <c r="JQ14" s="264"/>
      <c r="JR14" s="264"/>
      <c r="JS14" s="264">
        <f t="shared" si="66"/>
        <v>0</v>
      </c>
      <c r="JT14" s="264">
        <f t="shared" si="66"/>
        <v>0</v>
      </c>
      <c r="JU14" s="264"/>
      <c r="JV14" s="264"/>
      <c r="JW14" s="264">
        <f t="shared" si="67"/>
        <v>0</v>
      </c>
      <c r="JX14" s="264">
        <f t="shared" si="67"/>
        <v>0</v>
      </c>
    </row>
    <row r="15" spans="1:284" ht="12.75" customHeight="1">
      <c r="A15" s="220">
        <v>4.1666666666666664E-2</v>
      </c>
      <c r="B15" s="114">
        <v>5</v>
      </c>
      <c r="C15" s="289"/>
      <c r="D15" s="289"/>
      <c r="E15" s="98"/>
      <c r="F15" s="98"/>
      <c r="G15" s="95">
        <f t="shared" si="0"/>
        <v>0</v>
      </c>
      <c r="H15" s="95">
        <f t="shared" si="0"/>
        <v>0</v>
      </c>
      <c r="I15" s="290">
        <v>0</v>
      </c>
      <c r="J15" s="95"/>
      <c r="K15" s="95"/>
      <c r="L15" s="95"/>
      <c r="M15" s="95">
        <f t="shared" si="2"/>
        <v>0</v>
      </c>
      <c r="N15" s="95">
        <f t="shared" si="2"/>
        <v>0</v>
      </c>
      <c r="O15" s="289"/>
      <c r="P15" s="290"/>
      <c r="Q15" s="98"/>
      <c r="R15" s="95"/>
      <c r="S15" s="95">
        <f t="shared" si="3"/>
        <v>0</v>
      </c>
      <c r="T15" s="95">
        <f t="shared" si="3"/>
        <v>0</v>
      </c>
      <c r="U15" s="95"/>
      <c r="V15" s="95"/>
      <c r="W15" s="98"/>
      <c r="X15" s="98"/>
      <c r="Y15" s="95">
        <f t="shared" si="4"/>
        <v>0</v>
      </c>
      <c r="Z15" s="95">
        <f t="shared" si="4"/>
        <v>0</v>
      </c>
      <c r="AA15" s="95"/>
      <c r="AB15" s="298"/>
      <c r="AC15" s="299"/>
      <c r="AD15" s="292"/>
      <c r="AE15" s="95">
        <f t="shared" si="5"/>
        <v>0</v>
      </c>
      <c r="AF15" s="95">
        <f t="shared" si="5"/>
        <v>0</v>
      </c>
      <c r="AG15" s="95">
        <v>10.31</v>
      </c>
      <c r="AH15" s="95"/>
      <c r="AI15" s="95"/>
      <c r="AJ15" s="95"/>
      <c r="AK15" s="95">
        <f t="shared" si="6"/>
        <v>10.31</v>
      </c>
      <c r="AL15" s="95">
        <f t="shared" si="6"/>
        <v>0</v>
      </c>
      <c r="AM15" s="95"/>
      <c r="AN15" s="95"/>
      <c r="AO15" s="99"/>
      <c r="AP15" s="99"/>
      <c r="AQ15" s="95">
        <f t="shared" si="7"/>
        <v>0</v>
      </c>
      <c r="AR15" s="95">
        <f t="shared" si="7"/>
        <v>0</v>
      </c>
      <c r="AS15" s="98"/>
      <c r="AT15" s="98"/>
      <c r="AU15" s="98"/>
      <c r="AV15" s="95"/>
      <c r="AW15" s="95">
        <f t="shared" si="8"/>
        <v>0</v>
      </c>
      <c r="AX15" s="95">
        <f t="shared" si="8"/>
        <v>0</v>
      </c>
      <c r="AY15" s="260"/>
      <c r="AZ15" s="110"/>
      <c r="BA15" s="110"/>
      <c r="BB15" s="110"/>
      <c r="BC15" s="95">
        <f t="shared" si="9"/>
        <v>0</v>
      </c>
      <c r="BD15" s="95">
        <f t="shared" si="9"/>
        <v>0</v>
      </c>
      <c r="BE15" s="289"/>
      <c r="BF15" s="289"/>
      <c r="BG15" s="99"/>
      <c r="BH15" s="293"/>
      <c r="BI15" s="95">
        <f t="shared" si="10"/>
        <v>0</v>
      </c>
      <c r="BJ15" s="95">
        <f t="shared" si="10"/>
        <v>0</v>
      </c>
      <c r="BK15" s="118"/>
      <c r="BL15" s="118"/>
      <c r="BM15" s="95"/>
      <c r="BN15" s="95"/>
      <c r="BO15" s="95">
        <f t="shared" si="11"/>
        <v>0</v>
      </c>
      <c r="BP15" s="95">
        <f t="shared" si="11"/>
        <v>0</v>
      </c>
      <c r="BQ15" s="294"/>
      <c r="BR15" s="289"/>
      <c r="BS15" s="119"/>
      <c r="BT15" s="119"/>
      <c r="BU15" s="95">
        <f t="shared" si="12"/>
        <v>0</v>
      </c>
      <c r="BV15" s="95">
        <f t="shared" si="12"/>
        <v>0</v>
      </c>
      <c r="BW15" s="98"/>
      <c r="BX15" s="98"/>
      <c r="BY15" s="103"/>
      <c r="BZ15" s="295"/>
      <c r="CA15" s="95">
        <f t="shared" si="13"/>
        <v>0</v>
      </c>
      <c r="CB15" s="95">
        <f t="shared" si="13"/>
        <v>0</v>
      </c>
      <c r="CC15" s="98"/>
      <c r="CD15" s="98"/>
      <c r="CE15" s="120"/>
      <c r="CF15" s="120"/>
      <c r="CG15" s="95">
        <f t="shared" si="14"/>
        <v>0</v>
      </c>
      <c r="CH15" s="95">
        <f t="shared" si="14"/>
        <v>0</v>
      </c>
      <c r="CI15" s="289"/>
      <c r="CJ15" s="289"/>
      <c r="CK15" s="266"/>
      <c r="CL15" s="95"/>
      <c r="CM15" s="95">
        <f t="shared" si="15"/>
        <v>0</v>
      </c>
      <c r="CN15" s="95">
        <f t="shared" si="15"/>
        <v>0</v>
      </c>
      <c r="CO15" s="289"/>
      <c r="CP15" s="289"/>
      <c r="CQ15" s="95"/>
      <c r="CR15" s="95"/>
      <c r="CS15" s="95">
        <f t="shared" si="16"/>
        <v>0</v>
      </c>
      <c r="CT15" s="95">
        <f t="shared" si="16"/>
        <v>0</v>
      </c>
      <c r="CU15" s="98"/>
      <c r="CV15" s="98"/>
      <c r="CW15" s="289"/>
      <c r="CX15" s="289"/>
      <c r="CY15" s="95">
        <f t="shared" si="17"/>
        <v>0</v>
      </c>
      <c r="CZ15" s="95">
        <f t="shared" si="17"/>
        <v>0</v>
      </c>
      <c r="DA15" s="289"/>
      <c r="DB15" s="290"/>
      <c r="DC15" s="118"/>
      <c r="DD15" s="95"/>
      <c r="DE15" s="95">
        <f t="shared" si="18"/>
        <v>0</v>
      </c>
      <c r="DF15" s="95">
        <f t="shared" si="18"/>
        <v>0</v>
      </c>
      <c r="DG15" s="98"/>
      <c r="DH15" s="98"/>
      <c r="DI15" s="98"/>
      <c r="DJ15" s="98"/>
      <c r="DK15" s="95">
        <f t="shared" si="19"/>
        <v>0</v>
      </c>
      <c r="DL15" s="95">
        <f t="shared" si="19"/>
        <v>0</v>
      </c>
      <c r="DM15" s="289"/>
      <c r="DN15" s="289"/>
      <c r="DO15" s="296"/>
      <c r="DP15" s="297"/>
      <c r="DQ15" s="95">
        <f t="shared" si="20"/>
        <v>0</v>
      </c>
      <c r="DR15" s="95">
        <f t="shared" si="20"/>
        <v>0</v>
      </c>
      <c r="DS15" s="140"/>
      <c r="DT15" s="95"/>
      <c r="DU15" s="289"/>
      <c r="DV15" s="289"/>
      <c r="DW15" s="95">
        <f t="shared" si="21"/>
        <v>0</v>
      </c>
      <c r="DX15" s="95">
        <f t="shared" si="21"/>
        <v>0</v>
      </c>
      <c r="DY15" s="289"/>
      <c r="DZ15" s="290"/>
      <c r="EA15" s="261"/>
      <c r="EB15" s="95"/>
      <c r="EC15" s="95">
        <f t="shared" si="22"/>
        <v>0</v>
      </c>
      <c r="ED15" s="95">
        <f t="shared" si="22"/>
        <v>0</v>
      </c>
      <c r="EE15" s="289"/>
      <c r="EF15" s="289"/>
      <c r="EG15" s="296"/>
      <c r="EH15" s="296"/>
      <c r="EI15" s="95">
        <f t="shared" si="23"/>
        <v>0</v>
      </c>
      <c r="EJ15" s="95">
        <f t="shared" si="23"/>
        <v>0</v>
      </c>
      <c r="EK15" s="289"/>
      <c r="EL15" s="289"/>
      <c r="EM15" s="296"/>
      <c r="EN15" s="296"/>
      <c r="EO15" s="95">
        <f t="shared" si="24"/>
        <v>0</v>
      </c>
      <c r="EP15" s="95">
        <f t="shared" si="24"/>
        <v>0</v>
      </c>
      <c r="EQ15" s="262">
        <v>0</v>
      </c>
      <c r="ER15" s="240"/>
      <c r="ES15" s="240"/>
      <c r="ET15" s="240"/>
      <c r="EU15" s="98">
        <f t="shared" si="25"/>
        <v>0</v>
      </c>
      <c r="EV15" s="98">
        <f t="shared" si="26"/>
        <v>0</v>
      </c>
      <c r="EW15" s="95"/>
      <c r="EX15" s="95"/>
      <c r="EY15" s="95"/>
      <c r="EZ15" s="95"/>
      <c r="FA15" s="95">
        <f t="shared" si="27"/>
        <v>0</v>
      </c>
      <c r="FB15" s="95">
        <f t="shared" si="27"/>
        <v>0</v>
      </c>
      <c r="FC15" s="95"/>
      <c r="FD15" s="95"/>
      <c r="FE15" s="95"/>
      <c r="FF15" s="95"/>
      <c r="FG15" s="95">
        <f t="shared" si="28"/>
        <v>0</v>
      </c>
      <c r="FH15" s="95">
        <f t="shared" si="28"/>
        <v>0</v>
      </c>
      <c r="FI15" s="240"/>
      <c r="FJ15" s="240"/>
      <c r="FK15" s="240"/>
      <c r="FL15" s="240"/>
      <c r="FM15" s="98">
        <f t="shared" si="29"/>
        <v>0</v>
      </c>
      <c r="FN15" s="98">
        <f t="shared" si="30"/>
        <v>0</v>
      </c>
      <c r="FO15" s="240">
        <v>0</v>
      </c>
      <c r="FP15" s="240"/>
      <c r="FQ15" s="240"/>
      <c r="FR15" s="240"/>
      <c r="FS15" s="98">
        <f t="shared" si="31"/>
        <v>0</v>
      </c>
      <c r="FT15" s="98">
        <f t="shared" si="32"/>
        <v>0</v>
      </c>
      <c r="FU15" s="240">
        <v>0</v>
      </c>
      <c r="FV15" s="240"/>
      <c r="FW15" s="240"/>
      <c r="FX15" s="240"/>
      <c r="FY15" s="98">
        <f t="shared" si="33"/>
        <v>0</v>
      </c>
      <c r="FZ15" s="98">
        <f t="shared" si="34"/>
        <v>0</v>
      </c>
      <c r="GA15" s="240">
        <v>0</v>
      </c>
      <c r="GB15" s="240"/>
      <c r="GC15" s="240"/>
      <c r="GD15" s="240"/>
      <c r="GE15" s="98">
        <f t="shared" si="35"/>
        <v>0</v>
      </c>
      <c r="GF15" s="98">
        <f t="shared" si="36"/>
        <v>0</v>
      </c>
      <c r="GG15" s="240"/>
      <c r="GH15" s="240"/>
      <c r="GI15" s="98">
        <f t="shared" si="1"/>
        <v>0</v>
      </c>
      <c r="GJ15" s="98">
        <f t="shared" si="37"/>
        <v>0</v>
      </c>
      <c r="GK15" s="240"/>
      <c r="GL15" s="240"/>
      <c r="GM15" s="98">
        <f t="shared" si="38"/>
        <v>0</v>
      </c>
      <c r="GN15" s="98">
        <f t="shared" si="39"/>
        <v>0</v>
      </c>
      <c r="GO15" s="286">
        <v>0</v>
      </c>
      <c r="GP15" s="240"/>
      <c r="GQ15" s="98">
        <f t="shared" si="40"/>
        <v>0</v>
      </c>
      <c r="GR15" s="98">
        <f t="shared" si="41"/>
        <v>0</v>
      </c>
      <c r="GS15" s="240"/>
      <c r="GT15" s="240"/>
      <c r="GU15" s="98">
        <f t="shared" si="42"/>
        <v>0</v>
      </c>
      <c r="GV15" s="98">
        <f t="shared" si="43"/>
        <v>0</v>
      </c>
      <c r="GW15" s="240"/>
      <c r="GX15" s="240"/>
      <c r="GY15" s="98">
        <f t="shared" si="44"/>
        <v>0</v>
      </c>
      <c r="GZ15" s="98">
        <f t="shared" si="45"/>
        <v>0</v>
      </c>
      <c r="HA15" s="240"/>
      <c r="HB15" s="240"/>
      <c r="HC15" s="98">
        <f t="shared" si="46"/>
        <v>0</v>
      </c>
      <c r="HD15" s="98">
        <f t="shared" si="47"/>
        <v>0</v>
      </c>
      <c r="HE15" s="240">
        <v>1.33</v>
      </c>
      <c r="HF15" s="240"/>
      <c r="HG15" s="98">
        <f t="shared" si="48"/>
        <v>1.33</v>
      </c>
      <c r="HH15" s="98">
        <f t="shared" si="48"/>
        <v>0</v>
      </c>
      <c r="HI15" s="240">
        <v>1.44</v>
      </c>
      <c r="HJ15" s="240"/>
      <c r="HK15" s="98">
        <f t="shared" si="49"/>
        <v>1.44</v>
      </c>
      <c r="HL15" s="98">
        <f t="shared" si="49"/>
        <v>0</v>
      </c>
      <c r="HM15" s="98"/>
      <c r="HN15" s="98"/>
      <c r="HO15" s="98">
        <f t="shared" si="50"/>
        <v>0</v>
      </c>
      <c r="HP15" s="98">
        <f t="shared" si="50"/>
        <v>0</v>
      </c>
      <c r="HQ15" s="98"/>
      <c r="HR15" s="98"/>
      <c r="HS15" s="98">
        <f t="shared" si="51"/>
        <v>0</v>
      </c>
      <c r="HT15" s="98">
        <f t="shared" si="51"/>
        <v>0</v>
      </c>
      <c r="HU15" s="98">
        <v>0</v>
      </c>
      <c r="HV15" s="98"/>
      <c r="HW15" s="98">
        <f t="shared" si="52"/>
        <v>0</v>
      </c>
      <c r="HX15" s="98">
        <f t="shared" si="52"/>
        <v>0</v>
      </c>
      <c r="HY15" s="98"/>
      <c r="HZ15" s="98"/>
      <c r="IA15" s="98">
        <f t="shared" si="53"/>
        <v>0</v>
      </c>
      <c r="IB15" s="98">
        <f t="shared" si="53"/>
        <v>0</v>
      </c>
      <c r="IC15" s="98"/>
      <c r="ID15" s="98"/>
      <c r="IE15" s="98">
        <f t="shared" si="54"/>
        <v>0</v>
      </c>
      <c r="IF15" s="263">
        <f t="shared" si="55"/>
        <v>0</v>
      </c>
      <c r="IG15" s="288"/>
      <c r="IH15" s="288"/>
      <c r="II15" s="264">
        <f t="shared" si="56"/>
        <v>0</v>
      </c>
      <c r="IJ15" s="264">
        <f t="shared" si="56"/>
        <v>0</v>
      </c>
      <c r="IM15" s="264">
        <f t="shared" si="57"/>
        <v>0</v>
      </c>
      <c r="IN15" s="264">
        <f t="shared" si="57"/>
        <v>0</v>
      </c>
      <c r="IO15" s="240"/>
      <c r="IP15" s="264"/>
      <c r="IQ15" s="264">
        <f t="shared" si="58"/>
        <v>0</v>
      </c>
      <c r="IR15" s="264">
        <f t="shared" si="58"/>
        <v>0</v>
      </c>
      <c r="IS15" s="264"/>
      <c r="IT15" s="264"/>
      <c r="IU15" s="264">
        <f t="shared" si="59"/>
        <v>0</v>
      </c>
      <c r="IV15" s="264">
        <f t="shared" si="59"/>
        <v>0</v>
      </c>
      <c r="IW15" s="264">
        <v>0</v>
      </c>
      <c r="IX15" s="264"/>
      <c r="IY15" s="264">
        <f t="shared" si="60"/>
        <v>0</v>
      </c>
      <c r="IZ15" s="264">
        <f t="shared" si="61"/>
        <v>0</v>
      </c>
      <c r="JA15" s="264"/>
      <c r="JB15" s="264"/>
      <c r="JC15" s="264">
        <f t="shared" si="62"/>
        <v>0</v>
      </c>
      <c r="JD15" s="264">
        <f t="shared" si="62"/>
        <v>0</v>
      </c>
      <c r="JE15" s="264">
        <v>0</v>
      </c>
      <c r="JF15" s="264"/>
      <c r="JG15" s="264">
        <f t="shared" si="63"/>
        <v>0</v>
      </c>
      <c r="JH15" s="264">
        <f t="shared" si="63"/>
        <v>0</v>
      </c>
      <c r="JI15" s="264"/>
      <c r="JJ15" s="264"/>
      <c r="JK15" s="264">
        <f t="shared" si="64"/>
        <v>0</v>
      </c>
      <c r="JL15" s="264">
        <f t="shared" si="64"/>
        <v>0</v>
      </c>
      <c r="JM15" s="264"/>
      <c r="JN15" s="264"/>
      <c r="JO15" s="264">
        <f t="shared" si="65"/>
        <v>0</v>
      </c>
      <c r="JP15" s="264">
        <f t="shared" si="65"/>
        <v>0</v>
      </c>
      <c r="JQ15" s="264"/>
      <c r="JR15" s="264"/>
      <c r="JS15" s="264">
        <f t="shared" si="66"/>
        <v>0</v>
      </c>
      <c r="JT15" s="264">
        <f t="shared" si="66"/>
        <v>0</v>
      </c>
      <c r="JU15" s="264"/>
      <c r="JV15" s="264"/>
      <c r="JW15" s="264">
        <f t="shared" si="67"/>
        <v>0</v>
      </c>
      <c r="JX15" s="264">
        <f t="shared" si="67"/>
        <v>0</v>
      </c>
    </row>
    <row r="16" spans="1:284" ht="12.75" customHeight="1">
      <c r="A16" s="219"/>
      <c r="B16" s="114">
        <v>6</v>
      </c>
      <c r="C16" s="289"/>
      <c r="D16" s="289"/>
      <c r="E16" s="98"/>
      <c r="F16" s="98"/>
      <c r="G16" s="95">
        <f t="shared" si="0"/>
        <v>0</v>
      </c>
      <c r="H16" s="95">
        <f t="shared" si="0"/>
        <v>0</v>
      </c>
      <c r="I16" s="290">
        <v>0</v>
      </c>
      <c r="J16" s="95"/>
      <c r="K16" s="95"/>
      <c r="L16" s="95"/>
      <c r="M16" s="95">
        <f t="shared" si="2"/>
        <v>0</v>
      </c>
      <c r="N16" s="95">
        <f t="shared" si="2"/>
        <v>0</v>
      </c>
      <c r="O16" s="289"/>
      <c r="P16" s="290"/>
      <c r="Q16" s="98"/>
      <c r="R16" s="95"/>
      <c r="S16" s="95">
        <f t="shared" si="3"/>
        <v>0</v>
      </c>
      <c r="T16" s="95">
        <f t="shared" si="3"/>
        <v>0</v>
      </c>
      <c r="U16" s="95"/>
      <c r="V16" s="95"/>
      <c r="W16" s="98"/>
      <c r="X16" s="98"/>
      <c r="Y16" s="95">
        <f t="shared" si="4"/>
        <v>0</v>
      </c>
      <c r="Z16" s="95">
        <f t="shared" si="4"/>
        <v>0</v>
      </c>
      <c r="AA16" s="95"/>
      <c r="AB16" s="298"/>
      <c r="AC16" s="299"/>
      <c r="AD16" s="292"/>
      <c r="AE16" s="95">
        <f t="shared" si="5"/>
        <v>0</v>
      </c>
      <c r="AF16" s="95">
        <f t="shared" si="5"/>
        <v>0</v>
      </c>
      <c r="AG16" s="95">
        <v>0</v>
      </c>
      <c r="AH16" s="95"/>
      <c r="AI16" s="95"/>
      <c r="AJ16" s="95"/>
      <c r="AK16" s="95">
        <f t="shared" si="6"/>
        <v>0</v>
      </c>
      <c r="AL16" s="95">
        <f t="shared" si="6"/>
        <v>0</v>
      </c>
      <c r="AM16" s="95"/>
      <c r="AN16" s="95"/>
      <c r="AO16" s="99"/>
      <c r="AP16" s="99"/>
      <c r="AQ16" s="95">
        <f t="shared" si="7"/>
        <v>0</v>
      </c>
      <c r="AR16" s="95">
        <f t="shared" si="7"/>
        <v>0</v>
      </c>
      <c r="AS16" s="98"/>
      <c r="AT16" s="98"/>
      <c r="AU16" s="98"/>
      <c r="AV16" s="95"/>
      <c r="AW16" s="95">
        <f t="shared" si="8"/>
        <v>0</v>
      </c>
      <c r="AX16" s="95">
        <f t="shared" si="8"/>
        <v>0</v>
      </c>
      <c r="AY16" s="260"/>
      <c r="AZ16" s="110"/>
      <c r="BA16" s="110"/>
      <c r="BB16" s="110"/>
      <c r="BC16" s="95">
        <f t="shared" si="9"/>
        <v>0</v>
      </c>
      <c r="BD16" s="95">
        <f t="shared" si="9"/>
        <v>0</v>
      </c>
      <c r="BE16" s="289"/>
      <c r="BF16" s="289"/>
      <c r="BG16" s="99"/>
      <c r="BH16" s="293"/>
      <c r="BI16" s="95">
        <f t="shared" si="10"/>
        <v>0</v>
      </c>
      <c r="BJ16" s="95">
        <f t="shared" si="10"/>
        <v>0</v>
      </c>
      <c r="BK16" s="118"/>
      <c r="BL16" s="118"/>
      <c r="BM16" s="95"/>
      <c r="BN16" s="95"/>
      <c r="BO16" s="95">
        <f t="shared" si="11"/>
        <v>0</v>
      </c>
      <c r="BP16" s="95">
        <f t="shared" si="11"/>
        <v>0</v>
      </c>
      <c r="BQ16" s="294"/>
      <c r="BR16" s="289"/>
      <c r="BS16" s="119"/>
      <c r="BT16" s="119"/>
      <c r="BU16" s="95">
        <f t="shared" si="12"/>
        <v>0</v>
      </c>
      <c r="BV16" s="95">
        <f t="shared" si="12"/>
        <v>0</v>
      </c>
      <c r="BW16" s="98"/>
      <c r="BX16" s="98"/>
      <c r="BY16" s="103"/>
      <c r="BZ16" s="295"/>
      <c r="CA16" s="95">
        <f t="shared" si="13"/>
        <v>0</v>
      </c>
      <c r="CB16" s="95">
        <f t="shared" si="13"/>
        <v>0</v>
      </c>
      <c r="CC16" s="98"/>
      <c r="CD16" s="98"/>
      <c r="CE16" s="120"/>
      <c r="CF16" s="120"/>
      <c r="CG16" s="95">
        <f t="shared" si="14"/>
        <v>0</v>
      </c>
      <c r="CH16" s="95">
        <f t="shared" si="14"/>
        <v>0</v>
      </c>
      <c r="CI16" s="289"/>
      <c r="CJ16" s="289"/>
      <c r="CK16" s="266"/>
      <c r="CL16" s="95"/>
      <c r="CM16" s="95">
        <f t="shared" si="15"/>
        <v>0</v>
      </c>
      <c r="CN16" s="95">
        <f t="shared" si="15"/>
        <v>0</v>
      </c>
      <c r="CO16" s="289"/>
      <c r="CP16" s="289"/>
      <c r="CQ16" s="95"/>
      <c r="CR16" s="95"/>
      <c r="CS16" s="95">
        <f t="shared" si="16"/>
        <v>0</v>
      </c>
      <c r="CT16" s="95">
        <f t="shared" si="16"/>
        <v>0</v>
      </c>
      <c r="CU16" s="98"/>
      <c r="CV16" s="98"/>
      <c r="CW16" s="289"/>
      <c r="CX16" s="289"/>
      <c r="CY16" s="95">
        <f t="shared" si="17"/>
        <v>0</v>
      </c>
      <c r="CZ16" s="95">
        <f t="shared" si="17"/>
        <v>0</v>
      </c>
      <c r="DA16" s="289"/>
      <c r="DB16" s="290"/>
      <c r="DC16" s="118"/>
      <c r="DD16" s="95"/>
      <c r="DE16" s="95">
        <f t="shared" si="18"/>
        <v>0</v>
      </c>
      <c r="DF16" s="95">
        <f t="shared" si="18"/>
        <v>0</v>
      </c>
      <c r="DG16" s="98"/>
      <c r="DH16" s="98"/>
      <c r="DI16" s="98"/>
      <c r="DJ16" s="98"/>
      <c r="DK16" s="95">
        <f t="shared" si="19"/>
        <v>0</v>
      </c>
      <c r="DL16" s="95">
        <f t="shared" si="19"/>
        <v>0</v>
      </c>
      <c r="DM16" s="289"/>
      <c r="DN16" s="289"/>
      <c r="DO16" s="296"/>
      <c r="DP16" s="297"/>
      <c r="DQ16" s="95">
        <f t="shared" si="20"/>
        <v>0</v>
      </c>
      <c r="DR16" s="95">
        <f t="shared" si="20"/>
        <v>0</v>
      </c>
      <c r="DS16" s="140"/>
      <c r="DT16" s="95"/>
      <c r="DU16" s="289"/>
      <c r="DV16" s="289"/>
      <c r="DW16" s="95">
        <f t="shared" si="21"/>
        <v>0</v>
      </c>
      <c r="DX16" s="95">
        <f t="shared" si="21"/>
        <v>0</v>
      </c>
      <c r="DY16" s="289"/>
      <c r="DZ16" s="290"/>
      <c r="EA16" s="261"/>
      <c r="EB16" s="95"/>
      <c r="EC16" s="95">
        <f t="shared" si="22"/>
        <v>0</v>
      </c>
      <c r="ED16" s="95">
        <f t="shared" si="22"/>
        <v>0</v>
      </c>
      <c r="EE16" s="289"/>
      <c r="EF16" s="289"/>
      <c r="EG16" s="296"/>
      <c r="EH16" s="296"/>
      <c r="EI16" s="95">
        <f t="shared" si="23"/>
        <v>0</v>
      </c>
      <c r="EJ16" s="95">
        <f t="shared" si="23"/>
        <v>0</v>
      </c>
      <c r="EK16" s="289"/>
      <c r="EL16" s="289"/>
      <c r="EM16" s="296"/>
      <c r="EN16" s="296"/>
      <c r="EO16" s="95">
        <f t="shared" si="24"/>
        <v>0</v>
      </c>
      <c r="EP16" s="95">
        <f t="shared" si="24"/>
        <v>0</v>
      </c>
      <c r="EQ16" s="262">
        <v>0</v>
      </c>
      <c r="ER16" s="240"/>
      <c r="ES16" s="240"/>
      <c r="ET16" s="240"/>
      <c r="EU16" s="98">
        <f t="shared" si="25"/>
        <v>0</v>
      </c>
      <c r="EV16" s="98">
        <f t="shared" si="26"/>
        <v>0</v>
      </c>
      <c r="EW16" s="95"/>
      <c r="EX16" s="95"/>
      <c r="EY16" s="95"/>
      <c r="EZ16" s="95"/>
      <c r="FA16" s="95">
        <f t="shared" si="27"/>
        <v>0</v>
      </c>
      <c r="FB16" s="95">
        <f t="shared" si="27"/>
        <v>0</v>
      </c>
      <c r="FC16" s="95"/>
      <c r="FD16" s="95"/>
      <c r="FE16" s="95"/>
      <c r="FF16" s="95"/>
      <c r="FG16" s="95">
        <f t="shared" si="28"/>
        <v>0</v>
      </c>
      <c r="FH16" s="95">
        <f t="shared" si="28"/>
        <v>0</v>
      </c>
      <c r="FI16" s="240"/>
      <c r="FJ16" s="240"/>
      <c r="FK16" s="240"/>
      <c r="FL16" s="240"/>
      <c r="FM16" s="98">
        <f t="shared" si="29"/>
        <v>0</v>
      </c>
      <c r="FN16" s="98">
        <f t="shared" si="30"/>
        <v>0</v>
      </c>
      <c r="FO16" s="240">
        <v>0</v>
      </c>
      <c r="FP16" s="240"/>
      <c r="FQ16" s="240"/>
      <c r="FR16" s="240"/>
      <c r="FS16" s="98">
        <f t="shared" si="31"/>
        <v>0</v>
      </c>
      <c r="FT16" s="98">
        <f t="shared" si="32"/>
        <v>0</v>
      </c>
      <c r="FU16" s="240">
        <v>0</v>
      </c>
      <c r="FV16" s="240"/>
      <c r="FW16" s="240"/>
      <c r="FX16" s="240"/>
      <c r="FY16" s="98">
        <f t="shared" si="33"/>
        <v>0</v>
      </c>
      <c r="FZ16" s="98">
        <f t="shared" si="34"/>
        <v>0</v>
      </c>
      <c r="GA16" s="240">
        <v>0</v>
      </c>
      <c r="GB16" s="240"/>
      <c r="GC16" s="240"/>
      <c r="GD16" s="240"/>
      <c r="GE16" s="98">
        <f t="shared" si="35"/>
        <v>0</v>
      </c>
      <c r="GF16" s="98">
        <f t="shared" si="36"/>
        <v>0</v>
      </c>
      <c r="GG16" s="240"/>
      <c r="GH16" s="240"/>
      <c r="GI16" s="98">
        <f t="shared" si="1"/>
        <v>0</v>
      </c>
      <c r="GJ16" s="98">
        <f t="shared" si="37"/>
        <v>0</v>
      </c>
      <c r="GK16" s="240"/>
      <c r="GL16" s="240"/>
      <c r="GM16" s="98">
        <f t="shared" si="38"/>
        <v>0</v>
      </c>
      <c r="GN16" s="98">
        <f t="shared" si="39"/>
        <v>0</v>
      </c>
      <c r="GO16" s="286">
        <v>0</v>
      </c>
      <c r="GP16" s="240"/>
      <c r="GQ16" s="98">
        <f t="shared" si="40"/>
        <v>0</v>
      </c>
      <c r="GR16" s="98">
        <f t="shared" si="41"/>
        <v>0</v>
      </c>
      <c r="GS16" s="240"/>
      <c r="GT16" s="240"/>
      <c r="GU16" s="98">
        <f t="shared" si="42"/>
        <v>0</v>
      </c>
      <c r="GV16" s="98">
        <f t="shared" si="43"/>
        <v>0</v>
      </c>
      <c r="GW16" s="240"/>
      <c r="GX16" s="240"/>
      <c r="GY16" s="98">
        <f t="shared" si="44"/>
        <v>0</v>
      </c>
      <c r="GZ16" s="98">
        <f t="shared" si="45"/>
        <v>0</v>
      </c>
      <c r="HA16" s="240"/>
      <c r="HB16" s="240"/>
      <c r="HC16" s="98">
        <f t="shared" si="46"/>
        <v>0</v>
      </c>
      <c r="HD16" s="98">
        <f t="shared" si="47"/>
        <v>0</v>
      </c>
      <c r="HE16" s="240">
        <v>1.33</v>
      </c>
      <c r="HF16" s="240"/>
      <c r="HG16" s="98">
        <f t="shared" si="48"/>
        <v>1.33</v>
      </c>
      <c r="HH16" s="98">
        <f t="shared" si="48"/>
        <v>0</v>
      </c>
      <c r="HI16" s="240">
        <v>1.44</v>
      </c>
      <c r="HJ16" s="240"/>
      <c r="HK16" s="98">
        <f t="shared" si="49"/>
        <v>1.44</v>
      </c>
      <c r="HL16" s="98">
        <f t="shared" si="49"/>
        <v>0</v>
      </c>
      <c r="HM16" s="98"/>
      <c r="HN16" s="98"/>
      <c r="HO16" s="98">
        <f t="shared" si="50"/>
        <v>0</v>
      </c>
      <c r="HP16" s="98">
        <f t="shared" si="50"/>
        <v>0</v>
      </c>
      <c r="HQ16" s="98"/>
      <c r="HR16" s="98"/>
      <c r="HS16" s="98">
        <f t="shared" si="51"/>
        <v>0</v>
      </c>
      <c r="HT16" s="98">
        <f t="shared" si="51"/>
        <v>0</v>
      </c>
      <c r="HU16" s="98">
        <v>0</v>
      </c>
      <c r="HV16" s="98"/>
      <c r="HW16" s="98">
        <f t="shared" si="52"/>
        <v>0</v>
      </c>
      <c r="HX16" s="98">
        <f t="shared" si="52"/>
        <v>0</v>
      </c>
      <c r="HY16" s="98"/>
      <c r="HZ16" s="98"/>
      <c r="IA16" s="98">
        <f t="shared" si="53"/>
        <v>0</v>
      </c>
      <c r="IB16" s="98">
        <f t="shared" si="53"/>
        <v>0</v>
      </c>
      <c r="IC16" s="98"/>
      <c r="ID16" s="98"/>
      <c r="IE16" s="98">
        <f t="shared" si="54"/>
        <v>0</v>
      </c>
      <c r="IF16" s="263">
        <f t="shared" si="55"/>
        <v>0</v>
      </c>
      <c r="IG16" s="288"/>
      <c r="IH16" s="288"/>
      <c r="II16" s="264">
        <f t="shared" si="56"/>
        <v>0</v>
      </c>
      <c r="IJ16" s="264">
        <f t="shared" si="56"/>
        <v>0</v>
      </c>
      <c r="IM16" s="264">
        <f t="shared" si="57"/>
        <v>0</v>
      </c>
      <c r="IN16" s="264">
        <f t="shared" si="57"/>
        <v>0</v>
      </c>
      <c r="IO16" s="240"/>
      <c r="IP16" s="264"/>
      <c r="IQ16" s="264">
        <f t="shared" si="58"/>
        <v>0</v>
      </c>
      <c r="IR16" s="264">
        <f t="shared" si="58"/>
        <v>0</v>
      </c>
      <c r="IS16" s="264"/>
      <c r="IT16" s="264"/>
      <c r="IU16" s="264">
        <f t="shared" si="59"/>
        <v>0</v>
      </c>
      <c r="IV16" s="264">
        <f t="shared" si="59"/>
        <v>0</v>
      </c>
      <c r="IW16" s="264">
        <v>0</v>
      </c>
      <c r="IX16" s="264"/>
      <c r="IY16" s="264">
        <f t="shared" si="60"/>
        <v>0</v>
      </c>
      <c r="IZ16" s="264">
        <f t="shared" si="61"/>
        <v>0</v>
      </c>
      <c r="JA16" s="264"/>
      <c r="JB16" s="264"/>
      <c r="JC16" s="264">
        <f t="shared" si="62"/>
        <v>0</v>
      </c>
      <c r="JD16" s="264">
        <f t="shared" si="62"/>
        <v>0</v>
      </c>
      <c r="JE16" s="264">
        <v>0</v>
      </c>
      <c r="JF16" s="264"/>
      <c r="JG16" s="264">
        <f t="shared" si="63"/>
        <v>0</v>
      </c>
      <c r="JH16" s="264">
        <f t="shared" si="63"/>
        <v>0</v>
      </c>
      <c r="JI16" s="264"/>
      <c r="JJ16" s="264"/>
      <c r="JK16" s="264">
        <f t="shared" si="64"/>
        <v>0</v>
      </c>
      <c r="JL16" s="264">
        <f t="shared" si="64"/>
        <v>0</v>
      </c>
      <c r="JM16" s="264"/>
      <c r="JN16" s="264"/>
      <c r="JO16" s="264">
        <f t="shared" si="65"/>
        <v>0</v>
      </c>
      <c r="JP16" s="264">
        <f t="shared" si="65"/>
        <v>0</v>
      </c>
      <c r="JQ16" s="264"/>
      <c r="JR16" s="264"/>
      <c r="JS16" s="264">
        <f t="shared" si="66"/>
        <v>0</v>
      </c>
      <c r="JT16" s="264">
        <f t="shared" si="66"/>
        <v>0</v>
      </c>
      <c r="JU16" s="264"/>
      <c r="JV16" s="264"/>
      <c r="JW16" s="264">
        <f t="shared" si="67"/>
        <v>0</v>
      </c>
      <c r="JX16" s="264">
        <f t="shared" si="67"/>
        <v>0</v>
      </c>
    </row>
    <row r="17" spans="1:284" ht="12.75" customHeight="1">
      <c r="A17" s="219"/>
      <c r="B17" s="114">
        <v>7</v>
      </c>
      <c r="C17" s="289"/>
      <c r="D17" s="289"/>
      <c r="E17" s="98"/>
      <c r="F17" s="98"/>
      <c r="G17" s="95">
        <f t="shared" si="0"/>
        <v>0</v>
      </c>
      <c r="H17" s="95">
        <f t="shared" si="0"/>
        <v>0</v>
      </c>
      <c r="I17" s="290">
        <v>0</v>
      </c>
      <c r="J17" s="95"/>
      <c r="K17" s="95"/>
      <c r="L17" s="95"/>
      <c r="M17" s="95">
        <f t="shared" si="2"/>
        <v>0</v>
      </c>
      <c r="N17" s="95">
        <f t="shared" si="2"/>
        <v>0</v>
      </c>
      <c r="O17" s="289"/>
      <c r="P17" s="290"/>
      <c r="Q17" s="98"/>
      <c r="R17" s="95"/>
      <c r="S17" s="95">
        <f t="shared" si="3"/>
        <v>0</v>
      </c>
      <c r="T17" s="95">
        <f t="shared" si="3"/>
        <v>0</v>
      </c>
      <c r="U17" s="95"/>
      <c r="V17" s="95"/>
      <c r="W17" s="98"/>
      <c r="X17" s="98"/>
      <c r="Y17" s="95">
        <f t="shared" si="4"/>
        <v>0</v>
      </c>
      <c r="Z17" s="95">
        <f t="shared" si="4"/>
        <v>0</v>
      </c>
      <c r="AA17" s="95"/>
      <c r="AB17" s="298"/>
      <c r="AC17" s="299"/>
      <c r="AD17" s="292"/>
      <c r="AE17" s="95">
        <f t="shared" si="5"/>
        <v>0</v>
      </c>
      <c r="AF17" s="95">
        <f t="shared" si="5"/>
        <v>0</v>
      </c>
      <c r="AG17" s="95">
        <v>0</v>
      </c>
      <c r="AH17" s="95"/>
      <c r="AI17" s="95"/>
      <c r="AJ17" s="95"/>
      <c r="AK17" s="95">
        <f t="shared" si="6"/>
        <v>0</v>
      </c>
      <c r="AL17" s="95">
        <f t="shared" si="6"/>
        <v>0</v>
      </c>
      <c r="AM17" s="95"/>
      <c r="AN17" s="95"/>
      <c r="AO17" s="99"/>
      <c r="AP17" s="99"/>
      <c r="AQ17" s="95">
        <f t="shared" si="7"/>
        <v>0</v>
      </c>
      <c r="AR17" s="95">
        <f t="shared" si="7"/>
        <v>0</v>
      </c>
      <c r="AS17" s="98"/>
      <c r="AT17" s="98"/>
      <c r="AU17" s="98"/>
      <c r="AV17" s="95"/>
      <c r="AW17" s="95">
        <f t="shared" si="8"/>
        <v>0</v>
      </c>
      <c r="AX17" s="95">
        <f t="shared" si="8"/>
        <v>0</v>
      </c>
      <c r="AY17" s="260"/>
      <c r="AZ17" s="110"/>
      <c r="BA17" s="110"/>
      <c r="BB17" s="110"/>
      <c r="BC17" s="95">
        <f t="shared" si="9"/>
        <v>0</v>
      </c>
      <c r="BD17" s="95">
        <f t="shared" si="9"/>
        <v>0</v>
      </c>
      <c r="BE17" s="289"/>
      <c r="BF17" s="289"/>
      <c r="BG17" s="99"/>
      <c r="BH17" s="293"/>
      <c r="BI17" s="95">
        <f t="shared" si="10"/>
        <v>0</v>
      </c>
      <c r="BJ17" s="95">
        <f t="shared" si="10"/>
        <v>0</v>
      </c>
      <c r="BK17" s="118"/>
      <c r="BL17" s="118"/>
      <c r="BM17" s="95"/>
      <c r="BN17" s="95"/>
      <c r="BO17" s="95">
        <f t="shared" si="11"/>
        <v>0</v>
      </c>
      <c r="BP17" s="95">
        <f t="shared" si="11"/>
        <v>0</v>
      </c>
      <c r="BQ17" s="294"/>
      <c r="BR17" s="289"/>
      <c r="BS17" s="119"/>
      <c r="BT17" s="119"/>
      <c r="BU17" s="95">
        <f t="shared" si="12"/>
        <v>0</v>
      </c>
      <c r="BV17" s="95">
        <f t="shared" si="12"/>
        <v>0</v>
      </c>
      <c r="BW17" s="98"/>
      <c r="BX17" s="98"/>
      <c r="BY17" s="103"/>
      <c r="BZ17" s="295"/>
      <c r="CA17" s="95">
        <f t="shared" si="13"/>
        <v>0</v>
      </c>
      <c r="CB17" s="95">
        <f t="shared" si="13"/>
        <v>0</v>
      </c>
      <c r="CC17" s="98"/>
      <c r="CD17" s="98"/>
      <c r="CE17" s="120"/>
      <c r="CF17" s="120"/>
      <c r="CG17" s="95">
        <f t="shared" si="14"/>
        <v>0</v>
      </c>
      <c r="CH17" s="95">
        <f t="shared" si="14"/>
        <v>0</v>
      </c>
      <c r="CI17" s="289"/>
      <c r="CJ17" s="289"/>
      <c r="CK17" s="266"/>
      <c r="CL17" s="95"/>
      <c r="CM17" s="95">
        <f t="shared" si="15"/>
        <v>0</v>
      </c>
      <c r="CN17" s="95">
        <f t="shared" si="15"/>
        <v>0</v>
      </c>
      <c r="CO17" s="289"/>
      <c r="CP17" s="289"/>
      <c r="CQ17" s="95"/>
      <c r="CR17" s="95"/>
      <c r="CS17" s="95">
        <f t="shared" si="16"/>
        <v>0</v>
      </c>
      <c r="CT17" s="95">
        <f t="shared" si="16"/>
        <v>0</v>
      </c>
      <c r="CU17" s="98"/>
      <c r="CV17" s="98"/>
      <c r="CW17" s="289"/>
      <c r="CX17" s="289"/>
      <c r="CY17" s="95">
        <f t="shared" si="17"/>
        <v>0</v>
      </c>
      <c r="CZ17" s="95">
        <f t="shared" si="17"/>
        <v>0</v>
      </c>
      <c r="DA17" s="289"/>
      <c r="DB17" s="290"/>
      <c r="DC17" s="118"/>
      <c r="DD17" s="95"/>
      <c r="DE17" s="95">
        <f t="shared" si="18"/>
        <v>0</v>
      </c>
      <c r="DF17" s="95">
        <f t="shared" si="18"/>
        <v>0</v>
      </c>
      <c r="DG17" s="98"/>
      <c r="DH17" s="98"/>
      <c r="DI17" s="98"/>
      <c r="DJ17" s="98"/>
      <c r="DK17" s="95">
        <f t="shared" si="19"/>
        <v>0</v>
      </c>
      <c r="DL17" s="95">
        <f t="shared" si="19"/>
        <v>0</v>
      </c>
      <c r="DM17" s="289"/>
      <c r="DN17" s="289"/>
      <c r="DO17" s="296"/>
      <c r="DP17" s="297"/>
      <c r="DQ17" s="95">
        <f t="shared" si="20"/>
        <v>0</v>
      </c>
      <c r="DR17" s="95">
        <f t="shared" si="20"/>
        <v>0</v>
      </c>
      <c r="DS17" s="140"/>
      <c r="DT17" s="95"/>
      <c r="DU17" s="289"/>
      <c r="DV17" s="289"/>
      <c r="DW17" s="95">
        <f t="shared" si="21"/>
        <v>0</v>
      </c>
      <c r="DX17" s="95">
        <f t="shared" si="21"/>
        <v>0</v>
      </c>
      <c r="DY17" s="289"/>
      <c r="DZ17" s="290"/>
      <c r="EA17" s="261"/>
      <c r="EB17" s="95"/>
      <c r="EC17" s="95">
        <f t="shared" si="22"/>
        <v>0</v>
      </c>
      <c r="ED17" s="95">
        <f t="shared" si="22"/>
        <v>0</v>
      </c>
      <c r="EE17" s="289"/>
      <c r="EF17" s="289"/>
      <c r="EG17" s="296"/>
      <c r="EH17" s="296"/>
      <c r="EI17" s="95">
        <f t="shared" si="23"/>
        <v>0</v>
      </c>
      <c r="EJ17" s="95">
        <f t="shared" si="23"/>
        <v>0</v>
      </c>
      <c r="EK17" s="289"/>
      <c r="EL17" s="289"/>
      <c r="EM17" s="296"/>
      <c r="EN17" s="296"/>
      <c r="EO17" s="95">
        <f t="shared" si="24"/>
        <v>0</v>
      </c>
      <c r="EP17" s="95">
        <f t="shared" si="24"/>
        <v>0</v>
      </c>
      <c r="EQ17" s="262">
        <v>0</v>
      </c>
      <c r="ER17" s="240"/>
      <c r="ES17" s="240"/>
      <c r="ET17" s="240"/>
      <c r="EU17" s="98">
        <f t="shared" si="25"/>
        <v>0</v>
      </c>
      <c r="EV17" s="98">
        <f t="shared" si="26"/>
        <v>0</v>
      </c>
      <c r="EW17" s="95"/>
      <c r="EX17" s="95"/>
      <c r="EY17" s="95"/>
      <c r="EZ17" s="95"/>
      <c r="FA17" s="95">
        <f t="shared" si="27"/>
        <v>0</v>
      </c>
      <c r="FB17" s="95">
        <f t="shared" si="27"/>
        <v>0</v>
      </c>
      <c r="FC17" s="95"/>
      <c r="FD17" s="95"/>
      <c r="FE17" s="95"/>
      <c r="FF17" s="95"/>
      <c r="FG17" s="95">
        <f t="shared" si="28"/>
        <v>0</v>
      </c>
      <c r="FH17" s="95">
        <f t="shared" si="28"/>
        <v>0</v>
      </c>
      <c r="FI17" s="240"/>
      <c r="FJ17" s="240"/>
      <c r="FK17" s="240"/>
      <c r="FL17" s="240"/>
      <c r="FM17" s="98">
        <f t="shared" si="29"/>
        <v>0</v>
      </c>
      <c r="FN17" s="98">
        <f t="shared" si="30"/>
        <v>0</v>
      </c>
      <c r="FO17" s="240">
        <v>0</v>
      </c>
      <c r="FP17" s="240"/>
      <c r="FQ17" s="240"/>
      <c r="FR17" s="240"/>
      <c r="FS17" s="98">
        <f t="shared" si="31"/>
        <v>0</v>
      </c>
      <c r="FT17" s="98">
        <f t="shared" si="32"/>
        <v>0</v>
      </c>
      <c r="FU17" s="240">
        <v>0</v>
      </c>
      <c r="FV17" s="240"/>
      <c r="FW17" s="240"/>
      <c r="FX17" s="240"/>
      <c r="FY17" s="98">
        <f t="shared" si="33"/>
        <v>0</v>
      </c>
      <c r="FZ17" s="98">
        <f t="shared" si="34"/>
        <v>0</v>
      </c>
      <c r="GA17" s="240">
        <v>0</v>
      </c>
      <c r="GB17" s="240"/>
      <c r="GC17" s="240"/>
      <c r="GD17" s="240"/>
      <c r="GE17" s="98">
        <f t="shared" si="35"/>
        <v>0</v>
      </c>
      <c r="GF17" s="98">
        <f t="shared" si="36"/>
        <v>0</v>
      </c>
      <c r="GG17" s="240"/>
      <c r="GH17" s="240"/>
      <c r="GI17" s="98">
        <f t="shared" si="1"/>
        <v>0</v>
      </c>
      <c r="GJ17" s="98">
        <f t="shared" si="37"/>
        <v>0</v>
      </c>
      <c r="GK17" s="240"/>
      <c r="GL17" s="240"/>
      <c r="GM17" s="98">
        <f t="shared" si="38"/>
        <v>0</v>
      </c>
      <c r="GN17" s="98">
        <f t="shared" si="39"/>
        <v>0</v>
      </c>
      <c r="GO17" s="286">
        <v>0</v>
      </c>
      <c r="GP17" s="240"/>
      <c r="GQ17" s="98">
        <f t="shared" si="40"/>
        <v>0</v>
      </c>
      <c r="GR17" s="98">
        <f t="shared" si="41"/>
        <v>0</v>
      </c>
      <c r="GS17" s="240"/>
      <c r="GT17" s="240"/>
      <c r="GU17" s="98">
        <f t="shared" si="42"/>
        <v>0</v>
      </c>
      <c r="GV17" s="98">
        <f t="shared" si="43"/>
        <v>0</v>
      </c>
      <c r="GW17" s="240"/>
      <c r="GX17" s="240"/>
      <c r="GY17" s="98">
        <f t="shared" si="44"/>
        <v>0</v>
      </c>
      <c r="GZ17" s="98">
        <f t="shared" si="45"/>
        <v>0</v>
      </c>
      <c r="HA17" s="240"/>
      <c r="HB17" s="240"/>
      <c r="HC17" s="98">
        <f t="shared" si="46"/>
        <v>0</v>
      </c>
      <c r="HD17" s="98">
        <f t="shared" si="47"/>
        <v>0</v>
      </c>
      <c r="HE17" s="240">
        <v>1.33</v>
      </c>
      <c r="HF17" s="240"/>
      <c r="HG17" s="98">
        <f t="shared" si="48"/>
        <v>1.33</v>
      </c>
      <c r="HH17" s="98">
        <f t="shared" si="48"/>
        <v>0</v>
      </c>
      <c r="HI17" s="240">
        <v>1.44</v>
      </c>
      <c r="HJ17" s="240"/>
      <c r="HK17" s="98">
        <f t="shared" si="49"/>
        <v>1.44</v>
      </c>
      <c r="HL17" s="98">
        <f t="shared" si="49"/>
        <v>0</v>
      </c>
      <c r="HM17" s="98"/>
      <c r="HN17" s="98"/>
      <c r="HO17" s="98">
        <f t="shared" si="50"/>
        <v>0</v>
      </c>
      <c r="HP17" s="98">
        <f t="shared" si="50"/>
        <v>0</v>
      </c>
      <c r="HQ17" s="98"/>
      <c r="HR17" s="98"/>
      <c r="HS17" s="98">
        <f t="shared" si="51"/>
        <v>0</v>
      </c>
      <c r="HT17" s="98">
        <f t="shared" si="51"/>
        <v>0</v>
      </c>
      <c r="HU17" s="98">
        <v>0</v>
      </c>
      <c r="HV17" s="98"/>
      <c r="HW17" s="98">
        <f t="shared" si="52"/>
        <v>0</v>
      </c>
      <c r="HX17" s="98">
        <f t="shared" si="52"/>
        <v>0</v>
      </c>
      <c r="HY17" s="98"/>
      <c r="HZ17" s="98"/>
      <c r="IA17" s="98">
        <f t="shared" si="53"/>
        <v>0</v>
      </c>
      <c r="IB17" s="98">
        <f t="shared" si="53"/>
        <v>0</v>
      </c>
      <c r="IC17" s="98"/>
      <c r="ID17" s="98"/>
      <c r="IE17" s="98">
        <f t="shared" si="54"/>
        <v>0</v>
      </c>
      <c r="IF17" s="263">
        <f t="shared" si="55"/>
        <v>0</v>
      </c>
      <c r="IG17" s="288"/>
      <c r="IH17" s="288"/>
      <c r="II17" s="264">
        <f t="shared" si="56"/>
        <v>0</v>
      </c>
      <c r="IJ17" s="264">
        <f t="shared" si="56"/>
        <v>0</v>
      </c>
      <c r="IM17" s="264">
        <f t="shared" si="57"/>
        <v>0</v>
      </c>
      <c r="IN17" s="264">
        <f t="shared" si="57"/>
        <v>0</v>
      </c>
      <c r="IO17" s="240"/>
      <c r="IP17" s="264"/>
      <c r="IQ17" s="264">
        <f t="shared" si="58"/>
        <v>0</v>
      </c>
      <c r="IR17" s="264">
        <f t="shared" si="58"/>
        <v>0</v>
      </c>
      <c r="IS17" s="264"/>
      <c r="IT17" s="264"/>
      <c r="IU17" s="264">
        <f t="shared" si="59"/>
        <v>0</v>
      </c>
      <c r="IV17" s="264">
        <f t="shared" si="59"/>
        <v>0</v>
      </c>
      <c r="IW17" s="264">
        <v>0</v>
      </c>
      <c r="IX17" s="264"/>
      <c r="IY17" s="264">
        <f t="shared" si="60"/>
        <v>0</v>
      </c>
      <c r="IZ17" s="264">
        <f t="shared" si="61"/>
        <v>0</v>
      </c>
      <c r="JA17" s="264"/>
      <c r="JB17" s="264"/>
      <c r="JC17" s="264">
        <f t="shared" si="62"/>
        <v>0</v>
      </c>
      <c r="JD17" s="264">
        <f t="shared" si="62"/>
        <v>0</v>
      </c>
      <c r="JE17" s="264">
        <v>0</v>
      </c>
      <c r="JF17" s="264"/>
      <c r="JG17" s="264">
        <f t="shared" si="63"/>
        <v>0</v>
      </c>
      <c r="JH17" s="264">
        <f t="shared" si="63"/>
        <v>0</v>
      </c>
      <c r="JI17" s="264"/>
      <c r="JJ17" s="264"/>
      <c r="JK17" s="264">
        <f t="shared" si="64"/>
        <v>0</v>
      </c>
      <c r="JL17" s="264">
        <f t="shared" si="64"/>
        <v>0</v>
      </c>
      <c r="JM17" s="264"/>
      <c r="JN17" s="264"/>
      <c r="JO17" s="264">
        <f t="shared" si="65"/>
        <v>0</v>
      </c>
      <c r="JP17" s="264">
        <f t="shared" si="65"/>
        <v>0</v>
      </c>
      <c r="JQ17" s="264"/>
      <c r="JR17" s="264"/>
      <c r="JS17" s="264">
        <f t="shared" si="66"/>
        <v>0</v>
      </c>
      <c r="JT17" s="264">
        <f t="shared" si="66"/>
        <v>0</v>
      </c>
      <c r="JU17" s="264"/>
      <c r="JV17" s="264"/>
      <c r="JW17" s="264">
        <f t="shared" si="67"/>
        <v>0</v>
      </c>
      <c r="JX17" s="264">
        <f t="shared" si="67"/>
        <v>0</v>
      </c>
    </row>
    <row r="18" spans="1:284" ht="12.75" customHeight="1">
      <c r="A18" s="219"/>
      <c r="B18" s="114">
        <v>8</v>
      </c>
      <c r="C18" s="289"/>
      <c r="D18" s="289"/>
      <c r="E18" s="98"/>
      <c r="F18" s="98"/>
      <c r="G18" s="95">
        <f t="shared" si="0"/>
        <v>0</v>
      </c>
      <c r="H18" s="95">
        <f t="shared" si="0"/>
        <v>0</v>
      </c>
      <c r="I18" s="290">
        <v>0</v>
      </c>
      <c r="J18" s="95"/>
      <c r="K18" s="95"/>
      <c r="L18" s="95"/>
      <c r="M18" s="95">
        <f t="shared" si="2"/>
        <v>0</v>
      </c>
      <c r="N18" s="95">
        <f t="shared" si="2"/>
        <v>0</v>
      </c>
      <c r="O18" s="289"/>
      <c r="P18" s="290"/>
      <c r="Q18" s="98"/>
      <c r="R18" s="95"/>
      <c r="S18" s="95">
        <f t="shared" si="3"/>
        <v>0</v>
      </c>
      <c r="T18" s="95">
        <f t="shared" si="3"/>
        <v>0</v>
      </c>
      <c r="U18" s="95"/>
      <c r="V18" s="95"/>
      <c r="W18" s="98"/>
      <c r="X18" s="98"/>
      <c r="Y18" s="95">
        <f t="shared" si="4"/>
        <v>0</v>
      </c>
      <c r="Z18" s="95">
        <f t="shared" si="4"/>
        <v>0</v>
      </c>
      <c r="AA18" s="95"/>
      <c r="AB18" s="298"/>
      <c r="AC18" s="299"/>
      <c r="AD18" s="292"/>
      <c r="AE18" s="95">
        <f t="shared" si="5"/>
        <v>0</v>
      </c>
      <c r="AF18" s="95">
        <f t="shared" si="5"/>
        <v>0</v>
      </c>
      <c r="AG18" s="95">
        <v>25.77</v>
      </c>
      <c r="AH18" s="95"/>
      <c r="AI18" s="95"/>
      <c r="AJ18" s="95"/>
      <c r="AK18" s="95">
        <f t="shared" si="6"/>
        <v>25.77</v>
      </c>
      <c r="AL18" s="95">
        <f t="shared" si="6"/>
        <v>0</v>
      </c>
      <c r="AM18" s="95"/>
      <c r="AN18" s="95"/>
      <c r="AO18" s="99"/>
      <c r="AP18" s="99"/>
      <c r="AQ18" s="95">
        <f t="shared" si="7"/>
        <v>0</v>
      </c>
      <c r="AR18" s="95">
        <f t="shared" si="7"/>
        <v>0</v>
      </c>
      <c r="AS18" s="98"/>
      <c r="AT18" s="98"/>
      <c r="AU18" s="98"/>
      <c r="AV18" s="95"/>
      <c r="AW18" s="95">
        <f t="shared" si="8"/>
        <v>0</v>
      </c>
      <c r="AX18" s="95">
        <f t="shared" si="8"/>
        <v>0</v>
      </c>
      <c r="AY18" s="260"/>
      <c r="AZ18" s="110"/>
      <c r="BA18" s="110"/>
      <c r="BB18" s="110"/>
      <c r="BC18" s="95">
        <f t="shared" si="9"/>
        <v>0</v>
      </c>
      <c r="BD18" s="95">
        <f t="shared" si="9"/>
        <v>0</v>
      </c>
      <c r="BE18" s="289"/>
      <c r="BF18" s="289"/>
      <c r="BG18" s="99"/>
      <c r="BH18" s="293"/>
      <c r="BI18" s="95">
        <f t="shared" si="10"/>
        <v>0</v>
      </c>
      <c r="BJ18" s="95">
        <f t="shared" si="10"/>
        <v>0</v>
      </c>
      <c r="BK18" s="118"/>
      <c r="BL18" s="118"/>
      <c r="BM18" s="95"/>
      <c r="BN18" s="95"/>
      <c r="BO18" s="95">
        <f t="shared" si="11"/>
        <v>0</v>
      </c>
      <c r="BP18" s="95">
        <f t="shared" si="11"/>
        <v>0</v>
      </c>
      <c r="BQ18" s="294"/>
      <c r="BR18" s="289"/>
      <c r="BS18" s="119"/>
      <c r="BT18" s="119"/>
      <c r="BU18" s="95">
        <f t="shared" si="12"/>
        <v>0</v>
      </c>
      <c r="BV18" s="95">
        <f t="shared" si="12"/>
        <v>0</v>
      </c>
      <c r="BW18" s="98"/>
      <c r="BX18" s="98"/>
      <c r="BY18" s="103"/>
      <c r="BZ18" s="295"/>
      <c r="CA18" s="95">
        <f t="shared" si="13"/>
        <v>0</v>
      </c>
      <c r="CB18" s="95">
        <f t="shared" si="13"/>
        <v>0</v>
      </c>
      <c r="CC18" s="98"/>
      <c r="CD18" s="98"/>
      <c r="CE18" s="120"/>
      <c r="CF18" s="120"/>
      <c r="CG18" s="95">
        <f t="shared" si="14"/>
        <v>0</v>
      </c>
      <c r="CH18" s="95">
        <f t="shared" si="14"/>
        <v>0</v>
      </c>
      <c r="CI18" s="289"/>
      <c r="CJ18" s="289"/>
      <c r="CK18" s="266"/>
      <c r="CL18" s="95"/>
      <c r="CM18" s="95">
        <f t="shared" si="15"/>
        <v>0</v>
      </c>
      <c r="CN18" s="95">
        <f t="shared" si="15"/>
        <v>0</v>
      </c>
      <c r="CO18" s="289"/>
      <c r="CP18" s="289"/>
      <c r="CQ18" s="95"/>
      <c r="CR18" s="95"/>
      <c r="CS18" s="95">
        <f t="shared" si="16"/>
        <v>0</v>
      </c>
      <c r="CT18" s="95">
        <f t="shared" si="16"/>
        <v>0</v>
      </c>
      <c r="CU18" s="98"/>
      <c r="CV18" s="98"/>
      <c r="CW18" s="289"/>
      <c r="CX18" s="289"/>
      <c r="CY18" s="95">
        <f t="shared" si="17"/>
        <v>0</v>
      </c>
      <c r="CZ18" s="95">
        <f t="shared" si="17"/>
        <v>0</v>
      </c>
      <c r="DA18" s="289"/>
      <c r="DB18" s="290"/>
      <c r="DC18" s="118"/>
      <c r="DD18" s="95"/>
      <c r="DE18" s="95">
        <f t="shared" si="18"/>
        <v>0</v>
      </c>
      <c r="DF18" s="95">
        <f t="shared" si="18"/>
        <v>0</v>
      </c>
      <c r="DG18" s="98"/>
      <c r="DH18" s="98"/>
      <c r="DI18" s="98"/>
      <c r="DJ18" s="98"/>
      <c r="DK18" s="95">
        <f t="shared" si="19"/>
        <v>0</v>
      </c>
      <c r="DL18" s="95">
        <f t="shared" si="19"/>
        <v>0</v>
      </c>
      <c r="DM18" s="289"/>
      <c r="DN18" s="289"/>
      <c r="DO18" s="296"/>
      <c r="DP18" s="297"/>
      <c r="DQ18" s="95">
        <f t="shared" si="20"/>
        <v>0</v>
      </c>
      <c r="DR18" s="95">
        <f t="shared" si="20"/>
        <v>0</v>
      </c>
      <c r="DS18" s="140"/>
      <c r="DT18" s="95"/>
      <c r="DU18" s="289"/>
      <c r="DV18" s="289"/>
      <c r="DW18" s="95">
        <f t="shared" si="21"/>
        <v>0</v>
      </c>
      <c r="DX18" s="95">
        <f t="shared" si="21"/>
        <v>0</v>
      </c>
      <c r="DY18" s="289"/>
      <c r="DZ18" s="290"/>
      <c r="EA18" s="261"/>
      <c r="EB18" s="95"/>
      <c r="EC18" s="95">
        <f t="shared" si="22"/>
        <v>0</v>
      </c>
      <c r="ED18" s="95">
        <f t="shared" si="22"/>
        <v>0</v>
      </c>
      <c r="EE18" s="289"/>
      <c r="EF18" s="289"/>
      <c r="EG18" s="296"/>
      <c r="EH18" s="296"/>
      <c r="EI18" s="95">
        <f t="shared" si="23"/>
        <v>0</v>
      </c>
      <c r="EJ18" s="95">
        <f t="shared" si="23"/>
        <v>0</v>
      </c>
      <c r="EK18" s="289"/>
      <c r="EL18" s="289"/>
      <c r="EM18" s="296"/>
      <c r="EN18" s="296"/>
      <c r="EO18" s="95">
        <f t="shared" si="24"/>
        <v>0</v>
      </c>
      <c r="EP18" s="95">
        <f t="shared" si="24"/>
        <v>0</v>
      </c>
      <c r="EQ18" s="262">
        <v>0</v>
      </c>
      <c r="ER18" s="240"/>
      <c r="ES18" s="240"/>
      <c r="ET18" s="240"/>
      <c r="EU18" s="98">
        <f t="shared" si="25"/>
        <v>0</v>
      </c>
      <c r="EV18" s="98">
        <f t="shared" si="26"/>
        <v>0</v>
      </c>
      <c r="EW18" s="95"/>
      <c r="EX18" s="95"/>
      <c r="EY18" s="95"/>
      <c r="EZ18" s="95"/>
      <c r="FA18" s="95">
        <f t="shared" si="27"/>
        <v>0</v>
      </c>
      <c r="FB18" s="95">
        <f t="shared" si="27"/>
        <v>0</v>
      </c>
      <c r="FC18" s="95"/>
      <c r="FD18" s="95"/>
      <c r="FE18" s="95"/>
      <c r="FF18" s="95"/>
      <c r="FG18" s="95">
        <f t="shared" si="28"/>
        <v>0</v>
      </c>
      <c r="FH18" s="95">
        <f t="shared" si="28"/>
        <v>0</v>
      </c>
      <c r="FI18" s="240"/>
      <c r="FJ18" s="240"/>
      <c r="FK18" s="240"/>
      <c r="FL18" s="240"/>
      <c r="FM18" s="98">
        <f t="shared" si="29"/>
        <v>0</v>
      </c>
      <c r="FN18" s="98">
        <f t="shared" si="30"/>
        <v>0</v>
      </c>
      <c r="FO18" s="240">
        <v>0</v>
      </c>
      <c r="FP18" s="240"/>
      <c r="FQ18" s="240"/>
      <c r="FR18" s="240"/>
      <c r="FS18" s="98">
        <f t="shared" si="31"/>
        <v>0</v>
      </c>
      <c r="FT18" s="98">
        <f t="shared" si="32"/>
        <v>0</v>
      </c>
      <c r="FU18" s="240">
        <v>0</v>
      </c>
      <c r="FV18" s="240"/>
      <c r="FW18" s="240"/>
      <c r="FX18" s="240"/>
      <c r="FY18" s="98">
        <f t="shared" si="33"/>
        <v>0</v>
      </c>
      <c r="FZ18" s="98">
        <f t="shared" si="34"/>
        <v>0</v>
      </c>
      <c r="GA18" s="240">
        <v>0</v>
      </c>
      <c r="GB18" s="240"/>
      <c r="GC18" s="240"/>
      <c r="GD18" s="240"/>
      <c r="GE18" s="98">
        <f t="shared" si="35"/>
        <v>0</v>
      </c>
      <c r="GF18" s="98">
        <f t="shared" si="36"/>
        <v>0</v>
      </c>
      <c r="GG18" s="240"/>
      <c r="GH18" s="240"/>
      <c r="GI18" s="98">
        <f t="shared" si="1"/>
        <v>0</v>
      </c>
      <c r="GJ18" s="98">
        <f t="shared" si="37"/>
        <v>0</v>
      </c>
      <c r="GK18" s="240"/>
      <c r="GL18" s="240"/>
      <c r="GM18" s="98">
        <f t="shared" si="38"/>
        <v>0</v>
      </c>
      <c r="GN18" s="98">
        <f t="shared" si="39"/>
        <v>0</v>
      </c>
      <c r="GO18" s="286">
        <v>0</v>
      </c>
      <c r="GP18" s="240"/>
      <c r="GQ18" s="98">
        <f t="shared" si="40"/>
        <v>0</v>
      </c>
      <c r="GR18" s="98">
        <f t="shared" si="41"/>
        <v>0</v>
      </c>
      <c r="GS18" s="240"/>
      <c r="GT18" s="240"/>
      <c r="GU18" s="98">
        <f t="shared" si="42"/>
        <v>0</v>
      </c>
      <c r="GV18" s="98">
        <f t="shared" si="43"/>
        <v>0</v>
      </c>
      <c r="GW18" s="240"/>
      <c r="GX18" s="240"/>
      <c r="GY18" s="98">
        <f t="shared" si="44"/>
        <v>0</v>
      </c>
      <c r="GZ18" s="98">
        <f t="shared" si="45"/>
        <v>0</v>
      </c>
      <c r="HA18" s="240"/>
      <c r="HB18" s="240"/>
      <c r="HC18" s="98">
        <f t="shared" si="46"/>
        <v>0</v>
      </c>
      <c r="HD18" s="98">
        <f t="shared" si="47"/>
        <v>0</v>
      </c>
      <c r="HE18" s="240">
        <v>1.33</v>
      </c>
      <c r="HF18" s="240"/>
      <c r="HG18" s="98">
        <f t="shared" si="48"/>
        <v>1.33</v>
      </c>
      <c r="HH18" s="98">
        <f t="shared" si="48"/>
        <v>0</v>
      </c>
      <c r="HI18" s="240">
        <v>1.44</v>
      </c>
      <c r="HJ18" s="240"/>
      <c r="HK18" s="98">
        <f t="shared" si="49"/>
        <v>1.44</v>
      </c>
      <c r="HL18" s="98">
        <f t="shared" si="49"/>
        <v>0</v>
      </c>
      <c r="HM18" s="98"/>
      <c r="HN18" s="98"/>
      <c r="HO18" s="98">
        <f t="shared" si="50"/>
        <v>0</v>
      </c>
      <c r="HP18" s="98">
        <f t="shared" si="50"/>
        <v>0</v>
      </c>
      <c r="HQ18" s="98"/>
      <c r="HR18" s="98"/>
      <c r="HS18" s="98">
        <f t="shared" si="51"/>
        <v>0</v>
      </c>
      <c r="HT18" s="98">
        <f t="shared" si="51"/>
        <v>0</v>
      </c>
      <c r="HU18" s="98">
        <v>0</v>
      </c>
      <c r="HV18" s="98"/>
      <c r="HW18" s="98">
        <f t="shared" si="52"/>
        <v>0</v>
      </c>
      <c r="HX18" s="98">
        <f t="shared" si="52"/>
        <v>0</v>
      </c>
      <c r="HY18" s="98"/>
      <c r="HZ18" s="98"/>
      <c r="IA18" s="98">
        <f t="shared" si="53"/>
        <v>0</v>
      </c>
      <c r="IB18" s="98">
        <f t="shared" si="53"/>
        <v>0</v>
      </c>
      <c r="IC18" s="98"/>
      <c r="ID18" s="98"/>
      <c r="IE18" s="98">
        <f t="shared" si="54"/>
        <v>0</v>
      </c>
      <c r="IF18" s="263">
        <f t="shared" si="55"/>
        <v>0</v>
      </c>
      <c r="IG18" s="288"/>
      <c r="IH18" s="288"/>
      <c r="II18" s="264">
        <f t="shared" si="56"/>
        <v>0</v>
      </c>
      <c r="IJ18" s="264">
        <f t="shared" si="56"/>
        <v>0</v>
      </c>
      <c r="IM18" s="264">
        <f t="shared" si="57"/>
        <v>0</v>
      </c>
      <c r="IN18" s="264">
        <f t="shared" si="57"/>
        <v>0</v>
      </c>
      <c r="IO18" s="240"/>
      <c r="IP18" s="264"/>
      <c r="IQ18" s="264">
        <f t="shared" si="58"/>
        <v>0</v>
      </c>
      <c r="IR18" s="264">
        <f t="shared" si="58"/>
        <v>0</v>
      </c>
      <c r="IS18" s="264"/>
      <c r="IT18" s="264"/>
      <c r="IU18" s="264">
        <f t="shared" si="59"/>
        <v>0</v>
      </c>
      <c r="IV18" s="264">
        <f t="shared" si="59"/>
        <v>0</v>
      </c>
      <c r="IW18" s="264">
        <v>0</v>
      </c>
      <c r="IX18" s="264"/>
      <c r="IY18" s="264">
        <f t="shared" si="60"/>
        <v>0</v>
      </c>
      <c r="IZ18" s="264">
        <f t="shared" si="61"/>
        <v>0</v>
      </c>
      <c r="JA18" s="264"/>
      <c r="JB18" s="264"/>
      <c r="JC18" s="264">
        <f t="shared" si="62"/>
        <v>0</v>
      </c>
      <c r="JD18" s="264">
        <f t="shared" si="62"/>
        <v>0</v>
      </c>
      <c r="JE18" s="264">
        <v>0</v>
      </c>
      <c r="JF18" s="264"/>
      <c r="JG18" s="264">
        <f t="shared" si="63"/>
        <v>0</v>
      </c>
      <c r="JH18" s="264">
        <f t="shared" si="63"/>
        <v>0</v>
      </c>
      <c r="JI18" s="264"/>
      <c r="JJ18" s="264"/>
      <c r="JK18" s="264">
        <f t="shared" si="64"/>
        <v>0</v>
      </c>
      <c r="JL18" s="264">
        <f t="shared" si="64"/>
        <v>0</v>
      </c>
      <c r="JM18" s="264"/>
      <c r="JN18" s="264"/>
      <c r="JO18" s="264">
        <f t="shared" si="65"/>
        <v>0</v>
      </c>
      <c r="JP18" s="264">
        <f t="shared" si="65"/>
        <v>0</v>
      </c>
      <c r="JQ18" s="264"/>
      <c r="JR18" s="264"/>
      <c r="JS18" s="264">
        <f t="shared" si="66"/>
        <v>0</v>
      </c>
      <c r="JT18" s="264">
        <f t="shared" si="66"/>
        <v>0</v>
      </c>
      <c r="JU18" s="264"/>
      <c r="JV18" s="264"/>
      <c r="JW18" s="264">
        <f t="shared" si="67"/>
        <v>0</v>
      </c>
      <c r="JX18" s="264">
        <f t="shared" si="67"/>
        <v>0</v>
      </c>
    </row>
    <row r="19" spans="1:284" ht="12.75" customHeight="1">
      <c r="A19" s="220">
        <v>8.3333333333333329E-2</v>
      </c>
      <c r="B19" s="114">
        <v>9</v>
      </c>
      <c r="C19" s="289"/>
      <c r="D19" s="289"/>
      <c r="E19" s="98"/>
      <c r="F19" s="98"/>
      <c r="G19" s="95">
        <f t="shared" si="0"/>
        <v>0</v>
      </c>
      <c r="H19" s="95">
        <f t="shared" si="0"/>
        <v>0</v>
      </c>
      <c r="I19" s="290">
        <v>0</v>
      </c>
      <c r="J19" s="95"/>
      <c r="K19" s="95"/>
      <c r="L19" s="95"/>
      <c r="M19" s="95">
        <f t="shared" si="2"/>
        <v>0</v>
      </c>
      <c r="N19" s="95">
        <f t="shared" si="2"/>
        <v>0</v>
      </c>
      <c r="O19" s="289"/>
      <c r="P19" s="290"/>
      <c r="Q19" s="98"/>
      <c r="R19" s="95"/>
      <c r="S19" s="95">
        <f t="shared" si="3"/>
        <v>0</v>
      </c>
      <c r="T19" s="95">
        <f t="shared" si="3"/>
        <v>0</v>
      </c>
      <c r="U19" s="95"/>
      <c r="V19" s="95"/>
      <c r="W19" s="98"/>
      <c r="X19" s="98"/>
      <c r="Y19" s="95">
        <f t="shared" si="4"/>
        <v>0</v>
      </c>
      <c r="Z19" s="95">
        <f t="shared" si="4"/>
        <v>0</v>
      </c>
      <c r="AA19" s="95"/>
      <c r="AB19" s="298"/>
      <c r="AC19" s="299"/>
      <c r="AD19" s="292"/>
      <c r="AE19" s="95">
        <f t="shared" si="5"/>
        <v>0</v>
      </c>
      <c r="AF19" s="95">
        <f t="shared" si="5"/>
        <v>0</v>
      </c>
      <c r="AG19" s="95">
        <v>0</v>
      </c>
      <c r="AH19" s="95"/>
      <c r="AI19" s="95"/>
      <c r="AJ19" s="95"/>
      <c r="AK19" s="95">
        <f t="shared" si="6"/>
        <v>0</v>
      </c>
      <c r="AL19" s="95">
        <f t="shared" si="6"/>
        <v>0</v>
      </c>
      <c r="AM19" s="95"/>
      <c r="AN19" s="95"/>
      <c r="AO19" s="99"/>
      <c r="AP19" s="99"/>
      <c r="AQ19" s="95">
        <f t="shared" si="7"/>
        <v>0</v>
      </c>
      <c r="AR19" s="95">
        <f t="shared" si="7"/>
        <v>0</v>
      </c>
      <c r="AS19" s="98"/>
      <c r="AT19" s="98"/>
      <c r="AU19" s="98"/>
      <c r="AV19" s="95"/>
      <c r="AW19" s="95">
        <f t="shared" si="8"/>
        <v>0</v>
      </c>
      <c r="AX19" s="95">
        <f t="shared" si="8"/>
        <v>0</v>
      </c>
      <c r="AY19" s="260"/>
      <c r="AZ19" s="110"/>
      <c r="BA19" s="110"/>
      <c r="BB19" s="110"/>
      <c r="BC19" s="95">
        <f t="shared" si="9"/>
        <v>0</v>
      </c>
      <c r="BD19" s="95">
        <f t="shared" si="9"/>
        <v>0</v>
      </c>
      <c r="BE19" s="289"/>
      <c r="BF19" s="289"/>
      <c r="BG19" s="99"/>
      <c r="BH19" s="293"/>
      <c r="BI19" s="95">
        <f t="shared" si="10"/>
        <v>0</v>
      </c>
      <c r="BJ19" s="95">
        <f t="shared" si="10"/>
        <v>0</v>
      </c>
      <c r="BK19" s="118"/>
      <c r="BL19" s="118"/>
      <c r="BM19" s="95"/>
      <c r="BN19" s="95"/>
      <c r="BO19" s="95">
        <f t="shared" si="11"/>
        <v>0</v>
      </c>
      <c r="BP19" s="95">
        <f t="shared" si="11"/>
        <v>0</v>
      </c>
      <c r="BQ19" s="294"/>
      <c r="BR19" s="289"/>
      <c r="BS19" s="119"/>
      <c r="BT19" s="119"/>
      <c r="BU19" s="95">
        <f t="shared" si="12"/>
        <v>0</v>
      </c>
      <c r="BV19" s="95">
        <f t="shared" si="12"/>
        <v>0</v>
      </c>
      <c r="BW19" s="98"/>
      <c r="BX19" s="98"/>
      <c r="BY19" s="103"/>
      <c r="BZ19" s="295"/>
      <c r="CA19" s="95">
        <f t="shared" si="13"/>
        <v>0</v>
      </c>
      <c r="CB19" s="95">
        <f t="shared" si="13"/>
        <v>0</v>
      </c>
      <c r="CC19" s="98"/>
      <c r="CD19" s="98"/>
      <c r="CE19" s="120"/>
      <c r="CF19" s="120"/>
      <c r="CG19" s="95">
        <f t="shared" si="14"/>
        <v>0</v>
      </c>
      <c r="CH19" s="95">
        <f t="shared" si="14"/>
        <v>0</v>
      </c>
      <c r="CI19" s="289"/>
      <c r="CJ19" s="289"/>
      <c r="CK19" s="266"/>
      <c r="CL19" s="95"/>
      <c r="CM19" s="95">
        <f t="shared" si="15"/>
        <v>0</v>
      </c>
      <c r="CN19" s="95">
        <f t="shared" si="15"/>
        <v>0</v>
      </c>
      <c r="CO19" s="289"/>
      <c r="CP19" s="289"/>
      <c r="CQ19" s="95"/>
      <c r="CR19" s="95"/>
      <c r="CS19" s="95">
        <f t="shared" si="16"/>
        <v>0</v>
      </c>
      <c r="CT19" s="95">
        <f t="shared" si="16"/>
        <v>0</v>
      </c>
      <c r="CU19" s="98"/>
      <c r="CV19" s="98"/>
      <c r="CW19" s="289"/>
      <c r="CX19" s="289"/>
      <c r="CY19" s="95">
        <f t="shared" si="17"/>
        <v>0</v>
      </c>
      <c r="CZ19" s="95">
        <f t="shared" si="17"/>
        <v>0</v>
      </c>
      <c r="DA19" s="289"/>
      <c r="DB19" s="290"/>
      <c r="DC19" s="118"/>
      <c r="DD19" s="95"/>
      <c r="DE19" s="95">
        <f t="shared" si="18"/>
        <v>0</v>
      </c>
      <c r="DF19" s="95">
        <f t="shared" si="18"/>
        <v>0</v>
      </c>
      <c r="DG19" s="98"/>
      <c r="DH19" s="98"/>
      <c r="DI19" s="98"/>
      <c r="DJ19" s="98"/>
      <c r="DK19" s="95">
        <f t="shared" si="19"/>
        <v>0</v>
      </c>
      <c r="DL19" s="95">
        <f t="shared" si="19"/>
        <v>0</v>
      </c>
      <c r="DM19" s="289"/>
      <c r="DN19" s="289"/>
      <c r="DO19" s="296"/>
      <c r="DP19" s="297"/>
      <c r="DQ19" s="95">
        <f t="shared" si="20"/>
        <v>0</v>
      </c>
      <c r="DR19" s="95">
        <f t="shared" si="20"/>
        <v>0</v>
      </c>
      <c r="DS19" s="140"/>
      <c r="DT19" s="95"/>
      <c r="DU19" s="289"/>
      <c r="DV19" s="289"/>
      <c r="DW19" s="95">
        <f t="shared" si="21"/>
        <v>0</v>
      </c>
      <c r="DX19" s="95">
        <f t="shared" si="21"/>
        <v>0</v>
      </c>
      <c r="DY19" s="289"/>
      <c r="DZ19" s="290"/>
      <c r="EA19" s="261"/>
      <c r="EB19" s="95"/>
      <c r="EC19" s="95">
        <f t="shared" si="22"/>
        <v>0</v>
      </c>
      <c r="ED19" s="95">
        <f t="shared" si="22"/>
        <v>0</v>
      </c>
      <c r="EE19" s="289"/>
      <c r="EF19" s="289"/>
      <c r="EG19" s="296"/>
      <c r="EH19" s="296"/>
      <c r="EI19" s="95">
        <f t="shared" si="23"/>
        <v>0</v>
      </c>
      <c r="EJ19" s="95">
        <f t="shared" si="23"/>
        <v>0</v>
      </c>
      <c r="EK19" s="289"/>
      <c r="EL19" s="289"/>
      <c r="EM19" s="296"/>
      <c r="EN19" s="296"/>
      <c r="EO19" s="95">
        <f t="shared" si="24"/>
        <v>0</v>
      </c>
      <c r="EP19" s="95">
        <f t="shared" si="24"/>
        <v>0</v>
      </c>
      <c r="EQ19" s="262">
        <v>0</v>
      </c>
      <c r="ER19" s="240"/>
      <c r="ES19" s="240"/>
      <c r="ET19" s="240"/>
      <c r="EU19" s="98">
        <f t="shared" si="25"/>
        <v>0</v>
      </c>
      <c r="EV19" s="98">
        <f t="shared" si="26"/>
        <v>0</v>
      </c>
      <c r="EW19" s="95"/>
      <c r="EX19" s="95"/>
      <c r="EY19" s="95"/>
      <c r="EZ19" s="95"/>
      <c r="FA19" s="95">
        <f t="shared" si="27"/>
        <v>0</v>
      </c>
      <c r="FB19" s="95">
        <f t="shared" si="27"/>
        <v>0</v>
      </c>
      <c r="FC19" s="95"/>
      <c r="FD19" s="95"/>
      <c r="FE19" s="95"/>
      <c r="FF19" s="95"/>
      <c r="FG19" s="95">
        <f t="shared" si="28"/>
        <v>0</v>
      </c>
      <c r="FH19" s="95">
        <f t="shared" si="28"/>
        <v>0</v>
      </c>
      <c r="FI19" s="240"/>
      <c r="FJ19" s="240"/>
      <c r="FK19" s="240"/>
      <c r="FL19" s="240"/>
      <c r="FM19" s="98">
        <f t="shared" si="29"/>
        <v>0</v>
      </c>
      <c r="FN19" s="98">
        <f t="shared" si="30"/>
        <v>0</v>
      </c>
      <c r="FO19" s="240">
        <v>0</v>
      </c>
      <c r="FP19" s="240"/>
      <c r="FQ19" s="240"/>
      <c r="FR19" s="240"/>
      <c r="FS19" s="98">
        <f t="shared" si="31"/>
        <v>0</v>
      </c>
      <c r="FT19" s="98">
        <f t="shared" si="32"/>
        <v>0</v>
      </c>
      <c r="FU19" s="240">
        <v>0</v>
      </c>
      <c r="FV19" s="240"/>
      <c r="FW19" s="240"/>
      <c r="FX19" s="240"/>
      <c r="FY19" s="98">
        <f t="shared" si="33"/>
        <v>0</v>
      </c>
      <c r="FZ19" s="98">
        <f t="shared" si="34"/>
        <v>0</v>
      </c>
      <c r="GA19" s="240">
        <v>0</v>
      </c>
      <c r="GB19" s="240"/>
      <c r="GC19" s="240"/>
      <c r="GD19" s="240"/>
      <c r="GE19" s="98">
        <f t="shared" si="35"/>
        <v>0</v>
      </c>
      <c r="GF19" s="98">
        <f t="shared" si="36"/>
        <v>0</v>
      </c>
      <c r="GG19" s="240"/>
      <c r="GH19" s="240"/>
      <c r="GI19" s="98">
        <f t="shared" si="1"/>
        <v>0</v>
      </c>
      <c r="GJ19" s="98">
        <f t="shared" si="37"/>
        <v>0</v>
      </c>
      <c r="GK19" s="240"/>
      <c r="GL19" s="240"/>
      <c r="GM19" s="98">
        <f t="shared" si="38"/>
        <v>0</v>
      </c>
      <c r="GN19" s="98">
        <f t="shared" si="39"/>
        <v>0</v>
      </c>
      <c r="GO19" s="286">
        <v>0</v>
      </c>
      <c r="GP19" s="240"/>
      <c r="GQ19" s="98">
        <f t="shared" si="40"/>
        <v>0</v>
      </c>
      <c r="GR19" s="98">
        <f t="shared" si="41"/>
        <v>0</v>
      </c>
      <c r="GS19" s="240"/>
      <c r="GT19" s="240"/>
      <c r="GU19" s="98">
        <f t="shared" si="42"/>
        <v>0</v>
      </c>
      <c r="GV19" s="98">
        <f t="shared" si="43"/>
        <v>0</v>
      </c>
      <c r="GW19" s="240"/>
      <c r="GX19" s="240"/>
      <c r="GY19" s="98">
        <f t="shared" si="44"/>
        <v>0</v>
      </c>
      <c r="GZ19" s="98">
        <f t="shared" si="45"/>
        <v>0</v>
      </c>
      <c r="HA19" s="240"/>
      <c r="HB19" s="240"/>
      <c r="HC19" s="98">
        <f t="shared" si="46"/>
        <v>0</v>
      </c>
      <c r="HD19" s="98">
        <f t="shared" si="47"/>
        <v>0</v>
      </c>
      <c r="HE19" s="240">
        <v>1.33</v>
      </c>
      <c r="HF19" s="240"/>
      <c r="HG19" s="98">
        <f t="shared" si="48"/>
        <v>1.33</v>
      </c>
      <c r="HH19" s="98">
        <f t="shared" si="48"/>
        <v>0</v>
      </c>
      <c r="HI19" s="240">
        <v>1.44</v>
      </c>
      <c r="HJ19" s="240"/>
      <c r="HK19" s="98">
        <f t="shared" si="49"/>
        <v>1.44</v>
      </c>
      <c r="HL19" s="98">
        <f t="shared" si="49"/>
        <v>0</v>
      </c>
      <c r="HM19" s="98"/>
      <c r="HN19" s="98"/>
      <c r="HO19" s="98">
        <f t="shared" si="50"/>
        <v>0</v>
      </c>
      <c r="HP19" s="98">
        <f t="shared" si="50"/>
        <v>0</v>
      </c>
      <c r="HQ19" s="98"/>
      <c r="HR19" s="98"/>
      <c r="HS19" s="98">
        <f t="shared" si="51"/>
        <v>0</v>
      </c>
      <c r="HT19" s="98">
        <f t="shared" si="51"/>
        <v>0</v>
      </c>
      <c r="HU19" s="98">
        <v>0</v>
      </c>
      <c r="HV19" s="98"/>
      <c r="HW19" s="98">
        <f t="shared" si="52"/>
        <v>0</v>
      </c>
      <c r="HX19" s="98">
        <f t="shared" si="52"/>
        <v>0</v>
      </c>
      <c r="HY19" s="98"/>
      <c r="HZ19" s="98"/>
      <c r="IA19" s="98">
        <f t="shared" si="53"/>
        <v>0</v>
      </c>
      <c r="IB19" s="98">
        <f t="shared" si="53"/>
        <v>0</v>
      </c>
      <c r="IC19" s="98"/>
      <c r="ID19" s="98"/>
      <c r="IE19" s="98">
        <f t="shared" si="54"/>
        <v>0</v>
      </c>
      <c r="IF19" s="263">
        <f t="shared" si="55"/>
        <v>0</v>
      </c>
      <c r="IG19" s="288"/>
      <c r="IH19" s="288"/>
      <c r="II19" s="264">
        <f t="shared" si="56"/>
        <v>0</v>
      </c>
      <c r="IJ19" s="264">
        <f t="shared" si="56"/>
        <v>0</v>
      </c>
      <c r="IM19" s="264">
        <f t="shared" si="57"/>
        <v>0</v>
      </c>
      <c r="IN19" s="264">
        <f t="shared" si="57"/>
        <v>0</v>
      </c>
      <c r="IO19" s="240"/>
      <c r="IP19" s="264"/>
      <c r="IQ19" s="264">
        <f t="shared" si="58"/>
        <v>0</v>
      </c>
      <c r="IR19" s="264">
        <f t="shared" si="58"/>
        <v>0</v>
      </c>
      <c r="IS19" s="264"/>
      <c r="IT19" s="264"/>
      <c r="IU19" s="264">
        <f t="shared" si="59"/>
        <v>0</v>
      </c>
      <c r="IV19" s="264">
        <f t="shared" si="59"/>
        <v>0</v>
      </c>
      <c r="IW19" s="264">
        <v>0</v>
      </c>
      <c r="IX19" s="264"/>
      <c r="IY19" s="264">
        <f t="shared" si="60"/>
        <v>0</v>
      </c>
      <c r="IZ19" s="264">
        <f t="shared" si="61"/>
        <v>0</v>
      </c>
      <c r="JA19" s="264"/>
      <c r="JB19" s="264"/>
      <c r="JC19" s="264">
        <f t="shared" si="62"/>
        <v>0</v>
      </c>
      <c r="JD19" s="264">
        <f t="shared" si="62"/>
        <v>0</v>
      </c>
      <c r="JE19" s="264">
        <v>0</v>
      </c>
      <c r="JF19" s="264"/>
      <c r="JG19" s="264">
        <f t="shared" si="63"/>
        <v>0</v>
      </c>
      <c r="JH19" s="264">
        <f t="shared" si="63"/>
        <v>0</v>
      </c>
      <c r="JI19" s="264"/>
      <c r="JJ19" s="264"/>
      <c r="JK19" s="264">
        <f t="shared" si="64"/>
        <v>0</v>
      </c>
      <c r="JL19" s="264">
        <f t="shared" si="64"/>
        <v>0</v>
      </c>
      <c r="JM19" s="264"/>
      <c r="JN19" s="264"/>
      <c r="JO19" s="264">
        <f t="shared" si="65"/>
        <v>0</v>
      </c>
      <c r="JP19" s="264">
        <f t="shared" si="65"/>
        <v>0</v>
      </c>
      <c r="JQ19" s="264"/>
      <c r="JR19" s="264"/>
      <c r="JS19" s="264">
        <f t="shared" si="66"/>
        <v>0</v>
      </c>
      <c r="JT19" s="264">
        <f t="shared" si="66"/>
        <v>0</v>
      </c>
      <c r="JU19" s="264"/>
      <c r="JV19" s="264"/>
      <c r="JW19" s="264">
        <f t="shared" si="67"/>
        <v>0</v>
      </c>
      <c r="JX19" s="264">
        <f t="shared" si="67"/>
        <v>0</v>
      </c>
    </row>
    <row r="20" spans="1:284" ht="12.75" customHeight="1">
      <c r="A20" s="219"/>
      <c r="B20" s="114">
        <v>10</v>
      </c>
      <c r="C20" s="289"/>
      <c r="D20" s="289"/>
      <c r="E20" s="98"/>
      <c r="F20" s="98"/>
      <c r="G20" s="95">
        <f t="shared" si="0"/>
        <v>0</v>
      </c>
      <c r="H20" s="95">
        <f t="shared" si="0"/>
        <v>0</v>
      </c>
      <c r="I20" s="290">
        <v>0</v>
      </c>
      <c r="J20" s="95"/>
      <c r="K20" s="95"/>
      <c r="L20" s="95"/>
      <c r="M20" s="95">
        <f t="shared" si="2"/>
        <v>0</v>
      </c>
      <c r="N20" s="95">
        <f t="shared" si="2"/>
        <v>0</v>
      </c>
      <c r="O20" s="289"/>
      <c r="P20" s="290"/>
      <c r="Q20" s="98"/>
      <c r="R20" s="95"/>
      <c r="S20" s="95">
        <f t="shared" si="3"/>
        <v>0</v>
      </c>
      <c r="T20" s="95">
        <f t="shared" si="3"/>
        <v>0</v>
      </c>
      <c r="U20" s="95"/>
      <c r="V20" s="95"/>
      <c r="W20" s="98"/>
      <c r="X20" s="98"/>
      <c r="Y20" s="95">
        <f t="shared" si="4"/>
        <v>0</v>
      </c>
      <c r="Z20" s="95">
        <f t="shared" si="4"/>
        <v>0</v>
      </c>
      <c r="AA20" s="95"/>
      <c r="AB20" s="298"/>
      <c r="AC20" s="299"/>
      <c r="AD20" s="292"/>
      <c r="AE20" s="95">
        <f t="shared" si="5"/>
        <v>0</v>
      </c>
      <c r="AF20" s="95">
        <f t="shared" si="5"/>
        <v>0</v>
      </c>
      <c r="AG20" s="95">
        <v>0</v>
      </c>
      <c r="AH20" s="95"/>
      <c r="AI20" s="95"/>
      <c r="AJ20" s="95"/>
      <c r="AK20" s="95">
        <f t="shared" si="6"/>
        <v>0</v>
      </c>
      <c r="AL20" s="95">
        <f t="shared" si="6"/>
        <v>0</v>
      </c>
      <c r="AM20" s="95"/>
      <c r="AN20" s="95"/>
      <c r="AO20" s="99"/>
      <c r="AP20" s="99"/>
      <c r="AQ20" s="95">
        <f t="shared" si="7"/>
        <v>0</v>
      </c>
      <c r="AR20" s="95">
        <f t="shared" si="7"/>
        <v>0</v>
      </c>
      <c r="AS20" s="98"/>
      <c r="AT20" s="98"/>
      <c r="AU20" s="98"/>
      <c r="AV20" s="95"/>
      <c r="AW20" s="95">
        <f t="shared" si="8"/>
        <v>0</v>
      </c>
      <c r="AX20" s="95">
        <f t="shared" si="8"/>
        <v>0</v>
      </c>
      <c r="AY20" s="260"/>
      <c r="AZ20" s="110"/>
      <c r="BA20" s="110"/>
      <c r="BB20" s="110"/>
      <c r="BC20" s="95">
        <f t="shared" si="9"/>
        <v>0</v>
      </c>
      <c r="BD20" s="95">
        <f t="shared" si="9"/>
        <v>0</v>
      </c>
      <c r="BE20" s="289"/>
      <c r="BF20" s="289"/>
      <c r="BG20" s="99"/>
      <c r="BH20" s="293"/>
      <c r="BI20" s="95">
        <f t="shared" si="10"/>
        <v>0</v>
      </c>
      <c r="BJ20" s="95">
        <f t="shared" si="10"/>
        <v>0</v>
      </c>
      <c r="BK20" s="118"/>
      <c r="BL20" s="118"/>
      <c r="BM20" s="95"/>
      <c r="BN20" s="95"/>
      <c r="BO20" s="95">
        <f t="shared" si="11"/>
        <v>0</v>
      </c>
      <c r="BP20" s="95">
        <f t="shared" si="11"/>
        <v>0</v>
      </c>
      <c r="BQ20" s="294"/>
      <c r="BR20" s="289"/>
      <c r="BS20" s="119"/>
      <c r="BT20" s="119"/>
      <c r="BU20" s="95">
        <f t="shared" si="12"/>
        <v>0</v>
      </c>
      <c r="BV20" s="95">
        <f t="shared" si="12"/>
        <v>0</v>
      </c>
      <c r="BW20" s="98"/>
      <c r="BX20" s="98"/>
      <c r="BY20" s="103"/>
      <c r="BZ20" s="295"/>
      <c r="CA20" s="95">
        <f t="shared" si="13"/>
        <v>0</v>
      </c>
      <c r="CB20" s="95">
        <f t="shared" si="13"/>
        <v>0</v>
      </c>
      <c r="CC20" s="98"/>
      <c r="CD20" s="98"/>
      <c r="CE20" s="120"/>
      <c r="CF20" s="120"/>
      <c r="CG20" s="95">
        <f t="shared" si="14"/>
        <v>0</v>
      </c>
      <c r="CH20" s="95">
        <f t="shared" si="14"/>
        <v>0</v>
      </c>
      <c r="CI20" s="289"/>
      <c r="CJ20" s="289"/>
      <c r="CK20" s="266"/>
      <c r="CL20" s="95"/>
      <c r="CM20" s="95">
        <f t="shared" si="15"/>
        <v>0</v>
      </c>
      <c r="CN20" s="95">
        <f t="shared" si="15"/>
        <v>0</v>
      </c>
      <c r="CO20" s="289"/>
      <c r="CP20" s="289"/>
      <c r="CQ20" s="95"/>
      <c r="CR20" s="95"/>
      <c r="CS20" s="95">
        <f t="shared" si="16"/>
        <v>0</v>
      </c>
      <c r="CT20" s="95">
        <f t="shared" si="16"/>
        <v>0</v>
      </c>
      <c r="CU20" s="98"/>
      <c r="CV20" s="98"/>
      <c r="CW20" s="289"/>
      <c r="CX20" s="289"/>
      <c r="CY20" s="95">
        <f t="shared" si="17"/>
        <v>0</v>
      </c>
      <c r="CZ20" s="95">
        <f t="shared" si="17"/>
        <v>0</v>
      </c>
      <c r="DA20" s="289"/>
      <c r="DB20" s="290"/>
      <c r="DC20" s="118"/>
      <c r="DD20" s="95"/>
      <c r="DE20" s="95">
        <f t="shared" si="18"/>
        <v>0</v>
      </c>
      <c r="DF20" s="95">
        <f t="shared" si="18"/>
        <v>0</v>
      </c>
      <c r="DG20" s="98"/>
      <c r="DH20" s="98"/>
      <c r="DI20" s="98"/>
      <c r="DJ20" s="98"/>
      <c r="DK20" s="95">
        <f t="shared" si="19"/>
        <v>0</v>
      </c>
      <c r="DL20" s="95">
        <f t="shared" si="19"/>
        <v>0</v>
      </c>
      <c r="DM20" s="289"/>
      <c r="DN20" s="289"/>
      <c r="DO20" s="296"/>
      <c r="DP20" s="297"/>
      <c r="DQ20" s="95">
        <f t="shared" si="20"/>
        <v>0</v>
      </c>
      <c r="DR20" s="95">
        <f t="shared" si="20"/>
        <v>0</v>
      </c>
      <c r="DS20" s="140"/>
      <c r="DT20" s="95"/>
      <c r="DU20" s="289"/>
      <c r="DV20" s="289"/>
      <c r="DW20" s="95">
        <f t="shared" si="21"/>
        <v>0</v>
      </c>
      <c r="DX20" s="95">
        <f t="shared" si="21"/>
        <v>0</v>
      </c>
      <c r="DY20" s="289"/>
      <c r="DZ20" s="290"/>
      <c r="EA20" s="261"/>
      <c r="EB20" s="95"/>
      <c r="EC20" s="95">
        <f t="shared" si="22"/>
        <v>0</v>
      </c>
      <c r="ED20" s="95">
        <f t="shared" si="22"/>
        <v>0</v>
      </c>
      <c r="EE20" s="289"/>
      <c r="EF20" s="289"/>
      <c r="EG20" s="296"/>
      <c r="EH20" s="296"/>
      <c r="EI20" s="95">
        <f t="shared" si="23"/>
        <v>0</v>
      </c>
      <c r="EJ20" s="95">
        <f t="shared" si="23"/>
        <v>0</v>
      </c>
      <c r="EK20" s="289"/>
      <c r="EL20" s="289"/>
      <c r="EM20" s="296"/>
      <c r="EN20" s="296"/>
      <c r="EO20" s="95">
        <f t="shared" si="24"/>
        <v>0</v>
      </c>
      <c r="EP20" s="95">
        <f t="shared" si="24"/>
        <v>0</v>
      </c>
      <c r="EQ20" s="262">
        <v>0</v>
      </c>
      <c r="ER20" s="240"/>
      <c r="ES20" s="240"/>
      <c r="ET20" s="240"/>
      <c r="EU20" s="98">
        <f t="shared" si="25"/>
        <v>0</v>
      </c>
      <c r="EV20" s="98">
        <f t="shared" si="26"/>
        <v>0</v>
      </c>
      <c r="EW20" s="95"/>
      <c r="EX20" s="95"/>
      <c r="EY20" s="95"/>
      <c r="EZ20" s="95"/>
      <c r="FA20" s="95">
        <f t="shared" si="27"/>
        <v>0</v>
      </c>
      <c r="FB20" s="95">
        <f t="shared" si="27"/>
        <v>0</v>
      </c>
      <c r="FC20" s="95"/>
      <c r="FD20" s="95"/>
      <c r="FE20" s="95"/>
      <c r="FF20" s="95"/>
      <c r="FG20" s="95">
        <f t="shared" si="28"/>
        <v>0</v>
      </c>
      <c r="FH20" s="95">
        <f t="shared" si="28"/>
        <v>0</v>
      </c>
      <c r="FI20" s="240"/>
      <c r="FJ20" s="240"/>
      <c r="FK20" s="240"/>
      <c r="FL20" s="240"/>
      <c r="FM20" s="98">
        <f t="shared" si="29"/>
        <v>0</v>
      </c>
      <c r="FN20" s="98">
        <f t="shared" si="30"/>
        <v>0</v>
      </c>
      <c r="FO20" s="240">
        <v>0</v>
      </c>
      <c r="FP20" s="240"/>
      <c r="FQ20" s="240"/>
      <c r="FR20" s="240"/>
      <c r="FS20" s="98">
        <f t="shared" si="31"/>
        <v>0</v>
      </c>
      <c r="FT20" s="98">
        <f t="shared" si="32"/>
        <v>0</v>
      </c>
      <c r="FU20" s="240">
        <v>0</v>
      </c>
      <c r="FV20" s="240"/>
      <c r="FW20" s="240"/>
      <c r="FX20" s="240"/>
      <c r="FY20" s="98">
        <f t="shared" si="33"/>
        <v>0</v>
      </c>
      <c r="FZ20" s="98">
        <f t="shared" si="34"/>
        <v>0</v>
      </c>
      <c r="GA20" s="240">
        <v>0</v>
      </c>
      <c r="GB20" s="240"/>
      <c r="GC20" s="240"/>
      <c r="GD20" s="240"/>
      <c r="GE20" s="98">
        <f t="shared" si="35"/>
        <v>0</v>
      </c>
      <c r="GF20" s="98">
        <f t="shared" si="36"/>
        <v>0</v>
      </c>
      <c r="GG20" s="240"/>
      <c r="GH20" s="240"/>
      <c r="GI20" s="98">
        <f t="shared" si="1"/>
        <v>0</v>
      </c>
      <c r="GJ20" s="98">
        <f t="shared" si="37"/>
        <v>0</v>
      </c>
      <c r="GK20" s="240"/>
      <c r="GL20" s="240"/>
      <c r="GM20" s="98">
        <f t="shared" si="38"/>
        <v>0</v>
      </c>
      <c r="GN20" s="98">
        <f t="shared" si="39"/>
        <v>0</v>
      </c>
      <c r="GO20" s="286">
        <v>0</v>
      </c>
      <c r="GP20" s="240"/>
      <c r="GQ20" s="98">
        <f t="shared" si="40"/>
        <v>0</v>
      </c>
      <c r="GR20" s="98">
        <f t="shared" si="41"/>
        <v>0</v>
      </c>
      <c r="GS20" s="240"/>
      <c r="GT20" s="240"/>
      <c r="GU20" s="98">
        <f t="shared" si="42"/>
        <v>0</v>
      </c>
      <c r="GV20" s="98">
        <f t="shared" si="43"/>
        <v>0</v>
      </c>
      <c r="GW20" s="240"/>
      <c r="GX20" s="240"/>
      <c r="GY20" s="98">
        <f t="shared" si="44"/>
        <v>0</v>
      </c>
      <c r="GZ20" s="98">
        <f t="shared" si="45"/>
        <v>0</v>
      </c>
      <c r="HA20" s="240"/>
      <c r="HB20" s="240"/>
      <c r="HC20" s="98">
        <f t="shared" si="46"/>
        <v>0</v>
      </c>
      <c r="HD20" s="98">
        <f t="shared" si="47"/>
        <v>0</v>
      </c>
      <c r="HE20" s="240">
        <v>1.33</v>
      </c>
      <c r="HF20" s="240"/>
      <c r="HG20" s="98">
        <f t="shared" si="48"/>
        <v>1.33</v>
      </c>
      <c r="HH20" s="98">
        <f t="shared" si="48"/>
        <v>0</v>
      </c>
      <c r="HI20" s="240">
        <v>1.44</v>
      </c>
      <c r="HJ20" s="240"/>
      <c r="HK20" s="98">
        <f t="shared" si="49"/>
        <v>1.44</v>
      </c>
      <c r="HL20" s="98">
        <f t="shared" si="49"/>
        <v>0</v>
      </c>
      <c r="HM20" s="98"/>
      <c r="HN20" s="98"/>
      <c r="HO20" s="98">
        <f t="shared" si="50"/>
        <v>0</v>
      </c>
      <c r="HP20" s="98">
        <f t="shared" si="50"/>
        <v>0</v>
      </c>
      <c r="HQ20" s="98"/>
      <c r="HR20" s="98"/>
      <c r="HS20" s="98">
        <f t="shared" si="51"/>
        <v>0</v>
      </c>
      <c r="HT20" s="98">
        <f t="shared" si="51"/>
        <v>0</v>
      </c>
      <c r="HU20" s="98">
        <v>0</v>
      </c>
      <c r="HV20" s="98"/>
      <c r="HW20" s="98">
        <f t="shared" si="52"/>
        <v>0</v>
      </c>
      <c r="HX20" s="98">
        <f t="shared" si="52"/>
        <v>0</v>
      </c>
      <c r="HY20" s="98"/>
      <c r="HZ20" s="98"/>
      <c r="IA20" s="98">
        <f t="shared" si="53"/>
        <v>0</v>
      </c>
      <c r="IB20" s="98">
        <f t="shared" si="53"/>
        <v>0</v>
      </c>
      <c r="IC20" s="98"/>
      <c r="ID20" s="98"/>
      <c r="IE20" s="98">
        <f t="shared" si="54"/>
        <v>0</v>
      </c>
      <c r="IF20" s="263">
        <f t="shared" si="55"/>
        <v>0</v>
      </c>
      <c r="IG20" s="288"/>
      <c r="IH20" s="288"/>
      <c r="II20" s="264">
        <f t="shared" si="56"/>
        <v>0</v>
      </c>
      <c r="IJ20" s="264">
        <f t="shared" si="56"/>
        <v>0</v>
      </c>
      <c r="IM20" s="264">
        <f t="shared" si="57"/>
        <v>0</v>
      </c>
      <c r="IN20" s="264">
        <f t="shared" si="57"/>
        <v>0</v>
      </c>
      <c r="IO20" s="240"/>
      <c r="IP20" s="264"/>
      <c r="IQ20" s="264">
        <f t="shared" si="58"/>
        <v>0</v>
      </c>
      <c r="IR20" s="264">
        <f t="shared" si="58"/>
        <v>0</v>
      </c>
      <c r="IS20" s="264"/>
      <c r="IT20" s="264"/>
      <c r="IU20" s="264">
        <f t="shared" si="59"/>
        <v>0</v>
      </c>
      <c r="IV20" s="264">
        <f t="shared" si="59"/>
        <v>0</v>
      </c>
      <c r="IW20" s="264">
        <v>0</v>
      </c>
      <c r="IX20" s="264"/>
      <c r="IY20" s="264">
        <f t="shared" si="60"/>
        <v>0</v>
      </c>
      <c r="IZ20" s="264">
        <f t="shared" si="61"/>
        <v>0</v>
      </c>
      <c r="JA20" s="264"/>
      <c r="JB20" s="264"/>
      <c r="JC20" s="264">
        <f t="shared" si="62"/>
        <v>0</v>
      </c>
      <c r="JD20" s="264">
        <f t="shared" si="62"/>
        <v>0</v>
      </c>
      <c r="JE20" s="264">
        <v>0</v>
      </c>
      <c r="JF20" s="264"/>
      <c r="JG20" s="264">
        <f t="shared" si="63"/>
        <v>0</v>
      </c>
      <c r="JH20" s="264">
        <f t="shared" si="63"/>
        <v>0</v>
      </c>
      <c r="JI20" s="264"/>
      <c r="JJ20" s="264"/>
      <c r="JK20" s="264">
        <f t="shared" si="64"/>
        <v>0</v>
      </c>
      <c r="JL20" s="264">
        <f t="shared" si="64"/>
        <v>0</v>
      </c>
      <c r="JM20" s="264"/>
      <c r="JN20" s="264"/>
      <c r="JO20" s="264">
        <f t="shared" si="65"/>
        <v>0</v>
      </c>
      <c r="JP20" s="264">
        <f t="shared" si="65"/>
        <v>0</v>
      </c>
      <c r="JQ20" s="264"/>
      <c r="JR20" s="264"/>
      <c r="JS20" s="264">
        <f t="shared" si="66"/>
        <v>0</v>
      </c>
      <c r="JT20" s="264">
        <f t="shared" si="66"/>
        <v>0</v>
      </c>
      <c r="JU20" s="264"/>
      <c r="JV20" s="264"/>
      <c r="JW20" s="264">
        <f t="shared" si="67"/>
        <v>0</v>
      </c>
      <c r="JX20" s="264">
        <f t="shared" si="67"/>
        <v>0</v>
      </c>
    </row>
    <row r="21" spans="1:284" ht="12.75" customHeight="1">
      <c r="A21" s="219"/>
      <c r="B21" s="114">
        <v>11</v>
      </c>
      <c r="C21" s="289"/>
      <c r="D21" s="289"/>
      <c r="E21" s="98"/>
      <c r="F21" s="98"/>
      <c r="G21" s="95">
        <f t="shared" si="0"/>
        <v>0</v>
      </c>
      <c r="H21" s="95">
        <f t="shared" si="0"/>
        <v>0</v>
      </c>
      <c r="I21" s="290">
        <v>0</v>
      </c>
      <c r="J21" s="95"/>
      <c r="K21" s="95"/>
      <c r="L21" s="95"/>
      <c r="M21" s="95">
        <f t="shared" si="2"/>
        <v>0</v>
      </c>
      <c r="N21" s="95">
        <f t="shared" si="2"/>
        <v>0</v>
      </c>
      <c r="O21" s="289"/>
      <c r="P21" s="290"/>
      <c r="Q21" s="98"/>
      <c r="R21" s="95"/>
      <c r="S21" s="95">
        <f t="shared" si="3"/>
        <v>0</v>
      </c>
      <c r="T21" s="95">
        <f t="shared" si="3"/>
        <v>0</v>
      </c>
      <c r="U21" s="95"/>
      <c r="V21" s="95"/>
      <c r="W21" s="98"/>
      <c r="X21" s="98"/>
      <c r="Y21" s="95">
        <f t="shared" si="4"/>
        <v>0</v>
      </c>
      <c r="Z21" s="95">
        <f t="shared" si="4"/>
        <v>0</v>
      </c>
      <c r="AA21" s="95"/>
      <c r="AB21" s="298"/>
      <c r="AC21" s="299"/>
      <c r="AD21" s="292"/>
      <c r="AE21" s="95">
        <f t="shared" si="5"/>
        <v>0</v>
      </c>
      <c r="AF21" s="95">
        <f t="shared" si="5"/>
        <v>0</v>
      </c>
      <c r="AG21" s="95">
        <v>15.46</v>
      </c>
      <c r="AH21" s="95"/>
      <c r="AI21" s="95"/>
      <c r="AJ21" s="95"/>
      <c r="AK21" s="95">
        <f t="shared" si="6"/>
        <v>15.46</v>
      </c>
      <c r="AL21" s="95">
        <f t="shared" si="6"/>
        <v>0</v>
      </c>
      <c r="AM21" s="95"/>
      <c r="AN21" s="95"/>
      <c r="AO21" s="99"/>
      <c r="AP21" s="99"/>
      <c r="AQ21" s="95">
        <f t="shared" si="7"/>
        <v>0</v>
      </c>
      <c r="AR21" s="95">
        <f t="shared" si="7"/>
        <v>0</v>
      </c>
      <c r="AS21" s="98"/>
      <c r="AT21" s="98"/>
      <c r="AU21" s="98"/>
      <c r="AV21" s="95"/>
      <c r="AW21" s="95">
        <f t="shared" si="8"/>
        <v>0</v>
      </c>
      <c r="AX21" s="95">
        <f t="shared" si="8"/>
        <v>0</v>
      </c>
      <c r="AY21" s="260"/>
      <c r="AZ21" s="110"/>
      <c r="BA21" s="110"/>
      <c r="BB21" s="110"/>
      <c r="BC21" s="95">
        <f t="shared" si="9"/>
        <v>0</v>
      </c>
      <c r="BD21" s="95">
        <f t="shared" si="9"/>
        <v>0</v>
      </c>
      <c r="BE21" s="289"/>
      <c r="BF21" s="289"/>
      <c r="BG21" s="99"/>
      <c r="BH21" s="293"/>
      <c r="BI21" s="95">
        <f t="shared" si="10"/>
        <v>0</v>
      </c>
      <c r="BJ21" s="95">
        <f t="shared" si="10"/>
        <v>0</v>
      </c>
      <c r="BK21" s="118"/>
      <c r="BL21" s="118"/>
      <c r="BM21" s="95"/>
      <c r="BN21" s="95"/>
      <c r="BO21" s="95">
        <f t="shared" si="11"/>
        <v>0</v>
      </c>
      <c r="BP21" s="95">
        <f t="shared" si="11"/>
        <v>0</v>
      </c>
      <c r="BQ21" s="294"/>
      <c r="BR21" s="289"/>
      <c r="BS21" s="119"/>
      <c r="BT21" s="119"/>
      <c r="BU21" s="95">
        <f t="shared" si="12"/>
        <v>0</v>
      </c>
      <c r="BV21" s="95">
        <f t="shared" si="12"/>
        <v>0</v>
      </c>
      <c r="BW21" s="98"/>
      <c r="BX21" s="98"/>
      <c r="BY21" s="103"/>
      <c r="BZ21" s="295"/>
      <c r="CA21" s="95">
        <f t="shared" si="13"/>
        <v>0</v>
      </c>
      <c r="CB21" s="95">
        <f t="shared" si="13"/>
        <v>0</v>
      </c>
      <c r="CC21" s="98"/>
      <c r="CD21" s="98"/>
      <c r="CE21" s="120"/>
      <c r="CF21" s="120"/>
      <c r="CG21" s="95">
        <f t="shared" si="14"/>
        <v>0</v>
      </c>
      <c r="CH21" s="95">
        <f t="shared" si="14"/>
        <v>0</v>
      </c>
      <c r="CI21" s="289"/>
      <c r="CJ21" s="289"/>
      <c r="CK21" s="266"/>
      <c r="CL21" s="95"/>
      <c r="CM21" s="95">
        <f t="shared" si="15"/>
        <v>0</v>
      </c>
      <c r="CN21" s="95">
        <f t="shared" si="15"/>
        <v>0</v>
      </c>
      <c r="CO21" s="289"/>
      <c r="CP21" s="289"/>
      <c r="CQ21" s="95"/>
      <c r="CR21" s="95"/>
      <c r="CS21" s="95">
        <f t="shared" si="16"/>
        <v>0</v>
      </c>
      <c r="CT21" s="95">
        <f t="shared" si="16"/>
        <v>0</v>
      </c>
      <c r="CU21" s="98"/>
      <c r="CV21" s="98"/>
      <c r="CW21" s="289"/>
      <c r="CX21" s="289"/>
      <c r="CY21" s="95">
        <f t="shared" si="17"/>
        <v>0</v>
      </c>
      <c r="CZ21" s="95">
        <f t="shared" si="17"/>
        <v>0</v>
      </c>
      <c r="DA21" s="289"/>
      <c r="DB21" s="290"/>
      <c r="DC21" s="118"/>
      <c r="DD21" s="95"/>
      <c r="DE21" s="95">
        <f t="shared" si="18"/>
        <v>0</v>
      </c>
      <c r="DF21" s="95">
        <f t="shared" si="18"/>
        <v>0</v>
      </c>
      <c r="DG21" s="98"/>
      <c r="DH21" s="98"/>
      <c r="DI21" s="98"/>
      <c r="DJ21" s="98"/>
      <c r="DK21" s="95">
        <f t="shared" si="19"/>
        <v>0</v>
      </c>
      <c r="DL21" s="95">
        <f t="shared" si="19"/>
        <v>0</v>
      </c>
      <c r="DM21" s="289"/>
      <c r="DN21" s="289"/>
      <c r="DO21" s="296"/>
      <c r="DP21" s="297"/>
      <c r="DQ21" s="95">
        <f t="shared" si="20"/>
        <v>0</v>
      </c>
      <c r="DR21" s="95">
        <f t="shared" si="20"/>
        <v>0</v>
      </c>
      <c r="DS21" s="140"/>
      <c r="DT21" s="95"/>
      <c r="DU21" s="289"/>
      <c r="DV21" s="289"/>
      <c r="DW21" s="95">
        <f t="shared" si="21"/>
        <v>0</v>
      </c>
      <c r="DX21" s="95">
        <f t="shared" si="21"/>
        <v>0</v>
      </c>
      <c r="DY21" s="289"/>
      <c r="DZ21" s="290"/>
      <c r="EA21" s="261"/>
      <c r="EB21" s="95"/>
      <c r="EC21" s="95">
        <f t="shared" si="22"/>
        <v>0</v>
      </c>
      <c r="ED21" s="95">
        <f t="shared" si="22"/>
        <v>0</v>
      </c>
      <c r="EE21" s="289"/>
      <c r="EF21" s="289"/>
      <c r="EG21" s="296"/>
      <c r="EH21" s="296"/>
      <c r="EI21" s="95">
        <f t="shared" si="23"/>
        <v>0</v>
      </c>
      <c r="EJ21" s="95">
        <f t="shared" si="23"/>
        <v>0</v>
      </c>
      <c r="EK21" s="289"/>
      <c r="EL21" s="289"/>
      <c r="EM21" s="296"/>
      <c r="EN21" s="296"/>
      <c r="EO21" s="95">
        <f t="shared" si="24"/>
        <v>0</v>
      </c>
      <c r="EP21" s="95">
        <f t="shared" si="24"/>
        <v>0</v>
      </c>
      <c r="EQ21" s="262">
        <v>0</v>
      </c>
      <c r="ER21" s="240"/>
      <c r="ES21" s="240"/>
      <c r="ET21" s="240"/>
      <c r="EU21" s="98">
        <f t="shared" si="25"/>
        <v>0</v>
      </c>
      <c r="EV21" s="98">
        <f t="shared" si="26"/>
        <v>0</v>
      </c>
      <c r="EW21" s="95"/>
      <c r="EX21" s="95"/>
      <c r="EY21" s="95"/>
      <c r="EZ21" s="95"/>
      <c r="FA21" s="95">
        <f t="shared" si="27"/>
        <v>0</v>
      </c>
      <c r="FB21" s="95">
        <f t="shared" si="27"/>
        <v>0</v>
      </c>
      <c r="FC21" s="95"/>
      <c r="FD21" s="95"/>
      <c r="FE21" s="95"/>
      <c r="FF21" s="95"/>
      <c r="FG21" s="95">
        <f t="shared" si="28"/>
        <v>0</v>
      </c>
      <c r="FH21" s="95">
        <f t="shared" si="28"/>
        <v>0</v>
      </c>
      <c r="FI21" s="240"/>
      <c r="FJ21" s="240"/>
      <c r="FK21" s="240"/>
      <c r="FL21" s="240"/>
      <c r="FM21" s="98">
        <f t="shared" si="29"/>
        <v>0</v>
      </c>
      <c r="FN21" s="98">
        <f t="shared" si="30"/>
        <v>0</v>
      </c>
      <c r="FO21" s="240">
        <v>0</v>
      </c>
      <c r="FP21" s="240"/>
      <c r="FQ21" s="240"/>
      <c r="FR21" s="240"/>
      <c r="FS21" s="98">
        <f t="shared" si="31"/>
        <v>0</v>
      </c>
      <c r="FT21" s="98">
        <f t="shared" si="32"/>
        <v>0</v>
      </c>
      <c r="FU21" s="240">
        <v>0</v>
      </c>
      <c r="FV21" s="240"/>
      <c r="FW21" s="240"/>
      <c r="FX21" s="240"/>
      <c r="FY21" s="98">
        <f t="shared" si="33"/>
        <v>0</v>
      </c>
      <c r="FZ21" s="98">
        <f t="shared" si="34"/>
        <v>0</v>
      </c>
      <c r="GA21" s="240">
        <v>0</v>
      </c>
      <c r="GB21" s="240"/>
      <c r="GC21" s="240"/>
      <c r="GD21" s="240"/>
      <c r="GE21" s="98">
        <f t="shared" si="35"/>
        <v>0</v>
      </c>
      <c r="GF21" s="98">
        <f t="shared" si="36"/>
        <v>0</v>
      </c>
      <c r="GG21" s="240"/>
      <c r="GH21" s="240"/>
      <c r="GI21" s="98">
        <f t="shared" si="1"/>
        <v>0</v>
      </c>
      <c r="GJ21" s="98">
        <f t="shared" si="37"/>
        <v>0</v>
      </c>
      <c r="GK21" s="240"/>
      <c r="GL21" s="240"/>
      <c r="GM21" s="98">
        <f t="shared" si="38"/>
        <v>0</v>
      </c>
      <c r="GN21" s="98">
        <f t="shared" si="39"/>
        <v>0</v>
      </c>
      <c r="GO21" s="286">
        <v>0</v>
      </c>
      <c r="GP21" s="240"/>
      <c r="GQ21" s="98">
        <f t="shared" si="40"/>
        <v>0</v>
      </c>
      <c r="GR21" s="98">
        <f t="shared" si="41"/>
        <v>0</v>
      </c>
      <c r="GS21" s="240"/>
      <c r="GT21" s="240"/>
      <c r="GU21" s="98">
        <f t="shared" si="42"/>
        <v>0</v>
      </c>
      <c r="GV21" s="98">
        <f t="shared" si="43"/>
        <v>0</v>
      </c>
      <c r="GW21" s="240"/>
      <c r="GX21" s="240"/>
      <c r="GY21" s="98">
        <f t="shared" si="44"/>
        <v>0</v>
      </c>
      <c r="GZ21" s="98">
        <f t="shared" si="45"/>
        <v>0</v>
      </c>
      <c r="HA21" s="240"/>
      <c r="HB21" s="240"/>
      <c r="HC21" s="98">
        <f t="shared" si="46"/>
        <v>0</v>
      </c>
      <c r="HD21" s="98">
        <f t="shared" si="47"/>
        <v>0</v>
      </c>
      <c r="HE21" s="240">
        <v>1.33</v>
      </c>
      <c r="HF21" s="240"/>
      <c r="HG21" s="98">
        <f t="shared" si="48"/>
        <v>1.33</v>
      </c>
      <c r="HH21" s="98">
        <f t="shared" si="48"/>
        <v>0</v>
      </c>
      <c r="HI21" s="240">
        <v>1.44</v>
      </c>
      <c r="HJ21" s="240"/>
      <c r="HK21" s="98">
        <f t="shared" si="49"/>
        <v>1.44</v>
      </c>
      <c r="HL21" s="98">
        <f t="shared" si="49"/>
        <v>0</v>
      </c>
      <c r="HM21" s="98"/>
      <c r="HN21" s="98"/>
      <c r="HO21" s="98">
        <f t="shared" si="50"/>
        <v>0</v>
      </c>
      <c r="HP21" s="98">
        <f t="shared" si="50"/>
        <v>0</v>
      </c>
      <c r="HQ21" s="98"/>
      <c r="HR21" s="98"/>
      <c r="HS21" s="98">
        <f t="shared" si="51"/>
        <v>0</v>
      </c>
      <c r="HT21" s="98">
        <f t="shared" si="51"/>
        <v>0</v>
      </c>
      <c r="HU21" s="98">
        <v>0</v>
      </c>
      <c r="HV21" s="98"/>
      <c r="HW21" s="98">
        <f t="shared" si="52"/>
        <v>0</v>
      </c>
      <c r="HX21" s="98">
        <f t="shared" si="52"/>
        <v>0</v>
      </c>
      <c r="HY21" s="98"/>
      <c r="HZ21" s="98"/>
      <c r="IA21" s="98">
        <f t="shared" si="53"/>
        <v>0</v>
      </c>
      <c r="IB21" s="98">
        <f t="shared" si="53"/>
        <v>0</v>
      </c>
      <c r="IC21" s="98"/>
      <c r="ID21" s="98"/>
      <c r="IE21" s="98">
        <f t="shared" si="54"/>
        <v>0</v>
      </c>
      <c r="IF21" s="263">
        <f t="shared" si="55"/>
        <v>0</v>
      </c>
      <c r="IG21" s="288"/>
      <c r="IH21" s="288"/>
      <c r="II21" s="264">
        <f t="shared" si="56"/>
        <v>0</v>
      </c>
      <c r="IJ21" s="264">
        <f t="shared" si="56"/>
        <v>0</v>
      </c>
      <c r="IM21" s="264">
        <f t="shared" si="57"/>
        <v>0</v>
      </c>
      <c r="IN21" s="264">
        <f t="shared" si="57"/>
        <v>0</v>
      </c>
      <c r="IO21" s="240"/>
      <c r="IP21" s="264"/>
      <c r="IQ21" s="264">
        <f t="shared" si="58"/>
        <v>0</v>
      </c>
      <c r="IR21" s="264">
        <f t="shared" si="58"/>
        <v>0</v>
      </c>
      <c r="IS21" s="264"/>
      <c r="IT21" s="264"/>
      <c r="IU21" s="264">
        <f t="shared" si="59"/>
        <v>0</v>
      </c>
      <c r="IV21" s="264">
        <f t="shared" si="59"/>
        <v>0</v>
      </c>
      <c r="IW21" s="264">
        <v>0</v>
      </c>
      <c r="IX21" s="264"/>
      <c r="IY21" s="264">
        <f t="shared" si="60"/>
        <v>0</v>
      </c>
      <c r="IZ21" s="264">
        <f t="shared" si="61"/>
        <v>0</v>
      </c>
      <c r="JA21" s="264"/>
      <c r="JB21" s="264"/>
      <c r="JC21" s="264">
        <f t="shared" si="62"/>
        <v>0</v>
      </c>
      <c r="JD21" s="264">
        <f t="shared" si="62"/>
        <v>0</v>
      </c>
      <c r="JE21" s="264">
        <v>0</v>
      </c>
      <c r="JF21" s="264"/>
      <c r="JG21" s="264">
        <f t="shared" si="63"/>
        <v>0</v>
      </c>
      <c r="JH21" s="264">
        <f t="shared" si="63"/>
        <v>0</v>
      </c>
      <c r="JI21" s="264"/>
      <c r="JJ21" s="264"/>
      <c r="JK21" s="264">
        <f t="shared" si="64"/>
        <v>0</v>
      </c>
      <c r="JL21" s="264">
        <f t="shared" si="64"/>
        <v>0</v>
      </c>
      <c r="JM21" s="264"/>
      <c r="JN21" s="264"/>
      <c r="JO21" s="264">
        <f t="shared" si="65"/>
        <v>0</v>
      </c>
      <c r="JP21" s="264">
        <f t="shared" si="65"/>
        <v>0</v>
      </c>
      <c r="JQ21" s="264"/>
      <c r="JR21" s="264"/>
      <c r="JS21" s="264">
        <f t="shared" si="66"/>
        <v>0</v>
      </c>
      <c r="JT21" s="264">
        <f t="shared" si="66"/>
        <v>0</v>
      </c>
      <c r="JU21" s="264"/>
      <c r="JV21" s="264"/>
      <c r="JW21" s="264">
        <f t="shared" si="67"/>
        <v>0</v>
      </c>
      <c r="JX21" s="264">
        <f t="shared" si="67"/>
        <v>0</v>
      </c>
    </row>
    <row r="22" spans="1:284" ht="12.75" customHeight="1">
      <c r="A22" s="219"/>
      <c r="B22" s="114">
        <v>12</v>
      </c>
      <c r="C22" s="289"/>
      <c r="D22" s="289"/>
      <c r="E22" s="98"/>
      <c r="F22" s="98"/>
      <c r="G22" s="95">
        <f t="shared" si="0"/>
        <v>0</v>
      </c>
      <c r="H22" s="95">
        <f t="shared" si="0"/>
        <v>0</v>
      </c>
      <c r="I22" s="290">
        <v>0</v>
      </c>
      <c r="J22" s="95"/>
      <c r="K22" s="95"/>
      <c r="L22" s="95"/>
      <c r="M22" s="95">
        <f t="shared" si="2"/>
        <v>0</v>
      </c>
      <c r="N22" s="95">
        <f t="shared" si="2"/>
        <v>0</v>
      </c>
      <c r="O22" s="289"/>
      <c r="P22" s="290"/>
      <c r="Q22" s="98"/>
      <c r="R22" s="95"/>
      <c r="S22" s="95">
        <f t="shared" si="3"/>
        <v>0</v>
      </c>
      <c r="T22" s="95">
        <f t="shared" si="3"/>
        <v>0</v>
      </c>
      <c r="U22" s="95"/>
      <c r="V22" s="95"/>
      <c r="W22" s="98"/>
      <c r="X22" s="98"/>
      <c r="Y22" s="95">
        <f t="shared" si="4"/>
        <v>0</v>
      </c>
      <c r="Z22" s="95">
        <f t="shared" si="4"/>
        <v>0</v>
      </c>
      <c r="AA22" s="95"/>
      <c r="AB22" s="298"/>
      <c r="AC22" s="299"/>
      <c r="AD22" s="292"/>
      <c r="AE22" s="95">
        <f t="shared" si="5"/>
        <v>0</v>
      </c>
      <c r="AF22" s="95">
        <f t="shared" si="5"/>
        <v>0</v>
      </c>
      <c r="AG22" s="95">
        <v>15.46</v>
      </c>
      <c r="AH22" s="95"/>
      <c r="AI22" s="95"/>
      <c r="AJ22" s="95"/>
      <c r="AK22" s="95">
        <f t="shared" si="6"/>
        <v>15.46</v>
      </c>
      <c r="AL22" s="95">
        <f t="shared" si="6"/>
        <v>0</v>
      </c>
      <c r="AM22" s="95"/>
      <c r="AN22" s="95"/>
      <c r="AO22" s="99"/>
      <c r="AP22" s="99"/>
      <c r="AQ22" s="95">
        <f t="shared" si="7"/>
        <v>0</v>
      </c>
      <c r="AR22" s="95">
        <f t="shared" si="7"/>
        <v>0</v>
      </c>
      <c r="AS22" s="98"/>
      <c r="AT22" s="98"/>
      <c r="AU22" s="98"/>
      <c r="AV22" s="95"/>
      <c r="AW22" s="95">
        <f t="shared" si="8"/>
        <v>0</v>
      </c>
      <c r="AX22" s="95">
        <f t="shared" si="8"/>
        <v>0</v>
      </c>
      <c r="AY22" s="260"/>
      <c r="AZ22" s="110"/>
      <c r="BA22" s="110"/>
      <c r="BB22" s="110"/>
      <c r="BC22" s="95">
        <f t="shared" si="9"/>
        <v>0</v>
      </c>
      <c r="BD22" s="95">
        <f t="shared" si="9"/>
        <v>0</v>
      </c>
      <c r="BE22" s="289"/>
      <c r="BF22" s="289"/>
      <c r="BG22" s="99"/>
      <c r="BH22" s="293"/>
      <c r="BI22" s="95">
        <f t="shared" si="10"/>
        <v>0</v>
      </c>
      <c r="BJ22" s="95">
        <f t="shared" si="10"/>
        <v>0</v>
      </c>
      <c r="BK22" s="118"/>
      <c r="BL22" s="118"/>
      <c r="BM22" s="95"/>
      <c r="BN22" s="95"/>
      <c r="BO22" s="95">
        <f t="shared" si="11"/>
        <v>0</v>
      </c>
      <c r="BP22" s="95">
        <f t="shared" si="11"/>
        <v>0</v>
      </c>
      <c r="BQ22" s="294"/>
      <c r="BR22" s="289"/>
      <c r="BS22" s="119"/>
      <c r="BT22" s="119"/>
      <c r="BU22" s="95">
        <f t="shared" si="12"/>
        <v>0</v>
      </c>
      <c r="BV22" s="95">
        <f t="shared" si="12"/>
        <v>0</v>
      </c>
      <c r="BW22" s="98"/>
      <c r="BX22" s="98"/>
      <c r="BY22" s="103"/>
      <c r="BZ22" s="295"/>
      <c r="CA22" s="95">
        <f t="shared" si="13"/>
        <v>0</v>
      </c>
      <c r="CB22" s="95">
        <f t="shared" si="13"/>
        <v>0</v>
      </c>
      <c r="CC22" s="98"/>
      <c r="CD22" s="98"/>
      <c r="CE22" s="120"/>
      <c r="CF22" s="120"/>
      <c r="CG22" s="95">
        <f t="shared" si="14"/>
        <v>0</v>
      </c>
      <c r="CH22" s="95">
        <f t="shared" si="14"/>
        <v>0</v>
      </c>
      <c r="CI22" s="289"/>
      <c r="CJ22" s="289"/>
      <c r="CK22" s="266"/>
      <c r="CL22" s="95"/>
      <c r="CM22" s="95">
        <f t="shared" si="15"/>
        <v>0</v>
      </c>
      <c r="CN22" s="95">
        <f t="shared" si="15"/>
        <v>0</v>
      </c>
      <c r="CO22" s="289"/>
      <c r="CP22" s="289"/>
      <c r="CQ22" s="95"/>
      <c r="CR22" s="95"/>
      <c r="CS22" s="95">
        <f t="shared" si="16"/>
        <v>0</v>
      </c>
      <c r="CT22" s="95">
        <f t="shared" si="16"/>
        <v>0</v>
      </c>
      <c r="CU22" s="98"/>
      <c r="CV22" s="98"/>
      <c r="CW22" s="289"/>
      <c r="CX22" s="289"/>
      <c r="CY22" s="95">
        <f t="shared" si="17"/>
        <v>0</v>
      </c>
      <c r="CZ22" s="95">
        <f t="shared" si="17"/>
        <v>0</v>
      </c>
      <c r="DA22" s="289"/>
      <c r="DB22" s="290"/>
      <c r="DC22" s="118"/>
      <c r="DD22" s="95"/>
      <c r="DE22" s="95">
        <f t="shared" si="18"/>
        <v>0</v>
      </c>
      <c r="DF22" s="95">
        <f t="shared" si="18"/>
        <v>0</v>
      </c>
      <c r="DG22" s="98"/>
      <c r="DH22" s="98"/>
      <c r="DI22" s="98"/>
      <c r="DJ22" s="98"/>
      <c r="DK22" s="95">
        <f t="shared" si="19"/>
        <v>0</v>
      </c>
      <c r="DL22" s="95">
        <f t="shared" si="19"/>
        <v>0</v>
      </c>
      <c r="DM22" s="289"/>
      <c r="DN22" s="289"/>
      <c r="DO22" s="296"/>
      <c r="DP22" s="297"/>
      <c r="DQ22" s="95">
        <f t="shared" si="20"/>
        <v>0</v>
      </c>
      <c r="DR22" s="95">
        <f t="shared" si="20"/>
        <v>0</v>
      </c>
      <c r="DS22" s="140"/>
      <c r="DT22" s="95"/>
      <c r="DU22" s="289"/>
      <c r="DV22" s="289"/>
      <c r="DW22" s="95">
        <f t="shared" si="21"/>
        <v>0</v>
      </c>
      <c r="DX22" s="95">
        <f t="shared" si="21"/>
        <v>0</v>
      </c>
      <c r="DY22" s="289"/>
      <c r="DZ22" s="290"/>
      <c r="EA22" s="261"/>
      <c r="EB22" s="95"/>
      <c r="EC22" s="95">
        <f t="shared" si="22"/>
        <v>0</v>
      </c>
      <c r="ED22" s="95">
        <f t="shared" si="22"/>
        <v>0</v>
      </c>
      <c r="EE22" s="289"/>
      <c r="EF22" s="289"/>
      <c r="EG22" s="296"/>
      <c r="EH22" s="296"/>
      <c r="EI22" s="95">
        <f t="shared" si="23"/>
        <v>0</v>
      </c>
      <c r="EJ22" s="95">
        <f t="shared" si="23"/>
        <v>0</v>
      </c>
      <c r="EK22" s="289"/>
      <c r="EL22" s="289"/>
      <c r="EM22" s="296"/>
      <c r="EN22" s="296"/>
      <c r="EO22" s="95">
        <f t="shared" si="24"/>
        <v>0</v>
      </c>
      <c r="EP22" s="95">
        <f t="shared" si="24"/>
        <v>0</v>
      </c>
      <c r="EQ22" s="262">
        <v>0</v>
      </c>
      <c r="ER22" s="240"/>
      <c r="ES22" s="240"/>
      <c r="ET22" s="240"/>
      <c r="EU22" s="98">
        <f t="shared" si="25"/>
        <v>0</v>
      </c>
      <c r="EV22" s="98">
        <f t="shared" si="26"/>
        <v>0</v>
      </c>
      <c r="EW22" s="95"/>
      <c r="EX22" s="95"/>
      <c r="EY22" s="95"/>
      <c r="EZ22" s="95"/>
      <c r="FA22" s="95">
        <f t="shared" si="27"/>
        <v>0</v>
      </c>
      <c r="FB22" s="95">
        <f t="shared" si="27"/>
        <v>0</v>
      </c>
      <c r="FC22" s="95"/>
      <c r="FD22" s="95"/>
      <c r="FE22" s="95"/>
      <c r="FF22" s="95"/>
      <c r="FG22" s="95">
        <f t="shared" si="28"/>
        <v>0</v>
      </c>
      <c r="FH22" s="95">
        <f t="shared" si="28"/>
        <v>0</v>
      </c>
      <c r="FI22" s="240"/>
      <c r="FJ22" s="240"/>
      <c r="FK22" s="240"/>
      <c r="FL22" s="240"/>
      <c r="FM22" s="98">
        <f t="shared" si="29"/>
        <v>0</v>
      </c>
      <c r="FN22" s="98">
        <f t="shared" si="30"/>
        <v>0</v>
      </c>
      <c r="FO22" s="240">
        <v>0</v>
      </c>
      <c r="FP22" s="240"/>
      <c r="FQ22" s="240"/>
      <c r="FR22" s="240"/>
      <c r="FS22" s="98">
        <f t="shared" si="31"/>
        <v>0</v>
      </c>
      <c r="FT22" s="98">
        <f t="shared" si="32"/>
        <v>0</v>
      </c>
      <c r="FU22" s="240">
        <v>0</v>
      </c>
      <c r="FV22" s="240"/>
      <c r="FW22" s="240"/>
      <c r="FX22" s="240"/>
      <c r="FY22" s="98">
        <f t="shared" si="33"/>
        <v>0</v>
      </c>
      <c r="FZ22" s="98">
        <f t="shared" si="34"/>
        <v>0</v>
      </c>
      <c r="GA22" s="240">
        <v>0</v>
      </c>
      <c r="GB22" s="240"/>
      <c r="GC22" s="240"/>
      <c r="GD22" s="240"/>
      <c r="GE22" s="98">
        <f t="shared" si="35"/>
        <v>0</v>
      </c>
      <c r="GF22" s="98">
        <f t="shared" si="36"/>
        <v>0</v>
      </c>
      <c r="GG22" s="240"/>
      <c r="GH22" s="240"/>
      <c r="GI22" s="98">
        <f t="shared" si="1"/>
        <v>0</v>
      </c>
      <c r="GJ22" s="98">
        <f t="shared" si="37"/>
        <v>0</v>
      </c>
      <c r="GK22" s="240"/>
      <c r="GL22" s="240"/>
      <c r="GM22" s="98">
        <f t="shared" si="38"/>
        <v>0</v>
      </c>
      <c r="GN22" s="98">
        <f t="shared" si="39"/>
        <v>0</v>
      </c>
      <c r="GO22" s="286">
        <v>0</v>
      </c>
      <c r="GP22" s="240"/>
      <c r="GQ22" s="98">
        <f t="shared" si="40"/>
        <v>0</v>
      </c>
      <c r="GR22" s="98">
        <f t="shared" si="41"/>
        <v>0</v>
      </c>
      <c r="GS22" s="240"/>
      <c r="GT22" s="240"/>
      <c r="GU22" s="98">
        <f t="shared" si="42"/>
        <v>0</v>
      </c>
      <c r="GV22" s="98">
        <f t="shared" si="43"/>
        <v>0</v>
      </c>
      <c r="GW22" s="240"/>
      <c r="GX22" s="240"/>
      <c r="GY22" s="98">
        <f t="shared" si="44"/>
        <v>0</v>
      </c>
      <c r="GZ22" s="98">
        <f t="shared" si="45"/>
        <v>0</v>
      </c>
      <c r="HA22" s="240"/>
      <c r="HB22" s="240"/>
      <c r="HC22" s="98">
        <f t="shared" si="46"/>
        <v>0</v>
      </c>
      <c r="HD22" s="98">
        <f t="shared" si="47"/>
        <v>0</v>
      </c>
      <c r="HE22" s="240">
        <v>1.33</v>
      </c>
      <c r="HF22" s="240"/>
      <c r="HG22" s="98">
        <f t="shared" si="48"/>
        <v>1.33</v>
      </c>
      <c r="HH22" s="98">
        <f t="shared" si="48"/>
        <v>0</v>
      </c>
      <c r="HI22" s="240">
        <v>1.44</v>
      </c>
      <c r="HJ22" s="240"/>
      <c r="HK22" s="98">
        <f t="shared" si="49"/>
        <v>1.44</v>
      </c>
      <c r="HL22" s="98">
        <f t="shared" si="49"/>
        <v>0</v>
      </c>
      <c r="HM22" s="98"/>
      <c r="HN22" s="98"/>
      <c r="HO22" s="98">
        <f t="shared" si="50"/>
        <v>0</v>
      </c>
      <c r="HP22" s="98">
        <f t="shared" si="50"/>
        <v>0</v>
      </c>
      <c r="HQ22" s="98"/>
      <c r="HR22" s="98"/>
      <c r="HS22" s="98">
        <f t="shared" si="51"/>
        <v>0</v>
      </c>
      <c r="HT22" s="98">
        <f t="shared" si="51"/>
        <v>0</v>
      </c>
      <c r="HU22" s="98">
        <v>0</v>
      </c>
      <c r="HV22" s="98"/>
      <c r="HW22" s="98">
        <f t="shared" si="52"/>
        <v>0</v>
      </c>
      <c r="HX22" s="98">
        <f t="shared" si="52"/>
        <v>0</v>
      </c>
      <c r="HY22" s="98"/>
      <c r="HZ22" s="98"/>
      <c r="IA22" s="98">
        <f t="shared" si="53"/>
        <v>0</v>
      </c>
      <c r="IB22" s="98">
        <f t="shared" si="53"/>
        <v>0</v>
      </c>
      <c r="IC22" s="98"/>
      <c r="ID22" s="98"/>
      <c r="IE22" s="98">
        <f t="shared" si="54"/>
        <v>0</v>
      </c>
      <c r="IF22" s="263">
        <f t="shared" si="55"/>
        <v>0</v>
      </c>
      <c r="IG22" s="288"/>
      <c r="IH22" s="288"/>
      <c r="II22" s="264">
        <f t="shared" si="56"/>
        <v>0</v>
      </c>
      <c r="IJ22" s="264">
        <f t="shared" si="56"/>
        <v>0</v>
      </c>
      <c r="IM22" s="264">
        <f t="shared" si="57"/>
        <v>0</v>
      </c>
      <c r="IN22" s="264">
        <f t="shared" si="57"/>
        <v>0</v>
      </c>
      <c r="IO22" s="240"/>
      <c r="IP22" s="264"/>
      <c r="IQ22" s="264">
        <f t="shared" si="58"/>
        <v>0</v>
      </c>
      <c r="IR22" s="264">
        <f t="shared" si="58"/>
        <v>0</v>
      </c>
      <c r="IS22" s="264"/>
      <c r="IT22" s="264"/>
      <c r="IU22" s="264">
        <f t="shared" si="59"/>
        <v>0</v>
      </c>
      <c r="IV22" s="264">
        <f t="shared" si="59"/>
        <v>0</v>
      </c>
      <c r="IW22" s="264">
        <v>0</v>
      </c>
      <c r="IX22" s="264"/>
      <c r="IY22" s="264">
        <f t="shared" si="60"/>
        <v>0</v>
      </c>
      <c r="IZ22" s="264">
        <f t="shared" si="61"/>
        <v>0</v>
      </c>
      <c r="JA22" s="264"/>
      <c r="JB22" s="264"/>
      <c r="JC22" s="264">
        <f t="shared" si="62"/>
        <v>0</v>
      </c>
      <c r="JD22" s="264">
        <f t="shared" si="62"/>
        <v>0</v>
      </c>
      <c r="JE22" s="264">
        <v>0</v>
      </c>
      <c r="JF22" s="264"/>
      <c r="JG22" s="264">
        <f t="shared" si="63"/>
        <v>0</v>
      </c>
      <c r="JH22" s="264">
        <f t="shared" si="63"/>
        <v>0</v>
      </c>
      <c r="JI22" s="264"/>
      <c r="JJ22" s="264"/>
      <c r="JK22" s="264">
        <f t="shared" si="64"/>
        <v>0</v>
      </c>
      <c r="JL22" s="264">
        <f t="shared" si="64"/>
        <v>0</v>
      </c>
      <c r="JM22" s="264"/>
      <c r="JN22" s="264"/>
      <c r="JO22" s="264">
        <f t="shared" si="65"/>
        <v>0</v>
      </c>
      <c r="JP22" s="264">
        <f t="shared" si="65"/>
        <v>0</v>
      </c>
      <c r="JQ22" s="264"/>
      <c r="JR22" s="264"/>
      <c r="JS22" s="264">
        <f t="shared" si="66"/>
        <v>0</v>
      </c>
      <c r="JT22" s="264">
        <f t="shared" si="66"/>
        <v>0</v>
      </c>
      <c r="JU22" s="264"/>
      <c r="JV22" s="264"/>
      <c r="JW22" s="264">
        <f t="shared" si="67"/>
        <v>0</v>
      </c>
      <c r="JX22" s="264">
        <f t="shared" si="67"/>
        <v>0</v>
      </c>
    </row>
    <row r="23" spans="1:284" ht="12.75" customHeight="1">
      <c r="A23" s="220">
        <v>0.125</v>
      </c>
      <c r="B23" s="114">
        <v>13</v>
      </c>
      <c r="C23" s="289"/>
      <c r="D23" s="289"/>
      <c r="E23" s="98"/>
      <c r="F23" s="98"/>
      <c r="G23" s="95">
        <f t="shared" si="0"/>
        <v>0</v>
      </c>
      <c r="H23" s="95">
        <f t="shared" si="0"/>
        <v>0</v>
      </c>
      <c r="I23" s="290">
        <v>0</v>
      </c>
      <c r="J23" s="95"/>
      <c r="K23" s="95"/>
      <c r="L23" s="95"/>
      <c r="M23" s="95">
        <f t="shared" si="2"/>
        <v>0</v>
      </c>
      <c r="N23" s="95">
        <f t="shared" si="2"/>
        <v>0</v>
      </c>
      <c r="O23" s="289"/>
      <c r="P23" s="290"/>
      <c r="Q23" s="98"/>
      <c r="R23" s="95"/>
      <c r="S23" s="95">
        <f t="shared" si="3"/>
        <v>0</v>
      </c>
      <c r="T23" s="95">
        <f t="shared" si="3"/>
        <v>0</v>
      </c>
      <c r="U23" s="95"/>
      <c r="V23" s="95"/>
      <c r="W23" s="98"/>
      <c r="X23" s="98"/>
      <c r="Y23" s="95">
        <f t="shared" si="4"/>
        <v>0</v>
      </c>
      <c r="Z23" s="95">
        <f t="shared" si="4"/>
        <v>0</v>
      </c>
      <c r="AA23" s="95"/>
      <c r="AB23" s="298"/>
      <c r="AC23" s="299"/>
      <c r="AD23" s="292"/>
      <c r="AE23" s="95">
        <f t="shared" si="5"/>
        <v>0</v>
      </c>
      <c r="AF23" s="95">
        <f t="shared" si="5"/>
        <v>0</v>
      </c>
      <c r="AG23" s="95">
        <v>0</v>
      </c>
      <c r="AH23" s="95"/>
      <c r="AI23" s="95"/>
      <c r="AJ23" s="95"/>
      <c r="AK23" s="95">
        <f t="shared" si="6"/>
        <v>0</v>
      </c>
      <c r="AL23" s="95">
        <f t="shared" si="6"/>
        <v>0</v>
      </c>
      <c r="AM23" s="95"/>
      <c r="AN23" s="95"/>
      <c r="AO23" s="99"/>
      <c r="AP23" s="99"/>
      <c r="AQ23" s="95">
        <f t="shared" si="7"/>
        <v>0</v>
      </c>
      <c r="AR23" s="95">
        <f t="shared" si="7"/>
        <v>0</v>
      </c>
      <c r="AS23" s="98"/>
      <c r="AT23" s="98"/>
      <c r="AU23" s="98"/>
      <c r="AV23" s="95"/>
      <c r="AW23" s="95">
        <f t="shared" si="8"/>
        <v>0</v>
      </c>
      <c r="AX23" s="95">
        <f t="shared" si="8"/>
        <v>0</v>
      </c>
      <c r="AY23" s="260"/>
      <c r="AZ23" s="110"/>
      <c r="BA23" s="110"/>
      <c r="BB23" s="110"/>
      <c r="BC23" s="95">
        <f t="shared" si="9"/>
        <v>0</v>
      </c>
      <c r="BD23" s="95">
        <f t="shared" si="9"/>
        <v>0</v>
      </c>
      <c r="BE23" s="289"/>
      <c r="BF23" s="289"/>
      <c r="BG23" s="99"/>
      <c r="BH23" s="293"/>
      <c r="BI23" s="95">
        <f t="shared" si="10"/>
        <v>0</v>
      </c>
      <c r="BJ23" s="95">
        <f t="shared" si="10"/>
        <v>0</v>
      </c>
      <c r="BK23" s="118"/>
      <c r="BL23" s="118"/>
      <c r="BM23" s="95"/>
      <c r="BN23" s="95"/>
      <c r="BO23" s="95">
        <f t="shared" si="11"/>
        <v>0</v>
      </c>
      <c r="BP23" s="95">
        <f t="shared" si="11"/>
        <v>0</v>
      </c>
      <c r="BQ23" s="294"/>
      <c r="BR23" s="289"/>
      <c r="BS23" s="119"/>
      <c r="BT23" s="119"/>
      <c r="BU23" s="95">
        <f t="shared" si="12"/>
        <v>0</v>
      </c>
      <c r="BV23" s="95">
        <f t="shared" si="12"/>
        <v>0</v>
      </c>
      <c r="BW23" s="98"/>
      <c r="BX23" s="98"/>
      <c r="BY23" s="103"/>
      <c r="BZ23" s="295"/>
      <c r="CA23" s="95">
        <f t="shared" si="13"/>
        <v>0</v>
      </c>
      <c r="CB23" s="95">
        <f t="shared" si="13"/>
        <v>0</v>
      </c>
      <c r="CC23" s="98"/>
      <c r="CD23" s="98"/>
      <c r="CE23" s="120"/>
      <c r="CF23" s="120"/>
      <c r="CG23" s="95">
        <f t="shared" si="14"/>
        <v>0</v>
      </c>
      <c r="CH23" s="95">
        <f t="shared" si="14"/>
        <v>0</v>
      </c>
      <c r="CI23" s="289"/>
      <c r="CJ23" s="289"/>
      <c r="CK23" s="266"/>
      <c r="CL23" s="95"/>
      <c r="CM23" s="95">
        <f t="shared" si="15"/>
        <v>0</v>
      </c>
      <c r="CN23" s="95">
        <f t="shared" si="15"/>
        <v>0</v>
      </c>
      <c r="CO23" s="289"/>
      <c r="CP23" s="289"/>
      <c r="CQ23" s="95"/>
      <c r="CR23" s="95"/>
      <c r="CS23" s="95">
        <f t="shared" si="16"/>
        <v>0</v>
      </c>
      <c r="CT23" s="95">
        <f t="shared" si="16"/>
        <v>0</v>
      </c>
      <c r="CU23" s="98"/>
      <c r="CV23" s="98"/>
      <c r="CW23" s="289"/>
      <c r="CX23" s="289"/>
      <c r="CY23" s="95">
        <f t="shared" si="17"/>
        <v>0</v>
      </c>
      <c r="CZ23" s="95">
        <f t="shared" si="17"/>
        <v>0</v>
      </c>
      <c r="DA23" s="289"/>
      <c r="DB23" s="290"/>
      <c r="DC23" s="118"/>
      <c r="DD23" s="95"/>
      <c r="DE23" s="95">
        <f t="shared" si="18"/>
        <v>0</v>
      </c>
      <c r="DF23" s="95">
        <f t="shared" si="18"/>
        <v>0</v>
      </c>
      <c r="DG23" s="98"/>
      <c r="DH23" s="98"/>
      <c r="DI23" s="98"/>
      <c r="DJ23" s="98"/>
      <c r="DK23" s="95">
        <f t="shared" si="19"/>
        <v>0</v>
      </c>
      <c r="DL23" s="95">
        <f t="shared" si="19"/>
        <v>0</v>
      </c>
      <c r="DM23" s="289"/>
      <c r="DN23" s="289"/>
      <c r="DO23" s="296"/>
      <c r="DP23" s="297"/>
      <c r="DQ23" s="95">
        <f t="shared" si="20"/>
        <v>0</v>
      </c>
      <c r="DR23" s="95">
        <f t="shared" si="20"/>
        <v>0</v>
      </c>
      <c r="DS23" s="140"/>
      <c r="DT23" s="95"/>
      <c r="DU23" s="289"/>
      <c r="DV23" s="289"/>
      <c r="DW23" s="95">
        <f t="shared" si="21"/>
        <v>0</v>
      </c>
      <c r="DX23" s="95">
        <f t="shared" si="21"/>
        <v>0</v>
      </c>
      <c r="DY23" s="289"/>
      <c r="DZ23" s="290"/>
      <c r="EA23" s="261"/>
      <c r="EB23" s="95"/>
      <c r="EC23" s="95">
        <f t="shared" si="22"/>
        <v>0</v>
      </c>
      <c r="ED23" s="95">
        <f t="shared" si="22"/>
        <v>0</v>
      </c>
      <c r="EE23" s="289"/>
      <c r="EF23" s="289"/>
      <c r="EG23" s="296"/>
      <c r="EH23" s="296"/>
      <c r="EI23" s="95">
        <f t="shared" si="23"/>
        <v>0</v>
      </c>
      <c r="EJ23" s="95">
        <f t="shared" si="23"/>
        <v>0</v>
      </c>
      <c r="EK23" s="289"/>
      <c r="EL23" s="289"/>
      <c r="EM23" s="296"/>
      <c r="EN23" s="296"/>
      <c r="EO23" s="95">
        <f t="shared" si="24"/>
        <v>0</v>
      </c>
      <c r="EP23" s="95">
        <f t="shared" si="24"/>
        <v>0</v>
      </c>
      <c r="EQ23" s="262">
        <v>0</v>
      </c>
      <c r="ER23" s="240"/>
      <c r="ES23" s="240"/>
      <c r="ET23" s="240"/>
      <c r="EU23" s="98">
        <f t="shared" si="25"/>
        <v>0</v>
      </c>
      <c r="EV23" s="98">
        <f t="shared" si="26"/>
        <v>0</v>
      </c>
      <c r="EW23" s="95"/>
      <c r="EX23" s="95"/>
      <c r="EY23" s="95"/>
      <c r="EZ23" s="95"/>
      <c r="FA23" s="95">
        <f t="shared" si="27"/>
        <v>0</v>
      </c>
      <c r="FB23" s="95">
        <f t="shared" si="27"/>
        <v>0</v>
      </c>
      <c r="FC23" s="95"/>
      <c r="FD23" s="95"/>
      <c r="FE23" s="95"/>
      <c r="FF23" s="95"/>
      <c r="FG23" s="95">
        <f t="shared" si="28"/>
        <v>0</v>
      </c>
      <c r="FH23" s="95">
        <f t="shared" si="28"/>
        <v>0</v>
      </c>
      <c r="FI23" s="240"/>
      <c r="FJ23" s="240"/>
      <c r="FK23" s="240"/>
      <c r="FL23" s="240"/>
      <c r="FM23" s="98">
        <f t="shared" si="29"/>
        <v>0</v>
      </c>
      <c r="FN23" s="98">
        <f t="shared" si="30"/>
        <v>0</v>
      </c>
      <c r="FO23" s="240">
        <v>0</v>
      </c>
      <c r="FP23" s="240"/>
      <c r="FQ23" s="240"/>
      <c r="FR23" s="240"/>
      <c r="FS23" s="98">
        <f t="shared" si="31"/>
        <v>0</v>
      </c>
      <c r="FT23" s="98">
        <f t="shared" si="32"/>
        <v>0</v>
      </c>
      <c r="FU23" s="240">
        <v>0</v>
      </c>
      <c r="FV23" s="240"/>
      <c r="FW23" s="240"/>
      <c r="FX23" s="240"/>
      <c r="FY23" s="98">
        <f t="shared" si="33"/>
        <v>0</v>
      </c>
      <c r="FZ23" s="98">
        <f t="shared" si="34"/>
        <v>0</v>
      </c>
      <c r="GA23" s="240">
        <v>0</v>
      </c>
      <c r="GB23" s="240"/>
      <c r="GC23" s="240"/>
      <c r="GD23" s="240"/>
      <c r="GE23" s="98">
        <f t="shared" si="35"/>
        <v>0</v>
      </c>
      <c r="GF23" s="98">
        <f t="shared" si="36"/>
        <v>0</v>
      </c>
      <c r="GG23" s="240"/>
      <c r="GH23" s="240"/>
      <c r="GI23" s="98">
        <f t="shared" si="1"/>
        <v>0</v>
      </c>
      <c r="GJ23" s="98">
        <f t="shared" si="37"/>
        <v>0</v>
      </c>
      <c r="GK23" s="240"/>
      <c r="GL23" s="240"/>
      <c r="GM23" s="98">
        <f t="shared" si="38"/>
        <v>0</v>
      </c>
      <c r="GN23" s="98">
        <f t="shared" si="39"/>
        <v>0</v>
      </c>
      <c r="GO23" s="286">
        <v>0</v>
      </c>
      <c r="GP23" s="240"/>
      <c r="GQ23" s="98">
        <f t="shared" si="40"/>
        <v>0</v>
      </c>
      <c r="GR23" s="98">
        <f t="shared" si="41"/>
        <v>0</v>
      </c>
      <c r="GS23" s="240"/>
      <c r="GT23" s="240"/>
      <c r="GU23" s="98">
        <f t="shared" si="42"/>
        <v>0</v>
      </c>
      <c r="GV23" s="98">
        <f t="shared" si="43"/>
        <v>0</v>
      </c>
      <c r="GW23" s="240"/>
      <c r="GX23" s="240"/>
      <c r="GY23" s="98">
        <f t="shared" si="44"/>
        <v>0</v>
      </c>
      <c r="GZ23" s="98">
        <f t="shared" si="45"/>
        <v>0</v>
      </c>
      <c r="HA23" s="240"/>
      <c r="HB23" s="240"/>
      <c r="HC23" s="98">
        <f t="shared" si="46"/>
        <v>0</v>
      </c>
      <c r="HD23" s="98">
        <f t="shared" si="47"/>
        <v>0</v>
      </c>
      <c r="HE23" s="240">
        <v>1.33</v>
      </c>
      <c r="HF23" s="240"/>
      <c r="HG23" s="98">
        <f t="shared" si="48"/>
        <v>1.33</v>
      </c>
      <c r="HH23" s="98">
        <f t="shared" si="48"/>
        <v>0</v>
      </c>
      <c r="HI23" s="240">
        <v>1.44</v>
      </c>
      <c r="HJ23" s="240"/>
      <c r="HK23" s="98">
        <f t="shared" si="49"/>
        <v>1.44</v>
      </c>
      <c r="HL23" s="98">
        <f t="shared" si="49"/>
        <v>0</v>
      </c>
      <c r="HM23" s="98"/>
      <c r="HN23" s="98"/>
      <c r="HO23" s="98">
        <f t="shared" si="50"/>
        <v>0</v>
      </c>
      <c r="HP23" s="98">
        <f t="shared" si="50"/>
        <v>0</v>
      </c>
      <c r="HQ23" s="98"/>
      <c r="HR23" s="98"/>
      <c r="HS23" s="98">
        <f t="shared" si="51"/>
        <v>0</v>
      </c>
      <c r="HT23" s="98">
        <f t="shared" si="51"/>
        <v>0</v>
      </c>
      <c r="HU23" s="98">
        <v>0</v>
      </c>
      <c r="HV23" s="98"/>
      <c r="HW23" s="98">
        <f t="shared" si="52"/>
        <v>0</v>
      </c>
      <c r="HX23" s="98">
        <f t="shared" si="52"/>
        <v>0</v>
      </c>
      <c r="HY23" s="98"/>
      <c r="HZ23" s="98"/>
      <c r="IA23" s="98">
        <f t="shared" si="53"/>
        <v>0</v>
      </c>
      <c r="IB23" s="98">
        <f t="shared" si="53"/>
        <v>0</v>
      </c>
      <c r="IC23" s="98"/>
      <c r="ID23" s="98"/>
      <c r="IE23" s="98">
        <f t="shared" si="54"/>
        <v>0</v>
      </c>
      <c r="IF23" s="263">
        <f t="shared" si="55"/>
        <v>0</v>
      </c>
      <c r="IG23" s="288"/>
      <c r="IH23" s="288"/>
      <c r="II23" s="264">
        <f t="shared" si="56"/>
        <v>0</v>
      </c>
      <c r="IJ23" s="264">
        <f t="shared" si="56"/>
        <v>0</v>
      </c>
      <c r="IM23" s="264">
        <f t="shared" si="57"/>
        <v>0</v>
      </c>
      <c r="IN23" s="264">
        <f t="shared" si="57"/>
        <v>0</v>
      </c>
      <c r="IO23" s="240"/>
      <c r="IP23" s="264"/>
      <c r="IQ23" s="264">
        <f t="shared" si="58"/>
        <v>0</v>
      </c>
      <c r="IR23" s="264">
        <f t="shared" si="58"/>
        <v>0</v>
      </c>
      <c r="IS23" s="264"/>
      <c r="IT23" s="264"/>
      <c r="IU23" s="264">
        <f t="shared" si="59"/>
        <v>0</v>
      </c>
      <c r="IV23" s="264">
        <f t="shared" si="59"/>
        <v>0</v>
      </c>
      <c r="IW23" s="264">
        <v>0</v>
      </c>
      <c r="IX23" s="264"/>
      <c r="IY23" s="264">
        <f t="shared" si="60"/>
        <v>0</v>
      </c>
      <c r="IZ23" s="264">
        <f t="shared" si="61"/>
        <v>0</v>
      </c>
      <c r="JA23" s="264"/>
      <c r="JB23" s="264"/>
      <c r="JC23" s="264">
        <f t="shared" si="62"/>
        <v>0</v>
      </c>
      <c r="JD23" s="264">
        <f t="shared" si="62"/>
        <v>0</v>
      </c>
      <c r="JE23" s="264">
        <v>0</v>
      </c>
      <c r="JF23" s="264"/>
      <c r="JG23" s="264">
        <f t="shared" si="63"/>
        <v>0</v>
      </c>
      <c r="JH23" s="264">
        <f t="shared" si="63"/>
        <v>0</v>
      </c>
      <c r="JI23" s="264"/>
      <c r="JJ23" s="264"/>
      <c r="JK23" s="264">
        <f t="shared" si="64"/>
        <v>0</v>
      </c>
      <c r="JL23" s="264">
        <f t="shared" si="64"/>
        <v>0</v>
      </c>
      <c r="JM23" s="264"/>
      <c r="JN23" s="264"/>
      <c r="JO23" s="264">
        <f t="shared" si="65"/>
        <v>0</v>
      </c>
      <c r="JP23" s="264">
        <f t="shared" si="65"/>
        <v>0</v>
      </c>
      <c r="JQ23" s="264"/>
      <c r="JR23" s="264"/>
      <c r="JS23" s="264">
        <f t="shared" si="66"/>
        <v>0</v>
      </c>
      <c r="JT23" s="264">
        <f t="shared" si="66"/>
        <v>0</v>
      </c>
      <c r="JU23" s="264"/>
      <c r="JV23" s="264"/>
      <c r="JW23" s="264">
        <f t="shared" si="67"/>
        <v>0</v>
      </c>
      <c r="JX23" s="264">
        <f t="shared" si="67"/>
        <v>0</v>
      </c>
    </row>
    <row r="24" spans="1:284" ht="12.75" customHeight="1">
      <c r="A24" s="219"/>
      <c r="B24" s="114">
        <v>14</v>
      </c>
      <c r="C24" s="289"/>
      <c r="D24" s="289"/>
      <c r="E24" s="98"/>
      <c r="F24" s="98"/>
      <c r="G24" s="95">
        <f t="shared" si="0"/>
        <v>0</v>
      </c>
      <c r="H24" s="95">
        <f t="shared" si="0"/>
        <v>0</v>
      </c>
      <c r="I24" s="290">
        <v>0</v>
      </c>
      <c r="J24" s="95"/>
      <c r="K24" s="95"/>
      <c r="L24" s="95"/>
      <c r="M24" s="95">
        <f t="shared" si="2"/>
        <v>0</v>
      </c>
      <c r="N24" s="95">
        <f t="shared" si="2"/>
        <v>0</v>
      </c>
      <c r="O24" s="289"/>
      <c r="P24" s="290"/>
      <c r="Q24" s="98"/>
      <c r="R24" s="95"/>
      <c r="S24" s="95">
        <f t="shared" si="3"/>
        <v>0</v>
      </c>
      <c r="T24" s="95">
        <f t="shared" si="3"/>
        <v>0</v>
      </c>
      <c r="U24" s="95"/>
      <c r="V24" s="95"/>
      <c r="W24" s="98"/>
      <c r="X24" s="98"/>
      <c r="Y24" s="95">
        <f t="shared" si="4"/>
        <v>0</v>
      </c>
      <c r="Z24" s="95">
        <f t="shared" si="4"/>
        <v>0</v>
      </c>
      <c r="AA24" s="95"/>
      <c r="AB24" s="298"/>
      <c r="AC24" s="299"/>
      <c r="AD24" s="292"/>
      <c r="AE24" s="95">
        <f t="shared" si="5"/>
        <v>0</v>
      </c>
      <c r="AF24" s="95">
        <f t="shared" si="5"/>
        <v>0</v>
      </c>
      <c r="AG24" s="95">
        <v>0</v>
      </c>
      <c r="AH24" s="95"/>
      <c r="AI24" s="95"/>
      <c r="AJ24" s="95"/>
      <c r="AK24" s="95">
        <f t="shared" si="6"/>
        <v>0</v>
      </c>
      <c r="AL24" s="95">
        <f t="shared" si="6"/>
        <v>0</v>
      </c>
      <c r="AM24" s="95"/>
      <c r="AN24" s="95"/>
      <c r="AO24" s="99"/>
      <c r="AP24" s="99"/>
      <c r="AQ24" s="95">
        <f t="shared" si="7"/>
        <v>0</v>
      </c>
      <c r="AR24" s="95">
        <f t="shared" si="7"/>
        <v>0</v>
      </c>
      <c r="AS24" s="98"/>
      <c r="AT24" s="98"/>
      <c r="AU24" s="98"/>
      <c r="AV24" s="95"/>
      <c r="AW24" s="95">
        <f t="shared" si="8"/>
        <v>0</v>
      </c>
      <c r="AX24" s="95">
        <f t="shared" si="8"/>
        <v>0</v>
      </c>
      <c r="AY24" s="260"/>
      <c r="AZ24" s="110"/>
      <c r="BA24" s="110"/>
      <c r="BB24" s="110"/>
      <c r="BC24" s="95">
        <f t="shared" si="9"/>
        <v>0</v>
      </c>
      <c r="BD24" s="95">
        <f t="shared" si="9"/>
        <v>0</v>
      </c>
      <c r="BE24" s="289"/>
      <c r="BF24" s="289"/>
      <c r="BG24" s="99"/>
      <c r="BH24" s="293"/>
      <c r="BI24" s="95">
        <f t="shared" si="10"/>
        <v>0</v>
      </c>
      <c r="BJ24" s="95">
        <f t="shared" si="10"/>
        <v>0</v>
      </c>
      <c r="BK24" s="118"/>
      <c r="BL24" s="118"/>
      <c r="BM24" s="95"/>
      <c r="BN24" s="95"/>
      <c r="BO24" s="95">
        <f t="shared" si="11"/>
        <v>0</v>
      </c>
      <c r="BP24" s="95">
        <f t="shared" si="11"/>
        <v>0</v>
      </c>
      <c r="BQ24" s="294"/>
      <c r="BR24" s="289"/>
      <c r="BS24" s="119"/>
      <c r="BT24" s="119"/>
      <c r="BU24" s="95">
        <f t="shared" si="12"/>
        <v>0</v>
      </c>
      <c r="BV24" s="95">
        <f t="shared" si="12"/>
        <v>0</v>
      </c>
      <c r="BW24" s="98"/>
      <c r="BX24" s="98"/>
      <c r="BY24" s="103"/>
      <c r="BZ24" s="295"/>
      <c r="CA24" s="95">
        <f t="shared" si="13"/>
        <v>0</v>
      </c>
      <c r="CB24" s="95">
        <f t="shared" si="13"/>
        <v>0</v>
      </c>
      <c r="CC24" s="98"/>
      <c r="CD24" s="98"/>
      <c r="CE24" s="120"/>
      <c r="CF24" s="120"/>
      <c r="CG24" s="95">
        <f t="shared" si="14"/>
        <v>0</v>
      </c>
      <c r="CH24" s="95">
        <f t="shared" si="14"/>
        <v>0</v>
      </c>
      <c r="CI24" s="289"/>
      <c r="CJ24" s="289"/>
      <c r="CK24" s="266"/>
      <c r="CL24" s="95"/>
      <c r="CM24" s="95">
        <f t="shared" si="15"/>
        <v>0</v>
      </c>
      <c r="CN24" s="95">
        <f t="shared" si="15"/>
        <v>0</v>
      </c>
      <c r="CO24" s="289"/>
      <c r="CP24" s="289"/>
      <c r="CQ24" s="95"/>
      <c r="CR24" s="95"/>
      <c r="CS24" s="95">
        <f t="shared" si="16"/>
        <v>0</v>
      </c>
      <c r="CT24" s="95">
        <f t="shared" si="16"/>
        <v>0</v>
      </c>
      <c r="CU24" s="98"/>
      <c r="CV24" s="98"/>
      <c r="CW24" s="289"/>
      <c r="CX24" s="289"/>
      <c r="CY24" s="95">
        <f t="shared" si="17"/>
        <v>0</v>
      </c>
      <c r="CZ24" s="95">
        <f t="shared" si="17"/>
        <v>0</v>
      </c>
      <c r="DA24" s="289"/>
      <c r="DB24" s="290"/>
      <c r="DC24" s="118"/>
      <c r="DD24" s="95"/>
      <c r="DE24" s="95">
        <f t="shared" si="18"/>
        <v>0</v>
      </c>
      <c r="DF24" s="95">
        <f t="shared" si="18"/>
        <v>0</v>
      </c>
      <c r="DG24" s="98"/>
      <c r="DH24" s="98"/>
      <c r="DI24" s="98"/>
      <c r="DJ24" s="98"/>
      <c r="DK24" s="95">
        <f t="shared" si="19"/>
        <v>0</v>
      </c>
      <c r="DL24" s="95">
        <f t="shared" si="19"/>
        <v>0</v>
      </c>
      <c r="DM24" s="289"/>
      <c r="DN24" s="289"/>
      <c r="DO24" s="296"/>
      <c r="DP24" s="297"/>
      <c r="DQ24" s="95">
        <f t="shared" si="20"/>
        <v>0</v>
      </c>
      <c r="DR24" s="95">
        <f t="shared" si="20"/>
        <v>0</v>
      </c>
      <c r="DS24" s="140"/>
      <c r="DT24" s="95"/>
      <c r="DU24" s="289"/>
      <c r="DV24" s="289"/>
      <c r="DW24" s="95">
        <f t="shared" si="21"/>
        <v>0</v>
      </c>
      <c r="DX24" s="95">
        <f t="shared" si="21"/>
        <v>0</v>
      </c>
      <c r="DY24" s="289"/>
      <c r="DZ24" s="290"/>
      <c r="EA24" s="261"/>
      <c r="EB24" s="95"/>
      <c r="EC24" s="95">
        <f t="shared" si="22"/>
        <v>0</v>
      </c>
      <c r="ED24" s="95">
        <f t="shared" si="22"/>
        <v>0</v>
      </c>
      <c r="EE24" s="289"/>
      <c r="EF24" s="289"/>
      <c r="EG24" s="296"/>
      <c r="EH24" s="296"/>
      <c r="EI24" s="95">
        <f t="shared" si="23"/>
        <v>0</v>
      </c>
      <c r="EJ24" s="95">
        <f t="shared" si="23"/>
        <v>0</v>
      </c>
      <c r="EK24" s="289"/>
      <c r="EL24" s="289"/>
      <c r="EM24" s="296"/>
      <c r="EN24" s="296"/>
      <c r="EO24" s="95">
        <f t="shared" si="24"/>
        <v>0</v>
      </c>
      <c r="EP24" s="95">
        <f t="shared" si="24"/>
        <v>0</v>
      </c>
      <c r="EQ24" s="262">
        <v>0</v>
      </c>
      <c r="ER24" s="240"/>
      <c r="ES24" s="240"/>
      <c r="ET24" s="240"/>
      <c r="EU24" s="98">
        <f t="shared" si="25"/>
        <v>0</v>
      </c>
      <c r="EV24" s="98">
        <f t="shared" si="26"/>
        <v>0</v>
      </c>
      <c r="EW24" s="95"/>
      <c r="EX24" s="95"/>
      <c r="EY24" s="95"/>
      <c r="EZ24" s="95"/>
      <c r="FA24" s="95">
        <f t="shared" si="27"/>
        <v>0</v>
      </c>
      <c r="FB24" s="95">
        <f t="shared" si="27"/>
        <v>0</v>
      </c>
      <c r="FC24" s="95"/>
      <c r="FD24" s="95"/>
      <c r="FE24" s="95"/>
      <c r="FF24" s="95"/>
      <c r="FG24" s="95">
        <f t="shared" si="28"/>
        <v>0</v>
      </c>
      <c r="FH24" s="95">
        <f t="shared" si="28"/>
        <v>0</v>
      </c>
      <c r="FI24" s="240"/>
      <c r="FJ24" s="240"/>
      <c r="FK24" s="240"/>
      <c r="FL24" s="240"/>
      <c r="FM24" s="98">
        <f t="shared" si="29"/>
        <v>0</v>
      </c>
      <c r="FN24" s="98">
        <f t="shared" si="30"/>
        <v>0</v>
      </c>
      <c r="FO24" s="240">
        <v>0</v>
      </c>
      <c r="FP24" s="240"/>
      <c r="FQ24" s="240"/>
      <c r="FR24" s="240"/>
      <c r="FS24" s="98">
        <f t="shared" si="31"/>
        <v>0</v>
      </c>
      <c r="FT24" s="98">
        <f t="shared" si="32"/>
        <v>0</v>
      </c>
      <c r="FU24" s="240">
        <v>0</v>
      </c>
      <c r="FV24" s="240"/>
      <c r="FW24" s="240"/>
      <c r="FX24" s="240"/>
      <c r="FY24" s="98">
        <f t="shared" si="33"/>
        <v>0</v>
      </c>
      <c r="FZ24" s="98">
        <f t="shared" si="34"/>
        <v>0</v>
      </c>
      <c r="GA24" s="240">
        <v>0</v>
      </c>
      <c r="GB24" s="240"/>
      <c r="GC24" s="240"/>
      <c r="GD24" s="240"/>
      <c r="GE24" s="98">
        <f t="shared" si="35"/>
        <v>0</v>
      </c>
      <c r="GF24" s="98">
        <f t="shared" si="36"/>
        <v>0</v>
      </c>
      <c r="GG24" s="240"/>
      <c r="GH24" s="240"/>
      <c r="GI24" s="98">
        <f t="shared" si="1"/>
        <v>0</v>
      </c>
      <c r="GJ24" s="98">
        <f t="shared" si="37"/>
        <v>0</v>
      </c>
      <c r="GK24" s="240"/>
      <c r="GL24" s="240"/>
      <c r="GM24" s="98">
        <f t="shared" si="38"/>
        <v>0</v>
      </c>
      <c r="GN24" s="98">
        <f t="shared" si="39"/>
        <v>0</v>
      </c>
      <c r="GO24" s="286">
        <v>0</v>
      </c>
      <c r="GP24" s="240"/>
      <c r="GQ24" s="98">
        <f t="shared" si="40"/>
        <v>0</v>
      </c>
      <c r="GR24" s="98">
        <f t="shared" si="41"/>
        <v>0</v>
      </c>
      <c r="GS24" s="240"/>
      <c r="GT24" s="240"/>
      <c r="GU24" s="98">
        <f t="shared" si="42"/>
        <v>0</v>
      </c>
      <c r="GV24" s="98">
        <f t="shared" si="43"/>
        <v>0</v>
      </c>
      <c r="GW24" s="240"/>
      <c r="GX24" s="240"/>
      <c r="GY24" s="98">
        <f t="shared" si="44"/>
        <v>0</v>
      </c>
      <c r="GZ24" s="98">
        <f t="shared" si="45"/>
        <v>0</v>
      </c>
      <c r="HA24" s="240"/>
      <c r="HB24" s="240"/>
      <c r="HC24" s="98">
        <f t="shared" si="46"/>
        <v>0</v>
      </c>
      <c r="HD24" s="98">
        <f t="shared" si="47"/>
        <v>0</v>
      </c>
      <c r="HE24" s="240">
        <v>1.33</v>
      </c>
      <c r="HF24" s="240"/>
      <c r="HG24" s="98">
        <f t="shared" si="48"/>
        <v>1.33</v>
      </c>
      <c r="HH24" s="98">
        <f t="shared" si="48"/>
        <v>0</v>
      </c>
      <c r="HI24" s="240">
        <v>1.44</v>
      </c>
      <c r="HJ24" s="240"/>
      <c r="HK24" s="98">
        <f t="shared" si="49"/>
        <v>1.44</v>
      </c>
      <c r="HL24" s="98">
        <f t="shared" si="49"/>
        <v>0</v>
      </c>
      <c r="HM24" s="98"/>
      <c r="HN24" s="98"/>
      <c r="HO24" s="98">
        <f t="shared" si="50"/>
        <v>0</v>
      </c>
      <c r="HP24" s="98">
        <f t="shared" si="50"/>
        <v>0</v>
      </c>
      <c r="HQ24" s="98"/>
      <c r="HR24" s="98"/>
      <c r="HS24" s="98">
        <f t="shared" si="51"/>
        <v>0</v>
      </c>
      <c r="HT24" s="98">
        <f t="shared" si="51"/>
        <v>0</v>
      </c>
      <c r="HU24" s="98">
        <v>0</v>
      </c>
      <c r="HV24" s="98"/>
      <c r="HW24" s="98">
        <f t="shared" si="52"/>
        <v>0</v>
      </c>
      <c r="HX24" s="98">
        <f t="shared" si="52"/>
        <v>0</v>
      </c>
      <c r="HY24" s="98"/>
      <c r="HZ24" s="98"/>
      <c r="IA24" s="98">
        <f t="shared" si="53"/>
        <v>0</v>
      </c>
      <c r="IB24" s="98">
        <f t="shared" si="53"/>
        <v>0</v>
      </c>
      <c r="IC24" s="98"/>
      <c r="ID24" s="98"/>
      <c r="IE24" s="98">
        <f t="shared" si="54"/>
        <v>0</v>
      </c>
      <c r="IF24" s="263">
        <f t="shared" si="55"/>
        <v>0</v>
      </c>
      <c r="IG24" s="288"/>
      <c r="IH24" s="288"/>
      <c r="II24" s="264">
        <f t="shared" si="56"/>
        <v>0</v>
      </c>
      <c r="IJ24" s="264">
        <f t="shared" si="56"/>
        <v>0</v>
      </c>
      <c r="IM24" s="264">
        <f t="shared" si="57"/>
        <v>0</v>
      </c>
      <c r="IN24" s="264">
        <f t="shared" si="57"/>
        <v>0</v>
      </c>
      <c r="IO24" s="240"/>
      <c r="IP24" s="264"/>
      <c r="IQ24" s="264">
        <f t="shared" si="58"/>
        <v>0</v>
      </c>
      <c r="IR24" s="264">
        <f t="shared" si="58"/>
        <v>0</v>
      </c>
      <c r="IS24" s="264"/>
      <c r="IT24" s="264"/>
      <c r="IU24" s="264">
        <f t="shared" si="59"/>
        <v>0</v>
      </c>
      <c r="IV24" s="264">
        <f t="shared" si="59"/>
        <v>0</v>
      </c>
      <c r="IW24" s="264">
        <v>0</v>
      </c>
      <c r="IX24" s="264"/>
      <c r="IY24" s="264">
        <f t="shared" si="60"/>
        <v>0</v>
      </c>
      <c r="IZ24" s="264">
        <f t="shared" si="61"/>
        <v>0</v>
      </c>
      <c r="JA24" s="264"/>
      <c r="JB24" s="264"/>
      <c r="JC24" s="264">
        <f t="shared" si="62"/>
        <v>0</v>
      </c>
      <c r="JD24" s="264">
        <f t="shared" si="62"/>
        <v>0</v>
      </c>
      <c r="JE24" s="264">
        <v>0</v>
      </c>
      <c r="JF24" s="264"/>
      <c r="JG24" s="264">
        <f t="shared" si="63"/>
        <v>0</v>
      </c>
      <c r="JH24" s="264">
        <f t="shared" si="63"/>
        <v>0</v>
      </c>
      <c r="JI24" s="264"/>
      <c r="JJ24" s="264"/>
      <c r="JK24" s="264">
        <f t="shared" si="64"/>
        <v>0</v>
      </c>
      <c r="JL24" s="264">
        <f t="shared" si="64"/>
        <v>0</v>
      </c>
      <c r="JM24" s="264"/>
      <c r="JN24" s="264"/>
      <c r="JO24" s="264">
        <f t="shared" si="65"/>
        <v>0</v>
      </c>
      <c r="JP24" s="264">
        <f t="shared" si="65"/>
        <v>0</v>
      </c>
      <c r="JQ24" s="264"/>
      <c r="JR24" s="264"/>
      <c r="JS24" s="264">
        <f t="shared" si="66"/>
        <v>0</v>
      </c>
      <c r="JT24" s="264">
        <f t="shared" si="66"/>
        <v>0</v>
      </c>
      <c r="JU24" s="264"/>
      <c r="JV24" s="264"/>
      <c r="JW24" s="264">
        <f t="shared" si="67"/>
        <v>0</v>
      </c>
      <c r="JX24" s="264">
        <f t="shared" si="67"/>
        <v>0</v>
      </c>
    </row>
    <row r="25" spans="1:284" ht="12.75" customHeight="1">
      <c r="A25" s="219"/>
      <c r="B25" s="114">
        <v>15</v>
      </c>
      <c r="C25" s="289"/>
      <c r="D25" s="289"/>
      <c r="E25" s="98"/>
      <c r="F25" s="98"/>
      <c r="G25" s="95">
        <f t="shared" si="0"/>
        <v>0</v>
      </c>
      <c r="H25" s="95">
        <f t="shared" si="0"/>
        <v>0</v>
      </c>
      <c r="I25" s="290">
        <v>0</v>
      </c>
      <c r="J25" s="95"/>
      <c r="K25" s="95"/>
      <c r="L25" s="95"/>
      <c r="M25" s="95">
        <f t="shared" si="2"/>
        <v>0</v>
      </c>
      <c r="N25" s="95">
        <f t="shared" si="2"/>
        <v>0</v>
      </c>
      <c r="O25" s="289"/>
      <c r="P25" s="290"/>
      <c r="Q25" s="98"/>
      <c r="R25" s="95"/>
      <c r="S25" s="95">
        <f t="shared" si="3"/>
        <v>0</v>
      </c>
      <c r="T25" s="95">
        <f t="shared" si="3"/>
        <v>0</v>
      </c>
      <c r="U25" s="95"/>
      <c r="V25" s="95"/>
      <c r="W25" s="98"/>
      <c r="X25" s="98"/>
      <c r="Y25" s="95">
        <f t="shared" si="4"/>
        <v>0</v>
      </c>
      <c r="Z25" s="95">
        <f t="shared" si="4"/>
        <v>0</v>
      </c>
      <c r="AA25" s="95"/>
      <c r="AB25" s="298"/>
      <c r="AC25" s="299"/>
      <c r="AD25" s="292"/>
      <c r="AE25" s="95">
        <f t="shared" si="5"/>
        <v>0</v>
      </c>
      <c r="AF25" s="95">
        <f t="shared" si="5"/>
        <v>0</v>
      </c>
      <c r="AG25" s="95">
        <v>0</v>
      </c>
      <c r="AH25" s="95"/>
      <c r="AI25" s="95"/>
      <c r="AJ25" s="95"/>
      <c r="AK25" s="95">
        <f t="shared" si="6"/>
        <v>0</v>
      </c>
      <c r="AL25" s="95">
        <f t="shared" si="6"/>
        <v>0</v>
      </c>
      <c r="AM25" s="95"/>
      <c r="AN25" s="95"/>
      <c r="AO25" s="99"/>
      <c r="AP25" s="99"/>
      <c r="AQ25" s="95">
        <f t="shared" si="7"/>
        <v>0</v>
      </c>
      <c r="AR25" s="95">
        <f t="shared" si="7"/>
        <v>0</v>
      </c>
      <c r="AS25" s="98"/>
      <c r="AT25" s="98"/>
      <c r="AU25" s="98"/>
      <c r="AV25" s="95"/>
      <c r="AW25" s="95">
        <f t="shared" si="8"/>
        <v>0</v>
      </c>
      <c r="AX25" s="95">
        <f t="shared" si="8"/>
        <v>0</v>
      </c>
      <c r="AY25" s="260"/>
      <c r="AZ25" s="110"/>
      <c r="BA25" s="110"/>
      <c r="BB25" s="110"/>
      <c r="BC25" s="95">
        <f t="shared" si="9"/>
        <v>0</v>
      </c>
      <c r="BD25" s="95">
        <f t="shared" si="9"/>
        <v>0</v>
      </c>
      <c r="BE25" s="289"/>
      <c r="BF25" s="289"/>
      <c r="BG25" s="99"/>
      <c r="BH25" s="293"/>
      <c r="BI25" s="95">
        <f t="shared" si="10"/>
        <v>0</v>
      </c>
      <c r="BJ25" s="95">
        <f t="shared" si="10"/>
        <v>0</v>
      </c>
      <c r="BK25" s="118"/>
      <c r="BL25" s="118"/>
      <c r="BM25" s="95"/>
      <c r="BN25" s="95"/>
      <c r="BO25" s="95">
        <f t="shared" si="11"/>
        <v>0</v>
      </c>
      <c r="BP25" s="95">
        <f t="shared" si="11"/>
        <v>0</v>
      </c>
      <c r="BQ25" s="294"/>
      <c r="BR25" s="289"/>
      <c r="BS25" s="119"/>
      <c r="BT25" s="119"/>
      <c r="BU25" s="95">
        <f t="shared" si="12"/>
        <v>0</v>
      </c>
      <c r="BV25" s="95">
        <f t="shared" si="12"/>
        <v>0</v>
      </c>
      <c r="BW25" s="98"/>
      <c r="BX25" s="98"/>
      <c r="BY25" s="103"/>
      <c r="BZ25" s="295"/>
      <c r="CA25" s="95">
        <f t="shared" si="13"/>
        <v>0</v>
      </c>
      <c r="CB25" s="95">
        <f t="shared" si="13"/>
        <v>0</v>
      </c>
      <c r="CC25" s="98"/>
      <c r="CD25" s="98"/>
      <c r="CE25" s="120"/>
      <c r="CF25" s="120"/>
      <c r="CG25" s="95">
        <f t="shared" si="14"/>
        <v>0</v>
      </c>
      <c r="CH25" s="95">
        <f t="shared" si="14"/>
        <v>0</v>
      </c>
      <c r="CI25" s="289"/>
      <c r="CJ25" s="289"/>
      <c r="CK25" s="266"/>
      <c r="CL25" s="95"/>
      <c r="CM25" s="95">
        <f t="shared" si="15"/>
        <v>0</v>
      </c>
      <c r="CN25" s="95">
        <f t="shared" si="15"/>
        <v>0</v>
      </c>
      <c r="CO25" s="289"/>
      <c r="CP25" s="289"/>
      <c r="CQ25" s="95"/>
      <c r="CR25" s="95"/>
      <c r="CS25" s="95">
        <f t="shared" si="16"/>
        <v>0</v>
      </c>
      <c r="CT25" s="95">
        <f t="shared" si="16"/>
        <v>0</v>
      </c>
      <c r="CU25" s="98"/>
      <c r="CV25" s="98"/>
      <c r="CW25" s="289"/>
      <c r="CX25" s="289"/>
      <c r="CY25" s="95">
        <f t="shared" si="17"/>
        <v>0</v>
      </c>
      <c r="CZ25" s="95">
        <f t="shared" si="17"/>
        <v>0</v>
      </c>
      <c r="DA25" s="289"/>
      <c r="DB25" s="290"/>
      <c r="DC25" s="118"/>
      <c r="DD25" s="95"/>
      <c r="DE25" s="95">
        <f t="shared" si="18"/>
        <v>0</v>
      </c>
      <c r="DF25" s="95">
        <f t="shared" si="18"/>
        <v>0</v>
      </c>
      <c r="DG25" s="98"/>
      <c r="DH25" s="98"/>
      <c r="DI25" s="98"/>
      <c r="DJ25" s="98"/>
      <c r="DK25" s="95">
        <f t="shared" si="19"/>
        <v>0</v>
      </c>
      <c r="DL25" s="95">
        <f t="shared" si="19"/>
        <v>0</v>
      </c>
      <c r="DM25" s="289"/>
      <c r="DN25" s="289"/>
      <c r="DO25" s="296"/>
      <c r="DP25" s="297"/>
      <c r="DQ25" s="95">
        <f t="shared" si="20"/>
        <v>0</v>
      </c>
      <c r="DR25" s="95">
        <f t="shared" si="20"/>
        <v>0</v>
      </c>
      <c r="DS25" s="140"/>
      <c r="DT25" s="95"/>
      <c r="DU25" s="289"/>
      <c r="DV25" s="289"/>
      <c r="DW25" s="95">
        <f t="shared" si="21"/>
        <v>0</v>
      </c>
      <c r="DX25" s="95">
        <f t="shared" si="21"/>
        <v>0</v>
      </c>
      <c r="DY25" s="289"/>
      <c r="DZ25" s="290"/>
      <c r="EA25" s="261"/>
      <c r="EB25" s="95"/>
      <c r="EC25" s="95">
        <f t="shared" si="22"/>
        <v>0</v>
      </c>
      <c r="ED25" s="95">
        <f t="shared" si="22"/>
        <v>0</v>
      </c>
      <c r="EE25" s="289"/>
      <c r="EF25" s="289"/>
      <c r="EG25" s="296"/>
      <c r="EH25" s="296"/>
      <c r="EI25" s="95">
        <f t="shared" si="23"/>
        <v>0</v>
      </c>
      <c r="EJ25" s="95">
        <f t="shared" si="23"/>
        <v>0</v>
      </c>
      <c r="EK25" s="289"/>
      <c r="EL25" s="289"/>
      <c r="EM25" s="296"/>
      <c r="EN25" s="296"/>
      <c r="EO25" s="95">
        <f t="shared" si="24"/>
        <v>0</v>
      </c>
      <c r="EP25" s="95">
        <f t="shared" si="24"/>
        <v>0</v>
      </c>
      <c r="EQ25" s="262">
        <v>0</v>
      </c>
      <c r="ER25" s="240"/>
      <c r="ES25" s="240"/>
      <c r="ET25" s="240"/>
      <c r="EU25" s="98">
        <f t="shared" si="25"/>
        <v>0</v>
      </c>
      <c r="EV25" s="98">
        <f t="shared" si="26"/>
        <v>0</v>
      </c>
      <c r="EW25" s="95"/>
      <c r="EX25" s="95"/>
      <c r="EY25" s="95"/>
      <c r="EZ25" s="95"/>
      <c r="FA25" s="95">
        <f t="shared" si="27"/>
        <v>0</v>
      </c>
      <c r="FB25" s="95">
        <f t="shared" si="27"/>
        <v>0</v>
      </c>
      <c r="FC25" s="95"/>
      <c r="FD25" s="95"/>
      <c r="FE25" s="95"/>
      <c r="FF25" s="95"/>
      <c r="FG25" s="95">
        <f t="shared" si="28"/>
        <v>0</v>
      </c>
      <c r="FH25" s="95">
        <f t="shared" si="28"/>
        <v>0</v>
      </c>
      <c r="FI25" s="240"/>
      <c r="FJ25" s="240"/>
      <c r="FK25" s="240"/>
      <c r="FL25" s="240"/>
      <c r="FM25" s="98">
        <f t="shared" si="29"/>
        <v>0</v>
      </c>
      <c r="FN25" s="98">
        <f t="shared" si="30"/>
        <v>0</v>
      </c>
      <c r="FO25" s="240">
        <v>0</v>
      </c>
      <c r="FP25" s="240"/>
      <c r="FQ25" s="240"/>
      <c r="FR25" s="240"/>
      <c r="FS25" s="98">
        <f t="shared" si="31"/>
        <v>0</v>
      </c>
      <c r="FT25" s="98">
        <f t="shared" si="32"/>
        <v>0</v>
      </c>
      <c r="FU25" s="240">
        <v>0</v>
      </c>
      <c r="FV25" s="240"/>
      <c r="FW25" s="240"/>
      <c r="FX25" s="240"/>
      <c r="FY25" s="98">
        <f t="shared" si="33"/>
        <v>0</v>
      </c>
      <c r="FZ25" s="98">
        <f t="shared" si="34"/>
        <v>0</v>
      </c>
      <c r="GA25" s="240">
        <v>0</v>
      </c>
      <c r="GB25" s="240"/>
      <c r="GC25" s="240"/>
      <c r="GD25" s="240"/>
      <c r="GE25" s="98">
        <f t="shared" si="35"/>
        <v>0</v>
      </c>
      <c r="GF25" s="98">
        <f t="shared" si="36"/>
        <v>0</v>
      </c>
      <c r="GG25" s="240"/>
      <c r="GH25" s="240"/>
      <c r="GI25" s="98">
        <f t="shared" si="1"/>
        <v>0</v>
      </c>
      <c r="GJ25" s="98">
        <f t="shared" si="37"/>
        <v>0</v>
      </c>
      <c r="GK25" s="240"/>
      <c r="GL25" s="240"/>
      <c r="GM25" s="98">
        <f t="shared" si="38"/>
        <v>0</v>
      </c>
      <c r="GN25" s="98">
        <f t="shared" si="39"/>
        <v>0</v>
      </c>
      <c r="GO25" s="286">
        <v>0</v>
      </c>
      <c r="GP25" s="240"/>
      <c r="GQ25" s="98">
        <f t="shared" si="40"/>
        <v>0</v>
      </c>
      <c r="GR25" s="98">
        <f t="shared" si="41"/>
        <v>0</v>
      </c>
      <c r="GS25" s="240"/>
      <c r="GT25" s="240"/>
      <c r="GU25" s="98">
        <f t="shared" si="42"/>
        <v>0</v>
      </c>
      <c r="GV25" s="98">
        <f t="shared" si="43"/>
        <v>0</v>
      </c>
      <c r="GW25" s="240"/>
      <c r="GX25" s="240"/>
      <c r="GY25" s="98">
        <f t="shared" si="44"/>
        <v>0</v>
      </c>
      <c r="GZ25" s="98">
        <f t="shared" si="45"/>
        <v>0</v>
      </c>
      <c r="HA25" s="240"/>
      <c r="HB25" s="240"/>
      <c r="HC25" s="98">
        <f t="shared" si="46"/>
        <v>0</v>
      </c>
      <c r="HD25" s="98">
        <f t="shared" si="47"/>
        <v>0</v>
      </c>
      <c r="HE25" s="240">
        <v>1.33</v>
      </c>
      <c r="HF25" s="240"/>
      <c r="HG25" s="98">
        <f t="shared" si="48"/>
        <v>1.33</v>
      </c>
      <c r="HH25" s="98">
        <f t="shared" si="48"/>
        <v>0</v>
      </c>
      <c r="HI25" s="240">
        <v>1.44</v>
      </c>
      <c r="HJ25" s="240"/>
      <c r="HK25" s="98">
        <f t="shared" si="49"/>
        <v>1.44</v>
      </c>
      <c r="HL25" s="98">
        <f t="shared" si="49"/>
        <v>0</v>
      </c>
      <c r="HM25" s="98"/>
      <c r="HN25" s="98"/>
      <c r="HO25" s="98">
        <f t="shared" si="50"/>
        <v>0</v>
      </c>
      <c r="HP25" s="98">
        <f t="shared" si="50"/>
        <v>0</v>
      </c>
      <c r="HQ25" s="98"/>
      <c r="HR25" s="98"/>
      <c r="HS25" s="98">
        <f t="shared" si="51"/>
        <v>0</v>
      </c>
      <c r="HT25" s="98">
        <f t="shared" si="51"/>
        <v>0</v>
      </c>
      <c r="HU25" s="98">
        <v>0</v>
      </c>
      <c r="HV25" s="98"/>
      <c r="HW25" s="98">
        <f t="shared" si="52"/>
        <v>0</v>
      </c>
      <c r="HX25" s="98">
        <f t="shared" si="52"/>
        <v>0</v>
      </c>
      <c r="HY25" s="98"/>
      <c r="HZ25" s="98"/>
      <c r="IA25" s="98">
        <f t="shared" si="53"/>
        <v>0</v>
      </c>
      <c r="IB25" s="98">
        <f t="shared" si="53"/>
        <v>0</v>
      </c>
      <c r="IC25" s="98"/>
      <c r="ID25" s="98"/>
      <c r="IE25" s="98">
        <f t="shared" si="54"/>
        <v>0</v>
      </c>
      <c r="IF25" s="263">
        <f t="shared" si="55"/>
        <v>0</v>
      </c>
      <c r="IG25" s="288"/>
      <c r="IH25" s="288"/>
      <c r="II25" s="264">
        <f t="shared" si="56"/>
        <v>0</v>
      </c>
      <c r="IJ25" s="264">
        <f t="shared" si="56"/>
        <v>0</v>
      </c>
      <c r="IM25" s="264">
        <f t="shared" si="57"/>
        <v>0</v>
      </c>
      <c r="IN25" s="264">
        <f t="shared" si="57"/>
        <v>0</v>
      </c>
      <c r="IO25" s="240"/>
      <c r="IP25" s="264"/>
      <c r="IQ25" s="264">
        <f t="shared" si="58"/>
        <v>0</v>
      </c>
      <c r="IR25" s="264">
        <f t="shared" si="58"/>
        <v>0</v>
      </c>
      <c r="IS25" s="264"/>
      <c r="IT25" s="264"/>
      <c r="IU25" s="264">
        <f t="shared" si="59"/>
        <v>0</v>
      </c>
      <c r="IV25" s="264">
        <f t="shared" si="59"/>
        <v>0</v>
      </c>
      <c r="IW25" s="264">
        <v>0</v>
      </c>
      <c r="IX25" s="264"/>
      <c r="IY25" s="264">
        <f t="shared" si="60"/>
        <v>0</v>
      </c>
      <c r="IZ25" s="264">
        <f t="shared" si="61"/>
        <v>0</v>
      </c>
      <c r="JA25" s="264"/>
      <c r="JB25" s="264"/>
      <c r="JC25" s="264">
        <f t="shared" si="62"/>
        <v>0</v>
      </c>
      <c r="JD25" s="264">
        <f t="shared" si="62"/>
        <v>0</v>
      </c>
      <c r="JE25" s="264">
        <v>0</v>
      </c>
      <c r="JF25" s="264"/>
      <c r="JG25" s="264">
        <f t="shared" si="63"/>
        <v>0</v>
      </c>
      <c r="JH25" s="264">
        <f t="shared" si="63"/>
        <v>0</v>
      </c>
      <c r="JI25" s="264"/>
      <c r="JJ25" s="264"/>
      <c r="JK25" s="264">
        <f t="shared" si="64"/>
        <v>0</v>
      </c>
      <c r="JL25" s="264">
        <f t="shared" si="64"/>
        <v>0</v>
      </c>
      <c r="JM25" s="264"/>
      <c r="JN25" s="264"/>
      <c r="JO25" s="264">
        <f t="shared" si="65"/>
        <v>0</v>
      </c>
      <c r="JP25" s="264">
        <f t="shared" si="65"/>
        <v>0</v>
      </c>
      <c r="JQ25" s="264"/>
      <c r="JR25" s="264"/>
      <c r="JS25" s="264">
        <f t="shared" si="66"/>
        <v>0</v>
      </c>
      <c r="JT25" s="264">
        <f t="shared" si="66"/>
        <v>0</v>
      </c>
      <c r="JU25" s="264"/>
      <c r="JV25" s="264"/>
      <c r="JW25" s="264">
        <f t="shared" si="67"/>
        <v>0</v>
      </c>
      <c r="JX25" s="264">
        <f t="shared" si="67"/>
        <v>0</v>
      </c>
    </row>
    <row r="26" spans="1:284" ht="12.75" customHeight="1">
      <c r="A26" s="219"/>
      <c r="B26" s="114">
        <v>16</v>
      </c>
      <c r="C26" s="289"/>
      <c r="D26" s="289"/>
      <c r="E26" s="98"/>
      <c r="F26" s="98"/>
      <c r="G26" s="95">
        <f t="shared" si="0"/>
        <v>0</v>
      </c>
      <c r="H26" s="95">
        <f t="shared" si="0"/>
        <v>0</v>
      </c>
      <c r="I26" s="290">
        <v>0</v>
      </c>
      <c r="J26" s="95"/>
      <c r="K26" s="95"/>
      <c r="L26" s="95"/>
      <c r="M26" s="95">
        <f t="shared" si="2"/>
        <v>0</v>
      </c>
      <c r="N26" s="95">
        <f t="shared" si="2"/>
        <v>0</v>
      </c>
      <c r="O26" s="289"/>
      <c r="P26" s="290"/>
      <c r="Q26" s="98"/>
      <c r="R26" s="95"/>
      <c r="S26" s="95">
        <f t="shared" si="3"/>
        <v>0</v>
      </c>
      <c r="T26" s="95">
        <f t="shared" si="3"/>
        <v>0</v>
      </c>
      <c r="U26" s="95"/>
      <c r="V26" s="95"/>
      <c r="W26" s="98"/>
      <c r="X26" s="98"/>
      <c r="Y26" s="95">
        <f t="shared" si="4"/>
        <v>0</v>
      </c>
      <c r="Z26" s="95">
        <f t="shared" si="4"/>
        <v>0</v>
      </c>
      <c r="AA26" s="95"/>
      <c r="AB26" s="298"/>
      <c r="AC26" s="299"/>
      <c r="AD26" s="292"/>
      <c r="AE26" s="95">
        <f t="shared" si="5"/>
        <v>0</v>
      </c>
      <c r="AF26" s="95">
        <f t="shared" si="5"/>
        <v>0</v>
      </c>
      <c r="AG26" s="95">
        <v>0</v>
      </c>
      <c r="AH26" s="95"/>
      <c r="AI26" s="95"/>
      <c r="AJ26" s="95"/>
      <c r="AK26" s="95">
        <f t="shared" si="6"/>
        <v>0</v>
      </c>
      <c r="AL26" s="95">
        <f t="shared" si="6"/>
        <v>0</v>
      </c>
      <c r="AM26" s="95"/>
      <c r="AN26" s="95"/>
      <c r="AO26" s="99"/>
      <c r="AP26" s="99"/>
      <c r="AQ26" s="95">
        <f t="shared" si="7"/>
        <v>0</v>
      </c>
      <c r="AR26" s="95">
        <f t="shared" si="7"/>
        <v>0</v>
      </c>
      <c r="AS26" s="98"/>
      <c r="AT26" s="98"/>
      <c r="AU26" s="98"/>
      <c r="AV26" s="95"/>
      <c r="AW26" s="95">
        <f t="shared" si="8"/>
        <v>0</v>
      </c>
      <c r="AX26" s="95">
        <f t="shared" si="8"/>
        <v>0</v>
      </c>
      <c r="AY26" s="260"/>
      <c r="AZ26" s="110"/>
      <c r="BA26" s="110"/>
      <c r="BB26" s="110"/>
      <c r="BC26" s="95">
        <f t="shared" si="9"/>
        <v>0</v>
      </c>
      <c r="BD26" s="95">
        <f t="shared" si="9"/>
        <v>0</v>
      </c>
      <c r="BE26" s="289"/>
      <c r="BF26" s="289"/>
      <c r="BG26" s="99"/>
      <c r="BH26" s="293"/>
      <c r="BI26" s="95">
        <f t="shared" si="10"/>
        <v>0</v>
      </c>
      <c r="BJ26" s="95">
        <f t="shared" si="10"/>
        <v>0</v>
      </c>
      <c r="BK26" s="118"/>
      <c r="BL26" s="118"/>
      <c r="BM26" s="95"/>
      <c r="BN26" s="95"/>
      <c r="BO26" s="95">
        <f t="shared" si="11"/>
        <v>0</v>
      </c>
      <c r="BP26" s="95">
        <f t="shared" si="11"/>
        <v>0</v>
      </c>
      <c r="BQ26" s="294"/>
      <c r="BR26" s="289"/>
      <c r="BS26" s="119"/>
      <c r="BT26" s="119"/>
      <c r="BU26" s="95">
        <f t="shared" si="12"/>
        <v>0</v>
      </c>
      <c r="BV26" s="95">
        <f t="shared" si="12"/>
        <v>0</v>
      </c>
      <c r="BW26" s="98"/>
      <c r="BX26" s="98"/>
      <c r="BY26" s="103"/>
      <c r="BZ26" s="295"/>
      <c r="CA26" s="95">
        <f t="shared" si="13"/>
        <v>0</v>
      </c>
      <c r="CB26" s="95">
        <f t="shared" si="13"/>
        <v>0</v>
      </c>
      <c r="CC26" s="98"/>
      <c r="CD26" s="98"/>
      <c r="CE26" s="120"/>
      <c r="CF26" s="120"/>
      <c r="CG26" s="95">
        <f t="shared" si="14"/>
        <v>0</v>
      </c>
      <c r="CH26" s="95">
        <f t="shared" si="14"/>
        <v>0</v>
      </c>
      <c r="CI26" s="289"/>
      <c r="CJ26" s="289"/>
      <c r="CK26" s="266"/>
      <c r="CL26" s="95"/>
      <c r="CM26" s="95">
        <f t="shared" si="15"/>
        <v>0</v>
      </c>
      <c r="CN26" s="95">
        <f t="shared" si="15"/>
        <v>0</v>
      </c>
      <c r="CO26" s="289"/>
      <c r="CP26" s="289"/>
      <c r="CQ26" s="95"/>
      <c r="CR26" s="95"/>
      <c r="CS26" s="95">
        <f t="shared" si="16"/>
        <v>0</v>
      </c>
      <c r="CT26" s="95">
        <f t="shared" si="16"/>
        <v>0</v>
      </c>
      <c r="CU26" s="98"/>
      <c r="CV26" s="98"/>
      <c r="CW26" s="289"/>
      <c r="CX26" s="289"/>
      <c r="CY26" s="95">
        <f t="shared" si="17"/>
        <v>0</v>
      </c>
      <c r="CZ26" s="95">
        <f t="shared" si="17"/>
        <v>0</v>
      </c>
      <c r="DA26" s="289"/>
      <c r="DB26" s="290"/>
      <c r="DC26" s="118"/>
      <c r="DD26" s="95"/>
      <c r="DE26" s="95">
        <f t="shared" si="18"/>
        <v>0</v>
      </c>
      <c r="DF26" s="95">
        <f t="shared" si="18"/>
        <v>0</v>
      </c>
      <c r="DG26" s="98"/>
      <c r="DH26" s="98"/>
      <c r="DI26" s="98"/>
      <c r="DJ26" s="98"/>
      <c r="DK26" s="95">
        <f t="shared" si="19"/>
        <v>0</v>
      </c>
      <c r="DL26" s="95">
        <f t="shared" si="19"/>
        <v>0</v>
      </c>
      <c r="DM26" s="289"/>
      <c r="DN26" s="289"/>
      <c r="DO26" s="296"/>
      <c r="DP26" s="297"/>
      <c r="DQ26" s="95">
        <f t="shared" si="20"/>
        <v>0</v>
      </c>
      <c r="DR26" s="95">
        <f t="shared" si="20"/>
        <v>0</v>
      </c>
      <c r="DS26" s="140"/>
      <c r="DT26" s="95"/>
      <c r="DU26" s="289"/>
      <c r="DV26" s="289"/>
      <c r="DW26" s="95">
        <f t="shared" si="21"/>
        <v>0</v>
      </c>
      <c r="DX26" s="95">
        <f t="shared" si="21"/>
        <v>0</v>
      </c>
      <c r="DY26" s="289"/>
      <c r="DZ26" s="290"/>
      <c r="EA26" s="261"/>
      <c r="EB26" s="95"/>
      <c r="EC26" s="95">
        <f t="shared" si="22"/>
        <v>0</v>
      </c>
      <c r="ED26" s="95">
        <f t="shared" si="22"/>
        <v>0</v>
      </c>
      <c r="EE26" s="289"/>
      <c r="EF26" s="289"/>
      <c r="EG26" s="296"/>
      <c r="EH26" s="296"/>
      <c r="EI26" s="95">
        <f t="shared" si="23"/>
        <v>0</v>
      </c>
      <c r="EJ26" s="95">
        <f t="shared" si="23"/>
        <v>0</v>
      </c>
      <c r="EK26" s="289"/>
      <c r="EL26" s="289"/>
      <c r="EM26" s="296"/>
      <c r="EN26" s="296"/>
      <c r="EO26" s="95">
        <f t="shared" si="24"/>
        <v>0</v>
      </c>
      <c r="EP26" s="95">
        <f t="shared" si="24"/>
        <v>0</v>
      </c>
      <c r="EQ26" s="262">
        <v>0</v>
      </c>
      <c r="ER26" s="240"/>
      <c r="ES26" s="240"/>
      <c r="ET26" s="240"/>
      <c r="EU26" s="98">
        <f t="shared" si="25"/>
        <v>0</v>
      </c>
      <c r="EV26" s="98">
        <f t="shared" si="26"/>
        <v>0</v>
      </c>
      <c r="EW26" s="95"/>
      <c r="EX26" s="95"/>
      <c r="EY26" s="95"/>
      <c r="EZ26" s="95"/>
      <c r="FA26" s="95">
        <f t="shared" si="27"/>
        <v>0</v>
      </c>
      <c r="FB26" s="95">
        <f t="shared" si="27"/>
        <v>0</v>
      </c>
      <c r="FC26" s="95"/>
      <c r="FD26" s="95"/>
      <c r="FE26" s="95"/>
      <c r="FF26" s="95"/>
      <c r="FG26" s="95">
        <f t="shared" si="28"/>
        <v>0</v>
      </c>
      <c r="FH26" s="95">
        <f t="shared" si="28"/>
        <v>0</v>
      </c>
      <c r="FI26" s="240"/>
      <c r="FJ26" s="240"/>
      <c r="FK26" s="240"/>
      <c r="FL26" s="240"/>
      <c r="FM26" s="98">
        <f t="shared" si="29"/>
        <v>0</v>
      </c>
      <c r="FN26" s="98">
        <f t="shared" si="30"/>
        <v>0</v>
      </c>
      <c r="FO26" s="240">
        <v>0</v>
      </c>
      <c r="FP26" s="240"/>
      <c r="FQ26" s="240"/>
      <c r="FR26" s="240"/>
      <c r="FS26" s="98">
        <f t="shared" si="31"/>
        <v>0</v>
      </c>
      <c r="FT26" s="98">
        <f t="shared" si="32"/>
        <v>0</v>
      </c>
      <c r="FU26" s="240">
        <v>0</v>
      </c>
      <c r="FV26" s="240"/>
      <c r="FW26" s="240"/>
      <c r="FX26" s="240"/>
      <c r="FY26" s="98">
        <f t="shared" si="33"/>
        <v>0</v>
      </c>
      <c r="FZ26" s="98">
        <f t="shared" si="34"/>
        <v>0</v>
      </c>
      <c r="GA26" s="240">
        <v>0</v>
      </c>
      <c r="GB26" s="240"/>
      <c r="GC26" s="240"/>
      <c r="GD26" s="240"/>
      <c r="GE26" s="98">
        <f t="shared" si="35"/>
        <v>0</v>
      </c>
      <c r="GF26" s="98">
        <f t="shared" si="36"/>
        <v>0</v>
      </c>
      <c r="GG26" s="240"/>
      <c r="GH26" s="240"/>
      <c r="GI26" s="98">
        <f t="shared" si="1"/>
        <v>0</v>
      </c>
      <c r="GJ26" s="98">
        <f t="shared" si="37"/>
        <v>0</v>
      </c>
      <c r="GK26" s="240"/>
      <c r="GL26" s="240"/>
      <c r="GM26" s="98">
        <f t="shared" si="38"/>
        <v>0</v>
      </c>
      <c r="GN26" s="98">
        <f t="shared" si="39"/>
        <v>0</v>
      </c>
      <c r="GO26" s="286">
        <v>0</v>
      </c>
      <c r="GP26" s="240"/>
      <c r="GQ26" s="98">
        <f t="shared" si="40"/>
        <v>0</v>
      </c>
      <c r="GR26" s="98">
        <f t="shared" si="41"/>
        <v>0</v>
      </c>
      <c r="GS26" s="240"/>
      <c r="GT26" s="240"/>
      <c r="GU26" s="98">
        <f t="shared" si="42"/>
        <v>0</v>
      </c>
      <c r="GV26" s="98">
        <f t="shared" si="43"/>
        <v>0</v>
      </c>
      <c r="GW26" s="240"/>
      <c r="GX26" s="240"/>
      <c r="GY26" s="98">
        <f t="shared" si="44"/>
        <v>0</v>
      </c>
      <c r="GZ26" s="98">
        <f t="shared" si="45"/>
        <v>0</v>
      </c>
      <c r="HA26" s="240"/>
      <c r="HB26" s="240"/>
      <c r="HC26" s="98">
        <f t="shared" si="46"/>
        <v>0</v>
      </c>
      <c r="HD26" s="98">
        <f t="shared" si="47"/>
        <v>0</v>
      </c>
      <c r="HE26" s="240">
        <v>1.33</v>
      </c>
      <c r="HF26" s="240"/>
      <c r="HG26" s="98">
        <f t="shared" si="48"/>
        <v>1.33</v>
      </c>
      <c r="HH26" s="98">
        <f t="shared" si="48"/>
        <v>0</v>
      </c>
      <c r="HI26" s="240">
        <v>1.44</v>
      </c>
      <c r="HJ26" s="240"/>
      <c r="HK26" s="98">
        <f t="shared" si="49"/>
        <v>1.44</v>
      </c>
      <c r="HL26" s="98">
        <f t="shared" si="49"/>
        <v>0</v>
      </c>
      <c r="HM26" s="98"/>
      <c r="HN26" s="98"/>
      <c r="HO26" s="98">
        <f t="shared" si="50"/>
        <v>0</v>
      </c>
      <c r="HP26" s="98">
        <f t="shared" si="50"/>
        <v>0</v>
      </c>
      <c r="HQ26" s="98"/>
      <c r="HR26" s="98"/>
      <c r="HS26" s="98">
        <f t="shared" si="51"/>
        <v>0</v>
      </c>
      <c r="HT26" s="98">
        <f t="shared" si="51"/>
        <v>0</v>
      </c>
      <c r="HU26" s="98">
        <v>0</v>
      </c>
      <c r="HV26" s="98"/>
      <c r="HW26" s="98">
        <f t="shared" si="52"/>
        <v>0</v>
      </c>
      <c r="HX26" s="98">
        <f t="shared" si="52"/>
        <v>0</v>
      </c>
      <c r="HY26" s="98"/>
      <c r="HZ26" s="98"/>
      <c r="IA26" s="98">
        <f t="shared" si="53"/>
        <v>0</v>
      </c>
      <c r="IB26" s="98">
        <f t="shared" si="53"/>
        <v>0</v>
      </c>
      <c r="IC26" s="98"/>
      <c r="ID26" s="98"/>
      <c r="IE26" s="98">
        <f t="shared" si="54"/>
        <v>0</v>
      </c>
      <c r="IF26" s="263">
        <f t="shared" si="55"/>
        <v>0</v>
      </c>
      <c r="IG26" s="288"/>
      <c r="IH26" s="288"/>
      <c r="II26" s="264">
        <f t="shared" si="56"/>
        <v>0</v>
      </c>
      <c r="IJ26" s="264">
        <f t="shared" si="56"/>
        <v>0</v>
      </c>
      <c r="IM26" s="264">
        <f t="shared" si="57"/>
        <v>0</v>
      </c>
      <c r="IN26" s="264">
        <f t="shared" si="57"/>
        <v>0</v>
      </c>
      <c r="IO26" s="240"/>
      <c r="IP26" s="264"/>
      <c r="IQ26" s="264">
        <f t="shared" si="58"/>
        <v>0</v>
      </c>
      <c r="IR26" s="264">
        <f t="shared" si="58"/>
        <v>0</v>
      </c>
      <c r="IS26" s="264"/>
      <c r="IT26" s="264"/>
      <c r="IU26" s="264">
        <f t="shared" si="59"/>
        <v>0</v>
      </c>
      <c r="IV26" s="264">
        <f t="shared" si="59"/>
        <v>0</v>
      </c>
      <c r="IW26" s="264">
        <v>0</v>
      </c>
      <c r="IX26" s="264"/>
      <c r="IY26" s="264">
        <f t="shared" si="60"/>
        <v>0</v>
      </c>
      <c r="IZ26" s="264">
        <f t="shared" si="61"/>
        <v>0</v>
      </c>
      <c r="JA26" s="264"/>
      <c r="JB26" s="264"/>
      <c r="JC26" s="264">
        <f t="shared" si="62"/>
        <v>0</v>
      </c>
      <c r="JD26" s="264">
        <f t="shared" si="62"/>
        <v>0</v>
      </c>
      <c r="JE26" s="264">
        <v>0</v>
      </c>
      <c r="JF26" s="264"/>
      <c r="JG26" s="264">
        <f t="shared" si="63"/>
        <v>0</v>
      </c>
      <c r="JH26" s="264">
        <f t="shared" si="63"/>
        <v>0</v>
      </c>
      <c r="JI26" s="264"/>
      <c r="JJ26" s="264"/>
      <c r="JK26" s="264">
        <f t="shared" si="64"/>
        <v>0</v>
      </c>
      <c r="JL26" s="264">
        <f t="shared" si="64"/>
        <v>0</v>
      </c>
      <c r="JM26" s="264"/>
      <c r="JN26" s="264"/>
      <c r="JO26" s="264">
        <f t="shared" si="65"/>
        <v>0</v>
      </c>
      <c r="JP26" s="264">
        <f t="shared" si="65"/>
        <v>0</v>
      </c>
      <c r="JQ26" s="264"/>
      <c r="JR26" s="264"/>
      <c r="JS26" s="264">
        <f t="shared" si="66"/>
        <v>0</v>
      </c>
      <c r="JT26" s="264">
        <f t="shared" si="66"/>
        <v>0</v>
      </c>
      <c r="JU26" s="264"/>
      <c r="JV26" s="264"/>
      <c r="JW26" s="264">
        <f t="shared" si="67"/>
        <v>0</v>
      </c>
      <c r="JX26" s="264">
        <f t="shared" si="67"/>
        <v>0</v>
      </c>
    </row>
    <row r="27" spans="1:284" ht="12.75" customHeight="1">
      <c r="A27" s="220">
        <v>0.16666666666666666</v>
      </c>
      <c r="B27" s="114">
        <v>17</v>
      </c>
      <c r="C27" s="289"/>
      <c r="D27" s="289"/>
      <c r="E27" s="98"/>
      <c r="F27" s="98"/>
      <c r="G27" s="95">
        <f t="shared" si="0"/>
        <v>0</v>
      </c>
      <c r="H27" s="95">
        <f t="shared" si="0"/>
        <v>0</v>
      </c>
      <c r="I27" s="290">
        <v>0</v>
      </c>
      <c r="J27" s="95"/>
      <c r="K27" s="95"/>
      <c r="L27" s="95"/>
      <c r="M27" s="95">
        <f t="shared" si="2"/>
        <v>0</v>
      </c>
      <c r="N27" s="95">
        <f t="shared" si="2"/>
        <v>0</v>
      </c>
      <c r="O27" s="289"/>
      <c r="P27" s="290"/>
      <c r="Q27" s="98"/>
      <c r="R27" s="95"/>
      <c r="S27" s="95">
        <f t="shared" si="3"/>
        <v>0</v>
      </c>
      <c r="T27" s="95">
        <f t="shared" si="3"/>
        <v>0</v>
      </c>
      <c r="U27" s="95"/>
      <c r="V27" s="95"/>
      <c r="W27" s="98"/>
      <c r="X27" s="98"/>
      <c r="Y27" s="95">
        <f t="shared" si="4"/>
        <v>0</v>
      </c>
      <c r="Z27" s="95">
        <f t="shared" si="4"/>
        <v>0</v>
      </c>
      <c r="AA27" s="95"/>
      <c r="AB27" s="298"/>
      <c r="AC27" s="299"/>
      <c r="AD27" s="292"/>
      <c r="AE27" s="95">
        <f t="shared" si="5"/>
        <v>0</v>
      </c>
      <c r="AF27" s="95">
        <f t="shared" si="5"/>
        <v>0</v>
      </c>
      <c r="AG27" s="95">
        <v>0</v>
      </c>
      <c r="AH27" s="95"/>
      <c r="AI27" s="95"/>
      <c r="AJ27" s="95"/>
      <c r="AK27" s="95">
        <f t="shared" si="6"/>
        <v>0</v>
      </c>
      <c r="AL27" s="95">
        <f t="shared" si="6"/>
        <v>0</v>
      </c>
      <c r="AM27" s="95"/>
      <c r="AN27" s="95"/>
      <c r="AO27" s="99"/>
      <c r="AP27" s="99"/>
      <c r="AQ27" s="95">
        <f t="shared" si="7"/>
        <v>0</v>
      </c>
      <c r="AR27" s="95">
        <f t="shared" si="7"/>
        <v>0</v>
      </c>
      <c r="AS27" s="98"/>
      <c r="AT27" s="98"/>
      <c r="AU27" s="98"/>
      <c r="AV27" s="95"/>
      <c r="AW27" s="95">
        <f t="shared" si="8"/>
        <v>0</v>
      </c>
      <c r="AX27" s="95">
        <f t="shared" si="8"/>
        <v>0</v>
      </c>
      <c r="AY27" s="260"/>
      <c r="AZ27" s="110"/>
      <c r="BA27" s="110"/>
      <c r="BB27" s="110"/>
      <c r="BC27" s="95">
        <f t="shared" si="9"/>
        <v>0</v>
      </c>
      <c r="BD27" s="95">
        <f t="shared" si="9"/>
        <v>0</v>
      </c>
      <c r="BE27" s="289"/>
      <c r="BF27" s="289"/>
      <c r="BG27" s="99"/>
      <c r="BH27" s="293"/>
      <c r="BI27" s="95">
        <f t="shared" si="10"/>
        <v>0</v>
      </c>
      <c r="BJ27" s="95">
        <f t="shared" si="10"/>
        <v>0</v>
      </c>
      <c r="BK27" s="118"/>
      <c r="BL27" s="118"/>
      <c r="BM27" s="95"/>
      <c r="BN27" s="95"/>
      <c r="BO27" s="95">
        <f t="shared" si="11"/>
        <v>0</v>
      </c>
      <c r="BP27" s="95">
        <f t="shared" si="11"/>
        <v>0</v>
      </c>
      <c r="BQ27" s="294"/>
      <c r="BR27" s="289"/>
      <c r="BS27" s="119"/>
      <c r="BT27" s="119"/>
      <c r="BU27" s="95">
        <f t="shared" si="12"/>
        <v>0</v>
      </c>
      <c r="BV27" s="95">
        <f t="shared" si="12"/>
        <v>0</v>
      </c>
      <c r="BW27" s="98"/>
      <c r="BX27" s="98"/>
      <c r="BY27" s="103"/>
      <c r="BZ27" s="295"/>
      <c r="CA27" s="95">
        <f t="shared" si="13"/>
        <v>0</v>
      </c>
      <c r="CB27" s="95">
        <f t="shared" si="13"/>
        <v>0</v>
      </c>
      <c r="CC27" s="98"/>
      <c r="CD27" s="98"/>
      <c r="CE27" s="120"/>
      <c r="CF27" s="120"/>
      <c r="CG27" s="95">
        <f t="shared" si="14"/>
        <v>0</v>
      </c>
      <c r="CH27" s="95">
        <f t="shared" si="14"/>
        <v>0</v>
      </c>
      <c r="CI27" s="289"/>
      <c r="CJ27" s="289"/>
      <c r="CK27" s="266"/>
      <c r="CL27" s="95"/>
      <c r="CM27" s="95">
        <f t="shared" si="15"/>
        <v>0</v>
      </c>
      <c r="CN27" s="95">
        <f t="shared" si="15"/>
        <v>0</v>
      </c>
      <c r="CO27" s="289"/>
      <c r="CP27" s="289"/>
      <c r="CQ27" s="95"/>
      <c r="CR27" s="95"/>
      <c r="CS27" s="95">
        <f t="shared" si="16"/>
        <v>0</v>
      </c>
      <c r="CT27" s="95">
        <f t="shared" si="16"/>
        <v>0</v>
      </c>
      <c r="CU27" s="98"/>
      <c r="CV27" s="98"/>
      <c r="CW27" s="289"/>
      <c r="CX27" s="289"/>
      <c r="CY27" s="95">
        <f t="shared" si="17"/>
        <v>0</v>
      </c>
      <c r="CZ27" s="95">
        <f t="shared" si="17"/>
        <v>0</v>
      </c>
      <c r="DA27" s="289"/>
      <c r="DB27" s="290"/>
      <c r="DC27" s="118"/>
      <c r="DD27" s="95"/>
      <c r="DE27" s="95">
        <f t="shared" si="18"/>
        <v>0</v>
      </c>
      <c r="DF27" s="95">
        <f t="shared" si="18"/>
        <v>0</v>
      </c>
      <c r="DG27" s="98"/>
      <c r="DH27" s="98"/>
      <c r="DI27" s="98"/>
      <c r="DJ27" s="98"/>
      <c r="DK27" s="95">
        <f t="shared" si="19"/>
        <v>0</v>
      </c>
      <c r="DL27" s="95">
        <f t="shared" si="19"/>
        <v>0</v>
      </c>
      <c r="DM27" s="289"/>
      <c r="DN27" s="289"/>
      <c r="DO27" s="296"/>
      <c r="DP27" s="297"/>
      <c r="DQ27" s="95">
        <f t="shared" si="20"/>
        <v>0</v>
      </c>
      <c r="DR27" s="95">
        <f t="shared" si="20"/>
        <v>0</v>
      </c>
      <c r="DS27" s="140"/>
      <c r="DT27" s="95"/>
      <c r="DU27" s="289"/>
      <c r="DV27" s="289"/>
      <c r="DW27" s="95">
        <f t="shared" si="21"/>
        <v>0</v>
      </c>
      <c r="DX27" s="95">
        <f t="shared" si="21"/>
        <v>0</v>
      </c>
      <c r="DY27" s="289"/>
      <c r="DZ27" s="290"/>
      <c r="EA27" s="261"/>
      <c r="EB27" s="95"/>
      <c r="EC27" s="95">
        <f t="shared" si="22"/>
        <v>0</v>
      </c>
      <c r="ED27" s="95">
        <f t="shared" si="22"/>
        <v>0</v>
      </c>
      <c r="EE27" s="289"/>
      <c r="EF27" s="289"/>
      <c r="EG27" s="296"/>
      <c r="EH27" s="296"/>
      <c r="EI27" s="95">
        <f t="shared" si="23"/>
        <v>0</v>
      </c>
      <c r="EJ27" s="95">
        <f t="shared" si="23"/>
        <v>0</v>
      </c>
      <c r="EK27" s="289"/>
      <c r="EL27" s="289"/>
      <c r="EM27" s="296"/>
      <c r="EN27" s="296"/>
      <c r="EO27" s="95">
        <f t="shared" si="24"/>
        <v>0</v>
      </c>
      <c r="EP27" s="95">
        <f t="shared" si="24"/>
        <v>0</v>
      </c>
      <c r="EQ27" s="262">
        <v>0</v>
      </c>
      <c r="ER27" s="240"/>
      <c r="ES27" s="240"/>
      <c r="ET27" s="240"/>
      <c r="EU27" s="98">
        <f t="shared" si="25"/>
        <v>0</v>
      </c>
      <c r="EV27" s="98">
        <f t="shared" si="26"/>
        <v>0</v>
      </c>
      <c r="EW27" s="95"/>
      <c r="EX27" s="95"/>
      <c r="EY27" s="95"/>
      <c r="EZ27" s="95"/>
      <c r="FA27" s="95">
        <f t="shared" si="27"/>
        <v>0</v>
      </c>
      <c r="FB27" s="95">
        <f t="shared" si="27"/>
        <v>0</v>
      </c>
      <c r="FC27" s="95"/>
      <c r="FD27" s="95"/>
      <c r="FE27" s="95"/>
      <c r="FF27" s="95"/>
      <c r="FG27" s="95">
        <f t="shared" si="28"/>
        <v>0</v>
      </c>
      <c r="FH27" s="95">
        <f t="shared" si="28"/>
        <v>0</v>
      </c>
      <c r="FI27" s="240"/>
      <c r="FJ27" s="240"/>
      <c r="FK27" s="240"/>
      <c r="FL27" s="240"/>
      <c r="FM27" s="98">
        <f t="shared" si="29"/>
        <v>0</v>
      </c>
      <c r="FN27" s="98">
        <f t="shared" si="30"/>
        <v>0</v>
      </c>
      <c r="FO27" s="240">
        <v>0</v>
      </c>
      <c r="FP27" s="240"/>
      <c r="FQ27" s="240"/>
      <c r="FR27" s="240"/>
      <c r="FS27" s="98">
        <f t="shared" si="31"/>
        <v>0</v>
      </c>
      <c r="FT27" s="98">
        <f t="shared" si="32"/>
        <v>0</v>
      </c>
      <c r="FU27" s="240">
        <v>0</v>
      </c>
      <c r="FV27" s="240"/>
      <c r="FW27" s="240"/>
      <c r="FX27" s="240"/>
      <c r="FY27" s="98">
        <f t="shared" si="33"/>
        <v>0</v>
      </c>
      <c r="FZ27" s="98">
        <f t="shared" si="34"/>
        <v>0</v>
      </c>
      <c r="GA27" s="240">
        <v>0</v>
      </c>
      <c r="GB27" s="240"/>
      <c r="GC27" s="240"/>
      <c r="GD27" s="240"/>
      <c r="GE27" s="98">
        <f t="shared" si="35"/>
        <v>0</v>
      </c>
      <c r="GF27" s="98">
        <f t="shared" si="36"/>
        <v>0</v>
      </c>
      <c r="GG27" s="240"/>
      <c r="GH27" s="240"/>
      <c r="GI27" s="98">
        <f t="shared" si="1"/>
        <v>0</v>
      </c>
      <c r="GJ27" s="98">
        <f t="shared" si="37"/>
        <v>0</v>
      </c>
      <c r="GK27" s="240"/>
      <c r="GL27" s="240"/>
      <c r="GM27" s="98">
        <f t="shared" si="38"/>
        <v>0</v>
      </c>
      <c r="GN27" s="98">
        <f t="shared" si="39"/>
        <v>0</v>
      </c>
      <c r="GO27" s="286">
        <v>0</v>
      </c>
      <c r="GP27" s="240"/>
      <c r="GQ27" s="98">
        <f t="shared" si="40"/>
        <v>0</v>
      </c>
      <c r="GR27" s="98">
        <f t="shared" si="41"/>
        <v>0</v>
      </c>
      <c r="GS27" s="240"/>
      <c r="GT27" s="240"/>
      <c r="GU27" s="98">
        <f t="shared" si="42"/>
        <v>0</v>
      </c>
      <c r="GV27" s="98">
        <f t="shared" si="43"/>
        <v>0</v>
      </c>
      <c r="GW27" s="240"/>
      <c r="GX27" s="240"/>
      <c r="GY27" s="98">
        <f t="shared" si="44"/>
        <v>0</v>
      </c>
      <c r="GZ27" s="98">
        <f t="shared" si="45"/>
        <v>0</v>
      </c>
      <c r="HA27" s="240"/>
      <c r="HB27" s="240"/>
      <c r="HC27" s="98">
        <f t="shared" si="46"/>
        <v>0</v>
      </c>
      <c r="HD27" s="98">
        <f t="shared" si="47"/>
        <v>0</v>
      </c>
      <c r="HE27" s="240">
        <v>1.33</v>
      </c>
      <c r="HF27" s="240"/>
      <c r="HG27" s="98">
        <f t="shared" si="48"/>
        <v>1.33</v>
      </c>
      <c r="HH27" s="98">
        <f t="shared" si="48"/>
        <v>0</v>
      </c>
      <c r="HI27" s="240">
        <v>1.44</v>
      </c>
      <c r="HJ27" s="240"/>
      <c r="HK27" s="98">
        <f t="shared" si="49"/>
        <v>1.44</v>
      </c>
      <c r="HL27" s="98">
        <f t="shared" si="49"/>
        <v>0</v>
      </c>
      <c r="HM27" s="98"/>
      <c r="HN27" s="98"/>
      <c r="HO27" s="98">
        <f t="shared" si="50"/>
        <v>0</v>
      </c>
      <c r="HP27" s="98">
        <f t="shared" si="50"/>
        <v>0</v>
      </c>
      <c r="HQ27" s="98"/>
      <c r="HR27" s="98"/>
      <c r="HS27" s="98">
        <f t="shared" si="51"/>
        <v>0</v>
      </c>
      <c r="HT27" s="98">
        <f t="shared" si="51"/>
        <v>0</v>
      </c>
      <c r="HU27" s="98">
        <v>0</v>
      </c>
      <c r="HV27" s="98"/>
      <c r="HW27" s="98">
        <f t="shared" si="52"/>
        <v>0</v>
      </c>
      <c r="HX27" s="98">
        <f t="shared" si="52"/>
        <v>0</v>
      </c>
      <c r="HY27" s="98"/>
      <c r="HZ27" s="98"/>
      <c r="IA27" s="98">
        <f t="shared" si="53"/>
        <v>0</v>
      </c>
      <c r="IB27" s="98">
        <f t="shared" si="53"/>
        <v>0</v>
      </c>
      <c r="IC27" s="98"/>
      <c r="ID27" s="98"/>
      <c r="IE27" s="98">
        <f t="shared" si="54"/>
        <v>0</v>
      </c>
      <c r="IF27" s="263">
        <f t="shared" si="55"/>
        <v>0</v>
      </c>
      <c r="IG27" s="288"/>
      <c r="IH27" s="288"/>
      <c r="II27" s="264">
        <f t="shared" si="56"/>
        <v>0</v>
      </c>
      <c r="IJ27" s="264">
        <f t="shared" si="56"/>
        <v>0</v>
      </c>
      <c r="IM27" s="264">
        <f t="shared" si="57"/>
        <v>0</v>
      </c>
      <c r="IN27" s="264">
        <f t="shared" si="57"/>
        <v>0</v>
      </c>
      <c r="IO27" s="240"/>
      <c r="IP27" s="264"/>
      <c r="IQ27" s="264">
        <f t="shared" si="58"/>
        <v>0</v>
      </c>
      <c r="IR27" s="264">
        <f t="shared" si="58"/>
        <v>0</v>
      </c>
      <c r="IS27" s="264"/>
      <c r="IT27" s="264"/>
      <c r="IU27" s="264">
        <f t="shared" si="59"/>
        <v>0</v>
      </c>
      <c r="IV27" s="264">
        <f t="shared" si="59"/>
        <v>0</v>
      </c>
      <c r="IW27" s="264">
        <v>0</v>
      </c>
      <c r="IX27" s="264"/>
      <c r="IY27" s="264">
        <f t="shared" si="60"/>
        <v>0</v>
      </c>
      <c r="IZ27" s="264">
        <f t="shared" si="61"/>
        <v>0</v>
      </c>
      <c r="JA27" s="264"/>
      <c r="JB27" s="264"/>
      <c r="JC27" s="264">
        <f t="shared" si="62"/>
        <v>0</v>
      </c>
      <c r="JD27" s="264">
        <f t="shared" si="62"/>
        <v>0</v>
      </c>
      <c r="JE27" s="264">
        <v>0</v>
      </c>
      <c r="JF27" s="264"/>
      <c r="JG27" s="264">
        <f t="shared" si="63"/>
        <v>0</v>
      </c>
      <c r="JH27" s="264">
        <f t="shared" si="63"/>
        <v>0</v>
      </c>
      <c r="JI27" s="264"/>
      <c r="JJ27" s="264"/>
      <c r="JK27" s="264">
        <f t="shared" si="64"/>
        <v>0</v>
      </c>
      <c r="JL27" s="264">
        <f t="shared" si="64"/>
        <v>0</v>
      </c>
      <c r="JM27" s="264"/>
      <c r="JN27" s="264"/>
      <c r="JO27" s="264">
        <f t="shared" si="65"/>
        <v>0</v>
      </c>
      <c r="JP27" s="264">
        <f t="shared" si="65"/>
        <v>0</v>
      </c>
      <c r="JQ27" s="264"/>
      <c r="JR27" s="264"/>
      <c r="JS27" s="264">
        <f t="shared" si="66"/>
        <v>0</v>
      </c>
      <c r="JT27" s="264">
        <f t="shared" si="66"/>
        <v>0</v>
      </c>
      <c r="JU27" s="264"/>
      <c r="JV27" s="264"/>
      <c r="JW27" s="264">
        <f t="shared" si="67"/>
        <v>0</v>
      </c>
      <c r="JX27" s="264">
        <f t="shared" si="67"/>
        <v>0</v>
      </c>
    </row>
    <row r="28" spans="1:284" ht="12.75" customHeight="1">
      <c r="A28" s="219"/>
      <c r="B28" s="114">
        <v>18</v>
      </c>
      <c r="C28" s="289"/>
      <c r="D28" s="289"/>
      <c r="E28" s="98"/>
      <c r="F28" s="98"/>
      <c r="G28" s="95">
        <f t="shared" si="0"/>
        <v>0</v>
      </c>
      <c r="H28" s="95">
        <f t="shared" si="0"/>
        <v>0</v>
      </c>
      <c r="I28" s="290">
        <v>0</v>
      </c>
      <c r="J28" s="95"/>
      <c r="K28" s="95"/>
      <c r="L28" s="95"/>
      <c r="M28" s="95">
        <f t="shared" si="2"/>
        <v>0</v>
      </c>
      <c r="N28" s="95">
        <f t="shared" si="2"/>
        <v>0</v>
      </c>
      <c r="O28" s="289"/>
      <c r="P28" s="290"/>
      <c r="Q28" s="98"/>
      <c r="R28" s="95"/>
      <c r="S28" s="95">
        <f t="shared" si="3"/>
        <v>0</v>
      </c>
      <c r="T28" s="95">
        <f t="shared" si="3"/>
        <v>0</v>
      </c>
      <c r="U28" s="95"/>
      <c r="V28" s="95"/>
      <c r="W28" s="98"/>
      <c r="X28" s="98"/>
      <c r="Y28" s="95">
        <f t="shared" si="4"/>
        <v>0</v>
      </c>
      <c r="Z28" s="95">
        <f t="shared" si="4"/>
        <v>0</v>
      </c>
      <c r="AA28" s="95"/>
      <c r="AB28" s="298"/>
      <c r="AC28" s="299"/>
      <c r="AD28" s="292"/>
      <c r="AE28" s="95">
        <f t="shared" si="5"/>
        <v>0</v>
      </c>
      <c r="AF28" s="95">
        <f t="shared" si="5"/>
        <v>0</v>
      </c>
      <c r="AG28" s="95">
        <v>0</v>
      </c>
      <c r="AH28" s="95"/>
      <c r="AI28" s="95"/>
      <c r="AJ28" s="95"/>
      <c r="AK28" s="95">
        <f t="shared" si="6"/>
        <v>0</v>
      </c>
      <c r="AL28" s="95">
        <f t="shared" si="6"/>
        <v>0</v>
      </c>
      <c r="AM28" s="95"/>
      <c r="AN28" s="95"/>
      <c r="AO28" s="99"/>
      <c r="AP28" s="99"/>
      <c r="AQ28" s="95">
        <f t="shared" si="7"/>
        <v>0</v>
      </c>
      <c r="AR28" s="95">
        <f t="shared" si="7"/>
        <v>0</v>
      </c>
      <c r="AS28" s="98"/>
      <c r="AT28" s="98"/>
      <c r="AU28" s="98"/>
      <c r="AV28" s="95"/>
      <c r="AW28" s="95">
        <f t="shared" si="8"/>
        <v>0</v>
      </c>
      <c r="AX28" s="95">
        <f t="shared" si="8"/>
        <v>0</v>
      </c>
      <c r="AY28" s="260"/>
      <c r="AZ28" s="110"/>
      <c r="BA28" s="110"/>
      <c r="BB28" s="110"/>
      <c r="BC28" s="95">
        <f t="shared" si="9"/>
        <v>0</v>
      </c>
      <c r="BD28" s="95">
        <f t="shared" si="9"/>
        <v>0</v>
      </c>
      <c r="BE28" s="289"/>
      <c r="BF28" s="289"/>
      <c r="BG28" s="99"/>
      <c r="BH28" s="293"/>
      <c r="BI28" s="95">
        <f t="shared" si="10"/>
        <v>0</v>
      </c>
      <c r="BJ28" s="95">
        <f t="shared" si="10"/>
        <v>0</v>
      </c>
      <c r="BK28" s="118"/>
      <c r="BL28" s="118"/>
      <c r="BM28" s="95"/>
      <c r="BN28" s="95"/>
      <c r="BO28" s="95">
        <f t="shared" si="11"/>
        <v>0</v>
      </c>
      <c r="BP28" s="95">
        <f t="shared" si="11"/>
        <v>0</v>
      </c>
      <c r="BQ28" s="294"/>
      <c r="BR28" s="289"/>
      <c r="BS28" s="119"/>
      <c r="BT28" s="119"/>
      <c r="BU28" s="95">
        <f t="shared" si="12"/>
        <v>0</v>
      </c>
      <c r="BV28" s="95">
        <f t="shared" si="12"/>
        <v>0</v>
      </c>
      <c r="BW28" s="98"/>
      <c r="BX28" s="98"/>
      <c r="BY28" s="103"/>
      <c r="BZ28" s="295"/>
      <c r="CA28" s="95">
        <f t="shared" si="13"/>
        <v>0</v>
      </c>
      <c r="CB28" s="95">
        <f t="shared" si="13"/>
        <v>0</v>
      </c>
      <c r="CC28" s="98"/>
      <c r="CD28" s="98"/>
      <c r="CE28" s="120"/>
      <c r="CF28" s="120"/>
      <c r="CG28" s="95">
        <f t="shared" si="14"/>
        <v>0</v>
      </c>
      <c r="CH28" s="95">
        <f t="shared" si="14"/>
        <v>0</v>
      </c>
      <c r="CI28" s="289"/>
      <c r="CJ28" s="289"/>
      <c r="CK28" s="266"/>
      <c r="CL28" s="95"/>
      <c r="CM28" s="95">
        <f t="shared" si="15"/>
        <v>0</v>
      </c>
      <c r="CN28" s="95">
        <f t="shared" si="15"/>
        <v>0</v>
      </c>
      <c r="CO28" s="289"/>
      <c r="CP28" s="289"/>
      <c r="CQ28" s="95"/>
      <c r="CR28" s="95"/>
      <c r="CS28" s="95">
        <f t="shared" si="16"/>
        <v>0</v>
      </c>
      <c r="CT28" s="95">
        <f t="shared" si="16"/>
        <v>0</v>
      </c>
      <c r="CU28" s="98"/>
      <c r="CV28" s="98"/>
      <c r="CW28" s="289"/>
      <c r="CX28" s="289"/>
      <c r="CY28" s="95">
        <f t="shared" si="17"/>
        <v>0</v>
      </c>
      <c r="CZ28" s="95">
        <f t="shared" si="17"/>
        <v>0</v>
      </c>
      <c r="DA28" s="289"/>
      <c r="DB28" s="290"/>
      <c r="DC28" s="118"/>
      <c r="DD28" s="95"/>
      <c r="DE28" s="95">
        <f t="shared" si="18"/>
        <v>0</v>
      </c>
      <c r="DF28" s="95">
        <f t="shared" si="18"/>
        <v>0</v>
      </c>
      <c r="DG28" s="98"/>
      <c r="DH28" s="98"/>
      <c r="DI28" s="98"/>
      <c r="DJ28" s="98"/>
      <c r="DK28" s="95">
        <f t="shared" si="19"/>
        <v>0</v>
      </c>
      <c r="DL28" s="95">
        <f t="shared" si="19"/>
        <v>0</v>
      </c>
      <c r="DM28" s="289"/>
      <c r="DN28" s="289"/>
      <c r="DO28" s="296"/>
      <c r="DP28" s="297"/>
      <c r="DQ28" s="95">
        <f t="shared" si="20"/>
        <v>0</v>
      </c>
      <c r="DR28" s="95">
        <f t="shared" si="20"/>
        <v>0</v>
      </c>
      <c r="DS28" s="140"/>
      <c r="DT28" s="95"/>
      <c r="DU28" s="289"/>
      <c r="DV28" s="289"/>
      <c r="DW28" s="95">
        <f t="shared" si="21"/>
        <v>0</v>
      </c>
      <c r="DX28" s="95">
        <f t="shared" si="21"/>
        <v>0</v>
      </c>
      <c r="DY28" s="289"/>
      <c r="DZ28" s="290"/>
      <c r="EA28" s="261"/>
      <c r="EB28" s="95"/>
      <c r="EC28" s="95">
        <f t="shared" si="22"/>
        <v>0</v>
      </c>
      <c r="ED28" s="95">
        <f t="shared" si="22"/>
        <v>0</v>
      </c>
      <c r="EE28" s="289"/>
      <c r="EF28" s="289"/>
      <c r="EG28" s="296"/>
      <c r="EH28" s="296"/>
      <c r="EI28" s="95">
        <f t="shared" si="23"/>
        <v>0</v>
      </c>
      <c r="EJ28" s="95">
        <f t="shared" si="23"/>
        <v>0</v>
      </c>
      <c r="EK28" s="289"/>
      <c r="EL28" s="289"/>
      <c r="EM28" s="296"/>
      <c r="EN28" s="296"/>
      <c r="EO28" s="95">
        <f t="shared" si="24"/>
        <v>0</v>
      </c>
      <c r="EP28" s="95">
        <f t="shared" si="24"/>
        <v>0</v>
      </c>
      <c r="EQ28" s="262">
        <v>0</v>
      </c>
      <c r="ER28" s="240"/>
      <c r="ES28" s="240"/>
      <c r="ET28" s="240"/>
      <c r="EU28" s="98">
        <f t="shared" si="25"/>
        <v>0</v>
      </c>
      <c r="EV28" s="98">
        <f t="shared" si="26"/>
        <v>0</v>
      </c>
      <c r="EW28" s="95"/>
      <c r="EX28" s="95"/>
      <c r="EY28" s="95"/>
      <c r="EZ28" s="95"/>
      <c r="FA28" s="95">
        <f t="shared" si="27"/>
        <v>0</v>
      </c>
      <c r="FB28" s="95">
        <f t="shared" si="27"/>
        <v>0</v>
      </c>
      <c r="FC28" s="95"/>
      <c r="FD28" s="95"/>
      <c r="FE28" s="95"/>
      <c r="FF28" s="95"/>
      <c r="FG28" s="95">
        <f t="shared" si="28"/>
        <v>0</v>
      </c>
      <c r="FH28" s="95">
        <f t="shared" si="28"/>
        <v>0</v>
      </c>
      <c r="FI28" s="240"/>
      <c r="FJ28" s="240"/>
      <c r="FK28" s="240"/>
      <c r="FL28" s="240"/>
      <c r="FM28" s="98">
        <f t="shared" si="29"/>
        <v>0</v>
      </c>
      <c r="FN28" s="98">
        <f t="shared" si="30"/>
        <v>0</v>
      </c>
      <c r="FO28" s="240">
        <v>0</v>
      </c>
      <c r="FP28" s="240"/>
      <c r="FQ28" s="240"/>
      <c r="FR28" s="240"/>
      <c r="FS28" s="98">
        <f t="shared" si="31"/>
        <v>0</v>
      </c>
      <c r="FT28" s="98">
        <f t="shared" si="32"/>
        <v>0</v>
      </c>
      <c r="FU28" s="240">
        <v>0</v>
      </c>
      <c r="FV28" s="240"/>
      <c r="FW28" s="240"/>
      <c r="FX28" s="240"/>
      <c r="FY28" s="98">
        <f t="shared" si="33"/>
        <v>0</v>
      </c>
      <c r="FZ28" s="98">
        <f t="shared" si="34"/>
        <v>0</v>
      </c>
      <c r="GA28" s="240">
        <v>0</v>
      </c>
      <c r="GB28" s="240"/>
      <c r="GC28" s="240"/>
      <c r="GD28" s="240"/>
      <c r="GE28" s="98">
        <f t="shared" si="35"/>
        <v>0</v>
      </c>
      <c r="GF28" s="98">
        <f t="shared" si="36"/>
        <v>0</v>
      </c>
      <c r="GG28" s="240"/>
      <c r="GH28" s="240"/>
      <c r="GI28" s="98">
        <f t="shared" si="1"/>
        <v>0</v>
      </c>
      <c r="GJ28" s="98">
        <f t="shared" si="37"/>
        <v>0</v>
      </c>
      <c r="GK28" s="240"/>
      <c r="GL28" s="240"/>
      <c r="GM28" s="98">
        <f t="shared" si="38"/>
        <v>0</v>
      </c>
      <c r="GN28" s="98">
        <f t="shared" si="39"/>
        <v>0</v>
      </c>
      <c r="GO28" s="286">
        <v>0</v>
      </c>
      <c r="GP28" s="240"/>
      <c r="GQ28" s="98">
        <f t="shared" si="40"/>
        <v>0</v>
      </c>
      <c r="GR28" s="98">
        <f t="shared" si="41"/>
        <v>0</v>
      </c>
      <c r="GS28" s="240"/>
      <c r="GT28" s="240"/>
      <c r="GU28" s="98">
        <f t="shared" si="42"/>
        <v>0</v>
      </c>
      <c r="GV28" s="98">
        <f t="shared" si="43"/>
        <v>0</v>
      </c>
      <c r="GW28" s="240"/>
      <c r="GX28" s="240"/>
      <c r="GY28" s="98">
        <f t="shared" si="44"/>
        <v>0</v>
      </c>
      <c r="GZ28" s="98">
        <f t="shared" si="45"/>
        <v>0</v>
      </c>
      <c r="HA28" s="240"/>
      <c r="HB28" s="240"/>
      <c r="HC28" s="98">
        <f t="shared" si="46"/>
        <v>0</v>
      </c>
      <c r="HD28" s="98">
        <f t="shared" si="47"/>
        <v>0</v>
      </c>
      <c r="HE28" s="240">
        <v>1.33</v>
      </c>
      <c r="HF28" s="240"/>
      <c r="HG28" s="98">
        <f t="shared" si="48"/>
        <v>1.33</v>
      </c>
      <c r="HH28" s="98">
        <f t="shared" si="48"/>
        <v>0</v>
      </c>
      <c r="HI28" s="240">
        <v>1.44</v>
      </c>
      <c r="HJ28" s="240"/>
      <c r="HK28" s="98">
        <f t="shared" si="49"/>
        <v>1.44</v>
      </c>
      <c r="HL28" s="98">
        <f t="shared" si="49"/>
        <v>0</v>
      </c>
      <c r="HM28" s="98"/>
      <c r="HN28" s="98"/>
      <c r="HO28" s="98">
        <f t="shared" si="50"/>
        <v>0</v>
      </c>
      <c r="HP28" s="98">
        <f t="shared" si="50"/>
        <v>0</v>
      </c>
      <c r="HQ28" s="98"/>
      <c r="HR28" s="98"/>
      <c r="HS28" s="98">
        <f t="shared" si="51"/>
        <v>0</v>
      </c>
      <c r="HT28" s="98">
        <f t="shared" si="51"/>
        <v>0</v>
      </c>
      <c r="HU28" s="98">
        <v>0</v>
      </c>
      <c r="HV28" s="98"/>
      <c r="HW28" s="98">
        <f t="shared" si="52"/>
        <v>0</v>
      </c>
      <c r="HX28" s="98">
        <f t="shared" si="52"/>
        <v>0</v>
      </c>
      <c r="HY28" s="98"/>
      <c r="HZ28" s="98"/>
      <c r="IA28" s="98">
        <f t="shared" si="53"/>
        <v>0</v>
      </c>
      <c r="IB28" s="98">
        <f t="shared" si="53"/>
        <v>0</v>
      </c>
      <c r="IC28" s="98"/>
      <c r="ID28" s="98"/>
      <c r="IE28" s="98">
        <f t="shared" si="54"/>
        <v>0</v>
      </c>
      <c r="IF28" s="263">
        <f t="shared" si="55"/>
        <v>0</v>
      </c>
      <c r="IG28" s="288"/>
      <c r="IH28" s="288"/>
      <c r="II28" s="264">
        <f t="shared" si="56"/>
        <v>0</v>
      </c>
      <c r="IJ28" s="264">
        <f t="shared" si="56"/>
        <v>0</v>
      </c>
      <c r="IM28" s="264">
        <f t="shared" si="57"/>
        <v>0</v>
      </c>
      <c r="IN28" s="264">
        <f t="shared" si="57"/>
        <v>0</v>
      </c>
      <c r="IO28" s="240"/>
      <c r="IP28" s="264"/>
      <c r="IQ28" s="264">
        <f t="shared" si="58"/>
        <v>0</v>
      </c>
      <c r="IR28" s="264">
        <f t="shared" si="58"/>
        <v>0</v>
      </c>
      <c r="IS28" s="264"/>
      <c r="IT28" s="264"/>
      <c r="IU28" s="264">
        <f t="shared" si="59"/>
        <v>0</v>
      </c>
      <c r="IV28" s="264">
        <f t="shared" si="59"/>
        <v>0</v>
      </c>
      <c r="IW28" s="264">
        <v>0</v>
      </c>
      <c r="IX28" s="264"/>
      <c r="IY28" s="264">
        <f t="shared" si="60"/>
        <v>0</v>
      </c>
      <c r="IZ28" s="264">
        <f t="shared" si="61"/>
        <v>0</v>
      </c>
      <c r="JA28" s="264"/>
      <c r="JB28" s="264"/>
      <c r="JC28" s="264">
        <f t="shared" si="62"/>
        <v>0</v>
      </c>
      <c r="JD28" s="264">
        <f t="shared" si="62"/>
        <v>0</v>
      </c>
      <c r="JE28" s="264">
        <v>0</v>
      </c>
      <c r="JF28" s="264"/>
      <c r="JG28" s="264">
        <f t="shared" si="63"/>
        <v>0</v>
      </c>
      <c r="JH28" s="264">
        <f t="shared" si="63"/>
        <v>0</v>
      </c>
      <c r="JI28" s="264"/>
      <c r="JJ28" s="264"/>
      <c r="JK28" s="264">
        <f t="shared" si="64"/>
        <v>0</v>
      </c>
      <c r="JL28" s="264">
        <f t="shared" si="64"/>
        <v>0</v>
      </c>
      <c r="JM28" s="264"/>
      <c r="JN28" s="264"/>
      <c r="JO28" s="264">
        <f t="shared" si="65"/>
        <v>0</v>
      </c>
      <c r="JP28" s="264">
        <f t="shared" si="65"/>
        <v>0</v>
      </c>
      <c r="JQ28" s="264"/>
      <c r="JR28" s="264"/>
      <c r="JS28" s="264">
        <f t="shared" si="66"/>
        <v>0</v>
      </c>
      <c r="JT28" s="264">
        <f t="shared" si="66"/>
        <v>0</v>
      </c>
      <c r="JU28" s="264"/>
      <c r="JV28" s="264"/>
      <c r="JW28" s="264">
        <f t="shared" si="67"/>
        <v>0</v>
      </c>
      <c r="JX28" s="264">
        <f t="shared" si="67"/>
        <v>0</v>
      </c>
    </row>
    <row r="29" spans="1:284" ht="12.75" customHeight="1">
      <c r="A29" s="219"/>
      <c r="B29" s="114">
        <v>19</v>
      </c>
      <c r="C29" s="289"/>
      <c r="D29" s="289"/>
      <c r="E29" s="98"/>
      <c r="F29" s="98"/>
      <c r="G29" s="95">
        <f t="shared" si="0"/>
        <v>0</v>
      </c>
      <c r="H29" s="95">
        <f t="shared" si="0"/>
        <v>0</v>
      </c>
      <c r="I29" s="290">
        <v>0</v>
      </c>
      <c r="J29" s="95"/>
      <c r="K29" s="95"/>
      <c r="L29" s="95"/>
      <c r="M29" s="95">
        <f t="shared" si="2"/>
        <v>0</v>
      </c>
      <c r="N29" s="95">
        <f t="shared" si="2"/>
        <v>0</v>
      </c>
      <c r="O29" s="289"/>
      <c r="P29" s="290"/>
      <c r="Q29" s="98"/>
      <c r="R29" s="95"/>
      <c r="S29" s="95">
        <f t="shared" si="3"/>
        <v>0</v>
      </c>
      <c r="T29" s="95">
        <f t="shared" si="3"/>
        <v>0</v>
      </c>
      <c r="U29" s="95"/>
      <c r="V29" s="95"/>
      <c r="W29" s="98"/>
      <c r="X29" s="98"/>
      <c r="Y29" s="95">
        <f t="shared" si="4"/>
        <v>0</v>
      </c>
      <c r="Z29" s="95">
        <f t="shared" si="4"/>
        <v>0</v>
      </c>
      <c r="AA29" s="95"/>
      <c r="AB29" s="298"/>
      <c r="AC29" s="299"/>
      <c r="AD29" s="292"/>
      <c r="AE29" s="95">
        <f t="shared" si="5"/>
        <v>0</v>
      </c>
      <c r="AF29" s="95">
        <f t="shared" si="5"/>
        <v>0</v>
      </c>
      <c r="AG29" s="95">
        <v>36.08</v>
      </c>
      <c r="AH29" s="95"/>
      <c r="AI29" s="95"/>
      <c r="AJ29" s="95"/>
      <c r="AK29" s="95">
        <f t="shared" si="6"/>
        <v>36.08</v>
      </c>
      <c r="AL29" s="95">
        <f t="shared" si="6"/>
        <v>0</v>
      </c>
      <c r="AM29" s="95"/>
      <c r="AN29" s="95"/>
      <c r="AO29" s="99"/>
      <c r="AP29" s="99"/>
      <c r="AQ29" s="95">
        <f t="shared" si="7"/>
        <v>0</v>
      </c>
      <c r="AR29" s="95">
        <f t="shared" si="7"/>
        <v>0</v>
      </c>
      <c r="AS29" s="98"/>
      <c r="AT29" s="98"/>
      <c r="AU29" s="98"/>
      <c r="AV29" s="95"/>
      <c r="AW29" s="95">
        <f t="shared" si="8"/>
        <v>0</v>
      </c>
      <c r="AX29" s="95">
        <f t="shared" si="8"/>
        <v>0</v>
      </c>
      <c r="AY29" s="260"/>
      <c r="AZ29" s="110"/>
      <c r="BA29" s="110"/>
      <c r="BB29" s="110"/>
      <c r="BC29" s="95">
        <f t="shared" si="9"/>
        <v>0</v>
      </c>
      <c r="BD29" s="95">
        <f t="shared" si="9"/>
        <v>0</v>
      </c>
      <c r="BE29" s="289"/>
      <c r="BF29" s="289"/>
      <c r="BG29" s="99"/>
      <c r="BH29" s="293"/>
      <c r="BI29" s="95">
        <f t="shared" si="10"/>
        <v>0</v>
      </c>
      <c r="BJ29" s="95">
        <f t="shared" si="10"/>
        <v>0</v>
      </c>
      <c r="BK29" s="118"/>
      <c r="BL29" s="118"/>
      <c r="BM29" s="95"/>
      <c r="BN29" s="95"/>
      <c r="BO29" s="95">
        <f t="shared" si="11"/>
        <v>0</v>
      </c>
      <c r="BP29" s="95">
        <f t="shared" si="11"/>
        <v>0</v>
      </c>
      <c r="BQ29" s="294"/>
      <c r="BR29" s="289"/>
      <c r="BS29" s="119"/>
      <c r="BT29" s="119"/>
      <c r="BU29" s="95">
        <f t="shared" si="12"/>
        <v>0</v>
      </c>
      <c r="BV29" s="95">
        <f t="shared" si="12"/>
        <v>0</v>
      </c>
      <c r="BW29" s="98"/>
      <c r="BX29" s="98"/>
      <c r="BY29" s="103"/>
      <c r="BZ29" s="295"/>
      <c r="CA29" s="95">
        <f t="shared" si="13"/>
        <v>0</v>
      </c>
      <c r="CB29" s="95">
        <f t="shared" si="13"/>
        <v>0</v>
      </c>
      <c r="CC29" s="98"/>
      <c r="CD29" s="98"/>
      <c r="CE29" s="120"/>
      <c r="CF29" s="120"/>
      <c r="CG29" s="95">
        <f t="shared" si="14"/>
        <v>0</v>
      </c>
      <c r="CH29" s="95">
        <f t="shared" si="14"/>
        <v>0</v>
      </c>
      <c r="CI29" s="289"/>
      <c r="CJ29" s="289"/>
      <c r="CK29" s="266"/>
      <c r="CL29" s="95"/>
      <c r="CM29" s="95">
        <f t="shared" si="15"/>
        <v>0</v>
      </c>
      <c r="CN29" s="95">
        <f t="shared" si="15"/>
        <v>0</v>
      </c>
      <c r="CO29" s="289"/>
      <c r="CP29" s="289"/>
      <c r="CQ29" s="95"/>
      <c r="CR29" s="95"/>
      <c r="CS29" s="95">
        <f t="shared" si="16"/>
        <v>0</v>
      </c>
      <c r="CT29" s="95">
        <f t="shared" si="16"/>
        <v>0</v>
      </c>
      <c r="CU29" s="98"/>
      <c r="CV29" s="98"/>
      <c r="CW29" s="289"/>
      <c r="CX29" s="289"/>
      <c r="CY29" s="95">
        <f t="shared" si="17"/>
        <v>0</v>
      </c>
      <c r="CZ29" s="95">
        <f t="shared" si="17"/>
        <v>0</v>
      </c>
      <c r="DA29" s="289"/>
      <c r="DB29" s="290"/>
      <c r="DC29" s="118"/>
      <c r="DD29" s="95"/>
      <c r="DE29" s="95">
        <f t="shared" si="18"/>
        <v>0</v>
      </c>
      <c r="DF29" s="95">
        <f t="shared" si="18"/>
        <v>0</v>
      </c>
      <c r="DG29" s="98"/>
      <c r="DH29" s="98"/>
      <c r="DI29" s="98"/>
      <c r="DJ29" s="98"/>
      <c r="DK29" s="95">
        <f t="shared" si="19"/>
        <v>0</v>
      </c>
      <c r="DL29" s="95">
        <f t="shared" si="19"/>
        <v>0</v>
      </c>
      <c r="DM29" s="289"/>
      <c r="DN29" s="289"/>
      <c r="DO29" s="296"/>
      <c r="DP29" s="297"/>
      <c r="DQ29" s="95">
        <f t="shared" si="20"/>
        <v>0</v>
      </c>
      <c r="DR29" s="95">
        <f t="shared" si="20"/>
        <v>0</v>
      </c>
      <c r="DS29" s="140"/>
      <c r="DT29" s="95"/>
      <c r="DU29" s="289"/>
      <c r="DV29" s="289"/>
      <c r="DW29" s="95">
        <f t="shared" si="21"/>
        <v>0</v>
      </c>
      <c r="DX29" s="95">
        <f t="shared" si="21"/>
        <v>0</v>
      </c>
      <c r="DY29" s="289"/>
      <c r="DZ29" s="290"/>
      <c r="EA29" s="261"/>
      <c r="EB29" s="95"/>
      <c r="EC29" s="95">
        <f t="shared" si="22"/>
        <v>0</v>
      </c>
      <c r="ED29" s="95">
        <f t="shared" si="22"/>
        <v>0</v>
      </c>
      <c r="EE29" s="289"/>
      <c r="EF29" s="289"/>
      <c r="EG29" s="296"/>
      <c r="EH29" s="296"/>
      <c r="EI29" s="95">
        <f t="shared" si="23"/>
        <v>0</v>
      </c>
      <c r="EJ29" s="95">
        <f t="shared" si="23"/>
        <v>0</v>
      </c>
      <c r="EK29" s="289"/>
      <c r="EL29" s="289"/>
      <c r="EM29" s="296"/>
      <c r="EN29" s="296"/>
      <c r="EO29" s="95">
        <f t="shared" si="24"/>
        <v>0</v>
      </c>
      <c r="EP29" s="95">
        <f t="shared" si="24"/>
        <v>0</v>
      </c>
      <c r="EQ29" s="262">
        <v>0</v>
      </c>
      <c r="ER29" s="240"/>
      <c r="ES29" s="240"/>
      <c r="ET29" s="240"/>
      <c r="EU29" s="98">
        <f t="shared" si="25"/>
        <v>0</v>
      </c>
      <c r="EV29" s="98">
        <f t="shared" si="26"/>
        <v>0</v>
      </c>
      <c r="EW29" s="95"/>
      <c r="EX29" s="95"/>
      <c r="EY29" s="95"/>
      <c r="EZ29" s="95"/>
      <c r="FA29" s="95">
        <f t="shared" si="27"/>
        <v>0</v>
      </c>
      <c r="FB29" s="95">
        <f t="shared" si="27"/>
        <v>0</v>
      </c>
      <c r="FC29" s="95"/>
      <c r="FD29" s="95"/>
      <c r="FE29" s="95"/>
      <c r="FF29" s="95"/>
      <c r="FG29" s="95">
        <f t="shared" si="28"/>
        <v>0</v>
      </c>
      <c r="FH29" s="95">
        <f t="shared" si="28"/>
        <v>0</v>
      </c>
      <c r="FI29" s="240"/>
      <c r="FJ29" s="240"/>
      <c r="FK29" s="240"/>
      <c r="FL29" s="240"/>
      <c r="FM29" s="98">
        <f t="shared" si="29"/>
        <v>0</v>
      </c>
      <c r="FN29" s="98">
        <f t="shared" si="30"/>
        <v>0</v>
      </c>
      <c r="FO29" s="240">
        <v>0</v>
      </c>
      <c r="FP29" s="240"/>
      <c r="FQ29" s="240"/>
      <c r="FR29" s="240"/>
      <c r="FS29" s="98">
        <f t="shared" si="31"/>
        <v>0</v>
      </c>
      <c r="FT29" s="98">
        <f t="shared" si="32"/>
        <v>0</v>
      </c>
      <c r="FU29" s="240">
        <v>0</v>
      </c>
      <c r="FV29" s="240"/>
      <c r="FW29" s="240"/>
      <c r="FX29" s="240"/>
      <c r="FY29" s="98">
        <f t="shared" si="33"/>
        <v>0</v>
      </c>
      <c r="FZ29" s="98">
        <f t="shared" si="34"/>
        <v>0</v>
      </c>
      <c r="GA29" s="240">
        <v>0</v>
      </c>
      <c r="GB29" s="240"/>
      <c r="GC29" s="240"/>
      <c r="GD29" s="240"/>
      <c r="GE29" s="98">
        <f t="shared" si="35"/>
        <v>0</v>
      </c>
      <c r="GF29" s="98">
        <f t="shared" si="36"/>
        <v>0</v>
      </c>
      <c r="GG29" s="240"/>
      <c r="GH29" s="240"/>
      <c r="GI29" s="98">
        <f t="shared" si="1"/>
        <v>0</v>
      </c>
      <c r="GJ29" s="98">
        <f t="shared" si="37"/>
        <v>0</v>
      </c>
      <c r="GK29" s="240"/>
      <c r="GL29" s="240"/>
      <c r="GM29" s="98">
        <f t="shared" si="38"/>
        <v>0</v>
      </c>
      <c r="GN29" s="98">
        <f t="shared" si="39"/>
        <v>0</v>
      </c>
      <c r="GO29" s="240">
        <v>0</v>
      </c>
      <c r="GP29" s="240"/>
      <c r="GQ29" s="98">
        <f t="shared" si="40"/>
        <v>0</v>
      </c>
      <c r="GR29" s="98">
        <f t="shared" si="41"/>
        <v>0</v>
      </c>
      <c r="GS29" s="240"/>
      <c r="GT29" s="240"/>
      <c r="GU29" s="98">
        <f t="shared" si="42"/>
        <v>0</v>
      </c>
      <c r="GV29" s="98">
        <f t="shared" si="43"/>
        <v>0</v>
      </c>
      <c r="GW29" s="240"/>
      <c r="GX29" s="240"/>
      <c r="GY29" s="98">
        <f t="shared" si="44"/>
        <v>0</v>
      </c>
      <c r="GZ29" s="98">
        <f t="shared" si="45"/>
        <v>0</v>
      </c>
      <c r="HA29" s="240"/>
      <c r="HB29" s="240"/>
      <c r="HC29" s="98">
        <f t="shared" si="46"/>
        <v>0</v>
      </c>
      <c r="HD29" s="98">
        <f t="shared" si="47"/>
        <v>0</v>
      </c>
      <c r="HE29" s="240">
        <v>1.33</v>
      </c>
      <c r="HF29" s="240"/>
      <c r="HG29" s="98">
        <f t="shared" si="48"/>
        <v>1.33</v>
      </c>
      <c r="HH29" s="98">
        <f t="shared" si="48"/>
        <v>0</v>
      </c>
      <c r="HI29" s="240">
        <v>1.44</v>
      </c>
      <c r="HJ29" s="240"/>
      <c r="HK29" s="98">
        <f t="shared" si="49"/>
        <v>1.44</v>
      </c>
      <c r="HL29" s="98">
        <f t="shared" si="49"/>
        <v>0</v>
      </c>
      <c r="HM29" s="98"/>
      <c r="HN29" s="98"/>
      <c r="HO29" s="98">
        <f t="shared" si="50"/>
        <v>0</v>
      </c>
      <c r="HP29" s="98">
        <f t="shared" si="50"/>
        <v>0</v>
      </c>
      <c r="HQ29" s="98"/>
      <c r="HR29" s="98"/>
      <c r="HS29" s="98">
        <f t="shared" si="51"/>
        <v>0</v>
      </c>
      <c r="HT29" s="98">
        <f t="shared" si="51"/>
        <v>0</v>
      </c>
      <c r="HU29" s="98">
        <v>0</v>
      </c>
      <c r="HV29" s="98"/>
      <c r="HW29" s="98">
        <f t="shared" si="52"/>
        <v>0</v>
      </c>
      <c r="HX29" s="98">
        <f t="shared" si="52"/>
        <v>0</v>
      </c>
      <c r="HY29" s="98"/>
      <c r="HZ29" s="98"/>
      <c r="IA29" s="98">
        <f t="shared" si="53"/>
        <v>0</v>
      </c>
      <c r="IB29" s="98">
        <f t="shared" si="53"/>
        <v>0</v>
      </c>
      <c r="IC29" s="98"/>
      <c r="ID29" s="98"/>
      <c r="IE29" s="98">
        <f t="shared" si="54"/>
        <v>0</v>
      </c>
      <c r="IF29" s="263">
        <f t="shared" si="55"/>
        <v>0</v>
      </c>
      <c r="IG29" s="288"/>
      <c r="IH29" s="288"/>
      <c r="II29" s="264">
        <f t="shared" si="56"/>
        <v>0</v>
      </c>
      <c r="IJ29" s="264">
        <f t="shared" si="56"/>
        <v>0</v>
      </c>
      <c r="IM29" s="264">
        <f t="shared" si="57"/>
        <v>0</v>
      </c>
      <c r="IN29" s="264">
        <f t="shared" si="57"/>
        <v>0</v>
      </c>
      <c r="IO29" s="240"/>
      <c r="IP29" s="264"/>
      <c r="IQ29" s="264">
        <f t="shared" si="58"/>
        <v>0</v>
      </c>
      <c r="IR29" s="264">
        <f t="shared" si="58"/>
        <v>0</v>
      </c>
      <c r="IS29" s="264"/>
      <c r="IT29" s="264"/>
      <c r="IU29" s="264">
        <f t="shared" si="59"/>
        <v>0</v>
      </c>
      <c r="IV29" s="264">
        <f t="shared" si="59"/>
        <v>0</v>
      </c>
      <c r="IW29" s="264">
        <v>0</v>
      </c>
      <c r="IX29" s="264"/>
      <c r="IY29" s="264">
        <f t="shared" si="60"/>
        <v>0</v>
      </c>
      <c r="IZ29" s="264">
        <f t="shared" si="61"/>
        <v>0</v>
      </c>
      <c r="JA29" s="264"/>
      <c r="JB29" s="264"/>
      <c r="JC29" s="264">
        <f t="shared" si="62"/>
        <v>0</v>
      </c>
      <c r="JD29" s="264">
        <f t="shared" si="62"/>
        <v>0</v>
      </c>
      <c r="JE29" s="264">
        <v>0.88</v>
      </c>
      <c r="JF29" s="264"/>
      <c r="JG29" s="264">
        <f t="shared" si="63"/>
        <v>0.88</v>
      </c>
      <c r="JH29" s="264">
        <f t="shared" si="63"/>
        <v>0</v>
      </c>
      <c r="JI29" s="264"/>
      <c r="JJ29" s="264"/>
      <c r="JK29" s="264">
        <f t="shared" si="64"/>
        <v>0</v>
      </c>
      <c r="JL29" s="264">
        <f t="shared" si="64"/>
        <v>0</v>
      </c>
      <c r="JM29" s="264"/>
      <c r="JN29" s="264"/>
      <c r="JO29" s="264">
        <f t="shared" si="65"/>
        <v>0</v>
      </c>
      <c r="JP29" s="264">
        <f t="shared" si="65"/>
        <v>0</v>
      </c>
      <c r="JQ29" s="264"/>
      <c r="JR29" s="264"/>
      <c r="JS29" s="264">
        <f t="shared" si="66"/>
        <v>0</v>
      </c>
      <c r="JT29" s="264">
        <f t="shared" si="66"/>
        <v>0</v>
      </c>
      <c r="JU29" s="264"/>
      <c r="JV29" s="264"/>
      <c r="JW29" s="264">
        <f t="shared" si="67"/>
        <v>0</v>
      </c>
      <c r="JX29" s="264">
        <f t="shared" si="67"/>
        <v>0</v>
      </c>
    </row>
    <row r="30" spans="1:284" ht="12.75" customHeight="1">
      <c r="A30" s="219"/>
      <c r="B30" s="114">
        <v>20</v>
      </c>
      <c r="C30" s="289"/>
      <c r="D30" s="289"/>
      <c r="E30" s="98"/>
      <c r="F30" s="98"/>
      <c r="G30" s="95">
        <f t="shared" si="0"/>
        <v>0</v>
      </c>
      <c r="H30" s="95">
        <f t="shared" si="0"/>
        <v>0</v>
      </c>
      <c r="I30" s="290">
        <v>0</v>
      </c>
      <c r="J30" s="95"/>
      <c r="K30" s="95"/>
      <c r="L30" s="95"/>
      <c r="M30" s="95">
        <f t="shared" si="2"/>
        <v>0</v>
      </c>
      <c r="N30" s="95">
        <f t="shared" si="2"/>
        <v>0</v>
      </c>
      <c r="O30" s="289"/>
      <c r="P30" s="290"/>
      <c r="Q30" s="98"/>
      <c r="R30" s="95"/>
      <c r="S30" s="95">
        <f t="shared" si="3"/>
        <v>0</v>
      </c>
      <c r="T30" s="95">
        <f t="shared" si="3"/>
        <v>0</v>
      </c>
      <c r="U30" s="95"/>
      <c r="V30" s="95"/>
      <c r="W30" s="98"/>
      <c r="X30" s="98"/>
      <c r="Y30" s="95">
        <f t="shared" si="4"/>
        <v>0</v>
      </c>
      <c r="Z30" s="95">
        <f t="shared" si="4"/>
        <v>0</v>
      </c>
      <c r="AA30" s="95"/>
      <c r="AB30" s="298"/>
      <c r="AC30" s="299"/>
      <c r="AD30" s="292"/>
      <c r="AE30" s="95">
        <f t="shared" si="5"/>
        <v>0</v>
      </c>
      <c r="AF30" s="95">
        <f t="shared" si="5"/>
        <v>0</v>
      </c>
      <c r="AG30" s="95">
        <v>0</v>
      </c>
      <c r="AH30" s="95"/>
      <c r="AI30" s="95"/>
      <c r="AJ30" s="95"/>
      <c r="AK30" s="95">
        <f t="shared" si="6"/>
        <v>0</v>
      </c>
      <c r="AL30" s="95">
        <f t="shared" si="6"/>
        <v>0</v>
      </c>
      <c r="AM30" s="95"/>
      <c r="AN30" s="95"/>
      <c r="AO30" s="99"/>
      <c r="AP30" s="99"/>
      <c r="AQ30" s="95">
        <f t="shared" si="7"/>
        <v>0</v>
      </c>
      <c r="AR30" s="95">
        <f t="shared" si="7"/>
        <v>0</v>
      </c>
      <c r="AS30" s="98"/>
      <c r="AT30" s="98"/>
      <c r="AU30" s="98"/>
      <c r="AV30" s="95"/>
      <c r="AW30" s="95">
        <f t="shared" si="8"/>
        <v>0</v>
      </c>
      <c r="AX30" s="95">
        <f t="shared" si="8"/>
        <v>0</v>
      </c>
      <c r="AY30" s="260"/>
      <c r="AZ30" s="110"/>
      <c r="BA30" s="110"/>
      <c r="BB30" s="110"/>
      <c r="BC30" s="95">
        <f t="shared" si="9"/>
        <v>0</v>
      </c>
      <c r="BD30" s="95">
        <f t="shared" si="9"/>
        <v>0</v>
      </c>
      <c r="BE30" s="289"/>
      <c r="BF30" s="289"/>
      <c r="BG30" s="99"/>
      <c r="BH30" s="293"/>
      <c r="BI30" s="95">
        <f t="shared" si="10"/>
        <v>0</v>
      </c>
      <c r="BJ30" s="95">
        <f t="shared" si="10"/>
        <v>0</v>
      </c>
      <c r="BK30" s="118"/>
      <c r="BL30" s="118"/>
      <c r="BM30" s="95"/>
      <c r="BN30" s="95"/>
      <c r="BO30" s="95">
        <f t="shared" si="11"/>
        <v>0</v>
      </c>
      <c r="BP30" s="95">
        <f t="shared" si="11"/>
        <v>0</v>
      </c>
      <c r="BQ30" s="294"/>
      <c r="BR30" s="289"/>
      <c r="BS30" s="119"/>
      <c r="BT30" s="119"/>
      <c r="BU30" s="95">
        <f t="shared" si="12"/>
        <v>0</v>
      </c>
      <c r="BV30" s="95">
        <f t="shared" si="12"/>
        <v>0</v>
      </c>
      <c r="BW30" s="98"/>
      <c r="BX30" s="98"/>
      <c r="BY30" s="103"/>
      <c r="BZ30" s="295"/>
      <c r="CA30" s="95">
        <f t="shared" si="13"/>
        <v>0</v>
      </c>
      <c r="CB30" s="95">
        <f t="shared" si="13"/>
        <v>0</v>
      </c>
      <c r="CC30" s="98"/>
      <c r="CD30" s="98"/>
      <c r="CE30" s="120"/>
      <c r="CF30" s="120"/>
      <c r="CG30" s="95">
        <f t="shared" si="14"/>
        <v>0</v>
      </c>
      <c r="CH30" s="95">
        <f t="shared" si="14"/>
        <v>0</v>
      </c>
      <c r="CI30" s="289"/>
      <c r="CJ30" s="289"/>
      <c r="CK30" s="266"/>
      <c r="CL30" s="95"/>
      <c r="CM30" s="95">
        <f t="shared" si="15"/>
        <v>0</v>
      </c>
      <c r="CN30" s="95">
        <f t="shared" si="15"/>
        <v>0</v>
      </c>
      <c r="CO30" s="289"/>
      <c r="CP30" s="289"/>
      <c r="CQ30" s="95"/>
      <c r="CR30" s="95"/>
      <c r="CS30" s="95">
        <f t="shared" si="16"/>
        <v>0</v>
      </c>
      <c r="CT30" s="95">
        <f t="shared" si="16"/>
        <v>0</v>
      </c>
      <c r="CU30" s="98"/>
      <c r="CV30" s="98"/>
      <c r="CW30" s="289"/>
      <c r="CX30" s="289"/>
      <c r="CY30" s="95">
        <f t="shared" si="17"/>
        <v>0</v>
      </c>
      <c r="CZ30" s="95">
        <f t="shared" si="17"/>
        <v>0</v>
      </c>
      <c r="DA30" s="289"/>
      <c r="DB30" s="290"/>
      <c r="DC30" s="118"/>
      <c r="DD30" s="95"/>
      <c r="DE30" s="95">
        <f t="shared" si="18"/>
        <v>0</v>
      </c>
      <c r="DF30" s="95">
        <f t="shared" si="18"/>
        <v>0</v>
      </c>
      <c r="DG30" s="98"/>
      <c r="DH30" s="98"/>
      <c r="DI30" s="98"/>
      <c r="DJ30" s="98"/>
      <c r="DK30" s="95">
        <f t="shared" si="19"/>
        <v>0</v>
      </c>
      <c r="DL30" s="95">
        <f t="shared" si="19"/>
        <v>0</v>
      </c>
      <c r="DM30" s="289"/>
      <c r="DN30" s="289"/>
      <c r="DO30" s="296"/>
      <c r="DP30" s="297"/>
      <c r="DQ30" s="95">
        <f t="shared" si="20"/>
        <v>0</v>
      </c>
      <c r="DR30" s="95">
        <f t="shared" si="20"/>
        <v>0</v>
      </c>
      <c r="DS30" s="140"/>
      <c r="DT30" s="95"/>
      <c r="DU30" s="289"/>
      <c r="DV30" s="289"/>
      <c r="DW30" s="95">
        <f t="shared" si="21"/>
        <v>0</v>
      </c>
      <c r="DX30" s="95">
        <f t="shared" si="21"/>
        <v>0</v>
      </c>
      <c r="DY30" s="289"/>
      <c r="DZ30" s="290"/>
      <c r="EA30" s="261"/>
      <c r="EB30" s="95"/>
      <c r="EC30" s="95">
        <f t="shared" si="22"/>
        <v>0</v>
      </c>
      <c r="ED30" s="95">
        <f t="shared" si="22"/>
        <v>0</v>
      </c>
      <c r="EE30" s="289"/>
      <c r="EF30" s="289"/>
      <c r="EG30" s="296"/>
      <c r="EH30" s="296"/>
      <c r="EI30" s="95">
        <f t="shared" si="23"/>
        <v>0</v>
      </c>
      <c r="EJ30" s="95">
        <f t="shared" si="23"/>
        <v>0</v>
      </c>
      <c r="EK30" s="289"/>
      <c r="EL30" s="289"/>
      <c r="EM30" s="296"/>
      <c r="EN30" s="296"/>
      <c r="EO30" s="95">
        <f t="shared" si="24"/>
        <v>0</v>
      </c>
      <c r="EP30" s="95">
        <f t="shared" si="24"/>
        <v>0</v>
      </c>
      <c r="EQ30" s="262">
        <v>0</v>
      </c>
      <c r="ER30" s="240"/>
      <c r="ES30" s="240"/>
      <c r="ET30" s="240"/>
      <c r="EU30" s="98">
        <f t="shared" si="25"/>
        <v>0</v>
      </c>
      <c r="EV30" s="98">
        <f t="shared" si="26"/>
        <v>0</v>
      </c>
      <c r="EW30" s="95"/>
      <c r="EX30" s="95"/>
      <c r="EY30" s="95"/>
      <c r="EZ30" s="95"/>
      <c r="FA30" s="95">
        <f t="shared" si="27"/>
        <v>0</v>
      </c>
      <c r="FB30" s="95">
        <f t="shared" si="27"/>
        <v>0</v>
      </c>
      <c r="FC30" s="95"/>
      <c r="FD30" s="95"/>
      <c r="FE30" s="95"/>
      <c r="FF30" s="95"/>
      <c r="FG30" s="95">
        <f t="shared" si="28"/>
        <v>0</v>
      </c>
      <c r="FH30" s="95">
        <f t="shared" si="28"/>
        <v>0</v>
      </c>
      <c r="FI30" s="240"/>
      <c r="FJ30" s="240"/>
      <c r="FK30" s="240"/>
      <c r="FL30" s="240"/>
      <c r="FM30" s="98">
        <f t="shared" si="29"/>
        <v>0</v>
      </c>
      <c r="FN30" s="98">
        <f t="shared" si="30"/>
        <v>0</v>
      </c>
      <c r="FO30" s="240">
        <v>0</v>
      </c>
      <c r="FP30" s="240"/>
      <c r="FQ30" s="240"/>
      <c r="FR30" s="240"/>
      <c r="FS30" s="98">
        <f t="shared" si="31"/>
        <v>0</v>
      </c>
      <c r="FT30" s="98">
        <f t="shared" si="32"/>
        <v>0</v>
      </c>
      <c r="FU30" s="240">
        <v>0</v>
      </c>
      <c r="FV30" s="240"/>
      <c r="FW30" s="240"/>
      <c r="FX30" s="240"/>
      <c r="FY30" s="98">
        <f t="shared" si="33"/>
        <v>0</v>
      </c>
      <c r="FZ30" s="98">
        <f t="shared" si="34"/>
        <v>0</v>
      </c>
      <c r="GA30" s="240">
        <v>0</v>
      </c>
      <c r="GB30" s="240"/>
      <c r="GC30" s="240"/>
      <c r="GD30" s="240"/>
      <c r="GE30" s="98">
        <f t="shared" si="35"/>
        <v>0</v>
      </c>
      <c r="GF30" s="98">
        <f t="shared" si="36"/>
        <v>0</v>
      </c>
      <c r="GG30" s="240"/>
      <c r="GH30" s="240"/>
      <c r="GI30" s="98">
        <f t="shared" si="1"/>
        <v>0</v>
      </c>
      <c r="GJ30" s="98">
        <f t="shared" si="37"/>
        <v>0</v>
      </c>
      <c r="GK30" s="240"/>
      <c r="GL30" s="240"/>
      <c r="GM30" s="98">
        <f t="shared" si="38"/>
        <v>0</v>
      </c>
      <c r="GN30" s="98">
        <f t="shared" si="39"/>
        <v>0</v>
      </c>
      <c r="GO30" s="240">
        <v>0</v>
      </c>
      <c r="GP30" s="240"/>
      <c r="GQ30" s="98">
        <f t="shared" si="40"/>
        <v>0</v>
      </c>
      <c r="GR30" s="98">
        <f t="shared" si="41"/>
        <v>0</v>
      </c>
      <c r="GS30" s="240"/>
      <c r="GT30" s="240"/>
      <c r="GU30" s="98">
        <f t="shared" si="42"/>
        <v>0</v>
      </c>
      <c r="GV30" s="98">
        <f t="shared" si="43"/>
        <v>0</v>
      </c>
      <c r="GW30" s="240"/>
      <c r="GX30" s="240"/>
      <c r="GY30" s="98">
        <f t="shared" si="44"/>
        <v>0</v>
      </c>
      <c r="GZ30" s="98">
        <f t="shared" si="45"/>
        <v>0</v>
      </c>
      <c r="HA30" s="240"/>
      <c r="HB30" s="240"/>
      <c r="HC30" s="98">
        <f t="shared" si="46"/>
        <v>0</v>
      </c>
      <c r="HD30" s="98">
        <f t="shared" si="47"/>
        <v>0</v>
      </c>
      <c r="HE30" s="240">
        <v>1.33</v>
      </c>
      <c r="HF30" s="240"/>
      <c r="HG30" s="98">
        <f t="shared" si="48"/>
        <v>1.33</v>
      </c>
      <c r="HH30" s="98">
        <f t="shared" si="48"/>
        <v>0</v>
      </c>
      <c r="HI30" s="240">
        <v>1.44</v>
      </c>
      <c r="HJ30" s="240"/>
      <c r="HK30" s="98">
        <f t="shared" si="49"/>
        <v>1.44</v>
      </c>
      <c r="HL30" s="98">
        <f t="shared" si="49"/>
        <v>0</v>
      </c>
      <c r="HM30" s="98"/>
      <c r="HN30" s="98"/>
      <c r="HO30" s="98">
        <f t="shared" si="50"/>
        <v>0</v>
      </c>
      <c r="HP30" s="98">
        <f t="shared" si="50"/>
        <v>0</v>
      </c>
      <c r="HQ30" s="98"/>
      <c r="HR30" s="98"/>
      <c r="HS30" s="98">
        <f t="shared" si="51"/>
        <v>0</v>
      </c>
      <c r="HT30" s="98">
        <f t="shared" si="51"/>
        <v>0</v>
      </c>
      <c r="HU30" s="98">
        <v>0</v>
      </c>
      <c r="HV30" s="98"/>
      <c r="HW30" s="98">
        <f t="shared" si="52"/>
        <v>0</v>
      </c>
      <c r="HX30" s="98">
        <f t="shared" si="52"/>
        <v>0</v>
      </c>
      <c r="HY30" s="98"/>
      <c r="HZ30" s="98"/>
      <c r="IA30" s="98">
        <f t="shared" si="53"/>
        <v>0</v>
      </c>
      <c r="IB30" s="98">
        <f t="shared" si="53"/>
        <v>0</v>
      </c>
      <c r="IC30" s="98"/>
      <c r="ID30" s="98"/>
      <c r="IE30" s="98">
        <f t="shared" si="54"/>
        <v>0</v>
      </c>
      <c r="IF30" s="263">
        <f t="shared" si="55"/>
        <v>0</v>
      </c>
      <c r="IG30" s="288"/>
      <c r="IH30" s="288"/>
      <c r="II30" s="264">
        <f t="shared" si="56"/>
        <v>0</v>
      </c>
      <c r="IJ30" s="264">
        <f t="shared" si="56"/>
        <v>0</v>
      </c>
      <c r="IM30" s="264">
        <f t="shared" si="57"/>
        <v>0</v>
      </c>
      <c r="IN30" s="264">
        <f t="shared" si="57"/>
        <v>0</v>
      </c>
      <c r="IO30" s="240"/>
      <c r="IP30" s="264"/>
      <c r="IQ30" s="264">
        <f t="shared" si="58"/>
        <v>0</v>
      </c>
      <c r="IR30" s="264">
        <f t="shared" si="58"/>
        <v>0</v>
      </c>
      <c r="IS30" s="264"/>
      <c r="IT30" s="264"/>
      <c r="IU30" s="264">
        <f t="shared" si="59"/>
        <v>0</v>
      </c>
      <c r="IV30" s="264">
        <f t="shared" si="59"/>
        <v>0</v>
      </c>
      <c r="IW30" s="264">
        <v>0</v>
      </c>
      <c r="IX30" s="264"/>
      <c r="IY30" s="264">
        <f t="shared" si="60"/>
        <v>0</v>
      </c>
      <c r="IZ30" s="264">
        <f t="shared" si="61"/>
        <v>0</v>
      </c>
      <c r="JA30" s="264"/>
      <c r="JB30" s="264"/>
      <c r="JC30" s="264">
        <f t="shared" si="62"/>
        <v>0</v>
      </c>
      <c r="JD30" s="264">
        <f t="shared" si="62"/>
        <v>0</v>
      </c>
      <c r="JE30" s="264">
        <v>0.88</v>
      </c>
      <c r="JF30" s="264"/>
      <c r="JG30" s="264">
        <f t="shared" si="63"/>
        <v>0.88</v>
      </c>
      <c r="JH30" s="264">
        <f t="shared" si="63"/>
        <v>0</v>
      </c>
      <c r="JI30" s="264"/>
      <c r="JJ30" s="264"/>
      <c r="JK30" s="264">
        <f t="shared" si="64"/>
        <v>0</v>
      </c>
      <c r="JL30" s="264">
        <f t="shared" si="64"/>
        <v>0</v>
      </c>
      <c r="JM30" s="264"/>
      <c r="JN30" s="264"/>
      <c r="JO30" s="264">
        <f t="shared" si="65"/>
        <v>0</v>
      </c>
      <c r="JP30" s="264">
        <f t="shared" si="65"/>
        <v>0</v>
      </c>
      <c r="JQ30" s="264"/>
      <c r="JR30" s="264"/>
      <c r="JS30" s="264">
        <f t="shared" si="66"/>
        <v>0</v>
      </c>
      <c r="JT30" s="264">
        <f t="shared" si="66"/>
        <v>0</v>
      </c>
      <c r="JU30" s="264"/>
      <c r="JV30" s="264"/>
      <c r="JW30" s="264">
        <f t="shared" si="67"/>
        <v>0</v>
      </c>
      <c r="JX30" s="264">
        <f t="shared" si="67"/>
        <v>0</v>
      </c>
    </row>
    <row r="31" spans="1:284" ht="12.75" customHeight="1">
      <c r="A31" s="220">
        <v>0.20833333333333334</v>
      </c>
      <c r="B31" s="114">
        <v>21</v>
      </c>
      <c r="C31" s="289"/>
      <c r="D31" s="289"/>
      <c r="E31" s="98"/>
      <c r="F31" s="98"/>
      <c r="G31" s="95">
        <f t="shared" si="0"/>
        <v>0</v>
      </c>
      <c r="H31" s="95">
        <f t="shared" si="0"/>
        <v>0</v>
      </c>
      <c r="I31" s="290">
        <v>0</v>
      </c>
      <c r="J31" s="95"/>
      <c r="K31" s="95"/>
      <c r="L31" s="95"/>
      <c r="M31" s="95">
        <f t="shared" si="2"/>
        <v>0</v>
      </c>
      <c r="N31" s="95">
        <f t="shared" si="2"/>
        <v>0</v>
      </c>
      <c r="O31" s="289"/>
      <c r="P31" s="290"/>
      <c r="Q31" s="98"/>
      <c r="R31" s="95"/>
      <c r="S31" s="95">
        <f t="shared" si="3"/>
        <v>0</v>
      </c>
      <c r="T31" s="95">
        <f t="shared" si="3"/>
        <v>0</v>
      </c>
      <c r="U31" s="95"/>
      <c r="V31" s="95"/>
      <c r="W31" s="98"/>
      <c r="X31" s="98"/>
      <c r="Y31" s="95">
        <f t="shared" si="4"/>
        <v>0</v>
      </c>
      <c r="Z31" s="95">
        <f t="shared" si="4"/>
        <v>0</v>
      </c>
      <c r="AA31" s="95"/>
      <c r="AB31" s="298"/>
      <c r="AC31" s="299"/>
      <c r="AD31" s="292"/>
      <c r="AE31" s="95">
        <f t="shared" si="5"/>
        <v>0</v>
      </c>
      <c r="AF31" s="95">
        <f t="shared" si="5"/>
        <v>0</v>
      </c>
      <c r="AG31" s="95">
        <v>0</v>
      </c>
      <c r="AH31" s="95"/>
      <c r="AI31" s="95"/>
      <c r="AJ31" s="95"/>
      <c r="AK31" s="95">
        <f t="shared" si="6"/>
        <v>0</v>
      </c>
      <c r="AL31" s="95">
        <f t="shared" si="6"/>
        <v>0</v>
      </c>
      <c r="AM31" s="95"/>
      <c r="AN31" s="95"/>
      <c r="AO31" s="99"/>
      <c r="AP31" s="99"/>
      <c r="AQ31" s="95">
        <f t="shared" si="7"/>
        <v>0</v>
      </c>
      <c r="AR31" s="95">
        <f t="shared" si="7"/>
        <v>0</v>
      </c>
      <c r="AS31" s="98"/>
      <c r="AT31" s="98"/>
      <c r="AU31" s="98"/>
      <c r="AV31" s="95"/>
      <c r="AW31" s="95">
        <f t="shared" si="8"/>
        <v>0</v>
      </c>
      <c r="AX31" s="95">
        <f t="shared" si="8"/>
        <v>0</v>
      </c>
      <c r="AY31" s="260"/>
      <c r="AZ31" s="110"/>
      <c r="BA31" s="110"/>
      <c r="BB31" s="110"/>
      <c r="BC31" s="95">
        <f t="shared" si="9"/>
        <v>0</v>
      </c>
      <c r="BD31" s="95">
        <f t="shared" si="9"/>
        <v>0</v>
      </c>
      <c r="BE31" s="289"/>
      <c r="BF31" s="289"/>
      <c r="BG31" s="99"/>
      <c r="BH31" s="293"/>
      <c r="BI31" s="95">
        <f t="shared" si="10"/>
        <v>0</v>
      </c>
      <c r="BJ31" s="95">
        <f t="shared" si="10"/>
        <v>0</v>
      </c>
      <c r="BK31" s="118"/>
      <c r="BL31" s="118"/>
      <c r="BM31" s="95"/>
      <c r="BN31" s="95"/>
      <c r="BO31" s="95">
        <f t="shared" si="11"/>
        <v>0</v>
      </c>
      <c r="BP31" s="95">
        <f t="shared" si="11"/>
        <v>0</v>
      </c>
      <c r="BQ31" s="294"/>
      <c r="BR31" s="289"/>
      <c r="BS31" s="119"/>
      <c r="BT31" s="119"/>
      <c r="BU31" s="95">
        <f t="shared" si="12"/>
        <v>0</v>
      </c>
      <c r="BV31" s="95">
        <f t="shared" si="12"/>
        <v>0</v>
      </c>
      <c r="BW31" s="98"/>
      <c r="BX31" s="98"/>
      <c r="BY31" s="103"/>
      <c r="BZ31" s="295"/>
      <c r="CA31" s="95">
        <f t="shared" si="13"/>
        <v>0</v>
      </c>
      <c r="CB31" s="95">
        <f t="shared" si="13"/>
        <v>0</v>
      </c>
      <c r="CC31" s="98"/>
      <c r="CD31" s="98"/>
      <c r="CE31" s="120"/>
      <c r="CF31" s="120"/>
      <c r="CG31" s="95">
        <f t="shared" si="14"/>
        <v>0</v>
      </c>
      <c r="CH31" s="95">
        <f t="shared" si="14"/>
        <v>0</v>
      </c>
      <c r="CI31" s="289"/>
      <c r="CJ31" s="289"/>
      <c r="CK31" s="266"/>
      <c r="CL31" s="95"/>
      <c r="CM31" s="95">
        <f t="shared" si="15"/>
        <v>0</v>
      </c>
      <c r="CN31" s="95">
        <f t="shared" si="15"/>
        <v>0</v>
      </c>
      <c r="CO31" s="289"/>
      <c r="CP31" s="289"/>
      <c r="CQ31" s="95"/>
      <c r="CR31" s="95"/>
      <c r="CS31" s="95">
        <f t="shared" si="16"/>
        <v>0</v>
      </c>
      <c r="CT31" s="95">
        <f t="shared" si="16"/>
        <v>0</v>
      </c>
      <c r="CU31" s="98"/>
      <c r="CV31" s="98"/>
      <c r="CW31" s="289"/>
      <c r="CX31" s="289"/>
      <c r="CY31" s="95">
        <f t="shared" si="17"/>
        <v>0</v>
      </c>
      <c r="CZ31" s="95">
        <f t="shared" si="17"/>
        <v>0</v>
      </c>
      <c r="DA31" s="289"/>
      <c r="DB31" s="290"/>
      <c r="DC31" s="118"/>
      <c r="DD31" s="95"/>
      <c r="DE31" s="95">
        <f t="shared" si="18"/>
        <v>0</v>
      </c>
      <c r="DF31" s="95">
        <f t="shared" si="18"/>
        <v>0</v>
      </c>
      <c r="DG31" s="98"/>
      <c r="DH31" s="98"/>
      <c r="DI31" s="98"/>
      <c r="DJ31" s="98"/>
      <c r="DK31" s="95">
        <f t="shared" si="19"/>
        <v>0</v>
      </c>
      <c r="DL31" s="95">
        <f t="shared" si="19"/>
        <v>0</v>
      </c>
      <c r="DM31" s="289"/>
      <c r="DN31" s="289"/>
      <c r="DO31" s="296"/>
      <c r="DP31" s="297"/>
      <c r="DQ31" s="95">
        <f t="shared" si="20"/>
        <v>0</v>
      </c>
      <c r="DR31" s="95">
        <f t="shared" si="20"/>
        <v>0</v>
      </c>
      <c r="DS31" s="140"/>
      <c r="DT31" s="95"/>
      <c r="DU31" s="289"/>
      <c r="DV31" s="289"/>
      <c r="DW31" s="95">
        <f t="shared" si="21"/>
        <v>0</v>
      </c>
      <c r="DX31" s="95">
        <f t="shared" si="21"/>
        <v>0</v>
      </c>
      <c r="DY31" s="289"/>
      <c r="DZ31" s="290"/>
      <c r="EA31" s="261"/>
      <c r="EB31" s="95"/>
      <c r="EC31" s="95">
        <f t="shared" si="22"/>
        <v>0</v>
      </c>
      <c r="ED31" s="95">
        <f t="shared" si="22"/>
        <v>0</v>
      </c>
      <c r="EE31" s="289"/>
      <c r="EF31" s="289"/>
      <c r="EG31" s="296"/>
      <c r="EH31" s="296"/>
      <c r="EI31" s="95">
        <f t="shared" si="23"/>
        <v>0</v>
      </c>
      <c r="EJ31" s="95">
        <f t="shared" si="23"/>
        <v>0</v>
      </c>
      <c r="EK31" s="289"/>
      <c r="EL31" s="289"/>
      <c r="EM31" s="296"/>
      <c r="EN31" s="296"/>
      <c r="EO31" s="95">
        <f t="shared" si="24"/>
        <v>0</v>
      </c>
      <c r="EP31" s="95">
        <f t="shared" si="24"/>
        <v>0</v>
      </c>
      <c r="EQ31" s="262">
        <v>0</v>
      </c>
      <c r="ER31" s="240"/>
      <c r="ES31" s="240"/>
      <c r="ET31" s="240"/>
      <c r="EU31" s="98">
        <f t="shared" si="25"/>
        <v>0</v>
      </c>
      <c r="EV31" s="98">
        <f t="shared" si="26"/>
        <v>0</v>
      </c>
      <c r="EW31" s="95"/>
      <c r="EX31" s="95"/>
      <c r="EY31" s="95"/>
      <c r="EZ31" s="95"/>
      <c r="FA31" s="95">
        <f t="shared" si="27"/>
        <v>0</v>
      </c>
      <c r="FB31" s="95">
        <f t="shared" si="27"/>
        <v>0</v>
      </c>
      <c r="FC31" s="95"/>
      <c r="FD31" s="95"/>
      <c r="FE31" s="95"/>
      <c r="FF31" s="95"/>
      <c r="FG31" s="95">
        <f t="shared" si="28"/>
        <v>0</v>
      </c>
      <c r="FH31" s="95">
        <f t="shared" si="28"/>
        <v>0</v>
      </c>
      <c r="FI31" s="240"/>
      <c r="FJ31" s="240"/>
      <c r="FK31" s="240"/>
      <c r="FL31" s="240"/>
      <c r="FM31" s="98">
        <f t="shared" si="29"/>
        <v>0</v>
      </c>
      <c r="FN31" s="98">
        <f t="shared" si="30"/>
        <v>0</v>
      </c>
      <c r="FO31" s="240">
        <v>0</v>
      </c>
      <c r="FP31" s="240"/>
      <c r="FQ31" s="240"/>
      <c r="FR31" s="240"/>
      <c r="FS31" s="98">
        <f t="shared" si="31"/>
        <v>0</v>
      </c>
      <c r="FT31" s="98">
        <f t="shared" si="32"/>
        <v>0</v>
      </c>
      <c r="FU31" s="240">
        <v>0</v>
      </c>
      <c r="FV31" s="240"/>
      <c r="FW31" s="240"/>
      <c r="FX31" s="240"/>
      <c r="FY31" s="98">
        <f t="shared" si="33"/>
        <v>0</v>
      </c>
      <c r="FZ31" s="98">
        <f t="shared" si="34"/>
        <v>0</v>
      </c>
      <c r="GA31" s="240">
        <v>0</v>
      </c>
      <c r="GB31" s="240"/>
      <c r="GC31" s="240"/>
      <c r="GD31" s="240"/>
      <c r="GE31" s="98">
        <f t="shared" si="35"/>
        <v>0</v>
      </c>
      <c r="GF31" s="98">
        <f t="shared" si="36"/>
        <v>0</v>
      </c>
      <c r="GG31" s="240"/>
      <c r="GH31" s="240"/>
      <c r="GI31" s="98">
        <f t="shared" si="1"/>
        <v>0</v>
      </c>
      <c r="GJ31" s="98">
        <f t="shared" si="37"/>
        <v>0</v>
      </c>
      <c r="GK31" s="240"/>
      <c r="GL31" s="240"/>
      <c r="GM31" s="98">
        <f t="shared" si="38"/>
        <v>0</v>
      </c>
      <c r="GN31" s="98">
        <f t="shared" si="39"/>
        <v>0</v>
      </c>
      <c r="GO31" s="240">
        <v>0</v>
      </c>
      <c r="GP31" s="240"/>
      <c r="GQ31" s="98">
        <f t="shared" si="40"/>
        <v>0</v>
      </c>
      <c r="GR31" s="98">
        <f t="shared" si="41"/>
        <v>0</v>
      </c>
      <c r="GS31" s="240"/>
      <c r="GT31" s="240"/>
      <c r="GU31" s="98">
        <f t="shared" si="42"/>
        <v>0</v>
      </c>
      <c r="GV31" s="98">
        <f t="shared" si="43"/>
        <v>0</v>
      </c>
      <c r="GW31" s="240"/>
      <c r="GX31" s="240"/>
      <c r="GY31" s="98">
        <f t="shared" si="44"/>
        <v>0</v>
      </c>
      <c r="GZ31" s="98">
        <f t="shared" si="45"/>
        <v>0</v>
      </c>
      <c r="HA31" s="240"/>
      <c r="HB31" s="240"/>
      <c r="HC31" s="98">
        <f t="shared" si="46"/>
        <v>0</v>
      </c>
      <c r="HD31" s="98">
        <f t="shared" si="47"/>
        <v>0</v>
      </c>
      <c r="HE31" s="240">
        <v>1.33</v>
      </c>
      <c r="HF31" s="240"/>
      <c r="HG31" s="98">
        <f t="shared" si="48"/>
        <v>1.33</v>
      </c>
      <c r="HH31" s="98">
        <f t="shared" si="48"/>
        <v>0</v>
      </c>
      <c r="HI31" s="240">
        <v>1.44</v>
      </c>
      <c r="HJ31" s="240"/>
      <c r="HK31" s="98">
        <f t="shared" si="49"/>
        <v>1.44</v>
      </c>
      <c r="HL31" s="98">
        <f t="shared" si="49"/>
        <v>0</v>
      </c>
      <c r="HM31" s="98"/>
      <c r="HN31" s="98"/>
      <c r="HO31" s="98">
        <f t="shared" si="50"/>
        <v>0</v>
      </c>
      <c r="HP31" s="98">
        <f t="shared" si="50"/>
        <v>0</v>
      </c>
      <c r="HQ31" s="98"/>
      <c r="HR31" s="98"/>
      <c r="HS31" s="98">
        <f t="shared" si="51"/>
        <v>0</v>
      </c>
      <c r="HT31" s="98">
        <f t="shared" si="51"/>
        <v>0</v>
      </c>
      <c r="HU31" s="98">
        <v>0</v>
      </c>
      <c r="HV31" s="98"/>
      <c r="HW31" s="98">
        <f t="shared" si="52"/>
        <v>0</v>
      </c>
      <c r="HX31" s="98">
        <f t="shared" si="52"/>
        <v>0</v>
      </c>
      <c r="HY31" s="98"/>
      <c r="HZ31" s="98"/>
      <c r="IA31" s="98">
        <f t="shared" si="53"/>
        <v>0</v>
      </c>
      <c r="IB31" s="98">
        <f t="shared" si="53"/>
        <v>0</v>
      </c>
      <c r="IC31" s="98"/>
      <c r="ID31" s="98"/>
      <c r="IE31" s="98">
        <f t="shared" si="54"/>
        <v>0</v>
      </c>
      <c r="IF31" s="263">
        <f t="shared" si="55"/>
        <v>0</v>
      </c>
      <c r="IG31" s="288"/>
      <c r="IH31" s="288"/>
      <c r="II31" s="264">
        <f t="shared" si="56"/>
        <v>0</v>
      </c>
      <c r="IJ31" s="264">
        <f t="shared" si="56"/>
        <v>0</v>
      </c>
      <c r="IM31" s="264">
        <f t="shared" si="57"/>
        <v>0</v>
      </c>
      <c r="IN31" s="264">
        <f t="shared" si="57"/>
        <v>0</v>
      </c>
      <c r="IO31" s="240"/>
      <c r="IP31" s="264"/>
      <c r="IQ31" s="264">
        <f t="shared" si="58"/>
        <v>0</v>
      </c>
      <c r="IR31" s="264">
        <f t="shared" si="58"/>
        <v>0</v>
      </c>
      <c r="IS31" s="264"/>
      <c r="IT31" s="264"/>
      <c r="IU31" s="264">
        <f t="shared" si="59"/>
        <v>0</v>
      </c>
      <c r="IV31" s="264">
        <f t="shared" si="59"/>
        <v>0</v>
      </c>
      <c r="IW31" s="264">
        <v>0</v>
      </c>
      <c r="IX31" s="264"/>
      <c r="IY31" s="264">
        <f t="shared" si="60"/>
        <v>0</v>
      </c>
      <c r="IZ31" s="264">
        <f t="shared" si="61"/>
        <v>0</v>
      </c>
      <c r="JA31" s="264"/>
      <c r="JB31" s="264"/>
      <c r="JC31" s="264">
        <f t="shared" si="62"/>
        <v>0</v>
      </c>
      <c r="JD31" s="264">
        <f t="shared" si="62"/>
        <v>0</v>
      </c>
      <c r="JE31" s="264">
        <v>0.88</v>
      </c>
      <c r="JF31" s="264"/>
      <c r="JG31" s="264">
        <f t="shared" si="63"/>
        <v>0.88</v>
      </c>
      <c r="JH31" s="264">
        <f t="shared" si="63"/>
        <v>0</v>
      </c>
      <c r="JI31" s="264"/>
      <c r="JJ31" s="264"/>
      <c r="JK31" s="264">
        <f t="shared" si="64"/>
        <v>0</v>
      </c>
      <c r="JL31" s="264">
        <f t="shared" si="64"/>
        <v>0</v>
      </c>
      <c r="JM31" s="264"/>
      <c r="JN31" s="264"/>
      <c r="JO31" s="264">
        <f t="shared" si="65"/>
        <v>0</v>
      </c>
      <c r="JP31" s="264">
        <f t="shared" si="65"/>
        <v>0</v>
      </c>
      <c r="JQ31" s="264"/>
      <c r="JR31" s="264"/>
      <c r="JS31" s="264">
        <f t="shared" si="66"/>
        <v>0</v>
      </c>
      <c r="JT31" s="264">
        <f t="shared" si="66"/>
        <v>0</v>
      </c>
      <c r="JU31" s="264"/>
      <c r="JV31" s="264"/>
      <c r="JW31" s="264">
        <f t="shared" si="67"/>
        <v>0</v>
      </c>
      <c r="JX31" s="264">
        <f t="shared" si="67"/>
        <v>0</v>
      </c>
    </row>
    <row r="32" spans="1:284" ht="12.75" customHeight="1">
      <c r="A32" s="219"/>
      <c r="B32" s="114">
        <v>22</v>
      </c>
      <c r="C32" s="289"/>
      <c r="D32" s="289"/>
      <c r="E32" s="98"/>
      <c r="F32" s="98"/>
      <c r="G32" s="95">
        <f t="shared" si="0"/>
        <v>0</v>
      </c>
      <c r="H32" s="95">
        <f t="shared" si="0"/>
        <v>0</v>
      </c>
      <c r="I32" s="290">
        <v>0</v>
      </c>
      <c r="J32" s="95"/>
      <c r="K32" s="95"/>
      <c r="L32" s="95"/>
      <c r="M32" s="95">
        <f t="shared" si="2"/>
        <v>0</v>
      </c>
      <c r="N32" s="95">
        <f t="shared" si="2"/>
        <v>0</v>
      </c>
      <c r="O32" s="289"/>
      <c r="P32" s="290"/>
      <c r="Q32" s="98"/>
      <c r="R32" s="95"/>
      <c r="S32" s="95">
        <f t="shared" si="3"/>
        <v>0</v>
      </c>
      <c r="T32" s="95">
        <f t="shared" si="3"/>
        <v>0</v>
      </c>
      <c r="U32" s="95"/>
      <c r="V32" s="95"/>
      <c r="W32" s="98"/>
      <c r="X32" s="98"/>
      <c r="Y32" s="95">
        <f t="shared" si="4"/>
        <v>0</v>
      </c>
      <c r="Z32" s="95">
        <f t="shared" si="4"/>
        <v>0</v>
      </c>
      <c r="AA32" s="95"/>
      <c r="AB32" s="298"/>
      <c r="AC32" s="299"/>
      <c r="AD32" s="292"/>
      <c r="AE32" s="95">
        <f t="shared" si="5"/>
        <v>0</v>
      </c>
      <c r="AF32" s="95">
        <f t="shared" si="5"/>
        <v>0</v>
      </c>
      <c r="AG32" s="95">
        <v>0</v>
      </c>
      <c r="AH32" s="95"/>
      <c r="AI32" s="95"/>
      <c r="AJ32" s="95"/>
      <c r="AK32" s="95">
        <f t="shared" si="6"/>
        <v>0</v>
      </c>
      <c r="AL32" s="95">
        <f t="shared" si="6"/>
        <v>0</v>
      </c>
      <c r="AM32" s="95"/>
      <c r="AN32" s="95"/>
      <c r="AO32" s="99"/>
      <c r="AP32" s="99"/>
      <c r="AQ32" s="95">
        <f t="shared" si="7"/>
        <v>0</v>
      </c>
      <c r="AR32" s="95">
        <f t="shared" si="7"/>
        <v>0</v>
      </c>
      <c r="AS32" s="98"/>
      <c r="AT32" s="98"/>
      <c r="AU32" s="98"/>
      <c r="AV32" s="95"/>
      <c r="AW32" s="95">
        <f t="shared" si="8"/>
        <v>0</v>
      </c>
      <c r="AX32" s="95">
        <f t="shared" si="8"/>
        <v>0</v>
      </c>
      <c r="AY32" s="260"/>
      <c r="AZ32" s="110"/>
      <c r="BA32" s="110"/>
      <c r="BB32" s="110"/>
      <c r="BC32" s="95">
        <f t="shared" si="9"/>
        <v>0</v>
      </c>
      <c r="BD32" s="95">
        <f t="shared" si="9"/>
        <v>0</v>
      </c>
      <c r="BE32" s="289"/>
      <c r="BF32" s="289"/>
      <c r="BG32" s="99"/>
      <c r="BH32" s="293"/>
      <c r="BI32" s="95">
        <f t="shared" si="10"/>
        <v>0</v>
      </c>
      <c r="BJ32" s="95">
        <f t="shared" si="10"/>
        <v>0</v>
      </c>
      <c r="BK32" s="118"/>
      <c r="BL32" s="118"/>
      <c r="BM32" s="95"/>
      <c r="BN32" s="95"/>
      <c r="BO32" s="95">
        <f t="shared" si="11"/>
        <v>0</v>
      </c>
      <c r="BP32" s="95">
        <f t="shared" si="11"/>
        <v>0</v>
      </c>
      <c r="BQ32" s="294"/>
      <c r="BR32" s="289"/>
      <c r="BS32" s="119"/>
      <c r="BT32" s="119"/>
      <c r="BU32" s="95">
        <f t="shared" si="12"/>
        <v>0</v>
      </c>
      <c r="BV32" s="95">
        <f t="shared" si="12"/>
        <v>0</v>
      </c>
      <c r="BW32" s="98"/>
      <c r="BX32" s="98"/>
      <c r="BY32" s="103"/>
      <c r="BZ32" s="295"/>
      <c r="CA32" s="95">
        <f t="shared" si="13"/>
        <v>0</v>
      </c>
      <c r="CB32" s="95">
        <f t="shared" si="13"/>
        <v>0</v>
      </c>
      <c r="CC32" s="98"/>
      <c r="CD32" s="98"/>
      <c r="CE32" s="120"/>
      <c r="CF32" s="120"/>
      <c r="CG32" s="95">
        <f t="shared" si="14"/>
        <v>0</v>
      </c>
      <c r="CH32" s="95">
        <f t="shared" si="14"/>
        <v>0</v>
      </c>
      <c r="CI32" s="289"/>
      <c r="CJ32" s="289"/>
      <c r="CK32" s="266"/>
      <c r="CL32" s="95"/>
      <c r="CM32" s="95">
        <f t="shared" si="15"/>
        <v>0</v>
      </c>
      <c r="CN32" s="95">
        <f t="shared" si="15"/>
        <v>0</v>
      </c>
      <c r="CO32" s="289"/>
      <c r="CP32" s="289"/>
      <c r="CQ32" s="95"/>
      <c r="CR32" s="95"/>
      <c r="CS32" s="95">
        <f t="shared" si="16"/>
        <v>0</v>
      </c>
      <c r="CT32" s="95">
        <f t="shared" si="16"/>
        <v>0</v>
      </c>
      <c r="CU32" s="98"/>
      <c r="CV32" s="98"/>
      <c r="CW32" s="289"/>
      <c r="CX32" s="289"/>
      <c r="CY32" s="95">
        <f t="shared" si="17"/>
        <v>0</v>
      </c>
      <c r="CZ32" s="95">
        <f t="shared" si="17"/>
        <v>0</v>
      </c>
      <c r="DA32" s="289"/>
      <c r="DB32" s="290"/>
      <c r="DC32" s="118"/>
      <c r="DD32" s="95"/>
      <c r="DE32" s="95">
        <f t="shared" si="18"/>
        <v>0</v>
      </c>
      <c r="DF32" s="95">
        <f t="shared" si="18"/>
        <v>0</v>
      </c>
      <c r="DG32" s="98"/>
      <c r="DH32" s="98"/>
      <c r="DI32" s="98"/>
      <c r="DJ32" s="98"/>
      <c r="DK32" s="95">
        <f t="shared" si="19"/>
        <v>0</v>
      </c>
      <c r="DL32" s="95">
        <f t="shared" si="19"/>
        <v>0</v>
      </c>
      <c r="DM32" s="289"/>
      <c r="DN32" s="289"/>
      <c r="DO32" s="296"/>
      <c r="DP32" s="297"/>
      <c r="DQ32" s="95">
        <f t="shared" si="20"/>
        <v>0</v>
      </c>
      <c r="DR32" s="95">
        <f t="shared" si="20"/>
        <v>0</v>
      </c>
      <c r="DS32" s="140"/>
      <c r="DT32" s="95"/>
      <c r="DU32" s="289"/>
      <c r="DV32" s="289"/>
      <c r="DW32" s="95">
        <f t="shared" si="21"/>
        <v>0</v>
      </c>
      <c r="DX32" s="95">
        <f t="shared" si="21"/>
        <v>0</v>
      </c>
      <c r="DY32" s="289"/>
      <c r="DZ32" s="290"/>
      <c r="EA32" s="261"/>
      <c r="EB32" s="95"/>
      <c r="EC32" s="95">
        <f t="shared" si="22"/>
        <v>0</v>
      </c>
      <c r="ED32" s="95">
        <f t="shared" si="22"/>
        <v>0</v>
      </c>
      <c r="EE32" s="289"/>
      <c r="EF32" s="289"/>
      <c r="EG32" s="296"/>
      <c r="EH32" s="296"/>
      <c r="EI32" s="95">
        <f t="shared" si="23"/>
        <v>0</v>
      </c>
      <c r="EJ32" s="95">
        <f t="shared" si="23"/>
        <v>0</v>
      </c>
      <c r="EK32" s="289"/>
      <c r="EL32" s="289"/>
      <c r="EM32" s="296"/>
      <c r="EN32" s="296"/>
      <c r="EO32" s="95">
        <f t="shared" si="24"/>
        <v>0</v>
      </c>
      <c r="EP32" s="95">
        <f t="shared" si="24"/>
        <v>0</v>
      </c>
      <c r="EQ32" s="262">
        <v>0</v>
      </c>
      <c r="ER32" s="240"/>
      <c r="ES32" s="240"/>
      <c r="ET32" s="240"/>
      <c r="EU32" s="98">
        <f t="shared" si="25"/>
        <v>0</v>
      </c>
      <c r="EV32" s="98">
        <f t="shared" si="26"/>
        <v>0</v>
      </c>
      <c r="EW32" s="95"/>
      <c r="EX32" s="95"/>
      <c r="EY32" s="95"/>
      <c r="EZ32" s="95"/>
      <c r="FA32" s="95">
        <f t="shared" si="27"/>
        <v>0</v>
      </c>
      <c r="FB32" s="95">
        <f t="shared" si="27"/>
        <v>0</v>
      </c>
      <c r="FC32" s="95"/>
      <c r="FD32" s="95"/>
      <c r="FE32" s="95"/>
      <c r="FF32" s="95"/>
      <c r="FG32" s="95">
        <f t="shared" si="28"/>
        <v>0</v>
      </c>
      <c r="FH32" s="95">
        <f t="shared" si="28"/>
        <v>0</v>
      </c>
      <c r="FI32" s="240"/>
      <c r="FJ32" s="240"/>
      <c r="FK32" s="240"/>
      <c r="FL32" s="240"/>
      <c r="FM32" s="98">
        <f t="shared" si="29"/>
        <v>0</v>
      </c>
      <c r="FN32" s="98">
        <f t="shared" si="30"/>
        <v>0</v>
      </c>
      <c r="FO32" s="240">
        <v>0</v>
      </c>
      <c r="FP32" s="240"/>
      <c r="FQ32" s="240"/>
      <c r="FR32" s="240"/>
      <c r="FS32" s="98">
        <f t="shared" si="31"/>
        <v>0</v>
      </c>
      <c r="FT32" s="98">
        <f t="shared" si="32"/>
        <v>0</v>
      </c>
      <c r="FU32" s="240">
        <v>0</v>
      </c>
      <c r="FV32" s="240"/>
      <c r="FW32" s="240"/>
      <c r="FX32" s="240"/>
      <c r="FY32" s="98">
        <f t="shared" si="33"/>
        <v>0</v>
      </c>
      <c r="FZ32" s="98">
        <f t="shared" si="34"/>
        <v>0</v>
      </c>
      <c r="GA32" s="240">
        <v>0</v>
      </c>
      <c r="GB32" s="240"/>
      <c r="GC32" s="240"/>
      <c r="GD32" s="240"/>
      <c r="GE32" s="98">
        <f t="shared" si="35"/>
        <v>0</v>
      </c>
      <c r="GF32" s="98">
        <f t="shared" si="36"/>
        <v>0</v>
      </c>
      <c r="GG32" s="240"/>
      <c r="GH32" s="240"/>
      <c r="GI32" s="98">
        <f t="shared" si="1"/>
        <v>0</v>
      </c>
      <c r="GJ32" s="98">
        <f t="shared" si="37"/>
        <v>0</v>
      </c>
      <c r="GK32" s="240"/>
      <c r="GL32" s="240"/>
      <c r="GM32" s="98">
        <f t="shared" si="38"/>
        <v>0</v>
      </c>
      <c r="GN32" s="98">
        <f t="shared" si="39"/>
        <v>0</v>
      </c>
      <c r="GO32" s="240">
        <v>0</v>
      </c>
      <c r="GP32" s="240"/>
      <c r="GQ32" s="98">
        <f t="shared" si="40"/>
        <v>0</v>
      </c>
      <c r="GR32" s="98">
        <f t="shared" si="41"/>
        <v>0</v>
      </c>
      <c r="GS32" s="240"/>
      <c r="GT32" s="240"/>
      <c r="GU32" s="98">
        <f t="shared" si="42"/>
        <v>0</v>
      </c>
      <c r="GV32" s="98">
        <f t="shared" si="43"/>
        <v>0</v>
      </c>
      <c r="GW32" s="240"/>
      <c r="GX32" s="240"/>
      <c r="GY32" s="98">
        <f t="shared" si="44"/>
        <v>0</v>
      </c>
      <c r="GZ32" s="98">
        <f t="shared" si="45"/>
        <v>0</v>
      </c>
      <c r="HA32" s="240"/>
      <c r="HB32" s="240"/>
      <c r="HC32" s="98">
        <f t="shared" si="46"/>
        <v>0</v>
      </c>
      <c r="HD32" s="98">
        <f t="shared" si="47"/>
        <v>0</v>
      </c>
      <c r="HE32" s="240">
        <v>1.33</v>
      </c>
      <c r="HF32" s="240"/>
      <c r="HG32" s="98">
        <f t="shared" si="48"/>
        <v>1.33</v>
      </c>
      <c r="HH32" s="98">
        <f t="shared" si="48"/>
        <v>0</v>
      </c>
      <c r="HI32" s="240">
        <v>1.44</v>
      </c>
      <c r="HJ32" s="240"/>
      <c r="HK32" s="98">
        <f t="shared" si="49"/>
        <v>1.44</v>
      </c>
      <c r="HL32" s="98">
        <f t="shared" si="49"/>
        <v>0</v>
      </c>
      <c r="HM32" s="98"/>
      <c r="HN32" s="98"/>
      <c r="HO32" s="98">
        <f t="shared" si="50"/>
        <v>0</v>
      </c>
      <c r="HP32" s="98">
        <f t="shared" si="50"/>
        <v>0</v>
      </c>
      <c r="HQ32" s="98"/>
      <c r="HR32" s="98"/>
      <c r="HS32" s="98">
        <f t="shared" si="51"/>
        <v>0</v>
      </c>
      <c r="HT32" s="98">
        <f t="shared" si="51"/>
        <v>0</v>
      </c>
      <c r="HU32" s="98">
        <v>0</v>
      </c>
      <c r="HV32" s="98"/>
      <c r="HW32" s="98">
        <f t="shared" si="52"/>
        <v>0</v>
      </c>
      <c r="HX32" s="98">
        <f t="shared" si="52"/>
        <v>0</v>
      </c>
      <c r="HY32" s="98"/>
      <c r="HZ32" s="98"/>
      <c r="IA32" s="98">
        <f t="shared" si="53"/>
        <v>0</v>
      </c>
      <c r="IB32" s="98">
        <f t="shared" si="53"/>
        <v>0</v>
      </c>
      <c r="IC32" s="98"/>
      <c r="ID32" s="98"/>
      <c r="IE32" s="98">
        <f t="shared" si="54"/>
        <v>0</v>
      </c>
      <c r="IF32" s="263">
        <f t="shared" si="55"/>
        <v>0</v>
      </c>
      <c r="IG32" s="288"/>
      <c r="IH32" s="288"/>
      <c r="II32" s="264">
        <f t="shared" si="56"/>
        <v>0</v>
      </c>
      <c r="IJ32" s="264">
        <f t="shared" si="56"/>
        <v>0</v>
      </c>
      <c r="IM32" s="264">
        <f t="shared" si="57"/>
        <v>0</v>
      </c>
      <c r="IN32" s="264">
        <f t="shared" si="57"/>
        <v>0</v>
      </c>
      <c r="IO32" s="240"/>
      <c r="IP32" s="264"/>
      <c r="IQ32" s="264">
        <f t="shared" si="58"/>
        <v>0</v>
      </c>
      <c r="IR32" s="264">
        <f t="shared" si="58"/>
        <v>0</v>
      </c>
      <c r="IS32" s="264"/>
      <c r="IT32" s="264"/>
      <c r="IU32" s="264">
        <f t="shared" si="59"/>
        <v>0</v>
      </c>
      <c r="IV32" s="264">
        <f t="shared" si="59"/>
        <v>0</v>
      </c>
      <c r="IW32" s="264">
        <v>0</v>
      </c>
      <c r="IX32" s="264"/>
      <c r="IY32" s="264">
        <f t="shared" si="60"/>
        <v>0</v>
      </c>
      <c r="IZ32" s="264">
        <f t="shared" si="61"/>
        <v>0</v>
      </c>
      <c r="JA32" s="264"/>
      <c r="JB32" s="264"/>
      <c r="JC32" s="264">
        <f t="shared" si="62"/>
        <v>0</v>
      </c>
      <c r="JD32" s="264">
        <f t="shared" si="62"/>
        <v>0</v>
      </c>
      <c r="JE32" s="264">
        <v>0.88</v>
      </c>
      <c r="JF32" s="264"/>
      <c r="JG32" s="264">
        <f t="shared" si="63"/>
        <v>0.88</v>
      </c>
      <c r="JH32" s="264">
        <f t="shared" si="63"/>
        <v>0</v>
      </c>
      <c r="JI32" s="264"/>
      <c r="JJ32" s="264"/>
      <c r="JK32" s="264">
        <f t="shared" si="64"/>
        <v>0</v>
      </c>
      <c r="JL32" s="264">
        <f t="shared" si="64"/>
        <v>0</v>
      </c>
      <c r="JM32" s="264"/>
      <c r="JN32" s="264"/>
      <c r="JO32" s="264">
        <f t="shared" si="65"/>
        <v>0</v>
      </c>
      <c r="JP32" s="264">
        <f t="shared" si="65"/>
        <v>0</v>
      </c>
      <c r="JQ32" s="264"/>
      <c r="JR32" s="264"/>
      <c r="JS32" s="264">
        <f t="shared" si="66"/>
        <v>0</v>
      </c>
      <c r="JT32" s="264">
        <f t="shared" si="66"/>
        <v>0</v>
      </c>
      <c r="JU32" s="264"/>
      <c r="JV32" s="264"/>
      <c r="JW32" s="264">
        <f t="shared" si="67"/>
        <v>0</v>
      </c>
      <c r="JX32" s="264">
        <f t="shared" si="67"/>
        <v>0</v>
      </c>
    </row>
    <row r="33" spans="1:284" ht="12.75" customHeight="1">
      <c r="A33" s="219"/>
      <c r="B33" s="114">
        <v>23</v>
      </c>
      <c r="C33" s="289"/>
      <c r="D33" s="289"/>
      <c r="E33" s="98"/>
      <c r="F33" s="98"/>
      <c r="G33" s="95">
        <f t="shared" si="0"/>
        <v>0</v>
      </c>
      <c r="H33" s="95">
        <f t="shared" si="0"/>
        <v>0</v>
      </c>
      <c r="I33" s="290">
        <v>0</v>
      </c>
      <c r="J33" s="95"/>
      <c r="K33" s="95"/>
      <c r="L33" s="95"/>
      <c r="M33" s="95">
        <f t="shared" si="2"/>
        <v>0</v>
      </c>
      <c r="N33" s="95">
        <f t="shared" si="2"/>
        <v>0</v>
      </c>
      <c r="O33" s="289"/>
      <c r="P33" s="290"/>
      <c r="Q33" s="98"/>
      <c r="R33" s="95"/>
      <c r="S33" s="95">
        <f t="shared" si="3"/>
        <v>0</v>
      </c>
      <c r="T33" s="95">
        <f t="shared" si="3"/>
        <v>0</v>
      </c>
      <c r="U33" s="95"/>
      <c r="V33" s="95"/>
      <c r="W33" s="98"/>
      <c r="X33" s="98"/>
      <c r="Y33" s="95">
        <f t="shared" si="4"/>
        <v>0</v>
      </c>
      <c r="Z33" s="95">
        <f t="shared" si="4"/>
        <v>0</v>
      </c>
      <c r="AA33" s="95"/>
      <c r="AB33" s="298"/>
      <c r="AC33" s="299"/>
      <c r="AD33" s="292"/>
      <c r="AE33" s="95">
        <f t="shared" si="5"/>
        <v>0</v>
      </c>
      <c r="AF33" s="95">
        <f t="shared" si="5"/>
        <v>0</v>
      </c>
      <c r="AG33" s="95">
        <v>0</v>
      </c>
      <c r="AH33" s="95"/>
      <c r="AI33" s="95"/>
      <c r="AJ33" s="95"/>
      <c r="AK33" s="95">
        <f t="shared" si="6"/>
        <v>0</v>
      </c>
      <c r="AL33" s="95">
        <f t="shared" si="6"/>
        <v>0</v>
      </c>
      <c r="AM33" s="95"/>
      <c r="AN33" s="95"/>
      <c r="AO33" s="99"/>
      <c r="AP33" s="99"/>
      <c r="AQ33" s="95">
        <f t="shared" si="7"/>
        <v>0</v>
      </c>
      <c r="AR33" s="95">
        <f t="shared" si="7"/>
        <v>0</v>
      </c>
      <c r="AS33" s="98"/>
      <c r="AT33" s="98"/>
      <c r="AU33" s="98"/>
      <c r="AV33" s="95"/>
      <c r="AW33" s="95">
        <f t="shared" si="8"/>
        <v>0</v>
      </c>
      <c r="AX33" s="95">
        <f t="shared" si="8"/>
        <v>0</v>
      </c>
      <c r="AY33" s="260"/>
      <c r="AZ33" s="110"/>
      <c r="BA33" s="110"/>
      <c r="BB33" s="110"/>
      <c r="BC33" s="95">
        <f t="shared" si="9"/>
        <v>0</v>
      </c>
      <c r="BD33" s="95">
        <f t="shared" si="9"/>
        <v>0</v>
      </c>
      <c r="BE33" s="289"/>
      <c r="BF33" s="289"/>
      <c r="BG33" s="99"/>
      <c r="BH33" s="293"/>
      <c r="BI33" s="95">
        <f t="shared" si="10"/>
        <v>0</v>
      </c>
      <c r="BJ33" s="95">
        <f t="shared" si="10"/>
        <v>0</v>
      </c>
      <c r="BK33" s="118"/>
      <c r="BL33" s="118"/>
      <c r="BM33" s="95"/>
      <c r="BN33" s="95"/>
      <c r="BO33" s="95">
        <f t="shared" si="11"/>
        <v>0</v>
      </c>
      <c r="BP33" s="95">
        <f t="shared" si="11"/>
        <v>0</v>
      </c>
      <c r="BQ33" s="294"/>
      <c r="BR33" s="289"/>
      <c r="BS33" s="119"/>
      <c r="BT33" s="119"/>
      <c r="BU33" s="95">
        <f t="shared" si="12"/>
        <v>0</v>
      </c>
      <c r="BV33" s="95">
        <f t="shared" si="12"/>
        <v>0</v>
      </c>
      <c r="BW33" s="98"/>
      <c r="BX33" s="98"/>
      <c r="BY33" s="103"/>
      <c r="BZ33" s="295"/>
      <c r="CA33" s="95">
        <f t="shared" si="13"/>
        <v>0</v>
      </c>
      <c r="CB33" s="95">
        <f t="shared" si="13"/>
        <v>0</v>
      </c>
      <c r="CC33" s="98"/>
      <c r="CD33" s="98"/>
      <c r="CE33" s="120"/>
      <c r="CF33" s="120"/>
      <c r="CG33" s="95">
        <f t="shared" si="14"/>
        <v>0</v>
      </c>
      <c r="CH33" s="95">
        <f t="shared" si="14"/>
        <v>0</v>
      </c>
      <c r="CI33" s="289"/>
      <c r="CJ33" s="289"/>
      <c r="CK33" s="266"/>
      <c r="CL33" s="95"/>
      <c r="CM33" s="95">
        <f t="shared" si="15"/>
        <v>0</v>
      </c>
      <c r="CN33" s="95">
        <f t="shared" si="15"/>
        <v>0</v>
      </c>
      <c r="CO33" s="289"/>
      <c r="CP33" s="289"/>
      <c r="CQ33" s="95"/>
      <c r="CR33" s="95"/>
      <c r="CS33" s="95">
        <f t="shared" si="16"/>
        <v>0</v>
      </c>
      <c r="CT33" s="95">
        <f t="shared" si="16"/>
        <v>0</v>
      </c>
      <c r="CU33" s="98"/>
      <c r="CV33" s="98"/>
      <c r="CW33" s="289"/>
      <c r="CX33" s="289"/>
      <c r="CY33" s="95">
        <f t="shared" si="17"/>
        <v>0</v>
      </c>
      <c r="CZ33" s="95">
        <f t="shared" si="17"/>
        <v>0</v>
      </c>
      <c r="DA33" s="289"/>
      <c r="DB33" s="290"/>
      <c r="DC33" s="118"/>
      <c r="DD33" s="95"/>
      <c r="DE33" s="95">
        <f t="shared" si="18"/>
        <v>0</v>
      </c>
      <c r="DF33" s="95">
        <f t="shared" si="18"/>
        <v>0</v>
      </c>
      <c r="DG33" s="98"/>
      <c r="DH33" s="98"/>
      <c r="DI33" s="98"/>
      <c r="DJ33" s="98"/>
      <c r="DK33" s="95">
        <f t="shared" si="19"/>
        <v>0</v>
      </c>
      <c r="DL33" s="95">
        <f t="shared" si="19"/>
        <v>0</v>
      </c>
      <c r="DM33" s="289"/>
      <c r="DN33" s="289"/>
      <c r="DO33" s="296"/>
      <c r="DP33" s="297"/>
      <c r="DQ33" s="95">
        <f t="shared" si="20"/>
        <v>0</v>
      </c>
      <c r="DR33" s="95">
        <f t="shared" si="20"/>
        <v>0</v>
      </c>
      <c r="DS33" s="140"/>
      <c r="DT33" s="95"/>
      <c r="DU33" s="289"/>
      <c r="DV33" s="289"/>
      <c r="DW33" s="95">
        <f t="shared" si="21"/>
        <v>0</v>
      </c>
      <c r="DX33" s="95">
        <f t="shared" si="21"/>
        <v>0</v>
      </c>
      <c r="DY33" s="289"/>
      <c r="DZ33" s="290"/>
      <c r="EA33" s="261"/>
      <c r="EB33" s="95"/>
      <c r="EC33" s="95">
        <f t="shared" si="22"/>
        <v>0</v>
      </c>
      <c r="ED33" s="95">
        <f t="shared" si="22"/>
        <v>0</v>
      </c>
      <c r="EE33" s="289"/>
      <c r="EF33" s="289"/>
      <c r="EG33" s="296"/>
      <c r="EH33" s="296"/>
      <c r="EI33" s="95">
        <f t="shared" si="23"/>
        <v>0</v>
      </c>
      <c r="EJ33" s="95">
        <f t="shared" si="23"/>
        <v>0</v>
      </c>
      <c r="EK33" s="289"/>
      <c r="EL33" s="289"/>
      <c r="EM33" s="296"/>
      <c r="EN33" s="296"/>
      <c r="EO33" s="95">
        <f t="shared" si="24"/>
        <v>0</v>
      </c>
      <c r="EP33" s="95">
        <f t="shared" si="24"/>
        <v>0</v>
      </c>
      <c r="EQ33" s="262">
        <v>0</v>
      </c>
      <c r="ER33" s="240"/>
      <c r="ES33" s="240"/>
      <c r="ET33" s="240"/>
      <c r="EU33" s="98">
        <f t="shared" si="25"/>
        <v>0</v>
      </c>
      <c r="EV33" s="98">
        <f t="shared" si="26"/>
        <v>0</v>
      </c>
      <c r="EW33" s="95"/>
      <c r="EX33" s="95"/>
      <c r="EY33" s="95"/>
      <c r="EZ33" s="95"/>
      <c r="FA33" s="95">
        <f t="shared" si="27"/>
        <v>0</v>
      </c>
      <c r="FB33" s="95">
        <f t="shared" si="27"/>
        <v>0</v>
      </c>
      <c r="FC33" s="95"/>
      <c r="FD33" s="95"/>
      <c r="FE33" s="95"/>
      <c r="FF33" s="95"/>
      <c r="FG33" s="95">
        <f t="shared" si="28"/>
        <v>0</v>
      </c>
      <c r="FH33" s="95">
        <f t="shared" si="28"/>
        <v>0</v>
      </c>
      <c r="FI33" s="240"/>
      <c r="FJ33" s="240"/>
      <c r="FK33" s="240"/>
      <c r="FL33" s="240"/>
      <c r="FM33" s="98">
        <f t="shared" si="29"/>
        <v>0</v>
      </c>
      <c r="FN33" s="98">
        <f t="shared" si="30"/>
        <v>0</v>
      </c>
      <c r="FO33" s="240">
        <v>0</v>
      </c>
      <c r="FP33" s="240"/>
      <c r="FQ33" s="240"/>
      <c r="FR33" s="240"/>
      <c r="FS33" s="98">
        <f t="shared" si="31"/>
        <v>0</v>
      </c>
      <c r="FT33" s="98">
        <f t="shared" si="32"/>
        <v>0</v>
      </c>
      <c r="FU33" s="240">
        <v>0</v>
      </c>
      <c r="FV33" s="240"/>
      <c r="FW33" s="240"/>
      <c r="FX33" s="240"/>
      <c r="FY33" s="98">
        <f t="shared" si="33"/>
        <v>0</v>
      </c>
      <c r="FZ33" s="98">
        <f t="shared" si="34"/>
        <v>0</v>
      </c>
      <c r="GA33" s="240">
        <v>0</v>
      </c>
      <c r="GB33" s="240"/>
      <c r="GC33" s="240"/>
      <c r="GD33" s="240"/>
      <c r="GE33" s="98">
        <f t="shared" si="35"/>
        <v>0</v>
      </c>
      <c r="GF33" s="98">
        <f t="shared" si="36"/>
        <v>0</v>
      </c>
      <c r="GG33" s="240"/>
      <c r="GH33" s="240"/>
      <c r="GI33" s="98">
        <f t="shared" si="1"/>
        <v>0</v>
      </c>
      <c r="GJ33" s="98">
        <f t="shared" si="37"/>
        <v>0</v>
      </c>
      <c r="GK33" s="240"/>
      <c r="GL33" s="240"/>
      <c r="GM33" s="98">
        <f t="shared" si="38"/>
        <v>0</v>
      </c>
      <c r="GN33" s="98">
        <f t="shared" si="39"/>
        <v>0</v>
      </c>
      <c r="GO33" s="240">
        <v>0</v>
      </c>
      <c r="GP33" s="240"/>
      <c r="GQ33" s="98">
        <f t="shared" si="40"/>
        <v>0</v>
      </c>
      <c r="GR33" s="98">
        <f t="shared" si="41"/>
        <v>0</v>
      </c>
      <c r="GS33" s="240"/>
      <c r="GT33" s="240"/>
      <c r="GU33" s="98">
        <f t="shared" si="42"/>
        <v>0</v>
      </c>
      <c r="GV33" s="98">
        <f t="shared" si="43"/>
        <v>0</v>
      </c>
      <c r="GW33" s="240"/>
      <c r="GX33" s="240"/>
      <c r="GY33" s="98">
        <f t="shared" si="44"/>
        <v>0</v>
      </c>
      <c r="GZ33" s="98">
        <f t="shared" si="45"/>
        <v>0</v>
      </c>
      <c r="HA33" s="240"/>
      <c r="HB33" s="240"/>
      <c r="HC33" s="98">
        <f t="shared" si="46"/>
        <v>0</v>
      </c>
      <c r="HD33" s="98">
        <f t="shared" si="47"/>
        <v>0</v>
      </c>
      <c r="HE33" s="240">
        <v>1.33</v>
      </c>
      <c r="HF33" s="240"/>
      <c r="HG33" s="98">
        <f t="shared" si="48"/>
        <v>1.33</v>
      </c>
      <c r="HH33" s="98">
        <f t="shared" si="48"/>
        <v>0</v>
      </c>
      <c r="HI33" s="240">
        <v>1.44</v>
      </c>
      <c r="HJ33" s="240"/>
      <c r="HK33" s="98">
        <f t="shared" si="49"/>
        <v>1.44</v>
      </c>
      <c r="HL33" s="98">
        <f t="shared" si="49"/>
        <v>0</v>
      </c>
      <c r="HM33" s="98"/>
      <c r="HN33" s="98"/>
      <c r="HO33" s="98">
        <f t="shared" si="50"/>
        <v>0</v>
      </c>
      <c r="HP33" s="98">
        <f t="shared" si="50"/>
        <v>0</v>
      </c>
      <c r="HQ33" s="98"/>
      <c r="HR33" s="98"/>
      <c r="HS33" s="98">
        <f t="shared" si="51"/>
        <v>0</v>
      </c>
      <c r="HT33" s="98">
        <f t="shared" si="51"/>
        <v>0</v>
      </c>
      <c r="HU33" s="98">
        <v>0</v>
      </c>
      <c r="HV33" s="98"/>
      <c r="HW33" s="98">
        <f t="shared" si="52"/>
        <v>0</v>
      </c>
      <c r="HX33" s="98">
        <f t="shared" si="52"/>
        <v>0</v>
      </c>
      <c r="HY33" s="98"/>
      <c r="HZ33" s="98"/>
      <c r="IA33" s="98">
        <f t="shared" si="53"/>
        <v>0</v>
      </c>
      <c r="IB33" s="98">
        <f t="shared" si="53"/>
        <v>0</v>
      </c>
      <c r="IC33" s="98"/>
      <c r="ID33" s="98"/>
      <c r="IE33" s="98">
        <f t="shared" si="54"/>
        <v>0</v>
      </c>
      <c r="IF33" s="263">
        <f t="shared" si="55"/>
        <v>0</v>
      </c>
      <c r="IG33" s="288"/>
      <c r="IH33" s="288"/>
      <c r="II33" s="264">
        <f t="shared" si="56"/>
        <v>0</v>
      </c>
      <c r="IJ33" s="264">
        <f t="shared" si="56"/>
        <v>0</v>
      </c>
      <c r="IM33" s="264">
        <f t="shared" si="57"/>
        <v>0</v>
      </c>
      <c r="IN33" s="264">
        <f t="shared" si="57"/>
        <v>0</v>
      </c>
      <c r="IO33" s="240"/>
      <c r="IP33" s="264"/>
      <c r="IQ33" s="264">
        <f t="shared" si="58"/>
        <v>0</v>
      </c>
      <c r="IR33" s="264">
        <f t="shared" si="58"/>
        <v>0</v>
      </c>
      <c r="IS33" s="264"/>
      <c r="IT33" s="264"/>
      <c r="IU33" s="264">
        <f t="shared" si="59"/>
        <v>0</v>
      </c>
      <c r="IV33" s="264">
        <f t="shared" si="59"/>
        <v>0</v>
      </c>
      <c r="IW33" s="264">
        <v>0</v>
      </c>
      <c r="IX33" s="264"/>
      <c r="IY33" s="264">
        <f t="shared" si="60"/>
        <v>0</v>
      </c>
      <c r="IZ33" s="264">
        <f t="shared" si="61"/>
        <v>0</v>
      </c>
      <c r="JA33" s="264"/>
      <c r="JB33" s="264"/>
      <c r="JC33" s="264">
        <f t="shared" si="62"/>
        <v>0</v>
      </c>
      <c r="JD33" s="264">
        <f t="shared" si="62"/>
        <v>0</v>
      </c>
      <c r="JE33" s="264">
        <v>0.88</v>
      </c>
      <c r="JF33" s="264"/>
      <c r="JG33" s="264">
        <f t="shared" si="63"/>
        <v>0.88</v>
      </c>
      <c r="JH33" s="264">
        <f t="shared" si="63"/>
        <v>0</v>
      </c>
      <c r="JI33" s="264"/>
      <c r="JJ33" s="264"/>
      <c r="JK33" s="264">
        <f t="shared" si="64"/>
        <v>0</v>
      </c>
      <c r="JL33" s="264">
        <f t="shared" si="64"/>
        <v>0</v>
      </c>
      <c r="JM33" s="264"/>
      <c r="JN33" s="264"/>
      <c r="JO33" s="264">
        <f t="shared" si="65"/>
        <v>0</v>
      </c>
      <c r="JP33" s="264">
        <f t="shared" si="65"/>
        <v>0</v>
      </c>
      <c r="JQ33" s="264"/>
      <c r="JR33" s="264"/>
      <c r="JS33" s="264">
        <f t="shared" si="66"/>
        <v>0</v>
      </c>
      <c r="JT33" s="264">
        <f t="shared" si="66"/>
        <v>0</v>
      </c>
      <c r="JU33" s="264"/>
      <c r="JV33" s="264"/>
      <c r="JW33" s="264">
        <f t="shared" si="67"/>
        <v>0</v>
      </c>
      <c r="JX33" s="264">
        <f t="shared" si="67"/>
        <v>0</v>
      </c>
    </row>
    <row r="34" spans="1:284" ht="12.75" customHeight="1">
      <c r="A34" s="219"/>
      <c r="B34" s="114">
        <v>24</v>
      </c>
      <c r="C34" s="289"/>
      <c r="D34" s="289"/>
      <c r="E34" s="98"/>
      <c r="F34" s="98"/>
      <c r="G34" s="95">
        <f t="shared" si="0"/>
        <v>0</v>
      </c>
      <c r="H34" s="95">
        <f t="shared" si="0"/>
        <v>0</v>
      </c>
      <c r="I34" s="290">
        <v>0</v>
      </c>
      <c r="J34" s="95"/>
      <c r="K34" s="95"/>
      <c r="L34" s="95"/>
      <c r="M34" s="95">
        <f t="shared" si="2"/>
        <v>0</v>
      </c>
      <c r="N34" s="95">
        <f t="shared" si="2"/>
        <v>0</v>
      </c>
      <c r="O34" s="289"/>
      <c r="P34" s="290"/>
      <c r="Q34" s="98"/>
      <c r="R34" s="95"/>
      <c r="S34" s="95">
        <f t="shared" si="3"/>
        <v>0</v>
      </c>
      <c r="T34" s="95">
        <f t="shared" si="3"/>
        <v>0</v>
      </c>
      <c r="U34" s="95"/>
      <c r="V34" s="95"/>
      <c r="W34" s="98"/>
      <c r="X34" s="98"/>
      <c r="Y34" s="95">
        <f t="shared" si="4"/>
        <v>0</v>
      </c>
      <c r="Z34" s="95">
        <f t="shared" si="4"/>
        <v>0</v>
      </c>
      <c r="AA34" s="95"/>
      <c r="AB34" s="298"/>
      <c r="AC34" s="299"/>
      <c r="AD34" s="292"/>
      <c r="AE34" s="95">
        <f t="shared" si="5"/>
        <v>0</v>
      </c>
      <c r="AF34" s="95">
        <f t="shared" si="5"/>
        <v>0</v>
      </c>
      <c r="AG34" s="95">
        <v>0</v>
      </c>
      <c r="AH34" s="95"/>
      <c r="AI34" s="95"/>
      <c r="AJ34" s="95"/>
      <c r="AK34" s="95">
        <f t="shared" si="6"/>
        <v>0</v>
      </c>
      <c r="AL34" s="95">
        <f t="shared" si="6"/>
        <v>0</v>
      </c>
      <c r="AM34" s="95"/>
      <c r="AN34" s="95"/>
      <c r="AO34" s="99"/>
      <c r="AP34" s="99"/>
      <c r="AQ34" s="95">
        <f t="shared" si="7"/>
        <v>0</v>
      </c>
      <c r="AR34" s="95">
        <f t="shared" si="7"/>
        <v>0</v>
      </c>
      <c r="AS34" s="98"/>
      <c r="AT34" s="98"/>
      <c r="AU34" s="98"/>
      <c r="AV34" s="95"/>
      <c r="AW34" s="95">
        <f t="shared" si="8"/>
        <v>0</v>
      </c>
      <c r="AX34" s="95">
        <f t="shared" si="8"/>
        <v>0</v>
      </c>
      <c r="AY34" s="260"/>
      <c r="AZ34" s="110"/>
      <c r="BA34" s="110"/>
      <c r="BB34" s="110"/>
      <c r="BC34" s="95">
        <f t="shared" si="9"/>
        <v>0</v>
      </c>
      <c r="BD34" s="95">
        <f t="shared" si="9"/>
        <v>0</v>
      </c>
      <c r="BE34" s="289"/>
      <c r="BF34" s="289"/>
      <c r="BG34" s="99"/>
      <c r="BH34" s="293"/>
      <c r="BI34" s="95">
        <f t="shared" si="10"/>
        <v>0</v>
      </c>
      <c r="BJ34" s="95">
        <f t="shared" si="10"/>
        <v>0</v>
      </c>
      <c r="BK34" s="118"/>
      <c r="BL34" s="118"/>
      <c r="BM34" s="95"/>
      <c r="BN34" s="95"/>
      <c r="BO34" s="95">
        <f t="shared" si="11"/>
        <v>0</v>
      </c>
      <c r="BP34" s="95">
        <f t="shared" si="11"/>
        <v>0</v>
      </c>
      <c r="BQ34" s="294"/>
      <c r="BR34" s="289"/>
      <c r="BS34" s="119"/>
      <c r="BT34" s="119"/>
      <c r="BU34" s="95">
        <f t="shared" si="12"/>
        <v>0</v>
      </c>
      <c r="BV34" s="95">
        <f t="shared" si="12"/>
        <v>0</v>
      </c>
      <c r="BW34" s="98"/>
      <c r="BX34" s="98"/>
      <c r="BY34" s="103"/>
      <c r="BZ34" s="295"/>
      <c r="CA34" s="95">
        <f t="shared" si="13"/>
        <v>0</v>
      </c>
      <c r="CB34" s="95">
        <f t="shared" si="13"/>
        <v>0</v>
      </c>
      <c r="CC34" s="98"/>
      <c r="CD34" s="98"/>
      <c r="CE34" s="120"/>
      <c r="CF34" s="120"/>
      <c r="CG34" s="95">
        <f t="shared" si="14"/>
        <v>0</v>
      </c>
      <c r="CH34" s="95">
        <f t="shared" si="14"/>
        <v>0</v>
      </c>
      <c r="CI34" s="289"/>
      <c r="CJ34" s="289"/>
      <c r="CK34" s="266"/>
      <c r="CL34" s="95"/>
      <c r="CM34" s="95">
        <f t="shared" si="15"/>
        <v>0</v>
      </c>
      <c r="CN34" s="95">
        <f t="shared" si="15"/>
        <v>0</v>
      </c>
      <c r="CO34" s="289"/>
      <c r="CP34" s="289"/>
      <c r="CQ34" s="95"/>
      <c r="CR34" s="95"/>
      <c r="CS34" s="95">
        <f t="shared" si="16"/>
        <v>0</v>
      </c>
      <c r="CT34" s="95">
        <f t="shared" si="16"/>
        <v>0</v>
      </c>
      <c r="CU34" s="98"/>
      <c r="CV34" s="98"/>
      <c r="CW34" s="289"/>
      <c r="CX34" s="289"/>
      <c r="CY34" s="95">
        <f t="shared" si="17"/>
        <v>0</v>
      </c>
      <c r="CZ34" s="95">
        <f t="shared" si="17"/>
        <v>0</v>
      </c>
      <c r="DA34" s="289"/>
      <c r="DB34" s="290"/>
      <c r="DC34" s="118"/>
      <c r="DD34" s="95"/>
      <c r="DE34" s="95">
        <f t="shared" si="18"/>
        <v>0</v>
      </c>
      <c r="DF34" s="95">
        <f t="shared" si="18"/>
        <v>0</v>
      </c>
      <c r="DG34" s="98"/>
      <c r="DH34" s="98"/>
      <c r="DI34" s="98"/>
      <c r="DJ34" s="98"/>
      <c r="DK34" s="95">
        <f t="shared" si="19"/>
        <v>0</v>
      </c>
      <c r="DL34" s="95">
        <f t="shared" si="19"/>
        <v>0</v>
      </c>
      <c r="DM34" s="289"/>
      <c r="DN34" s="289"/>
      <c r="DO34" s="296"/>
      <c r="DP34" s="297"/>
      <c r="DQ34" s="95">
        <f t="shared" si="20"/>
        <v>0</v>
      </c>
      <c r="DR34" s="95">
        <f t="shared" si="20"/>
        <v>0</v>
      </c>
      <c r="DS34" s="140"/>
      <c r="DT34" s="95"/>
      <c r="DU34" s="289"/>
      <c r="DV34" s="289"/>
      <c r="DW34" s="95">
        <f t="shared" si="21"/>
        <v>0</v>
      </c>
      <c r="DX34" s="95">
        <f t="shared" si="21"/>
        <v>0</v>
      </c>
      <c r="DY34" s="289"/>
      <c r="DZ34" s="290"/>
      <c r="EA34" s="261"/>
      <c r="EB34" s="95"/>
      <c r="EC34" s="95">
        <f t="shared" si="22"/>
        <v>0</v>
      </c>
      <c r="ED34" s="95">
        <f t="shared" si="22"/>
        <v>0</v>
      </c>
      <c r="EE34" s="289"/>
      <c r="EF34" s="289"/>
      <c r="EG34" s="296"/>
      <c r="EH34" s="296"/>
      <c r="EI34" s="95">
        <f t="shared" si="23"/>
        <v>0</v>
      </c>
      <c r="EJ34" s="95">
        <f t="shared" si="23"/>
        <v>0</v>
      </c>
      <c r="EK34" s="289"/>
      <c r="EL34" s="289"/>
      <c r="EM34" s="296"/>
      <c r="EN34" s="296"/>
      <c r="EO34" s="95">
        <f t="shared" si="24"/>
        <v>0</v>
      </c>
      <c r="EP34" s="95">
        <f t="shared" si="24"/>
        <v>0</v>
      </c>
      <c r="EQ34" s="262">
        <v>0</v>
      </c>
      <c r="ER34" s="240"/>
      <c r="ES34" s="240"/>
      <c r="ET34" s="240"/>
      <c r="EU34" s="98">
        <f t="shared" si="25"/>
        <v>0</v>
      </c>
      <c r="EV34" s="98">
        <f t="shared" si="26"/>
        <v>0</v>
      </c>
      <c r="EW34" s="95"/>
      <c r="EX34" s="95"/>
      <c r="EY34" s="95"/>
      <c r="EZ34" s="95"/>
      <c r="FA34" s="95">
        <f t="shared" si="27"/>
        <v>0</v>
      </c>
      <c r="FB34" s="95">
        <f t="shared" si="27"/>
        <v>0</v>
      </c>
      <c r="FC34" s="95"/>
      <c r="FD34" s="95"/>
      <c r="FE34" s="95"/>
      <c r="FF34" s="95"/>
      <c r="FG34" s="95">
        <f t="shared" si="28"/>
        <v>0</v>
      </c>
      <c r="FH34" s="95">
        <f t="shared" si="28"/>
        <v>0</v>
      </c>
      <c r="FI34" s="240"/>
      <c r="FJ34" s="240"/>
      <c r="FK34" s="240"/>
      <c r="FL34" s="240"/>
      <c r="FM34" s="98">
        <f t="shared" si="29"/>
        <v>0</v>
      </c>
      <c r="FN34" s="98">
        <f t="shared" si="30"/>
        <v>0</v>
      </c>
      <c r="FO34" s="240">
        <v>0</v>
      </c>
      <c r="FP34" s="240"/>
      <c r="FQ34" s="240"/>
      <c r="FR34" s="240"/>
      <c r="FS34" s="98">
        <f t="shared" si="31"/>
        <v>0</v>
      </c>
      <c r="FT34" s="98">
        <f t="shared" si="32"/>
        <v>0</v>
      </c>
      <c r="FU34" s="240">
        <v>0</v>
      </c>
      <c r="FV34" s="240"/>
      <c r="FW34" s="240"/>
      <c r="FX34" s="240"/>
      <c r="FY34" s="98">
        <f t="shared" si="33"/>
        <v>0</v>
      </c>
      <c r="FZ34" s="98">
        <f t="shared" si="34"/>
        <v>0</v>
      </c>
      <c r="GA34" s="240">
        <v>0</v>
      </c>
      <c r="GB34" s="240"/>
      <c r="GC34" s="240"/>
      <c r="GD34" s="240"/>
      <c r="GE34" s="98">
        <f t="shared" si="35"/>
        <v>0</v>
      </c>
      <c r="GF34" s="98">
        <f t="shared" si="36"/>
        <v>0</v>
      </c>
      <c r="GG34" s="240"/>
      <c r="GH34" s="240"/>
      <c r="GI34" s="98">
        <f t="shared" si="1"/>
        <v>0</v>
      </c>
      <c r="GJ34" s="98">
        <f t="shared" si="37"/>
        <v>0</v>
      </c>
      <c r="GK34" s="240"/>
      <c r="GL34" s="240"/>
      <c r="GM34" s="98">
        <f t="shared" si="38"/>
        <v>0</v>
      </c>
      <c r="GN34" s="98">
        <f t="shared" si="39"/>
        <v>0</v>
      </c>
      <c r="GO34" s="240">
        <v>0</v>
      </c>
      <c r="GP34" s="240"/>
      <c r="GQ34" s="98">
        <f t="shared" si="40"/>
        <v>0</v>
      </c>
      <c r="GR34" s="98">
        <f t="shared" si="41"/>
        <v>0</v>
      </c>
      <c r="GS34" s="240"/>
      <c r="GT34" s="240"/>
      <c r="GU34" s="98">
        <f t="shared" si="42"/>
        <v>0</v>
      </c>
      <c r="GV34" s="98">
        <f t="shared" si="43"/>
        <v>0</v>
      </c>
      <c r="GW34" s="240"/>
      <c r="GX34" s="240"/>
      <c r="GY34" s="98">
        <f t="shared" si="44"/>
        <v>0</v>
      </c>
      <c r="GZ34" s="98">
        <f t="shared" si="45"/>
        <v>0</v>
      </c>
      <c r="HA34" s="240"/>
      <c r="HB34" s="240"/>
      <c r="HC34" s="98">
        <f t="shared" si="46"/>
        <v>0</v>
      </c>
      <c r="HD34" s="98">
        <f t="shared" si="47"/>
        <v>0</v>
      </c>
      <c r="HE34" s="240">
        <v>1.33</v>
      </c>
      <c r="HF34" s="240"/>
      <c r="HG34" s="98">
        <f t="shared" si="48"/>
        <v>1.33</v>
      </c>
      <c r="HH34" s="98">
        <f t="shared" si="48"/>
        <v>0</v>
      </c>
      <c r="HI34" s="240">
        <v>1.44</v>
      </c>
      <c r="HJ34" s="240"/>
      <c r="HK34" s="98">
        <f t="shared" si="49"/>
        <v>1.44</v>
      </c>
      <c r="HL34" s="98">
        <f t="shared" si="49"/>
        <v>0</v>
      </c>
      <c r="HM34" s="98"/>
      <c r="HN34" s="98"/>
      <c r="HO34" s="98">
        <f t="shared" si="50"/>
        <v>0</v>
      </c>
      <c r="HP34" s="98">
        <f t="shared" si="50"/>
        <v>0</v>
      </c>
      <c r="HQ34" s="98"/>
      <c r="HR34" s="98"/>
      <c r="HS34" s="98">
        <f t="shared" si="51"/>
        <v>0</v>
      </c>
      <c r="HT34" s="98">
        <f t="shared" si="51"/>
        <v>0</v>
      </c>
      <c r="HU34" s="98">
        <v>0</v>
      </c>
      <c r="HV34" s="98"/>
      <c r="HW34" s="98">
        <f t="shared" si="52"/>
        <v>0</v>
      </c>
      <c r="HX34" s="98">
        <f t="shared" si="52"/>
        <v>0</v>
      </c>
      <c r="HY34" s="98"/>
      <c r="HZ34" s="98"/>
      <c r="IA34" s="98">
        <f t="shared" si="53"/>
        <v>0</v>
      </c>
      <c r="IB34" s="98">
        <f t="shared" si="53"/>
        <v>0</v>
      </c>
      <c r="IC34" s="98"/>
      <c r="ID34" s="98"/>
      <c r="IE34" s="98">
        <f t="shared" si="54"/>
        <v>0</v>
      </c>
      <c r="IF34" s="263">
        <f t="shared" si="55"/>
        <v>0</v>
      </c>
      <c r="IG34" s="288"/>
      <c r="IH34" s="288"/>
      <c r="II34" s="264">
        <f t="shared" si="56"/>
        <v>0</v>
      </c>
      <c r="IJ34" s="264">
        <f t="shared" si="56"/>
        <v>0</v>
      </c>
      <c r="IM34" s="264">
        <f t="shared" si="57"/>
        <v>0</v>
      </c>
      <c r="IN34" s="264">
        <f t="shared" si="57"/>
        <v>0</v>
      </c>
      <c r="IO34" s="240"/>
      <c r="IP34" s="264"/>
      <c r="IQ34" s="264">
        <f t="shared" si="58"/>
        <v>0</v>
      </c>
      <c r="IR34" s="264">
        <f t="shared" si="58"/>
        <v>0</v>
      </c>
      <c r="IS34" s="264"/>
      <c r="IT34" s="264"/>
      <c r="IU34" s="264">
        <f t="shared" si="59"/>
        <v>0</v>
      </c>
      <c r="IV34" s="264">
        <f t="shared" si="59"/>
        <v>0</v>
      </c>
      <c r="IW34" s="264">
        <v>0</v>
      </c>
      <c r="IX34" s="264"/>
      <c r="IY34" s="264">
        <f t="shared" si="60"/>
        <v>0</v>
      </c>
      <c r="IZ34" s="264">
        <f t="shared" si="61"/>
        <v>0</v>
      </c>
      <c r="JA34" s="264"/>
      <c r="JB34" s="264"/>
      <c r="JC34" s="264">
        <f t="shared" si="62"/>
        <v>0</v>
      </c>
      <c r="JD34" s="264">
        <f t="shared" si="62"/>
        <v>0</v>
      </c>
      <c r="JE34" s="264">
        <v>0.88</v>
      </c>
      <c r="JF34" s="264"/>
      <c r="JG34" s="264">
        <f t="shared" si="63"/>
        <v>0.88</v>
      </c>
      <c r="JH34" s="264">
        <f t="shared" si="63"/>
        <v>0</v>
      </c>
      <c r="JI34" s="264"/>
      <c r="JJ34" s="264"/>
      <c r="JK34" s="264">
        <f t="shared" si="64"/>
        <v>0</v>
      </c>
      <c r="JL34" s="264">
        <f t="shared" si="64"/>
        <v>0</v>
      </c>
      <c r="JM34" s="264"/>
      <c r="JN34" s="264"/>
      <c r="JO34" s="264">
        <f t="shared" si="65"/>
        <v>0</v>
      </c>
      <c r="JP34" s="264">
        <f t="shared" si="65"/>
        <v>0</v>
      </c>
      <c r="JQ34" s="264"/>
      <c r="JR34" s="264"/>
      <c r="JS34" s="264">
        <f t="shared" si="66"/>
        <v>0</v>
      </c>
      <c r="JT34" s="264">
        <f t="shared" si="66"/>
        <v>0</v>
      </c>
      <c r="JU34" s="264"/>
      <c r="JV34" s="264"/>
      <c r="JW34" s="264">
        <f t="shared" si="67"/>
        <v>0</v>
      </c>
      <c r="JX34" s="264">
        <f t="shared" si="67"/>
        <v>0</v>
      </c>
    </row>
    <row r="35" spans="1:284" ht="12.75" customHeight="1">
      <c r="A35" s="220">
        <v>0.25</v>
      </c>
      <c r="B35" s="114">
        <v>25</v>
      </c>
      <c r="C35" s="289"/>
      <c r="D35" s="289"/>
      <c r="E35" s="98"/>
      <c r="F35" s="98"/>
      <c r="G35" s="95">
        <f t="shared" si="0"/>
        <v>0</v>
      </c>
      <c r="H35" s="95">
        <f t="shared" si="0"/>
        <v>0</v>
      </c>
      <c r="I35" s="290">
        <v>0</v>
      </c>
      <c r="J35" s="95"/>
      <c r="K35" s="95"/>
      <c r="L35" s="95"/>
      <c r="M35" s="95">
        <f t="shared" si="2"/>
        <v>0</v>
      </c>
      <c r="N35" s="95">
        <f t="shared" si="2"/>
        <v>0</v>
      </c>
      <c r="O35" s="289"/>
      <c r="P35" s="290"/>
      <c r="Q35" s="98"/>
      <c r="R35" s="95"/>
      <c r="S35" s="95">
        <f t="shared" si="3"/>
        <v>0</v>
      </c>
      <c r="T35" s="95">
        <f t="shared" si="3"/>
        <v>0</v>
      </c>
      <c r="U35" s="95"/>
      <c r="V35" s="95"/>
      <c r="W35" s="98"/>
      <c r="X35" s="98"/>
      <c r="Y35" s="95">
        <f t="shared" si="4"/>
        <v>0</v>
      </c>
      <c r="Z35" s="95">
        <f t="shared" si="4"/>
        <v>0</v>
      </c>
      <c r="AA35" s="95"/>
      <c r="AB35" s="298"/>
      <c r="AC35" s="299"/>
      <c r="AD35" s="292"/>
      <c r="AE35" s="95">
        <f t="shared" si="5"/>
        <v>0</v>
      </c>
      <c r="AF35" s="95">
        <f t="shared" si="5"/>
        <v>0</v>
      </c>
      <c r="AG35" s="95">
        <v>36.08</v>
      </c>
      <c r="AH35" s="95"/>
      <c r="AI35" s="95"/>
      <c r="AJ35" s="95"/>
      <c r="AK35" s="95">
        <f t="shared" si="6"/>
        <v>36.08</v>
      </c>
      <c r="AL35" s="95">
        <f t="shared" si="6"/>
        <v>0</v>
      </c>
      <c r="AM35" s="95"/>
      <c r="AN35" s="95"/>
      <c r="AO35" s="99"/>
      <c r="AP35" s="99"/>
      <c r="AQ35" s="95">
        <f t="shared" si="7"/>
        <v>0</v>
      </c>
      <c r="AR35" s="95">
        <f t="shared" si="7"/>
        <v>0</v>
      </c>
      <c r="AS35" s="98"/>
      <c r="AT35" s="98"/>
      <c r="AU35" s="98"/>
      <c r="AV35" s="95"/>
      <c r="AW35" s="95">
        <f t="shared" si="8"/>
        <v>0</v>
      </c>
      <c r="AX35" s="95">
        <f t="shared" si="8"/>
        <v>0</v>
      </c>
      <c r="AY35" s="260"/>
      <c r="AZ35" s="110"/>
      <c r="BA35" s="110"/>
      <c r="BB35" s="110"/>
      <c r="BC35" s="95">
        <f t="shared" si="9"/>
        <v>0</v>
      </c>
      <c r="BD35" s="95">
        <f t="shared" si="9"/>
        <v>0</v>
      </c>
      <c r="BE35" s="289"/>
      <c r="BF35" s="289"/>
      <c r="BG35" s="99"/>
      <c r="BH35" s="293"/>
      <c r="BI35" s="95">
        <f t="shared" si="10"/>
        <v>0</v>
      </c>
      <c r="BJ35" s="95">
        <f t="shared" si="10"/>
        <v>0</v>
      </c>
      <c r="BK35" s="118"/>
      <c r="BL35" s="118"/>
      <c r="BM35" s="95"/>
      <c r="BN35" s="95"/>
      <c r="BO35" s="95">
        <f t="shared" si="11"/>
        <v>0</v>
      </c>
      <c r="BP35" s="95">
        <f t="shared" si="11"/>
        <v>0</v>
      </c>
      <c r="BQ35" s="294"/>
      <c r="BR35" s="289"/>
      <c r="BS35" s="119"/>
      <c r="BT35" s="119"/>
      <c r="BU35" s="95">
        <f t="shared" si="12"/>
        <v>0</v>
      </c>
      <c r="BV35" s="95">
        <f t="shared" si="12"/>
        <v>0</v>
      </c>
      <c r="BW35" s="98"/>
      <c r="BX35" s="98"/>
      <c r="BY35" s="103"/>
      <c r="BZ35" s="295"/>
      <c r="CA35" s="95">
        <f t="shared" si="13"/>
        <v>0</v>
      </c>
      <c r="CB35" s="95">
        <f t="shared" si="13"/>
        <v>0</v>
      </c>
      <c r="CC35" s="98"/>
      <c r="CD35" s="98"/>
      <c r="CE35" s="120"/>
      <c r="CF35" s="120"/>
      <c r="CG35" s="95">
        <f t="shared" si="14"/>
        <v>0</v>
      </c>
      <c r="CH35" s="95">
        <f t="shared" si="14"/>
        <v>0</v>
      </c>
      <c r="CI35" s="289"/>
      <c r="CJ35" s="289"/>
      <c r="CK35" s="266"/>
      <c r="CL35" s="95"/>
      <c r="CM35" s="95">
        <f t="shared" si="15"/>
        <v>0</v>
      </c>
      <c r="CN35" s="95">
        <f t="shared" si="15"/>
        <v>0</v>
      </c>
      <c r="CO35" s="289"/>
      <c r="CP35" s="289"/>
      <c r="CQ35" s="95"/>
      <c r="CR35" s="95"/>
      <c r="CS35" s="95">
        <f t="shared" si="16"/>
        <v>0</v>
      </c>
      <c r="CT35" s="95">
        <f t="shared" si="16"/>
        <v>0</v>
      </c>
      <c r="CU35" s="98"/>
      <c r="CV35" s="98"/>
      <c r="CW35" s="289"/>
      <c r="CX35" s="289"/>
      <c r="CY35" s="95">
        <f t="shared" si="17"/>
        <v>0</v>
      </c>
      <c r="CZ35" s="95">
        <f t="shared" si="17"/>
        <v>0</v>
      </c>
      <c r="DA35" s="289"/>
      <c r="DB35" s="290"/>
      <c r="DC35" s="118"/>
      <c r="DD35" s="95"/>
      <c r="DE35" s="95">
        <f t="shared" si="18"/>
        <v>0</v>
      </c>
      <c r="DF35" s="95">
        <f t="shared" si="18"/>
        <v>0</v>
      </c>
      <c r="DG35" s="98"/>
      <c r="DH35" s="98"/>
      <c r="DI35" s="98"/>
      <c r="DJ35" s="98"/>
      <c r="DK35" s="95">
        <f t="shared" si="19"/>
        <v>0</v>
      </c>
      <c r="DL35" s="95">
        <f t="shared" si="19"/>
        <v>0</v>
      </c>
      <c r="DM35" s="289"/>
      <c r="DN35" s="289"/>
      <c r="DO35" s="296"/>
      <c r="DP35" s="297"/>
      <c r="DQ35" s="95">
        <f t="shared" si="20"/>
        <v>0</v>
      </c>
      <c r="DR35" s="95">
        <f t="shared" si="20"/>
        <v>0</v>
      </c>
      <c r="DS35" s="140"/>
      <c r="DT35" s="95"/>
      <c r="DU35" s="289"/>
      <c r="DV35" s="289"/>
      <c r="DW35" s="95">
        <f t="shared" si="21"/>
        <v>0</v>
      </c>
      <c r="DX35" s="95">
        <f t="shared" si="21"/>
        <v>0</v>
      </c>
      <c r="DY35" s="289"/>
      <c r="DZ35" s="290"/>
      <c r="EA35" s="261"/>
      <c r="EB35" s="95"/>
      <c r="EC35" s="95">
        <f t="shared" si="22"/>
        <v>0</v>
      </c>
      <c r="ED35" s="95">
        <f t="shared" si="22"/>
        <v>0</v>
      </c>
      <c r="EE35" s="289"/>
      <c r="EF35" s="289"/>
      <c r="EG35" s="296"/>
      <c r="EH35" s="296"/>
      <c r="EI35" s="95">
        <f t="shared" si="23"/>
        <v>0</v>
      </c>
      <c r="EJ35" s="95">
        <f t="shared" si="23"/>
        <v>0</v>
      </c>
      <c r="EK35" s="289"/>
      <c r="EL35" s="289"/>
      <c r="EM35" s="296"/>
      <c r="EN35" s="296"/>
      <c r="EO35" s="95">
        <f t="shared" si="24"/>
        <v>0</v>
      </c>
      <c r="EP35" s="95">
        <f t="shared" si="24"/>
        <v>0</v>
      </c>
      <c r="EQ35" s="262">
        <v>0</v>
      </c>
      <c r="ER35" s="240"/>
      <c r="ES35" s="240"/>
      <c r="ET35" s="240"/>
      <c r="EU35" s="98">
        <f t="shared" si="25"/>
        <v>0</v>
      </c>
      <c r="EV35" s="98">
        <f t="shared" si="26"/>
        <v>0</v>
      </c>
      <c r="EW35" s="95"/>
      <c r="EX35" s="95"/>
      <c r="EY35" s="95"/>
      <c r="EZ35" s="95"/>
      <c r="FA35" s="95">
        <f t="shared" si="27"/>
        <v>0</v>
      </c>
      <c r="FB35" s="95">
        <f t="shared" si="27"/>
        <v>0</v>
      </c>
      <c r="FC35" s="95"/>
      <c r="FD35" s="95"/>
      <c r="FE35" s="95"/>
      <c r="FF35" s="95"/>
      <c r="FG35" s="95">
        <f t="shared" si="28"/>
        <v>0</v>
      </c>
      <c r="FH35" s="95">
        <f t="shared" si="28"/>
        <v>0</v>
      </c>
      <c r="FI35" s="240"/>
      <c r="FJ35" s="240"/>
      <c r="FK35" s="240"/>
      <c r="FL35" s="240"/>
      <c r="FM35" s="98">
        <f t="shared" si="29"/>
        <v>0</v>
      </c>
      <c r="FN35" s="98">
        <f t="shared" si="30"/>
        <v>0</v>
      </c>
      <c r="FO35" s="240">
        <v>0</v>
      </c>
      <c r="FP35" s="240"/>
      <c r="FQ35" s="240"/>
      <c r="FR35" s="240"/>
      <c r="FS35" s="98">
        <f t="shared" si="31"/>
        <v>0</v>
      </c>
      <c r="FT35" s="98">
        <f t="shared" si="32"/>
        <v>0</v>
      </c>
      <c r="FU35" s="240">
        <v>0</v>
      </c>
      <c r="FV35" s="240"/>
      <c r="FW35" s="240"/>
      <c r="FX35" s="240"/>
      <c r="FY35" s="98">
        <f t="shared" si="33"/>
        <v>0</v>
      </c>
      <c r="FZ35" s="98">
        <f t="shared" si="34"/>
        <v>0</v>
      </c>
      <c r="GA35" s="240">
        <v>0</v>
      </c>
      <c r="GB35" s="240"/>
      <c r="GC35" s="240"/>
      <c r="GD35" s="240"/>
      <c r="GE35" s="98">
        <f t="shared" si="35"/>
        <v>0</v>
      </c>
      <c r="GF35" s="98">
        <f t="shared" si="36"/>
        <v>0</v>
      </c>
      <c r="GG35" s="240"/>
      <c r="GH35" s="240"/>
      <c r="GI35" s="98">
        <f t="shared" si="1"/>
        <v>0</v>
      </c>
      <c r="GJ35" s="98">
        <f t="shared" si="37"/>
        <v>0</v>
      </c>
      <c r="GK35" s="240"/>
      <c r="GL35" s="240"/>
      <c r="GM35" s="98">
        <f t="shared" si="38"/>
        <v>0</v>
      </c>
      <c r="GN35" s="98">
        <f t="shared" si="39"/>
        <v>0</v>
      </c>
      <c r="GO35" s="240">
        <v>0</v>
      </c>
      <c r="GP35" s="240"/>
      <c r="GQ35" s="98">
        <f t="shared" si="40"/>
        <v>0</v>
      </c>
      <c r="GR35" s="98">
        <f t="shared" si="41"/>
        <v>0</v>
      </c>
      <c r="GS35" s="240"/>
      <c r="GT35" s="240"/>
      <c r="GU35" s="98">
        <f t="shared" si="42"/>
        <v>0</v>
      </c>
      <c r="GV35" s="98">
        <f t="shared" si="43"/>
        <v>0</v>
      </c>
      <c r="GW35" s="240"/>
      <c r="GX35" s="240"/>
      <c r="GY35" s="98">
        <f t="shared" si="44"/>
        <v>0</v>
      </c>
      <c r="GZ35" s="98">
        <f t="shared" si="45"/>
        <v>0</v>
      </c>
      <c r="HA35" s="240"/>
      <c r="HB35" s="240"/>
      <c r="HC35" s="98">
        <f t="shared" si="46"/>
        <v>0</v>
      </c>
      <c r="HD35" s="98">
        <f t="shared" si="47"/>
        <v>0</v>
      </c>
      <c r="HE35" s="240">
        <v>1.33</v>
      </c>
      <c r="HF35" s="240"/>
      <c r="HG35" s="98">
        <f t="shared" si="48"/>
        <v>1.33</v>
      </c>
      <c r="HH35" s="98">
        <f t="shared" si="48"/>
        <v>0</v>
      </c>
      <c r="HI35" s="240">
        <v>1.44</v>
      </c>
      <c r="HJ35" s="240"/>
      <c r="HK35" s="98">
        <f t="shared" si="49"/>
        <v>1.44</v>
      </c>
      <c r="HL35" s="98">
        <f t="shared" si="49"/>
        <v>0</v>
      </c>
      <c r="HM35" s="98"/>
      <c r="HN35" s="98"/>
      <c r="HO35" s="98">
        <f t="shared" si="50"/>
        <v>0</v>
      </c>
      <c r="HP35" s="98">
        <f t="shared" si="50"/>
        <v>0</v>
      </c>
      <c r="HQ35" s="98"/>
      <c r="HR35" s="98"/>
      <c r="HS35" s="98">
        <f t="shared" si="51"/>
        <v>0</v>
      </c>
      <c r="HT35" s="98">
        <f t="shared" si="51"/>
        <v>0</v>
      </c>
      <c r="HU35" s="98">
        <v>0</v>
      </c>
      <c r="HV35" s="98"/>
      <c r="HW35" s="98">
        <f t="shared" si="52"/>
        <v>0</v>
      </c>
      <c r="HX35" s="98">
        <f t="shared" si="52"/>
        <v>0</v>
      </c>
      <c r="HY35" s="98"/>
      <c r="HZ35" s="98"/>
      <c r="IA35" s="98">
        <f t="shared" si="53"/>
        <v>0</v>
      </c>
      <c r="IB35" s="98">
        <f t="shared" si="53"/>
        <v>0</v>
      </c>
      <c r="IC35" s="98"/>
      <c r="ID35" s="98"/>
      <c r="IE35" s="98">
        <f t="shared" si="54"/>
        <v>0</v>
      </c>
      <c r="IF35" s="263">
        <f t="shared" si="55"/>
        <v>0</v>
      </c>
      <c r="IG35" s="288"/>
      <c r="IH35" s="288"/>
      <c r="II35" s="264">
        <f t="shared" si="56"/>
        <v>0</v>
      </c>
      <c r="IJ35" s="264">
        <f t="shared" si="56"/>
        <v>0</v>
      </c>
      <c r="IM35" s="264">
        <f t="shared" si="57"/>
        <v>0</v>
      </c>
      <c r="IN35" s="264">
        <f t="shared" si="57"/>
        <v>0</v>
      </c>
      <c r="IO35" s="240"/>
      <c r="IP35" s="264"/>
      <c r="IQ35" s="264">
        <f t="shared" si="58"/>
        <v>0</v>
      </c>
      <c r="IR35" s="264">
        <f t="shared" si="58"/>
        <v>0</v>
      </c>
      <c r="IS35" s="264"/>
      <c r="IT35" s="264"/>
      <c r="IU35" s="264">
        <f t="shared" si="59"/>
        <v>0</v>
      </c>
      <c r="IV35" s="264">
        <f t="shared" si="59"/>
        <v>0</v>
      </c>
      <c r="IW35" s="264">
        <v>0</v>
      </c>
      <c r="IX35" s="264"/>
      <c r="IY35" s="264">
        <f t="shared" si="60"/>
        <v>0</v>
      </c>
      <c r="IZ35" s="264">
        <f t="shared" si="61"/>
        <v>0</v>
      </c>
      <c r="JA35" s="264"/>
      <c r="JB35" s="264"/>
      <c r="JC35" s="264">
        <f t="shared" si="62"/>
        <v>0</v>
      </c>
      <c r="JD35" s="264">
        <f t="shared" si="62"/>
        <v>0</v>
      </c>
      <c r="JE35" s="264">
        <v>1.1100000000000001</v>
      </c>
      <c r="JF35" s="264"/>
      <c r="JG35" s="264">
        <f t="shared" si="63"/>
        <v>1.1100000000000001</v>
      </c>
      <c r="JH35" s="264">
        <f t="shared" si="63"/>
        <v>0</v>
      </c>
      <c r="JI35" s="264"/>
      <c r="JJ35" s="264"/>
      <c r="JK35" s="264">
        <f t="shared" si="64"/>
        <v>0</v>
      </c>
      <c r="JL35" s="264">
        <f t="shared" si="64"/>
        <v>0</v>
      </c>
      <c r="JM35" s="264"/>
      <c r="JN35" s="264"/>
      <c r="JO35" s="264">
        <f t="shared" si="65"/>
        <v>0</v>
      </c>
      <c r="JP35" s="264">
        <f t="shared" si="65"/>
        <v>0</v>
      </c>
      <c r="JQ35" s="264"/>
      <c r="JR35" s="264"/>
      <c r="JS35" s="264">
        <f t="shared" si="66"/>
        <v>0</v>
      </c>
      <c r="JT35" s="264">
        <f t="shared" si="66"/>
        <v>0</v>
      </c>
      <c r="JU35" s="264"/>
      <c r="JV35" s="264"/>
      <c r="JW35" s="264">
        <f t="shared" si="67"/>
        <v>0</v>
      </c>
      <c r="JX35" s="264">
        <f t="shared" si="67"/>
        <v>0</v>
      </c>
    </row>
    <row r="36" spans="1:284" ht="12.75" customHeight="1">
      <c r="A36" s="219"/>
      <c r="B36" s="114">
        <v>26</v>
      </c>
      <c r="C36" s="289"/>
      <c r="D36" s="289"/>
      <c r="E36" s="98"/>
      <c r="F36" s="98"/>
      <c r="G36" s="95">
        <f t="shared" si="0"/>
        <v>0</v>
      </c>
      <c r="H36" s="95">
        <f t="shared" si="0"/>
        <v>0</v>
      </c>
      <c r="I36" s="290">
        <v>0</v>
      </c>
      <c r="J36" s="95"/>
      <c r="K36" s="95"/>
      <c r="L36" s="95"/>
      <c r="M36" s="95">
        <f t="shared" si="2"/>
        <v>0</v>
      </c>
      <c r="N36" s="95">
        <f t="shared" si="2"/>
        <v>0</v>
      </c>
      <c r="O36" s="289"/>
      <c r="P36" s="290"/>
      <c r="Q36" s="98"/>
      <c r="R36" s="95"/>
      <c r="S36" s="95">
        <f t="shared" si="3"/>
        <v>0</v>
      </c>
      <c r="T36" s="95">
        <f t="shared" si="3"/>
        <v>0</v>
      </c>
      <c r="U36" s="95"/>
      <c r="V36" s="95"/>
      <c r="W36" s="98"/>
      <c r="X36" s="98"/>
      <c r="Y36" s="95">
        <f t="shared" si="4"/>
        <v>0</v>
      </c>
      <c r="Z36" s="95">
        <f t="shared" si="4"/>
        <v>0</v>
      </c>
      <c r="AA36" s="95"/>
      <c r="AB36" s="298"/>
      <c r="AC36" s="299"/>
      <c r="AD36" s="292"/>
      <c r="AE36" s="95">
        <f t="shared" si="5"/>
        <v>0</v>
      </c>
      <c r="AF36" s="95">
        <f t="shared" si="5"/>
        <v>0</v>
      </c>
      <c r="AG36" s="95">
        <v>36.08</v>
      </c>
      <c r="AH36" s="95"/>
      <c r="AI36" s="95"/>
      <c r="AJ36" s="95"/>
      <c r="AK36" s="95">
        <f t="shared" si="6"/>
        <v>36.08</v>
      </c>
      <c r="AL36" s="95">
        <f t="shared" si="6"/>
        <v>0</v>
      </c>
      <c r="AM36" s="95"/>
      <c r="AN36" s="95"/>
      <c r="AO36" s="99"/>
      <c r="AP36" s="99"/>
      <c r="AQ36" s="95">
        <f t="shared" si="7"/>
        <v>0</v>
      </c>
      <c r="AR36" s="95">
        <f t="shared" si="7"/>
        <v>0</v>
      </c>
      <c r="AS36" s="98"/>
      <c r="AT36" s="98"/>
      <c r="AU36" s="98"/>
      <c r="AV36" s="95"/>
      <c r="AW36" s="95">
        <f t="shared" si="8"/>
        <v>0</v>
      </c>
      <c r="AX36" s="95">
        <f t="shared" si="8"/>
        <v>0</v>
      </c>
      <c r="AY36" s="260"/>
      <c r="AZ36" s="110"/>
      <c r="BA36" s="110"/>
      <c r="BB36" s="110"/>
      <c r="BC36" s="95">
        <f t="shared" si="9"/>
        <v>0</v>
      </c>
      <c r="BD36" s="95">
        <f t="shared" si="9"/>
        <v>0</v>
      </c>
      <c r="BE36" s="289"/>
      <c r="BF36" s="289"/>
      <c r="BG36" s="99"/>
      <c r="BH36" s="293"/>
      <c r="BI36" s="95">
        <f t="shared" si="10"/>
        <v>0</v>
      </c>
      <c r="BJ36" s="95">
        <f t="shared" si="10"/>
        <v>0</v>
      </c>
      <c r="BK36" s="118"/>
      <c r="BL36" s="118"/>
      <c r="BM36" s="95"/>
      <c r="BN36" s="95"/>
      <c r="BO36" s="95">
        <f t="shared" si="11"/>
        <v>0</v>
      </c>
      <c r="BP36" s="95">
        <f t="shared" si="11"/>
        <v>0</v>
      </c>
      <c r="BQ36" s="294"/>
      <c r="BR36" s="289"/>
      <c r="BS36" s="119"/>
      <c r="BT36" s="119"/>
      <c r="BU36" s="95">
        <f t="shared" si="12"/>
        <v>0</v>
      </c>
      <c r="BV36" s="95">
        <f t="shared" si="12"/>
        <v>0</v>
      </c>
      <c r="BW36" s="98"/>
      <c r="BX36" s="98"/>
      <c r="BY36" s="103"/>
      <c r="BZ36" s="295"/>
      <c r="CA36" s="95">
        <f t="shared" si="13"/>
        <v>0</v>
      </c>
      <c r="CB36" s="95">
        <f t="shared" si="13"/>
        <v>0</v>
      </c>
      <c r="CC36" s="98"/>
      <c r="CD36" s="98"/>
      <c r="CE36" s="120"/>
      <c r="CF36" s="120"/>
      <c r="CG36" s="95">
        <f t="shared" si="14"/>
        <v>0</v>
      </c>
      <c r="CH36" s="95">
        <f t="shared" si="14"/>
        <v>0</v>
      </c>
      <c r="CI36" s="289"/>
      <c r="CJ36" s="289"/>
      <c r="CK36" s="266"/>
      <c r="CL36" s="95"/>
      <c r="CM36" s="95">
        <f t="shared" si="15"/>
        <v>0</v>
      </c>
      <c r="CN36" s="95">
        <f t="shared" si="15"/>
        <v>0</v>
      </c>
      <c r="CO36" s="289"/>
      <c r="CP36" s="289"/>
      <c r="CQ36" s="95"/>
      <c r="CR36" s="95"/>
      <c r="CS36" s="95">
        <f t="shared" si="16"/>
        <v>0</v>
      </c>
      <c r="CT36" s="95">
        <f t="shared" si="16"/>
        <v>0</v>
      </c>
      <c r="CU36" s="98"/>
      <c r="CV36" s="98"/>
      <c r="CW36" s="289"/>
      <c r="CX36" s="289"/>
      <c r="CY36" s="95">
        <f t="shared" si="17"/>
        <v>0</v>
      </c>
      <c r="CZ36" s="95">
        <f t="shared" si="17"/>
        <v>0</v>
      </c>
      <c r="DA36" s="289"/>
      <c r="DB36" s="290"/>
      <c r="DC36" s="118"/>
      <c r="DD36" s="95"/>
      <c r="DE36" s="95">
        <f t="shared" si="18"/>
        <v>0</v>
      </c>
      <c r="DF36" s="95">
        <f t="shared" si="18"/>
        <v>0</v>
      </c>
      <c r="DG36" s="98"/>
      <c r="DH36" s="98"/>
      <c r="DI36" s="98"/>
      <c r="DJ36" s="98"/>
      <c r="DK36" s="95">
        <f t="shared" si="19"/>
        <v>0</v>
      </c>
      <c r="DL36" s="95">
        <f t="shared" si="19"/>
        <v>0</v>
      </c>
      <c r="DM36" s="289"/>
      <c r="DN36" s="289"/>
      <c r="DO36" s="296"/>
      <c r="DP36" s="297"/>
      <c r="DQ36" s="95">
        <f t="shared" si="20"/>
        <v>0</v>
      </c>
      <c r="DR36" s="95">
        <f t="shared" si="20"/>
        <v>0</v>
      </c>
      <c r="DS36" s="140"/>
      <c r="DT36" s="95"/>
      <c r="DU36" s="289"/>
      <c r="DV36" s="289"/>
      <c r="DW36" s="95">
        <f t="shared" si="21"/>
        <v>0</v>
      </c>
      <c r="DX36" s="95">
        <f t="shared" si="21"/>
        <v>0</v>
      </c>
      <c r="DY36" s="289"/>
      <c r="DZ36" s="290"/>
      <c r="EA36" s="261"/>
      <c r="EB36" s="95"/>
      <c r="EC36" s="95">
        <f t="shared" si="22"/>
        <v>0</v>
      </c>
      <c r="ED36" s="95">
        <f t="shared" si="22"/>
        <v>0</v>
      </c>
      <c r="EE36" s="289"/>
      <c r="EF36" s="289"/>
      <c r="EG36" s="296"/>
      <c r="EH36" s="296"/>
      <c r="EI36" s="95">
        <f t="shared" si="23"/>
        <v>0</v>
      </c>
      <c r="EJ36" s="95">
        <f t="shared" si="23"/>
        <v>0</v>
      </c>
      <c r="EK36" s="289"/>
      <c r="EL36" s="289"/>
      <c r="EM36" s="296"/>
      <c r="EN36" s="296"/>
      <c r="EO36" s="95">
        <f t="shared" si="24"/>
        <v>0</v>
      </c>
      <c r="EP36" s="95">
        <f t="shared" si="24"/>
        <v>0</v>
      </c>
      <c r="EQ36" s="262">
        <v>0</v>
      </c>
      <c r="ER36" s="240"/>
      <c r="ES36" s="240"/>
      <c r="ET36" s="240"/>
      <c r="EU36" s="98">
        <f t="shared" si="25"/>
        <v>0</v>
      </c>
      <c r="EV36" s="98">
        <f t="shared" si="26"/>
        <v>0</v>
      </c>
      <c r="EW36" s="95"/>
      <c r="EX36" s="95"/>
      <c r="EY36" s="95"/>
      <c r="EZ36" s="95"/>
      <c r="FA36" s="95">
        <f t="shared" si="27"/>
        <v>0</v>
      </c>
      <c r="FB36" s="95">
        <f t="shared" si="27"/>
        <v>0</v>
      </c>
      <c r="FC36" s="95"/>
      <c r="FD36" s="95"/>
      <c r="FE36" s="95"/>
      <c r="FF36" s="95"/>
      <c r="FG36" s="95">
        <f t="shared" si="28"/>
        <v>0</v>
      </c>
      <c r="FH36" s="95">
        <f t="shared" si="28"/>
        <v>0</v>
      </c>
      <c r="FI36" s="240"/>
      <c r="FJ36" s="240"/>
      <c r="FK36" s="240"/>
      <c r="FL36" s="240"/>
      <c r="FM36" s="98">
        <f t="shared" si="29"/>
        <v>0</v>
      </c>
      <c r="FN36" s="98">
        <f t="shared" si="30"/>
        <v>0</v>
      </c>
      <c r="FO36" s="240">
        <v>0</v>
      </c>
      <c r="FP36" s="240"/>
      <c r="FQ36" s="240"/>
      <c r="FR36" s="240"/>
      <c r="FS36" s="98">
        <f t="shared" si="31"/>
        <v>0</v>
      </c>
      <c r="FT36" s="98">
        <f t="shared" si="32"/>
        <v>0</v>
      </c>
      <c r="FU36" s="240">
        <v>0</v>
      </c>
      <c r="FV36" s="240"/>
      <c r="FW36" s="240"/>
      <c r="FX36" s="240"/>
      <c r="FY36" s="98">
        <f t="shared" si="33"/>
        <v>0</v>
      </c>
      <c r="FZ36" s="98">
        <f t="shared" si="34"/>
        <v>0</v>
      </c>
      <c r="GA36" s="240">
        <v>0</v>
      </c>
      <c r="GB36" s="240"/>
      <c r="GC36" s="240"/>
      <c r="GD36" s="240"/>
      <c r="GE36" s="98">
        <f t="shared" si="35"/>
        <v>0</v>
      </c>
      <c r="GF36" s="98">
        <f t="shared" si="36"/>
        <v>0</v>
      </c>
      <c r="GG36" s="240"/>
      <c r="GH36" s="240"/>
      <c r="GI36" s="98">
        <f t="shared" si="1"/>
        <v>0</v>
      </c>
      <c r="GJ36" s="98">
        <f t="shared" si="37"/>
        <v>0</v>
      </c>
      <c r="GK36" s="240"/>
      <c r="GL36" s="240"/>
      <c r="GM36" s="98">
        <f t="shared" si="38"/>
        <v>0</v>
      </c>
      <c r="GN36" s="98">
        <f t="shared" si="39"/>
        <v>0</v>
      </c>
      <c r="GO36" s="240">
        <v>0.1</v>
      </c>
      <c r="GP36" s="240"/>
      <c r="GQ36" s="98">
        <f t="shared" si="40"/>
        <v>0.1</v>
      </c>
      <c r="GR36" s="98">
        <f t="shared" si="41"/>
        <v>0</v>
      </c>
      <c r="GS36" s="240"/>
      <c r="GT36" s="240"/>
      <c r="GU36" s="98">
        <f t="shared" si="42"/>
        <v>0</v>
      </c>
      <c r="GV36" s="98">
        <f t="shared" si="43"/>
        <v>0</v>
      </c>
      <c r="GW36" s="240"/>
      <c r="GX36" s="240"/>
      <c r="GY36" s="98">
        <f t="shared" si="44"/>
        <v>0</v>
      </c>
      <c r="GZ36" s="98">
        <f t="shared" si="45"/>
        <v>0</v>
      </c>
      <c r="HA36" s="240"/>
      <c r="HB36" s="240"/>
      <c r="HC36" s="98">
        <f t="shared" si="46"/>
        <v>0</v>
      </c>
      <c r="HD36" s="98">
        <f t="shared" si="47"/>
        <v>0</v>
      </c>
      <c r="HE36" s="240">
        <v>1.33</v>
      </c>
      <c r="HF36" s="240"/>
      <c r="HG36" s="98">
        <f t="shared" si="48"/>
        <v>1.33</v>
      </c>
      <c r="HH36" s="98">
        <f t="shared" si="48"/>
        <v>0</v>
      </c>
      <c r="HI36" s="240">
        <v>1.44</v>
      </c>
      <c r="HJ36" s="240"/>
      <c r="HK36" s="98">
        <f t="shared" si="49"/>
        <v>1.44</v>
      </c>
      <c r="HL36" s="98">
        <f t="shared" si="49"/>
        <v>0</v>
      </c>
      <c r="HM36" s="98"/>
      <c r="HN36" s="98"/>
      <c r="HO36" s="98">
        <f t="shared" si="50"/>
        <v>0</v>
      </c>
      <c r="HP36" s="98">
        <f t="shared" si="50"/>
        <v>0</v>
      </c>
      <c r="HQ36" s="98"/>
      <c r="HR36" s="98"/>
      <c r="HS36" s="98">
        <f t="shared" si="51"/>
        <v>0</v>
      </c>
      <c r="HT36" s="98">
        <f t="shared" si="51"/>
        <v>0</v>
      </c>
      <c r="HU36" s="98">
        <v>0</v>
      </c>
      <c r="HV36" s="98"/>
      <c r="HW36" s="98">
        <f t="shared" si="52"/>
        <v>0</v>
      </c>
      <c r="HX36" s="98">
        <f t="shared" si="52"/>
        <v>0</v>
      </c>
      <c r="HY36" s="98"/>
      <c r="HZ36" s="98"/>
      <c r="IA36" s="98">
        <f t="shared" si="53"/>
        <v>0</v>
      </c>
      <c r="IB36" s="98">
        <f t="shared" si="53"/>
        <v>0</v>
      </c>
      <c r="IC36" s="98"/>
      <c r="ID36" s="98"/>
      <c r="IE36" s="98">
        <f t="shared" si="54"/>
        <v>0</v>
      </c>
      <c r="IF36" s="263">
        <f t="shared" si="55"/>
        <v>0</v>
      </c>
      <c r="IG36" s="288"/>
      <c r="IH36" s="288"/>
      <c r="II36" s="264">
        <f t="shared" si="56"/>
        <v>0</v>
      </c>
      <c r="IJ36" s="264">
        <f t="shared" si="56"/>
        <v>0</v>
      </c>
      <c r="IM36" s="264">
        <f t="shared" si="57"/>
        <v>0</v>
      </c>
      <c r="IN36" s="264">
        <f t="shared" si="57"/>
        <v>0</v>
      </c>
      <c r="IO36" s="240"/>
      <c r="IP36" s="264"/>
      <c r="IQ36" s="264">
        <f t="shared" si="58"/>
        <v>0</v>
      </c>
      <c r="IR36" s="264">
        <f t="shared" si="58"/>
        <v>0</v>
      </c>
      <c r="IS36" s="264"/>
      <c r="IT36" s="264"/>
      <c r="IU36" s="264">
        <f t="shared" si="59"/>
        <v>0</v>
      </c>
      <c r="IV36" s="264">
        <f t="shared" si="59"/>
        <v>0</v>
      </c>
      <c r="IW36" s="264">
        <v>0</v>
      </c>
      <c r="IX36" s="264"/>
      <c r="IY36" s="264">
        <f t="shared" si="60"/>
        <v>0</v>
      </c>
      <c r="IZ36" s="264">
        <f t="shared" si="61"/>
        <v>0</v>
      </c>
      <c r="JA36" s="264"/>
      <c r="JB36" s="264"/>
      <c r="JC36" s="264">
        <f t="shared" si="62"/>
        <v>0</v>
      </c>
      <c r="JD36" s="264">
        <f t="shared" si="62"/>
        <v>0</v>
      </c>
      <c r="JE36" s="264">
        <v>1.1100000000000001</v>
      </c>
      <c r="JF36" s="264"/>
      <c r="JG36" s="264">
        <f t="shared" si="63"/>
        <v>1.1100000000000001</v>
      </c>
      <c r="JH36" s="264">
        <f t="shared" si="63"/>
        <v>0</v>
      </c>
      <c r="JI36" s="264"/>
      <c r="JJ36" s="264"/>
      <c r="JK36" s="264">
        <f t="shared" si="64"/>
        <v>0</v>
      </c>
      <c r="JL36" s="264">
        <f t="shared" si="64"/>
        <v>0</v>
      </c>
      <c r="JM36" s="264"/>
      <c r="JN36" s="264"/>
      <c r="JO36" s="264">
        <f t="shared" si="65"/>
        <v>0</v>
      </c>
      <c r="JP36" s="264">
        <f t="shared" si="65"/>
        <v>0</v>
      </c>
      <c r="JQ36" s="264"/>
      <c r="JR36" s="264"/>
      <c r="JS36" s="264">
        <f t="shared" si="66"/>
        <v>0</v>
      </c>
      <c r="JT36" s="264">
        <f t="shared" si="66"/>
        <v>0</v>
      </c>
      <c r="JU36" s="264"/>
      <c r="JV36" s="264"/>
      <c r="JW36" s="264">
        <f t="shared" si="67"/>
        <v>0</v>
      </c>
      <c r="JX36" s="264">
        <f t="shared" si="67"/>
        <v>0</v>
      </c>
    </row>
    <row r="37" spans="1:284" ht="12.75" customHeight="1">
      <c r="A37" s="219"/>
      <c r="B37" s="114">
        <v>27</v>
      </c>
      <c r="C37" s="289"/>
      <c r="D37" s="289"/>
      <c r="E37" s="98"/>
      <c r="F37" s="98"/>
      <c r="G37" s="95">
        <f t="shared" si="0"/>
        <v>0</v>
      </c>
      <c r="H37" s="95">
        <f t="shared" si="0"/>
        <v>0</v>
      </c>
      <c r="I37" s="290">
        <v>0</v>
      </c>
      <c r="J37" s="95"/>
      <c r="K37" s="95"/>
      <c r="L37" s="95"/>
      <c r="M37" s="95">
        <f t="shared" si="2"/>
        <v>0</v>
      </c>
      <c r="N37" s="95">
        <f t="shared" si="2"/>
        <v>0</v>
      </c>
      <c r="O37" s="289"/>
      <c r="P37" s="290"/>
      <c r="Q37" s="98"/>
      <c r="R37" s="95"/>
      <c r="S37" s="95">
        <f t="shared" si="3"/>
        <v>0</v>
      </c>
      <c r="T37" s="95">
        <f t="shared" si="3"/>
        <v>0</v>
      </c>
      <c r="U37" s="95"/>
      <c r="V37" s="95"/>
      <c r="W37" s="98"/>
      <c r="X37" s="98"/>
      <c r="Y37" s="95">
        <f t="shared" si="4"/>
        <v>0</v>
      </c>
      <c r="Z37" s="95">
        <f t="shared" si="4"/>
        <v>0</v>
      </c>
      <c r="AA37" s="95"/>
      <c r="AB37" s="298"/>
      <c r="AC37" s="299"/>
      <c r="AD37" s="292"/>
      <c r="AE37" s="95">
        <f t="shared" si="5"/>
        <v>0</v>
      </c>
      <c r="AF37" s="95">
        <f t="shared" si="5"/>
        <v>0</v>
      </c>
      <c r="AG37" s="95">
        <v>0</v>
      </c>
      <c r="AH37" s="95"/>
      <c r="AI37" s="95"/>
      <c r="AJ37" s="95"/>
      <c r="AK37" s="95">
        <f t="shared" si="6"/>
        <v>0</v>
      </c>
      <c r="AL37" s="95">
        <f t="shared" si="6"/>
        <v>0</v>
      </c>
      <c r="AM37" s="95"/>
      <c r="AN37" s="95"/>
      <c r="AO37" s="99"/>
      <c r="AP37" s="99"/>
      <c r="AQ37" s="95">
        <f t="shared" si="7"/>
        <v>0</v>
      </c>
      <c r="AR37" s="95">
        <f t="shared" si="7"/>
        <v>0</v>
      </c>
      <c r="AS37" s="98"/>
      <c r="AT37" s="98"/>
      <c r="AU37" s="98"/>
      <c r="AV37" s="95"/>
      <c r="AW37" s="95">
        <f t="shared" si="8"/>
        <v>0</v>
      </c>
      <c r="AX37" s="95">
        <f t="shared" si="8"/>
        <v>0</v>
      </c>
      <c r="AY37" s="260"/>
      <c r="AZ37" s="110"/>
      <c r="BA37" s="110"/>
      <c r="BB37" s="110"/>
      <c r="BC37" s="95">
        <f t="shared" si="9"/>
        <v>0</v>
      </c>
      <c r="BD37" s="95">
        <f t="shared" si="9"/>
        <v>0</v>
      </c>
      <c r="BE37" s="289"/>
      <c r="BF37" s="289"/>
      <c r="BG37" s="99"/>
      <c r="BH37" s="293"/>
      <c r="BI37" s="95">
        <f t="shared" si="10"/>
        <v>0</v>
      </c>
      <c r="BJ37" s="95">
        <f t="shared" si="10"/>
        <v>0</v>
      </c>
      <c r="BK37" s="118"/>
      <c r="BL37" s="118"/>
      <c r="BM37" s="95"/>
      <c r="BN37" s="95"/>
      <c r="BO37" s="95">
        <f t="shared" si="11"/>
        <v>0</v>
      </c>
      <c r="BP37" s="95">
        <f t="shared" si="11"/>
        <v>0</v>
      </c>
      <c r="BQ37" s="294"/>
      <c r="BR37" s="289"/>
      <c r="BS37" s="119"/>
      <c r="BT37" s="119"/>
      <c r="BU37" s="95">
        <f t="shared" si="12"/>
        <v>0</v>
      </c>
      <c r="BV37" s="95">
        <f t="shared" si="12"/>
        <v>0</v>
      </c>
      <c r="BW37" s="98"/>
      <c r="BX37" s="98"/>
      <c r="BY37" s="103"/>
      <c r="BZ37" s="295"/>
      <c r="CA37" s="95">
        <f t="shared" si="13"/>
        <v>0</v>
      </c>
      <c r="CB37" s="95">
        <f t="shared" si="13"/>
        <v>0</v>
      </c>
      <c r="CC37" s="98"/>
      <c r="CD37" s="98"/>
      <c r="CE37" s="120"/>
      <c r="CF37" s="120"/>
      <c r="CG37" s="95">
        <f t="shared" si="14"/>
        <v>0</v>
      </c>
      <c r="CH37" s="95">
        <f t="shared" si="14"/>
        <v>0</v>
      </c>
      <c r="CI37" s="289"/>
      <c r="CJ37" s="289"/>
      <c r="CK37" s="266"/>
      <c r="CL37" s="95"/>
      <c r="CM37" s="95">
        <f t="shared" si="15"/>
        <v>0</v>
      </c>
      <c r="CN37" s="95">
        <f t="shared" si="15"/>
        <v>0</v>
      </c>
      <c r="CO37" s="289"/>
      <c r="CP37" s="289"/>
      <c r="CQ37" s="95"/>
      <c r="CR37" s="95"/>
      <c r="CS37" s="95">
        <f t="shared" si="16"/>
        <v>0</v>
      </c>
      <c r="CT37" s="95">
        <f t="shared" si="16"/>
        <v>0</v>
      </c>
      <c r="CU37" s="98"/>
      <c r="CV37" s="98"/>
      <c r="CW37" s="289"/>
      <c r="CX37" s="289"/>
      <c r="CY37" s="95">
        <f t="shared" si="17"/>
        <v>0</v>
      </c>
      <c r="CZ37" s="95">
        <f t="shared" si="17"/>
        <v>0</v>
      </c>
      <c r="DA37" s="289"/>
      <c r="DB37" s="290"/>
      <c r="DC37" s="118"/>
      <c r="DD37" s="95"/>
      <c r="DE37" s="95">
        <f t="shared" si="18"/>
        <v>0</v>
      </c>
      <c r="DF37" s="95">
        <f t="shared" si="18"/>
        <v>0</v>
      </c>
      <c r="DG37" s="98"/>
      <c r="DH37" s="98"/>
      <c r="DI37" s="98"/>
      <c r="DJ37" s="98"/>
      <c r="DK37" s="95">
        <f t="shared" si="19"/>
        <v>0</v>
      </c>
      <c r="DL37" s="95">
        <f t="shared" si="19"/>
        <v>0</v>
      </c>
      <c r="DM37" s="289"/>
      <c r="DN37" s="289"/>
      <c r="DO37" s="296"/>
      <c r="DP37" s="297"/>
      <c r="DQ37" s="95">
        <f t="shared" si="20"/>
        <v>0</v>
      </c>
      <c r="DR37" s="95">
        <f t="shared" si="20"/>
        <v>0</v>
      </c>
      <c r="DS37" s="140"/>
      <c r="DT37" s="95"/>
      <c r="DU37" s="289"/>
      <c r="DV37" s="289"/>
      <c r="DW37" s="95">
        <f t="shared" si="21"/>
        <v>0</v>
      </c>
      <c r="DX37" s="95">
        <f t="shared" si="21"/>
        <v>0</v>
      </c>
      <c r="DY37" s="289"/>
      <c r="DZ37" s="290"/>
      <c r="EA37" s="261"/>
      <c r="EB37" s="95"/>
      <c r="EC37" s="95">
        <f t="shared" si="22"/>
        <v>0</v>
      </c>
      <c r="ED37" s="95">
        <f t="shared" si="22"/>
        <v>0</v>
      </c>
      <c r="EE37" s="289"/>
      <c r="EF37" s="289"/>
      <c r="EG37" s="296"/>
      <c r="EH37" s="296"/>
      <c r="EI37" s="95">
        <f t="shared" si="23"/>
        <v>0</v>
      </c>
      <c r="EJ37" s="95">
        <f t="shared" si="23"/>
        <v>0</v>
      </c>
      <c r="EK37" s="289"/>
      <c r="EL37" s="289"/>
      <c r="EM37" s="296"/>
      <c r="EN37" s="296"/>
      <c r="EO37" s="95">
        <f t="shared" si="24"/>
        <v>0</v>
      </c>
      <c r="EP37" s="95">
        <f t="shared" si="24"/>
        <v>0</v>
      </c>
      <c r="EQ37" s="262">
        <v>0</v>
      </c>
      <c r="ER37" s="240"/>
      <c r="ES37" s="240"/>
      <c r="ET37" s="240"/>
      <c r="EU37" s="98">
        <f t="shared" si="25"/>
        <v>0</v>
      </c>
      <c r="EV37" s="98">
        <f t="shared" si="26"/>
        <v>0</v>
      </c>
      <c r="EW37" s="95"/>
      <c r="EX37" s="95"/>
      <c r="EY37" s="95"/>
      <c r="EZ37" s="95"/>
      <c r="FA37" s="95">
        <f t="shared" si="27"/>
        <v>0</v>
      </c>
      <c r="FB37" s="95">
        <f t="shared" si="27"/>
        <v>0</v>
      </c>
      <c r="FC37" s="95"/>
      <c r="FD37" s="95"/>
      <c r="FE37" s="95"/>
      <c r="FF37" s="95"/>
      <c r="FG37" s="95">
        <f t="shared" si="28"/>
        <v>0</v>
      </c>
      <c r="FH37" s="95">
        <f t="shared" si="28"/>
        <v>0</v>
      </c>
      <c r="FI37" s="240"/>
      <c r="FJ37" s="240"/>
      <c r="FK37" s="240"/>
      <c r="FL37" s="240"/>
      <c r="FM37" s="98">
        <f t="shared" si="29"/>
        <v>0</v>
      </c>
      <c r="FN37" s="98">
        <f t="shared" si="30"/>
        <v>0</v>
      </c>
      <c r="FO37" s="240">
        <v>0</v>
      </c>
      <c r="FP37" s="240"/>
      <c r="FQ37" s="240"/>
      <c r="FR37" s="240"/>
      <c r="FS37" s="98">
        <f t="shared" si="31"/>
        <v>0</v>
      </c>
      <c r="FT37" s="98">
        <f t="shared" si="32"/>
        <v>0</v>
      </c>
      <c r="FU37" s="240">
        <v>0</v>
      </c>
      <c r="FV37" s="240"/>
      <c r="FW37" s="240"/>
      <c r="FX37" s="240"/>
      <c r="FY37" s="98">
        <f t="shared" si="33"/>
        <v>0</v>
      </c>
      <c r="FZ37" s="98">
        <f t="shared" si="34"/>
        <v>0</v>
      </c>
      <c r="GA37" s="240">
        <v>0</v>
      </c>
      <c r="GB37" s="240"/>
      <c r="GC37" s="240"/>
      <c r="GD37" s="240"/>
      <c r="GE37" s="98">
        <f t="shared" si="35"/>
        <v>0</v>
      </c>
      <c r="GF37" s="98">
        <f t="shared" si="36"/>
        <v>0</v>
      </c>
      <c r="GG37" s="240"/>
      <c r="GH37" s="240"/>
      <c r="GI37" s="98">
        <f t="shared" si="1"/>
        <v>0</v>
      </c>
      <c r="GJ37" s="98">
        <f t="shared" si="37"/>
        <v>0</v>
      </c>
      <c r="GK37" s="240"/>
      <c r="GL37" s="240"/>
      <c r="GM37" s="98">
        <f t="shared" si="38"/>
        <v>0</v>
      </c>
      <c r="GN37" s="98">
        <f t="shared" si="39"/>
        <v>0</v>
      </c>
      <c r="GO37" s="240">
        <v>0.41</v>
      </c>
      <c r="GP37" s="240"/>
      <c r="GQ37" s="98">
        <f t="shared" si="40"/>
        <v>0.41</v>
      </c>
      <c r="GR37" s="98">
        <f t="shared" si="41"/>
        <v>0</v>
      </c>
      <c r="GS37" s="240"/>
      <c r="GT37" s="240"/>
      <c r="GU37" s="98">
        <f t="shared" si="42"/>
        <v>0</v>
      </c>
      <c r="GV37" s="98">
        <f t="shared" si="43"/>
        <v>0</v>
      </c>
      <c r="GW37" s="240"/>
      <c r="GX37" s="240"/>
      <c r="GY37" s="98">
        <f t="shared" si="44"/>
        <v>0</v>
      </c>
      <c r="GZ37" s="98">
        <f t="shared" si="45"/>
        <v>0</v>
      </c>
      <c r="HA37" s="240"/>
      <c r="HB37" s="240"/>
      <c r="HC37" s="98">
        <f t="shared" si="46"/>
        <v>0</v>
      </c>
      <c r="HD37" s="98">
        <f t="shared" si="47"/>
        <v>0</v>
      </c>
      <c r="HE37" s="240">
        <v>1.33</v>
      </c>
      <c r="HF37" s="240"/>
      <c r="HG37" s="98">
        <f t="shared" si="48"/>
        <v>1.33</v>
      </c>
      <c r="HH37" s="98">
        <f t="shared" si="48"/>
        <v>0</v>
      </c>
      <c r="HI37" s="240">
        <v>1.44</v>
      </c>
      <c r="HJ37" s="240"/>
      <c r="HK37" s="98">
        <f t="shared" si="49"/>
        <v>1.44</v>
      </c>
      <c r="HL37" s="98">
        <f t="shared" si="49"/>
        <v>0</v>
      </c>
      <c r="HM37" s="98"/>
      <c r="HN37" s="98"/>
      <c r="HO37" s="98">
        <f t="shared" si="50"/>
        <v>0</v>
      </c>
      <c r="HP37" s="98">
        <f t="shared" si="50"/>
        <v>0</v>
      </c>
      <c r="HQ37" s="98"/>
      <c r="HR37" s="98"/>
      <c r="HS37" s="98">
        <f t="shared" si="51"/>
        <v>0</v>
      </c>
      <c r="HT37" s="98">
        <f t="shared" si="51"/>
        <v>0</v>
      </c>
      <c r="HU37" s="98">
        <v>4.12</v>
      </c>
      <c r="HV37" s="98"/>
      <c r="HW37" s="98">
        <f t="shared" si="52"/>
        <v>4.12</v>
      </c>
      <c r="HX37" s="98">
        <f t="shared" si="52"/>
        <v>0</v>
      </c>
      <c r="HY37" s="98"/>
      <c r="HZ37" s="98"/>
      <c r="IA37" s="98">
        <f t="shared" si="53"/>
        <v>0</v>
      </c>
      <c r="IB37" s="98">
        <f t="shared" si="53"/>
        <v>0</v>
      </c>
      <c r="IC37" s="98"/>
      <c r="ID37" s="98"/>
      <c r="IE37" s="98">
        <f t="shared" si="54"/>
        <v>0</v>
      </c>
      <c r="IF37" s="263">
        <f t="shared" si="55"/>
        <v>0</v>
      </c>
      <c r="IG37" s="288"/>
      <c r="IH37" s="288"/>
      <c r="II37" s="264">
        <f t="shared" si="56"/>
        <v>0</v>
      </c>
      <c r="IJ37" s="264">
        <f t="shared" si="56"/>
        <v>0</v>
      </c>
      <c r="IM37" s="264">
        <f t="shared" si="57"/>
        <v>0</v>
      </c>
      <c r="IN37" s="264">
        <f t="shared" si="57"/>
        <v>0</v>
      </c>
      <c r="IO37" s="240"/>
      <c r="IP37" s="264"/>
      <c r="IQ37" s="264">
        <f t="shared" si="58"/>
        <v>0</v>
      </c>
      <c r="IR37" s="264">
        <f t="shared" si="58"/>
        <v>0</v>
      </c>
      <c r="IS37" s="264"/>
      <c r="IT37" s="264"/>
      <c r="IU37" s="264">
        <f t="shared" si="59"/>
        <v>0</v>
      </c>
      <c r="IV37" s="264">
        <f t="shared" si="59"/>
        <v>0</v>
      </c>
      <c r="IW37" s="264">
        <v>0</v>
      </c>
      <c r="IX37" s="264"/>
      <c r="IY37" s="264">
        <f t="shared" si="60"/>
        <v>0</v>
      </c>
      <c r="IZ37" s="264">
        <f t="shared" si="61"/>
        <v>0</v>
      </c>
      <c r="JA37" s="264"/>
      <c r="JB37" s="264"/>
      <c r="JC37" s="264">
        <f t="shared" si="62"/>
        <v>0</v>
      </c>
      <c r="JD37" s="264">
        <f t="shared" si="62"/>
        <v>0</v>
      </c>
      <c r="JE37" s="264">
        <v>1.22</v>
      </c>
      <c r="JF37" s="264"/>
      <c r="JG37" s="264">
        <f t="shared" si="63"/>
        <v>1.22</v>
      </c>
      <c r="JH37" s="264">
        <f t="shared" si="63"/>
        <v>0</v>
      </c>
      <c r="JI37" s="264"/>
      <c r="JJ37" s="264"/>
      <c r="JK37" s="264">
        <f t="shared" si="64"/>
        <v>0</v>
      </c>
      <c r="JL37" s="264">
        <f t="shared" si="64"/>
        <v>0</v>
      </c>
      <c r="JM37" s="264"/>
      <c r="JN37" s="264"/>
      <c r="JO37" s="264">
        <f t="shared" si="65"/>
        <v>0</v>
      </c>
      <c r="JP37" s="264">
        <f t="shared" si="65"/>
        <v>0</v>
      </c>
      <c r="JQ37" s="264"/>
      <c r="JR37" s="264"/>
      <c r="JS37" s="264">
        <f t="shared" si="66"/>
        <v>0</v>
      </c>
      <c r="JT37" s="264">
        <f t="shared" si="66"/>
        <v>0</v>
      </c>
      <c r="JU37" s="264"/>
      <c r="JV37" s="264"/>
      <c r="JW37" s="264">
        <f t="shared" si="67"/>
        <v>0</v>
      </c>
      <c r="JX37" s="264">
        <f t="shared" si="67"/>
        <v>0</v>
      </c>
    </row>
    <row r="38" spans="1:284" ht="12.75" customHeight="1">
      <c r="A38" s="219"/>
      <c r="B38" s="114">
        <v>28</v>
      </c>
      <c r="C38" s="289"/>
      <c r="D38" s="289"/>
      <c r="E38" s="98"/>
      <c r="F38" s="98"/>
      <c r="G38" s="95">
        <f t="shared" si="0"/>
        <v>0</v>
      </c>
      <c r="H38" s="95">
        <f t="shared" si="0"/>
        <v>0</v>
      </c>
      <c r="I38" s="290">
        <v>0</v>
      </c>
      <c r="J38" s="95"/>
      <c r="K38" s="95"/>
      <c r="L38" s="95"/>
      <c r="M38" s="95">
        <f t="shared" si="2"/>
        <v>0</v>
      </c>
      <c r="N38" s="95">
        <f t="shared" si="2"/>
        <v>0</v>
      </c>
      <c r="O38" s="289"/>
      <c r="P38" s="290"/>
      <c r="Q38" s="98"/>
      <c r="R38" s="95"/>
      <c r="S38" s="95">
        <f t="shared" si="3"/>
        <v>0</v>
      </c>
      <c r="T38" s="95">
        <f t="shared" si="3"/>
        <v>0</v>
      </c>
      <c r="U38" s="95"/>
      <c r="V38" s="95"/>
      <c r="W38" s="98"/>
      <c r="X38" s="98"/>
      <c r="Y38" s="95">
        <f t="shared" si="4"/>
        <v>0</v>
      </c>
      <c r="Z38" s="95">
        <f t="shared" si="4"/>
        <v>0</v>
      </c>
      <c r="AA38" s="95"/>
      <c r="AB38" s="298"/>
      <c r="AC38" s="299"/>
      <c r="AD38" s="292"/>
      <c r="AE38" s="95">
        <f t="shared" si="5"/>
        <v>0</v>
      </c>
      <c r="AF38" s="95">
        <f t="shared" si="5"/>
        <v>0</v>
      </c>
      <c r="AG38" s="95">
        <v>0</v>
      </c>
      <c r="AH38" s="95"/>
      <c r="AI38" s="95"/>
      <c r="AJ38" s="95"/>
      <c r="AK38" s="95">
        <f t="shared" si="6"/>
        <v>0</v>
      </c>
      <c r="AL38" s="95">
        <f t="shared" si="6"/>
        <v>0</v>
      </c>
      <c r="AM38" s="95"/>
      <c r="AN38" s="95"/>
      <c r="AO38" s="99"/>
      <c r="AP38" s="99"/>
      <c r="AQ38" s="95">
        <f t="shared" si="7"/>
        <v>0</v>
      </c>
      <c r="AR38" s="95">
        <f t="shared" si="7"/>
        <v>0</v>
      </c>
      <c r="AS38" s="98"/>
      <c r="AT38" s="98"/>
      <c r="AU38" s="98"/>
      <c r="AV38" s="95"/>
      <c r="AW38" s="95">
        <f t="shared" si="8"/>
        <v>0</v>
      </c>
      <c r="AX38" s="95">
        <f t="shared" si="8"/>
        <v>0</v>
      </c>
      <c r="AY38" s="260"/>
      <c r="AZ38" s="110"/>
      <c r="BA38" s="110"/>
      <c r="BB38" s="110"/>
      <c r="BC38" s="95">
        <f t="shared" si="9"/>
        <v>0</v>
      </c>
      <c r="BD38" s="95">
        <f t="shared" si="9"/>
        <v>0</v>
      </c>
      <c r="BE38" s="289"/>
      <c r="BF38" s="289"/>
      <c r="BG38" s="99"/>
      <c r="BH38" s="293"/>
      <c r="BI38" s="95">
        <f t="shared" si="10"/>
        <v>0</v>
      </c>
      <c r="BJ38" s="95">
        <f t="shared" si="10"/>
        <v>0</v>
      </c>
      <c r="BK38" s="118"/>
      <c r="BL38" s="118"/>
      <c r="BM38" s="95"/>
      <c r="BN38" s="95"/>
      <c r="BO38" s="95">
        <f t="shared" si="11"/>
        <v>0</v>
      </c>
      <c r="BP38" s="95">
        <f t="shared" si="11"/>
        <v>0</v>
      </c>
      <c r="BQ38" s="294"/>
      <c r="BR38" s="289"/>
      <c r="BS38" s="119"/>
      <c r="BT38" s="119"/>
      <c r="BU38" s="95">
        <f t="shared" si="12"/>
        <v>0</v>
      </c>
      <c r="BV38" s="95">
        <f t="shared" si="12"/>
        <v>0</v>
      </c>
      <c r="BW38" s="98"/>
      <c r="BX38" s="98"/>
      <c r="BY38" s="103"/>
      <c r="BZ38" s="295"/>
      <c r="CA38" s="95">
        <f t="shared" si="13"/>
        <v>0</v>
      </c>
      <c r="CB38" s="95">
        <f t="shared" si="13"/>
        <v>0</v>
      </c>
      <c r="CC38" s="98"/>
      <c r="CD38" s="98"/>
      <c r="CE38" s="120"/>
      <c r="CF38" s="120"/>
      <c r="CG38" s="95">
        <f t="shared" si="14"/>
        <v>0</v>
      </c>
      <c r="CH38" s="95">
        <f t="shared" si="14"/>
        <v>0</v>
      </c>
      <c r="CI38" s="289"/>
      <c r="CJ38" s="289"/>
      <c r="CK38" s="266"/>
      <c r="CL38" s="95"/>
      <c r="CM38" s="95">
        <f t="shared" si="15"/>
        <v>0</v>
      </c>
      <c r="CN38" s="95">
        <f t="shared" si="15"/>
        <v>0</v>
      </c>
      <c r="CO38" s="289"/>
      <c r="CP38" s="289"/>
      <c r="CQ38" s="95"/>
      <c r="CR38" s="95"/>
      <c r="CS38" s="95">
        <f t="shared" si="16"/>
        <v>0</v>
      </c>
      <c r="CT38" s="95">
        <f t="shared" si="16"/>
        <v>0</v>
      </c>
      <c r="CU38" s="98"/>
      <c r="CV38" s="98"/>
      <c r="CW38" s="289"/>
      <c r="CX38" s="289"/>
      <c r="CY38" s="95">
        <f t="shared" si="17"/>
        <v>0</v>
      </c>
      <c r="CZ38" s="95">
        <f t="shared" si="17"/>
        <v>0</v>
      </c>
      <c r="DA38" s="289"/>
      <c r="DB38" s="290"/>
      <c r="DC38" s="118"/>
      <c r="DD38" s="95"/>
      <c r="DE38" s="95">
        <f t="shared" si="18"/>
        <v>0</v>
      </c>
      <c r="DF38" s="95">
        <f t="shared" si="18"/>
        <v>0</v>
      </c>
      <c r="DG38" s="98"/>
      <c r="DH38" s="98"/>
      <c r="DI38" s="98"/>
      <c r="DJ38" s="98"/>
      <c r="DK38" s="95">
        <f t="shared" si="19"/>
        <v>0</v>
      </c>
      <c r="DL38" s="95">
        <f t="shared" si="19"/>
        <v>0</v>
      </c>
      <c r="DM38" s="289"/>
      <c r="DN38" s="289"/>
      <c r="DO38" s="296"/>
      <c r="DP38" s="297"/>
      <c r="DQ38" s="95">
        <f t="shared" si="20"/>
        <v>0</v>
      </c>
      <c r="DR38" s="95">
        <f t="shared" si="20"/>
        <v>0</v>
      </c>
      <c r="DS38" s="140"/>
      <c r="DT38" s="95"/>
      <c r="DU38" s="289"/>
      <c r="DV38" s="289"/>
      <c r="DW38" s="95">
        <f t="shared" si="21"/>
        <v>0</v>
      </c>
      <c r="DX38" s="95">
        <f t="shared" si="21"/>
        <v>0</v>
      </c>
      <c r="DY38" s="289"/>
      <c r="DZ38" s="290"/>
      <c r="EA38" s="261"/>
      <c r="EB38" s="95"/>
      <c r="EC38" s="95">
        <f t="shared" si="22"/>
        <v>0</v>
      </c>
      <c r="ED38" s="95">
        <f t="shared" si="22"/>
        <v>0</v>
      </c>
      <c r="EE38" s="289"/>
      <c r="EF38" s="289"/>
      <c r="EG38" s="296"/>
      <c r="EH38" s="296"/>
      <c r="EI38" s="95">
        <f t="shared" si="23"/>
        <v>0</v>
      </c>
      <c r="EJ38" s="95">
        <f t="shared" si="23"/>
        <v>0</v>
      </c>
      <c r="EK38" s="289"/>
      <c r="EL38" s="289"/>
      <c r="EM38" s="296"/>
      <c r="EN38" s="296"/>
      <c r="EO38" s="95">
        <f t="shared" si="24"/>
        <v>0</v>
      </c>
      <c r="EP38" s="95">
        <f t="shared" si="24"/>
        <v>0</v>
      </c>
      <c r="EQ38" s="262">
        <v>0</v>
      </c>
      <c r="ER38" s="240"/>
      <c r="ES38" s="240"/>
      <c r="ET38" s="240"/>
      <c r="EU38" s="98">
        <f t="shared" si="25"/>
        <v>0</v>
      </c>
      <c r="EV38" s="98">
        <f t="shared" si="26"/>
        <v>0</v>
      </c>
      <c r="EW38" s="95"/>
      <c r="EX38" s="95"/>
      <c r="EY38" s="95"/>
      <c r="EZ38" s="95"/>
      <c r="FA38" s="95">
        <f t="shared" si="27"/>
        <v>0</v>
      </c>
      <c r="FB38" s="95">
        <f t="shared" si="27"/>
        <v>0</v>
      </c>
      <c r="FC38" s="95"/>
      <c r="FD38" s="95"/>
      <c r="FE38" s="95"/>
      <c r="FF38" s="95"/>
      <c r="FG38" s="95">
        <f t="shared" si="28"/>
        <v>0</v>
      </c>
      <c r="FH38" s="95">
        <f t="shared" si="28"/>
        <v>0</v>
      </c>
      <c r="FI38" s="240"/>
      <c r="FJ38" s="240"/>
      <c r="FK38" s="240"/>
      <c r="FL38" s="240"/>
      <c r="FM38" s="98">
        <f t="shared" si="29"/>
        <v>0</v>
      </c>
      <c r="FN38" s="98">
        <f t="shared" si="30"/>
        <v>0</v>
      </c>
      <c r="FO38" s="240">
        <v>0</v>
      </c>
      <c r="FP38" s="240"/>
      <c r="FQ38" s="240"/>
      <c r="FR38" s="240"/>
      <c r="FS38" s="98">
        <f t="shared" si="31"/>
        <v>0</v>
      </c>
      <c r="FT38" s="98">
        <f t="shared" si="32"/>
        <v>0</v>
      </c>
      <c r="FU38" s="240">
        <v>0</v>
      </c>
      <c r="FV38" s="240"/>
      <c r="FW38" s="240"/>
      <c r="FX38" s="240"/>
      <c r="FY38" s="98">
        <f t="shared" si="33"/>
        <v>0</v>
      </c>
      <c r="FZ38" s="98">
        <f t="shared" si="34"/>
        <v>0</v>
      </c>
      <c r="GA38" s="240">
        <v>0</v>
      </c>
      <c r="GB38" s="240"/>
      <c r="GC38" s="240"/>
      <c r="GD38" s="240"/>
      <c r="GE38" s="98">
        <f t="shared" si="35"/>
        <v>0</v>
      </c>
      <c r="GF38" s="98">
        <f t="shared" si="36"/>
        <v>0</v>
      </c>
      <c r="GG38" s="240"/>
      <c r="GH38" s="240"/>
      <c r="GI38" s="98">
        <f t="shared" si="1"/>
        <v>0</v>
      </c>
      <c r="GJ38" s="98">
        <f t="shared" si="37"/>
        <v>0</v>
      </c>
      <c r="GK38" s="240"/>
      <c r="GL38" s="240"/>
      <c r="GM38" s="98">
        <f t="shared" si="38"/>
        <v>0</v>
      </c>
      <c r="GN38" s="98">
        <f t="shared" si="39"/>
        <v>0</v>
      </c>
      <c r="GO38" s="240">
        <v>0.62</v>
      </c>
      <c r="GP38" s="240"/>
      <c r="GQ38" s="98">
        <f t="shared" si="40"/>
        <v>0.62</v>
      </c>
      <c r="GR38" s="98">
        <f t="shared" si="41"/>
        <v>0</v>
      </c>
      <c r="GS38" s="240"/>
      <c r="GT38" s="240"/>
      <c r="GU38" s="98">
        <f t="shared" si="42"/>
        <v>0</v>
      </c>
      <c r="GV38" s="98">
        <f t="shared" si="43"/>
        <v>0</v>
      </c>
      <c r="GW38" s="240"/>
      <c r="GX38" s="240"/>
      <c r="GY38" s="98">
        <f t="shared" si="44"/>
        <v>0</v>
      </c>
      <c r="GZ38" s="98">
        <f t="shared" si="45"/>
        <v>0</v>
      </c>
      <c r="HA38" s="240"/>
      <c r="HB38" s="240"/>
      <c r="HC38" s="98">
        <f t="shared" si="46"/>
        <v>0</v>
      </c>
      <c r="HD38" s="98">
        <f t="shared" si="47"/>
        <v>0</v>
      </c>
      <c r="HE38" s="240">
        <v>1.33</v>
      </c>
      <c r="HF38" s="240"/>
      <c r="HG38" s="98">
        <f t="shared" si="48"/>
        <v>1.33</v>
      </c>
      <c r="HH38" s="98">
        <f t="shared" si="48"/>
        <v>0</v>
      </c>
      <c r="HI38" s="240">
        <v>1.44</v>
      </c>
      <c r="HJ38" s="240"/>
      <c r="HK38" s="98">
        <f t="shared" si="49"/>
        <v>1.44</v>
      </c>
      <c r="HL38" s="98">
        <f t="shared" si="49"/>
        <v>0</v>
      </c>
      <c r="HM38" s="98"/>
      <c r="HN38" s="98"/>
      <c r="HO38" s="98">
        <f t="shared" si="50"/>
        <v>0</v>
      </c>
      <c r="HP38" s="98">
        <f t="shared" si="50"/>
        <v>0</v>
      </c>
      <c r="HQ38" s="98"/>
      <c r="HR38" s="98"/>
      <c r="HS38" s="98">
        <f t="shared" si="51"/>
        <v>0</v>
      </c>
      <c r="HT38" s="98">
        <f t="shared" si="51"/>
        <v>0</v>
      </c>
      <c r="HU38" s="98">
        <v>4.12</v>
      </c>
      <c r="HV38" s="98"/>
      <c r="HW38" s="98">
        <f t="shared" si="52"/>
        <v>4.12</v>
      </c>
      <c r="HX38" s="98">
        <f t="shared" si="52"/>
        <v>0</v>
      </c>
      <c r="HY38" s="98"/>
      <c r="HZ38" s="98"/>
      <c r="IA38" s="98">
        <f t="shared" si="53"/>
        <v>0</v>
      </c>
      <c r="IB38" s="98">
        <f t="shared" si="53"/>
        <v>0</v>
      </c>
      <c r="IC38" s="98"/>
      <c r="ID38" s="98"/>
      <c r="IE38" s="98">
        <f t="shared" si="54"/>
        <v>0</v>
      </c>
      <c r="IF38" s="263">
        <f t="shared" si="55"/>
        <v>0</v>
      </c>
      <c r="IG38" s="288"/>
      <c r="IH38" s="288"/>
      <c r="II38" s="264">
        <f t="shared" si="56"/>
        <v>0</v>
      </c>
      <c r="IJ38" s="264">
        <f t="shared" si="56"/>
        <v>0</v>
      </c>
      <c r="IM38" s="264">
        <f t="shared" si="57"/>
        <v>0</v>
      </c>
      <c r="IN38" s="264">
        <f t="shared" si="57"/>
        <v>0</v>
      </c>
      <c r="IO38" s="240"/>
      <c r="IP38" s="264"/>
      <c r="IQ38" s="264">
        <f t="shared" si="58"/>
        <v>0</v>
      </c>
      <c r="IR38" s="264">
        <f t="shared" si="58"/>
        <v>0</v>
      </c>
      <c r="IS38" s="264"/>
      <c r="IT38" s="264"/>
      <c r="IU38" s="264">
        <f t="shared" si="59"/>
        <v>0</v>
      </c>
      <c r="IV38" s="264">
        <f t="shared" si="59"/>
        <v>0</v>
      </c>
      <c r="IW38" s="264">
        <v>0</v>
      </c>
      <c r="IX38" s="264"/>
      <c r="IY38" s="264">
        <f t="shared" si="60"/>
        <v>0</v>
      </c>
      <c r="IZ38" s="264">
        <f t="shared" si="61"/>
        <v>0</v>
      </c>
      <c r="JA38" s="264"/>
      <c r="JB38" s="264"/>
      <c r="JC38" s="264">
        <f t="shared" si="62"/>
        <v>0</v>
      </c>
      <c r="JD38" s="264">
        <f t="shared" si="62"/>
        <v>0</v>
      </c>
      <c r="JE38" s="264">
        <v>1.22</v>
      </c>
      <c r="JF38" s="264"/>
      <c r="JG38" s="264">
        <f t="shared" si="63"/>
        <v>1.22</v>
      </c>
      <c r="JH38" s="264">
        <f t="shared" si="63"/>
        <v>0</v>
      </c>
      <c r="JI38" s="264"/>
      <c r="JJ38" s="264"/>
      <c r="JK38" s="264">
        <f t="shared" si="64"/>
        <v>0</v>
      </c>
      <c r="JL38" s="264">
        <f t="shared" si="64"/>
        <v>0</v>
      </c>
      <c r="JM38" s="264"/>
      <c r="JN38" s="264"/>
      <c r="JO38" s="264">
        <f t="shared" si="65"/>
        <v>0</v>
      </c>
      <c r="JP38" s="264">
        <f t="shared" si="65"/>
        <v>0</v>
      </c>
      <c r="JQ38" s="264"/>
      <c r="JR38" s="264"/>
      <c r="JS38" s="264">
        <f t="shared" si="66"/>
        <v>0</v>
      </c>
      <c r="JT38" s="264">
        <f t="shared" si="66"/>
        <v>0</v>
      </c>
      <c r="JU38" s="264"/>
      <c r="JV38" s="264"/>
      <c r="JW38" s="264">
        <f t="shared" si="67"/>
        <v>0</v>
      </c>
      <c r="JX38" s="264">
        <f t="shared" si="67"/>
        <v>0</v>
      </c>
    </row>
    <row r="39" spans="1:284" ht="12.75" customHeight="1">
      <c r="A39" s="220">
        <v>0.29166666666666669</v>
      </c>
      <c r="B39" s="114">
        <v>29</v>
      </c>
      <c r="C39" s="289"/>
      <c r="D39" s="289"/>
      <c r="E39" s="98"/>
      <c r="F39" s="98"/>
      <c r="G39" s="95">
        <f t="shared" si="0"/>
        <v>0</v>
      </c>
      <c r="H39" s="95">
        <f t="shared" si="0"/>
        <v>0</v>
      </c>
      <c r="I39" s="290">
        <v>0</v>
      </c>
      <c r="J39" s="95"/>
      <c r="K39" s="95"/>
      <c r="L39" s="95"/>
      <c r="M39" s="95">
        <f t="shared" si="2"/>
        <v>0</v>
      </c>
      <c r="N39" s="95">
        <f t="shared" si="2"/>
        <v>0</v>
      </c>
      <c r="O39" s="289"/>
      <c r="P39" s="290"/>
      <c r="Q39" s="98"/>
      <c r="R39" s="95"/>
      <c r="S39" s="95">
        <f t="shared" si="3"/>
        <v>0</v>
      </c>
      <c r="T39" s="95">
        <f t="shared" si="3"/>
        <v>0</v>
      </c>
      <c r="U39" s="95"/>
      <c r="V39" s="95"/>
      <c r="W39" s="98"/>
      <c r="X39" s="98"/>
      <c r="Y39" s="95">
        <f t="shared" si="4"/>
        <v>0</v>
      </c>
      <c r="Z39" s="95">
        <f t="shared" si="4"/>
        <v>0</v>
      </c>
      <c r="AA39" s="95"/>
      <c r="AB39" s="298"/>
      <c r="AC39" s="299"/>
      <c r="AD39" s="292"/>
      <c r="AE39" s="95">
        <f t="shared" si="5"/>
        <v>0</v>
      </c>
      <c r="AF39" s="95">
        <f t="shared" si="5"/>
        <v>0</v>
      </c>
      <c r="AG39" s="95">
        <v>0</v>
      </c>
      <c r="AH39" s="95"/>
      <c r="AI39" s="95"/>
      <c r="AJ39" s="95"/>
      <c r="AK39" s="95">
        <f t="shared" si="6"/>
        <v>0</v>
      </c>
      <c r="AL39" s="95">
        <f t="shared" si="6"/>
        <v>0</v>
      </c>
      <c r="AM39" s="95"/>
      <c r="AN39" s="95"/>
      <c r="AO39" s="99"/>
      <c r="AP39" s="99"/>
      <c r="AQ39" s="95">
        <f t="shared" si="7"/>
        <v>0</v>
      </c>
      <c r="AR39" s="95">
        <f t="shared" si="7"/>
        <v>0</v>
      </c>
      <c r="AS39" s="98"/>
      <c r="AT39" s="98"/>
      <c r="AU39" s="98"/>
      <c r="AV39" s="95"/>
      <c r="AW39" s="95">
        <f t="shared" si="8"/>
        <v>0</v>
      </c>
      <c r="AX39" s="95">
        <f t="shared" si="8"/>
        <v>0</v>
      </c>
      <c r="AY39" s="260"/>
      <c r="AZ39" s="110"/>
      <c r="BA39" s="110"/>
      <c r="BB39" s="110"/>
      <c r="BC39" s="95">
        <f t="shared" si="9"/>
        <v>0</v>
      </c>
      <c r="BD39" s="95">
        <f t="shared" si="9"/>
        <v>0</v>
      </c>
      <c r="BE39" s="289"/>
      <c r="BF39" s="289"/>
      <c r="BG39" s="99"/>
      <c r="BH39" s="293"/>
      <c r="BI39" s="95">
        <f t="shared" si="10"/>
        <v>0</v>
      </c>
      <c r="BJ39" s="95">
        <f t="shared" si="10"/>
        <v>0</v>
      </c>
      <c r="BK39" s="118"/>
      <c r="BL39" s="118"/>
      <c r="BM39" s="95"/>
      <c r="BN39" s="95"/>
      <c r="BO39" s="95">
        <f t="shared" si="11"/>
        <v>0</v>
      </c>
      <c r="BP39" s="95">
        <f t="shared" si="11"/>
        <v>0</v>
      </c>
      <c r="BQ39" s="294"/>
      <c r="BR39" s="289"/>
      <c r="BS39" s="119"/>
      <c r="BT39" s="119"/>
      <c r="BU39" s="95">
        <f t="shared" si="12"/>
        <v>0</v>
      </c>
      <c r="BV39" s="95">
        <f t="shared" si="12"/>
        <v>0</v>
      </c>
      <c r="BW39" s="98"/>
      <c r="BX39" s="98"/>
      <c r="BY39" s="103"/>
      <c r="BZ39" s="295"/>
      <c r="CA39" s="95">
        <f t="shared" si="13"/>
        <v>0</v>
      </c>
      <c r="CB39" s="95">
        <f t="shared" si="13"/>
        <v>0</v>
      </c>
      <c r="CC39" s="98"/>
      <c r="CD39" s="98"/>
      <c r="CE39" s="120"/>
      <c r="CF39" s="120"/>
      <c r="CG39" s="95">
        <f t="shared" si="14"/>
        <v>0</v>
      </c>
      <c r="CH39" s="95">
        <f t="shared" si="14"/>
        <v>0</v>
      </c>
      <c r="CI39" s="289"/>
      <c r="CJ39" s="289"/>
      <c r="CK39" s="266"/>
      <c r="CL39" s="95"/>
      <c r="CM39" s="95">
        <f t="shared" si="15"/>
        <v>0</v>
      </c>
      <c r="CN39" s="95">
        <f t="shared" si="15"/>
        <v>0</v>
      </c>
      <c r="CO39" s="289"/>
      <c r="CP39" s="289"/>
      <c r="CQ39" s="95"/>
      <c r="CR39" s="95"/>
      <c r="CS39" s="95">
        <f t="shared" si="16"/>
        <v>0</v>
      </c>
      <c r="CT39" s="95">
        <f t="shared" si="16"/>
        <v>0</v>
      </c>
      <c r="CU39" s="98"/>
      <c r="CV39" s="98"/>
      <c r="CW39" s="289"/>
      <c r="CX39" s="289"/>
      <c r="CY39" s="95">
        <f t="shared" si="17"/>
        <v>0</v>
      </c>
      <c r="CZ39" s="95">
        <f t="shared" si="17"/>
        <v>0</v>
      </c>
      <c r="DA39" s="289"/>
      <c r="DB39" s="290"/>
      <c r="DC39" s="118"/>
      <c r="DD39" s="95"/>
      <c r="DE39" s="95">
        <f t="shared" si="18"/>
        <v>0</v>
      </c>
      <c r="DF39" s="95">
        <f t="shared" si="18"/>
        <v>0</v>
      </c>
      <c r="DG39" s="98"/>
      <c r="DH39" s="98"/>
      <c r="DI39" s="98"/>
      <c r="DJ39" s="98"/>
      <c r="DK39" s="95">
        <f t="shared" si="19"/>
        <v>0</v>
      </c>
      <c r="DL39" s="95">
        <f t="shared" si="19"/>
        <v>0</v>
      </c>
      <c r="DM39" s="289"/>
      <c r="DN39" s="289"/>
      <c r="DO39" s="296"/>
      <c r="DP39" s="297"/>
      <c r="DQ39" s="95">
        <f t="shared" si="20"/>
        <v>0</v>
      </c>
      <c r="DR39" s="95">
        <f t="shared" si="20"/>
        <v>0</v>
      </c>
      <c r="DS39" s="140"/>
      <c r="DT39" s="95"/>
      <c r="DU39" s="289"/>
      <c r="DV39" s="289"/>
      <c r="DW39" s="95">
        <f t="shared" si="21"/>
        <v>0</v>
      </c>
      <c r="DX39" s="95">
        <f t="shared" si="21"/>
        <v>0</v>
      </c>
      <c r="DY39" s="289"/>
      <c r="DZ39" s="290"/>
      <c r="EA39" s="261"/>
      <c r="EB39" s="95"/>
      <c r="EC39" s="95">
        <f t="shared" si="22"/>
        <v>0</v>
      </c>
      <c r="ED39" s="95">
        <f t="shared" si="22"/>
        <v>0</v>
      </c>
      <c r="EE39" s="289"/>
      <c r="EF39" s="289"/>
      <c r="EG39" s="296"/>
      <c r="EH39" s="296"/>
      <c r="EI39" s="95">
        <f t="shared" si="23"/>
        <v>0</v>
      </c>
      <c r="EJ39" s="95">
        <f t="shared" si="23"/>
        <v>0</v>
      </c>
      <c r="EK39" s="289"/>
      <c r="EL39" s="289"/>
      <c r="EM39" s="296"/>
      <c r="EN39" s="296"/>
      <c r="EO39" s="95">
        <f t="shared" si="24"/>
        <v>0</v>
      </c>
      <c r="EP39" s="95">
        <f t="shared" si="24"/>
        <v>0</v>
      </c>
      <c r="EQ39" s="262">
        <v>0</v>
      </c>
      <c r="ER39" s="240"/>
      <c r="ES39" s="240"/>
      <c r="ET39" s="240"/>
      <c r="EU39" s="98">
        <f t="shared" si="25"/>
        <v>0</v>
      </c>
      <c r="EV39" s="98">
        <f t="shared" si="26"/>
        <v>0</v>
      </c>
      <c r="EW39" s="95"/>
      <c r="EX39" s="95"/>
      <c r="EY39" s="95"/>
      <c r="EZ39" s="95"/>
      <c r="FA39" s="95">
        <f t="shared" si="27"/>
        <v>0</v>
      </c>
      <c r="FB39" s="95">
        <f t="shared" si="27"/>
        <v>0</v>
      </c>
      <c r="FC39" s="95"/>
      <c r="FD39" s="95"/>
      <c r="FE39" s="95"/>
      <c r="FF39" s="95"/>
      <c r="FG39" s="95">
        <f t="shared" si="28"/>
        <v>0</v>
      </c>
      <c r="FH39" s="95">
        <f t="shared" si="28"/>
        <v>0</v>
      </c>
      <c r="FI39" s="240"/>
      <c r="FJ39" s="240"/>
      <c r="FK39" s="240"/>
      <c r="FL39" s="240"/>
      <c r="FM39" s="98">
        <f t="shared" si="29"/>
        <v>0</v>
      </c>
      <c r="FN39" s="98">
        <f t="shared" si="30"/>
        <v>0</v>
      </c>
      <c r="FO39" s="240">
        <v>0</v>
      </c>
      <c r="FP39" s="240"/>
      <c r="FQ39" s="240"/>
      <c r="FR39" s="240"/>
      <c r="FS39" s="98">
        <f t="shared" si="31"/>
        <v>0</v>
      </c>
      <c r="FT39" s="98">
        <f t="shared" si="32"/>
        <v>0</v>
      </c>
      <c r="FU39" s="240">
        <v>0</v>
      </c>
      <c r="FV39" s="240"/>
      <c r="FW39" s="240"/>
      <c r="FX39" s="240"/>
      <c r="FY39" s="98">
        <f t="shared" si="33"/>
        <v>0</v>
      </c>
      <c r="FZ39" s="98">
        <f t="shared" si="34"/>
        <v>0</v>
      </c>
      <c r="GA39" s="240">
        <v>0</v>
      </c>
      <c r="GB39" s="240"/>
      <c r="GC39" s="240"/>
      <c r="GD39" s="240"/>
      <c r="GE39" s="98">
        <f t="shared" si="35"/>
        <v>0</v>
      </c>
      <c r="GF39" s="98">
        <f t="shared" si="36"/>
        <v>0</v>
      </c>
      <c r="GG39" s="240"/>
      <c r="GH39" s="240"/>
      <c r="GI39" s="98">
        <f t="shared" si="1"/>
        <v>0</v>
      </c>
      <c r="GJ39" s="98">
        <f t="shared" si="37"/>
        <v>0</v>
      </c>
      <c r="GK39" s="240"/>
      <c r="GL39" s="240"/>
      <c r="GM39" s="98">
        <f t="shared" si="38"/>
        <v>0</v>
      </c>
      <c r="GN39" s="98">
        <f t="shared" si="39"/>
        <v>0</v>
      </c>
      <c r="GO39" s="240">
        <v>0.82</v>
      </c>
      <c r="GP39" s="240"/>
      <c r="GQ39" s="98">
        <f t="shared" si="40"/>
        <v>0.82</v>
      </c>
      <c r="GR39" s="98">
        <f t="shared" si="41"/>
        <v>0</v>
      </c>
      <c r="GS39" s="240"/>
      <c r="GT39" s="240"/>
      <c r="GU39" s="98">
        <f t="shared" si="42"/>
        <v>0</v>
      </c>
      <c r="GV39" s="98">
        <f t="shared" si="43"/>
        <v>0</v>
      </c>
      <c r="GW39" s="240"/>
      <c r="GX39" s="240"/>
      <c r="GY39" s="98">
        <f t="shared" si="44"/>
        <v>0</v>
      </c>
      <c r="GZ39" s="98">
        <f t="shared" si="45"/>
        <v>0</v>
      </c>
      <c r="HA39" s="240"/>
      <c r="HB39" s="240"/>
      <c r="HC39" s="98">
        <f t="shared" si="46"/>
        <v>0</v>
      </c>
      <c r="HD39" s="98">
        <f t="shared" si="47"/>
        <v>0</v>
      </c>
      <c r="HE39" s="240">
        <v>1.33</v>
      </c>
      <c r="HF39" s="240"/>
      <c r="HG39" s="98">
        <f t="shared" si="48"/>
        <v>1.33</v>
      </c>
      <c r="HH39" s="98">
        <f t="shared" si="48"/>
        <v>0</v>
      </c>
      <c r="HI39" s="240">
        <v>1.44</v>
      </c>
      <c r="HJ39" s="240"/>
      <c r="HK39" s="98">
        <f t="shared" si="49"/>
        <v>1.44</v>
      </c>
      <c r="HL39" s="98">
        <f t="shared" si="49"/>
        <v>0</v>
      </c>
      <c r="HM39" s="98"/>
      <c r="HN39" s="98"/>
      <c r="HO39" s="98">
        <f t="shared" si="50"/>
        <v>0</v>
      </c>
      <c r="HP39" s="98">
        <f t="shared" si="50"/>
        <v>0</v>
      </c>
      <c r="HQ39" s="98"/>
      <c r="HR39" s="98"/>
      <c r="HS39" s="98">
        <f t="shared" si="51"/>
        <v>0</v>
      </c>
      <c r="HT39" s="98">
        <f t="shared" si="51"/>
        <v>0</v>
      </c>
      <c r="HU39" s="98">
        <v>4.12</v>
      </c>
      <c r="HV39" s="98"/>
      <c r="HW39" s="98">
        <f t="shared" si="52"/>
        <v>4.12</v>
      </c>
      <c r="HX39" s="98">
        <f t="shared" si="52"/>
        <v>0</v>
      </c>
      <c r="HY39" s="98"/>
      <c r="HZ39" s="98"/>
      <c r="IA39" s="98">
        <f t="shared" si="53"/>
        <v>0</v>
      </c>
      <c r="IB39" s="98">
        <f t="shared" si="53"/>
        <v>0</v>
      </c>
      <c r="IC39" s="98"/>
      <c r="ID39" s="98"/>
      <c r="IE39" s="98">
        <f t="shared" si="54"/>
        <v>0</v>
      </c>
      <c r="IF39" s="263">
        <f t="shared" si="55"/>
        <v>0</v>
      </c>
      <c r="IG39" s="288"/>
      <c r="IH39" s="288"/>
      <c r="II39" s="264">
        <f t="shared" si="56"/>
        <v>0</v>
      </c>
      <c r="IJ39" s="264">
        <f t="shared" si="56"/>
        <v>0</v>
      </c>
      <c r="IM39" s="264">
        <f t="shared" si="57"/>
        <v>0</v>
      </c>
      <c r="IN39" s="264">
        <f t="shared" si="57"/>
        <v>0</v>
      </c>
      <c r="IO39" s="240"/>
      <c r="IP39" s="264"/>
      <c r="IQ39" s="264">
        <f t="shared" si="58"/>
        <v>0</v>
      </c>
      <c r="IR39" s="264">
        <f t="shared" si="58"/>
        <v>0</v>
      </c>
      <c r="IS39" s="264"/>
      <c r="IT39" s="264"/>
      <c r="IU39" s="264">
        <f t="shared" si="59"/>
        <v>0</v>
      </c>
      <c r="IV39" s="264">
        <f t="shared" si="59"/>
        <v>0</v>
      </c>
      <c r="IW39" s="264">
        <v>0</v>
      </c>
      <c r="IX39" s="264"/>
      <c r="IY39" s="264">
        <f t="shared" si="60"/>
        <v>0</v>
      </c>
      <c r="IZ39" s="264">
        <f t="shared" si="61"/>
        <v>0</v>
      </c>
      <c r="JA39" s="264"/>
      <c r="JB39" s="264"/>
      <c r="JC39" s="264">
        <f t="shared" si="62"/>
        <v>0</v>
      </c>
      <c r="JD39" s="264">
        <f t="shared" si="62"/>
        <v>0</v>
      </c>
      <c r="JE39" s="264">
        <v>1.33</v>
      </c>
      <c r="JF39" s="264"/>
      <c r="JG39" s="264">
        <f t="shared" si="63"/>
        <v>1.33</v>
      </c>
      <c r="JH39" s="264">
        <f t="shared" si="63"/>
        <v>0</v>
      </c>
      <c r="JI39" s="264"/>
      <c r="JJ39" s="264"/>
      <c r="JK39" s="264">
        <f t="shared" si="64"/>
        <v>0</v>
      </c>
      <c r="JL39" s="264">
        <f t="shared" si="64"/>
        <v>0</v>
      </c>
      <c r="JM39" s="264"/>
      <c r="JN39" s="264"/>
      <c r="JO39" s="264">
        <f t="shared" si="65"/>
        <v>0</v>
      </c>
      <c r="JP39" s="264">
        <f t="shared" si="65"/>
        <v>0</v>
      </c>
      <c r="JQ39" s="264"/>
      <c r="JR39" s="264"/>
      <c r="JS39" s="264">
        <f t="shared" si="66"/>
        <v>0</v>
      </c>
      <c r="JT39" s="264">
        <f t="shared" si="66"/>
        <v>0</v>
      </c>
      <c r="JU39" s="264"/>
      <c r="JV39" s="264"/>
      <c r="JW39" s="264">
        <f t="shared" si="67"/>
        <v>0</v>
      </c>
      <c r="JX39" s="264">
        <f t="shared" si="67"/>
        <v>0</v>
      </c>
    </row>
    <row r="40" spans="1:284" ht="12.75" customHeight="1">
      <c r="A40" s="219"/>
      <c r="B40" s="114">
        <v>30</v>
      </c>
      <c r="C40" s="289"/>
      <c r="D40" s="289"/>
      <c r="E40" s="98"/>
      <c r="F40" s="98"/>
      <c r="G40" s="95">
        <f t="shared" si="0"/>
        <v>0</v>
      </c>
      <c r="H40" s="95">
        <f t="shared" si="0"/>
        <v>0</v>
      </c>
      <c r="I40" s="290">
        <v>12.37</v>
      </c>
      <c r="J40" s="95"/>
      <c r="K40" s="95"/>
      <c r="L40" s="95"/>
      <c r="M40" s="95">
        <f t="shared" si="2"/>
        <v>12.37</v>
      </c>
      <c r="N40" s="95">
        <f t="shared" si="2"/>
        <v>0</v>
      </c>
      <c r="O40" s="289"/>
      <c r="P40" s="290"/>
      <c r="Q40" s="98"/>
      <c r="R40" s="95"/>
      <c r="S40" s="95">
        <f t="shared" si="3"/>
        <v>0</v>
      </c>
      <c r="T40" s="95">
        <f t="shared" si="3"/>
        <v>0</v>
      </c>
      <c r="U40" s="95"/>
      <c r="V40" s="95"/>
      <c r="W40" s="98"/>
      <c r="X40" s="98"/>
      <c r="Y40" s="95">
        <f t="shared" si="4"/>
        <v>0</v>
      </c>
      <c r="Z40" s="95">
        <f t="shared" si="4"/>
        <v>0</v>
      </c>
      <c r="AA40" s="95"/>
      <c r="AB40" s="298"/>
      <c r="AC40" s="299"/>
      <c r="AD40" s="292"/>
      <c r="AE40" s="95">
        <f t="shared" si="5"/>
        <v>0</v>
      </c>
      <c r="AF40" s="95">
        <f t="shared" si="5"/>
        <v>0</v>
      </c>
      <c r="AG40" s="95">
        <v>0</v>
      </c>
      <c r="AH40" s="95"/>
      <c r="AI40" s="95"/>
      <c r="AJ40" s="95"/>
      <c r="AK40" s="95">
        <f t="shared" si="6"/>
        <v>0</v>
      </c>
      <c r="AL40" s="95">
        <f t="shared" si="6"/>
        <v>0</v>
      </c>
      <c r="AM40" s="95"/>
      <c r="AN40" s="95"/>
      <c r="AO40" s="99"/>
      <c r="AP40" s="99"/>
      <c r="AQ40" s="95">
        <f t="shared" si="7"/>
        <v>0</v>
      </c>
      <c r="AR40" s="95">
        <f t="shared" si="7"/>
        <v>0</v>
      </c>
      <c r="AS40" s="98"/>
      <c r="AT40" s="98"/>
      <c r="AU40" s="98"/>
      <c r="AV40" s="95"/>
      <c r="AW40" s="95">
        <f t="shared" si="8"/>
        <v>0</v>
      </c>
      <c r="AX40" s="95">
        <f t="shared" si="8"/>
        <v>0</v>
      </c>
      <c r="AY40" s="260"/>
      <c r="AZ40" s="110"/>
      <c r="BA40" s="110"/>
      <c r="BB40" s="110"/>
      <c r="BC40" s="95">
        <f t="shared" si="9"/>
        <v>0</v>
      </c>
      <c r="BD40" s="95">
        <f t="shared" si="9"/>
        <v>0</v>
      </c>
      <c r="BE40" s="289"/>
      <c r="BF40" s="289"/>
      <c r="BG40" s="99"/>
      <c r="BH40" s="293"/>
      <c r="BI40" s="95">
        <f t="shared" si="10"/>
        <v>0</v>
      </c>
      <c r="BJ40" s="95">
        <f t="shared" si="10"/>
        <v>0</v>
      </c>
      <c r="BK40" s="118"/>
      <c r="BL40" s="118"/>
      <c r="BM40" s="95"/>
      <c r="BN40" s="95"/>
      <c r="BO40" s="95">
        <f t="shared" si="11"/>
        <v>0</v>
      </c>
      <c r="BP40" s="95">
        <f t="shared" si="11"/>
        <v>0</v>
      </c>
      <c r="BQ40" s="294"/>
      <c r="BR40" s="289"/>
      <c r="BS40" s="119"/>
      <c r="BT40" s="119"/>
      <c r="BU40" s="95">
        <f t="shared" si="12"/>
        <v>0</v>
      </c>
      <c r="BV40" s="95">
        <f t="shared" si="12"/>
        <v>0</v>
      </c>
      <c r="BW40" s="98"/>
      <c r="BX40" s="98"/>
      <c r="BY40" s="103"/>
      <c r="BZ40" s="295"/>
      <c r="CA40" s="95">
        <f t="shared" si="13"/>
        <v>0</v>
      </c>
      <c r="CB40" s="95">
        <f t="shared" si="13"/>
        <v>0</v>
      </c>
      <c r="CC40" s="98"/>
      <c r="CD40" s="98"/>
      <c r="CE40" s="120"/>
      <c r="CF40" s="120"/>
      <c r="CG40" s="95">
        <f t="shared" si="14"/>
        <v>0</v>
      </c>
      <c r="CH40" s="95">
        <f t="shared" si="14"/>
        <v>0</v>
      </c>
      <c r="CI40" s="289"/>
      <c r="CJ40" s="289"/>
      <c r="CK40" s="266"/>
      <c r="CL40" s="95"/>
      <c r="CM40" s="95">
        <f t="shared" si="15"/>
        <v>0</v>
      </c>
      <c r="CN40" s="95">
        <f t="shared" si="15"/>
        <v>0</v>
      </c>
      <c r="CO40" s="289"/>
      <c r="CP40" s="289"/>
      <c r="CQ40" s="95"/>
      <c r="CR40" s="95"/>
      <c r="CS40" s="95">
        <f t="shared" si="16"/>
        <v>0</v>
      </c>
      <c r="CT40" s="95">
        <f t="shared" si="16"/>
        <v>0</v>
      </c>
      <c r="CU40" s="98"/>
      <c r="CV40" s="98"/>
      <c r="CW40" s="289"/>
      <c r="CX40" s="289"/>
      <c r="CY40" s="95">
        <f t="shared" si="17"/>
        <v>0</v>
      </c>
      <c r="CZ40" s="95">
        <f t="shared" si="17"/>
        <v>0</v>
      </c>
      <c r="DA40" s="289"/>
      <c r="DB40" s="290"/>
      <c r="DC40" s="118"/>
      <c r="DD40" s="95"/>
      <c r="DE40" s="95">
        <f t="shared" si="18"/>
        <v>0</v>
      </c>
      <c r="DF40" s="95">
        <f t="shared" si="18"/>
        <v>0</v>
      </c>
      <c r="DG40" s="98"/>
      <c r="DH40" s="98"/>
      <c r="DI40" s="98"/>
      <c r="DJ40" s="98"/>
      <c r="DK40" s="95">
        <f t="shared" si="19"/>
        <v>0</v>
      </c>
      <c r="DL40" s="95">
        <f t="shared" si="19"/>
        <v>0</v>
      </c>
      <c r="DM40" s="289"/>
      <c r="DN40" s="289"/>
      <c r="DO40" s="296"/>
      <c r="DP40" s="297"/>
      <c r="DQ40" s="95">
        <f t="shared" si="20"/>
        <v>0</v>
      </c>
      <c r="DR40" s="95">
        <f t="shared" si="20"/>
        <v>0</v>
      </c>
      <c r="DS40" s="140"/>
      <c r="DT40" s="95"/>
      <c r="DU40" s="289"/>
      <c r="DV40" s="289"/>
      <c r="DW40" s="95">
        <f t="shared" si="21"/>
        <v>0</v>
      </c>
      <c r="DX40" s="95">
        <f t="shared" si="21"/>
        <v>0</v>
      </c>
      <c r="DY40" s="289"/>
      <c r="DZ40" s="290"/>
      <c r="EA40" s="261"/>
      <c r="EB40" s="95"/>
      <c r="EC40" s="95">
        <f t="shared" si="22"/>
        <v>0</v>
      </c>
      <c r="ED40" s="95">
        <f t="shared" si="22"/>
        <v>0</v>
      </c>
      <c r="EE40" s="289"/>
      <c r="EF40" s="289"/>
      <c r="EG40" s="296"/>
      <c r="EH40" s="296"/>
      <c r="EI40" s="95">
        <f t="shared" si="23"/>
        <v>0</v>
      </c>
      <c r="EJ40" s="95">
        <f t="shared" si="23"/>
        <v>0</v>
      </c>
      <c r="EK40" s="289"/>
      <c r="EL40" s="289"/>
      <c r="EM40" s="296"/>
      <c r="EN40" s="296"/>
      <c r="EO40" s="95">
        <f t="shared" si="24"/>
        <v>0</v>
      </c>
      <c r="EP40" s="95">
        <f t="shared" si="24"/>
        <v>0</v>
      </c>
      <c r="EQ40" s="262">
        <v>0</v>
      </c>
      <c r="ER40" s="240"/>
      <c r="ES40" s="240"/>
      <c r="ET40" s="240"/>
      <c r="EU40" s="98">
        <f t="shared" si="25"/>
        <v>0</v>
      </c>
      <c r="EV40" s="98">
        <f t="shared" si="26"/>
        <v>0</v>
      </c>
      <c r="EW40" s="95"/>
      <c r="EX40" s="95"/>
      <c r="EY40" s="95"/>
      <c r="EZ40" s="95"/>
      <c r="FA40" s="95">
        <f t="shared" si="27"/>
        <v>0</v>
      </c>
      <c r="FB40" s="95">
        <f t="shared" si="27"/>
        <v>0</v>
      </c>
      <c r="FC40" s="95"/>
      <c r="FD40" s="95"/>
      <c r="FE40" s="95"/>
      <c r="FF40" s="95"/>
      <c r="FG40" s="95">
        <f t="shared" si="28"/>
        <v>0</v>
      </c>
      <c r="FH40" s="95">
        <f t="shared" si="28"/>
        <v>0</v>
      </c>
      <c r="FI40" s="240"/>
      <c r="FJ40" s="240"/>
      <c r="FK40" s="240"/>
      <c r="FL40" s="240"/>
      <c r="FM40" s="98">
        <f t="shared" si="29"/>
        <v>0</v>
      </c>
      <c r="FN40" s="98">
        <f t="shared" si="30"/>
        <v>0</v>
      </c>
      <c r="FO40" s="240">
        <v>0</v>
      </c>
      <c r="FP40" s="240"/>
      <c r="FQ40" s="240"/>
      <c r="FR40" s="240"/>
      <c r="FS40" s="98">
        <f t="shared" si="31"/>
        <v>0</v>
      </c>
      <c r="FT40" s="98">
        <f t="shared" si="32"/>
        <v>0</v>
      </c>
      <c r="FU40" s="240">
        <v>0</v>
      </c>
      <c r="FV40" s="240"/>
      <c r="FW40" s="240"/>
      <c r="FX40" s="240"/>
      <c r="FY40" s="98">
        <f t="shared" si="33"/>
        <v>0</v>
      </c>
      <c r="FZ40" s="98">
        <f t="shared" si="34"/>
        <v>0</v>
      </c>
      <c r="GA40" s="240">
        <v>0</v>
      </c>
      <c r="GB40" s="240"/>
      <c r="GC40" s="240"/>
      <c r="GD40" s="240"/>
      <c r="GE40" s="98">
        <f t="shared" si="35"/>
        <v>0</v>
      </c>
      <c r="GF40" s="98">
        <f t="shared" si="36"/>
        <v>0</v>
      </c>
      <c r="GG40" s="240"/>
      <c r="GH40" s="240"/>
      <c r="GI40" s="98">
        <f t="shared" si="1"/>
        <v>0</v>
      </c>
      <c r="GJ40" s="98">
        <f t="shared" si="37"/>
        <v>0</v>
      </c>
      <c r="GK40" s="240"/>
      <c r="GL40" s="240"/>
      <c r="GM40" s="98">
        <f t="shared" si="38"/>
        <v>0</v>
      </c>
      <c r="GN40" s="98">
        <f t="shared" si="39"/>
        <v>0</v>
      </c>
      <c r="GO40" s="240">
        <v>1.03</v>
      </c>
      <c r="GP40" s="240"/>
      <c r="GQ40" s="98">
        <f t="shared" si="40"/>
        <v>1.03</v>
      </c>
      <c r="GR40" s="98">
        <f t="shared" si="41"/>
        <v>0</v>
      </c>
      <c r="GS40" s="240"/>
      <c r="GT40" s="240"/>
      <c r="GU40" s="98">
        <f t="shared" si="42"/>
        <v>0</v>
      </c>
      <c r="GV40" s="98">
        <f t="shared" si="43"/>
        <v>0</v>
      </c>
      <c r="GW40" s="240"/>
      <c r="GX40" s="240"/>
      <c r="GY40" s="98">
        <f t="shared" si="44"/>
        <v>0</v>
      </c>
      <c r="GZ40" s="98">
        <f t="shared" si="45"/>
        <v>0</v>
      </c>
      <c r="HA40" s="240"/>
      <c r="HB40" s="240"/>
      <c r="HC40" s="98">
        <f t="shared" si="46"/>
        <v>0</v>
      </c>
      <c r="HD40" s="98">
        <f t="shared" si="47"/>
        <v>0</v>
      </c>
      <c r="HE40" s="240">
        <v>1.33</v>
      </c>
      <c r="HF40" s="240"/>
      <c r="HG40" s="98">
        <f t="shared" si="48"/>
        <v>1.33</v>
      </c>
      <c r="HH40" s="98">
        <f t="shared" si="48"/>
        <v>0</v>
      </c>
      <c r="HI40" s="240">
        <v>1.44</v>
      </c>
      <c r="HJ40" s="240"/>
      <c r="HK40" s="98">
        <f t="shared" si="49"/>
        <v>1.44</v>
      </c>
      <c r="HL40" s="98">
        <f t="shared" si="49"/>
        <v>0</v>
      </c>
      <c r="HM40" s="98"/>
      <c r="HN40" s="98"/>
      <c r="HO40" s="98">
        <f t="shared" si="50"/>
        <v>0</v>
      </c>
      <c r="HP40" s="98">
        <f t="shared" si="50"/>
        <v>0</v>
      </c>
      <c r="HQ40" s="98"/>
      <c r="HR40" s="98"/>
      <c r="HS40" s="98">
        <f t="shared" si="51"/>
        <v>0</v>
      </c>
      <c r="HT40" s="98">
        <f t="shared" si="51"/>
        <v>0</v>
      </c>
      <c r="HU40" s="98">
        <v>4.12</v>
      </c>
      <c r="HV40" s="98"/>
      <c r="HW40" s="98">
        <f t="shared" si="52"/>
        <v>4.12</v>
      </c>
      <c r="HX40" s="98">
        <f t="shared" si="52"/>
        <v>0</v>
      </c>
      <c r="HY40" s="98"/>
      <c r="HZ40" s="98"/>
      <c r="IA40" s="98">
        <f t="shared" si="53"/>
        <v>0</v>
      </c>
      <c r="IB40" s="98">
        <f t="shared" si="53"/>
        <v>0</v>
      </c>
      <c r="IC40" s="98"/>
      <c r="ID40" s="98"/>
      <c r="IE40" s="98">
        <f t="shared" si="54"/>
        <v>0</v>
      </c>
      <c r="IF40" s="263">
        <f t="shared" si="55"/>
        <v>0</v>
      </c>
      <c r="IG40" s="288"/>
      <c r="IH40" s="288"/>
      <c r="II40" s="264">
        <f t="shared" si="56"/>
        <v>0</v>
      </c>
      <c r="IJ40" s="264">
        <f t="shared" si="56"/>
        <v>0</v>
      </c>
      <c r="IM40" s="264">
        <f t="shared" si="57"/>
        <v>0</v>
      </c>
      <c r="IN40" s="264">
        <f t="shared" si="57"/>
        <v>0</v>
      </c>
      <c r="IO40" s="240"/>
      <c r="IP40" s="264"/>
      <c r="IQ40" s="264">
        <f t="shared" si="58"/>
        <v>0</v>
      </c>
      <c r="IR40" s="264">
        <f t="shared" si="58"/>
        <v>0</v>
      </c>
      <c r="IS40" s="264"/>
      <c r="IT40" s="264"/>
      <c r="IU40" s="264">
        <f t="shared" si="59"/>
        <v>0</v>
      </c>
      <c r="IV40" s="264">
        <f t="shared" si="59"/>
        <v>0</v>
      </c>
      <c r="IW40" s="264">
        <v>0</v>
      </c>
      <c r="IX40" s="264"/>
      <c r="IY40" s="264">
        <f t="shared" si="60"/>
        <v>0</v>
      </c>
      <c r="IZ40" s="264">
        <f t="shared" si="61"/>
        <v>0</v>
      </c>
      <c r="JA40" s="264"/>
      <c r="JB40" s="264"/>
      <c r="JC40" s="264">
        <f t="shared" si="62"/>
        <v>0</v>
      </c>
      <c r="JD40" s="264">
        <f t="shared" si="62"/>
        <v>0</v>
      </c>
      <c r="JE40" s="264">
        <v>1.33</v>
      </c>
      <c r="JF40" s="264"/>
      <c r="JG40" s="264">
        <f t="shared" si="63"/>
        <v>1.33</v>
      </c>
      <c r="JH40" s="264">
        <f t="shared" si="63"/>
        <v>0</v>
      </c>
      <c r="JI40" s="264"/>
      <c r="JJ40" s="264"/>
      <c r="JK40" s="264">
        <f t="shared" si="64"/>
        <v>0</v>
      </c>
      <c r="JL40" s="264">
        <f t="shared" si="64"/>
        <v>0</v>
      </c>
      <c r="JM40" s="264"/>
      <c r="JN40" s="264"/>
      <c r="JO40" s="264">
        <f t="shared" si="65"/>
        <v>0</v>
      </c>
      <c r="JP40" s="264">
        <f t="shared" si="65"/>
        <v>0</v>
      </c>
      <c r="JQ40" s="264"/>
      <c r="JR40" s="264"/>
      <c r="JS40" s="264">
        <f t="shared" si="66"/>
        <v>0</v>
      </c>
      <c r="JT40" s="264">
        <f t="shared" si="66"/>
        <v>0</v>
      </c>
      <c r="JU40" s="264"/>
      <c r="JV40" s="264"/>
      <c r="JW40" s="264">
        <f t="shared" si="67"/>
        <v>0</v>
      </c>
      <c r="JX40" s="264">
        <f t="shared" si="67"/>
        <v>0</v>
      </c>
    </row>
    <row r="41" spans="1:284" ht="12.75" customHeight="1">
      <c r="A41" s="219"/>
      <c r="B41" s="114">
        <v>31</v>
      </c>
      <c r="C41" s="289"/>
      <c r="D41" s="289"/>
      <c r="E41" s="98"/>
      <c r="F41" s="98"/>
      <c r="G41" s="95">
        <f t="shared" si="0"/>
        <v>0</v>
      </c>
      <c r="H41" s="95">
        <f t="shared" si="0"/>
        <v>0</v>
      </c>
      <c r="I41" s="290">
        <v>0</v>
      </c>
      <c r="J41" s="95"/>
      <c r="K41" s="95"/>
      <c r="L41" s="95"/>
      <c r="M41" s="95">
        <f t="shared" si="2"/>
        <v>0</v>
      </c>
      <c r="N41" s="95">
        <f t="shared" si="2"/>
        <v>0</v>
      </c>
      <c r="O41" s="289"/>
      <c r="P41" s="290"/>
      <c r="Q41" s="98"/>
      <c r="R41" s="95"/>
      <c r="S41" s="95">
        <f t="shared" si="3"/>
        <v>0</v>
      </c>
      <c r="T41" s="95">
        <f t="shared" si="3"/>
        <v>0</v>
      </c>
      <c r="U41" s="95"/>
      <c r="V41" s="95"/>
      <c r="W41" s="98"/>
      <c r="X41" s="98"/>
      <c r="Y41" s="95">
        <f t="shared" si="4"/>
        <v>0</v>
      </c>
      <c r="Z41" s="95">
        <f t="shared" si="4"/>
        <v>0</v>
      </c>
      <c r="AA41" s="95"/>
      <c r="AB41" s="298"/>
      <c r="AC41" s="299"/>
      <c r="AD41" s="292"/>
      <c r="AE41" s="95">
        <f t="shared" si="5"/>
        <v>0</v>
      </c>
      <c r="AF41" s="95">
        <f t="shared" si="5"/>
        <v>0</v>
      </c>
      <c r="AG41" s="95">
        <v>0</v>
      </c>
      <c r="AH41" s="95"/>
      <c r="AI41" s="95"/>
      <c r="AJ41" s="95"/>
      <c r="AK41" s="95">
        <f t="shared" si="6"/>
        <v>0</v>
      </c>
      <c r="AL41" s="95">
        <f t="shared" si="6"/>
        <v>0</v>
      </c>
      <c r="AM41" s="95"/>
      <c r="AN41" s="95"/>
      <c r="AO41" s="99"/>
      <c r="AP41" s="99"/>
      <c r="AQ41" s="95">
        <f t="shared" si="7"/>
        <v>0</v>
      </c>
      <c r="AR41" s="95">
        <f t="shared" si="7"/>
        <v>0</v>
      </c>
      <c r="AS41" s="98"/>
      <c r="AT41" s="98"/>
      <c r="AU41" s="98"/>
      <c r="AV41" s="95"/>
      <c r="AW41" s="95">
        <f t="shared" si="8"/>
        <v>0</v>
      </c>
      <c r="AX41" s="95">
        <f t="shared" si="8"/>
        <v>0</v>
      </c>
      <c r="AY41" s="260"/>
      <c r="AZ41" s="110"/>
      <c r="BA41" s="110"/>
      <c r="BB41" s="110"/>
      <c r="BC41" s="95">
        <f t="shared" si="9"/>
        <v>0</v>
      </c>
      <c r="BD41" s="95">
        <f t="shared" si="9"/>
        <v>0</v>
      </c>
      <c r="BE41" s="289"/>
      <c r="BF41" s="289"/>
      <c r="BG41" s="99"/>
      <c r="BH41" s="293"/>
      <c r="BI41" s="95">
        <f t="shared" si="10"/>
        <v>0</v>
      </c>
      <c r="BJ41" s="95">
        <f t="shared" si="10"/>
        <v>0</v>
      </c>
      <c r="BK41" s="118"/>
      <c r="BL41" s="118"/>
      <c r="BM41" s="95"/>
      <c r="BN41" s="95"/>
      <c r="BO41" s="95">
        <f t="shared" si="11"/>
        <v>0</v>
      </c>
      <c r="BP41" s="95">
        <f t="shared" si="11"/>
        <v>0</v>
      </c>
      <c r="BQ41" s="294"/>
      <c r="BR41" s="289"/>
      <c r="BS41" s="119"/>
      <c r="BT41" s="119"/>
      <c r="BU41" s="95">
        <f t="shared" si="12"/>
        <v>0</v>
      </c>
      <c r="BV41" s="95">
        <f t="shared" si="12"/>
        <v>0</v>
      </c>
      <c r="BW41" s="98"/>
      <c r="BX41" s="98"/>
      <c r="BY41" s="103"/>
      <c r="BZ41" s="295"/>
      <c r="CA41" s="95">
        <f t="shared" si="13"/>
        <v>0</v>
      </c>
      <c r="CB41" s="95">
        <f t="shared" si="13"/>
        <v>0</v>
      </c>
      <c r="CC41" s="98"/>
      <c r="CD41" s="98"/>
      <c r="CE41" s="120"/>
      <c r="CF41" s="120"/>
      <c r="CG41" s="95">
        <f t="shared" si="14"/>
        <v>0</v>
      </c>
      <c r="CH41" s="95">
        <f t="shared" si="14"/>
        <v>0</v>
      </c>
      <c r="CI41" s="289"/>
      <c r="CJ41" s="289"/>
      <c r="CK41" s="266"/>
      <c r="CL41" s="95"/>
      <c r="CM41" s="95">
        <f t="shared" si="15"/>
        <v>0</v>
      </c>
      <c r="CN41" s="95">
        <f t="shared" si="15"/>
        <v>0</v>
      </c>
      <c r="CO41" s="289"/>
      <c r="CP41" s="289"/>
      <c r="CQ41" s="95"/>
      <c r="CR41" s="95"/>
      <c r="CS41" s="95">
        <f t="shared" si="16"/>
        <v>0</v>
      </c>
      <c r="CT41" s="95">
        <f t="shared" si="16"/>
        <v>0</v>
      </c>
      <c r="CU41" s="98"/>
      <c r="CV41" s="98"/>
      <c r="CW41" s="289"/>
      <c r="CX41" s="289"/>
      <c r="CY41" s="95">
        <f t="shared" si="17"/>
        <v>0</v>
      </c>
      <c r="CZ41" s="95">
        <f t="shared" si="17"/>
        <v>0</v>
      </c>
      <c r="DA41" s="289"/>
      <c r="DB41" s="290"/>
      <c r="DC41" s="118"/>
      <c r="DD41" s="95"/>
      <c r="DE41" s="95">
        <f t="shared" si="18"/>
        <v>0</v>
      </c>
      <c r="DF41" s="95">
        <f t="shared" si="18"/>
        <v>0</v>
      </c>
      <c r="DG41" s="98"/>
      <c r="DH41" s="98"/>
      <c r="DI41" s="98"/>
      <c r="DJ41" s="98"/>
      <c r="DK41" s="95">
        <f t="shared" si="19"/>
        <v>0</v>
      </c>
      <c r="DL41" s="95">
        <f t="shared" si="19"/>
        <v>0</v>
      </c>
      <c r="DM41" s="289"/>
      <c r="DN41" s="289"/>
      <c r="DO41" s="296"/>
      <c r="DP41" s="297"/>
      <c r="DQ41" s="95">
        <f t="shared" si="20"/>
        <v>0</v>
      </c>
      <c r="DR41" s="95">
        <f t="shared" si="20"/>
        <v>0</v>
      </c>
      <c r="DS41" s="140"/>
      <c r="DT41" s="95"/>
      <c r="DU41" s="289"/>
      <c r="DV41" s="289"/>
      <c r="DW41" s="95">
        <f t="shared" si="21"/>
        <v>0</v>
      </c>
      <c r="DX41" s="95">
        <f t="shared" si="21"/>
        <v>0</v>
      </c>
      <c r="DY41" s="289"/>
      <c r="DZ41" s="290"/>
      <c r="EA41" s="261"/>
      <c r="EB41" s="95"/>
      <c r="EC41" s="95">
        <f t="shared" si="22"/>
        <v>0</v>
      </c>
      <c r="ED41" s="95">
        <f t="shared" si="22"/>
        <v>0</v>
      </c>
      <c r="EE41" s="289"/>
      <c r="EF41" s="289"/>
      <c r="EG41" s="296"/>
      <c r="EH41" s="296"/>
      <c r="EI41" s="95">
        <f t="shared" si="23"/>
        <v>0</v>
      </c>
      <c r="EJ41" s="95">
        <f t="shared" si="23"/>
        <v>0</v>
      </c>
      <c r="EK41" s="289"/>
      <c r="EL41" s="289"/>
      <c r="EM41" s="296"/>
      <c r="EN41" s="296"/>
      <c r="EO41" s="95">
        <f t="shared" si="24"/>
        <v>0</v>
      </c>
      <c r="EP41" s="95">
        <f t="shared" si="24"/>
        <v>0</v>
      </c>
      <c r="EQ41" s="262">
        <v>0</v>
      </c>
      <c r="ER41" s="240"/>
      <c r="ES41" s="240"/>
      <c r="ET41" s="240"/>
      <c r="EU41" s="98">
        <f t="shared" si="25"/>
        <v>0</v>
      </c>
      <c r="EV41" s="98">
        <f t="shared" si="26"/>
        <v>0</v>
      </c>
      <c r="EW41" s="95"/>
      <c r="EX41" s="95"/>
      <c r="EY41" s="95"/>
      <c r="EZ41" s="95"/>
      <c r="FA41" s="95">
        <f t="shared" si="27"/>
        <v>0</v>
      </c>
      <c r="FB41" s="95">
        <f t="shared" si="27"/>
        <v>0</v>
      </c>
      <c r="FC41" s="95"/>
      <c r="FD41" s="95"/>
      <c r="FE41" s="95"/>
      <c r="FF41" s="95"/>
      <c r="FG41" s="95">
        <f t="shared" si="28"/>
        <v>0</v>
      </c>
      <c r="FH41" s="95">
        <f t="shared" si="28"/>
        <v>0</v>
      </c>
      <c r="FI41" s="240"/>
      <c r="FJ41" s="240"/>
      <c r="FK41" s="240"/>
      <c r="FL41" s="240"/>
      <c r="FM41" s="98">
        <f t="shared" si="29"/>
        <v>0</v>
      </c>
      <c r="FN41" s="98">
        <f t="shared" si="30"/>
        <v>0</v>
      </c>
      <c r="FO41" s="240">
        <v>0</v>
      </c>
      <c r="FP41" s="240"/>
      <c r="FQ41" s="240"/>
      <c r="FR41" s="240"/>
      <c r="FS41" s="98">
        <f t="shared" si="31"/>
        <v>0</v>
      </c>
      <c r="FT41" s="98">
        <f t="shared" si="32"/>
        <v>0</v>
      </c>
      <c r="FU41" s="240">
        <v>0</v>
      </c>
      <c r="FV41" s="240"/>
      <c r="FW41" s="240"/>
      <c r="FX41" s="240"/>
      <c r="FY41" s="98">
        <f t="shared" si="33"/>
        <v>0</v>
      </c>
      <c r="FZ41" s="98">
        <f t="shared" si="34"/>
        <v>0</v>
      </c>
      <c r="GA41" s="240">
        <v>0</v>
      </c>
      <c r="GB41" s="240"/>
      <c r="GC41" s="240"/>
      <c r="GD41" s="240"/>
      <c r="GE41" s="98">
        <f t="shared" si="35"/>
        <v>0</v>
      </c>
      <c r="GF41" s="98">
        <f t="shared" si="36"/>
        <v>0</v>
      </c>
      <c r="GG41" s="240"/>
      <c r="GH41" s="240"/>
      <c r="GI41" s="98">
        <f t="shared" si="1"/>
        <v>0</v>
      </c>
      <c r="GJ41" s="98">
        <f t="shared" si="37"/>
        <v>0</v>
      </c>
      <c r="GK41" s="240"/>
      <c r="GL41" s="240"/>
      <c r="GM41" s="98">
        <f t="shared" si="38"/>
        <v>0</v>
      </c>
      <c r="GN41" s="98">
        <f t="shared" si="39"/>
        <v>0</v>
      </c>
      <c r="GO41" s="240">
        <v>1.1299999999999999</v>
      </c>
      <c r="GP41" s="240"/>
      <c r="GQ41" s="98">
        <f t="shared" si="40"/>
        <v>1.1299999999999999</v>
      </c>
      <c r="GR41" s="98">
        <f t="shared" si="41"/>
        <v>0</v>
      </c>
      <c r="GS41" s="240"/>
      <c r="GT41" s="240"/>
      <c r="GU41" s="98">
        <f t="shared" si="42"/>
        <v>0</v>
      </c>
      <c r="GV41" s="98">
        <f t="shared" si="43"/>
        <v>0</v>
      </c>
      <c r="GW41" s="240"/>
      <c r="GX41" s="240"/>
      <c r="GY41" s="98">
        <f t="shared" si="44"/>
        <v>0</v>
      </c>
      <c r="GZ41" s="98">
        <f t="shared" si="45"/>
        <v>0</v>
      </c>
      <c r="HA41" s="240"/>
      <c r="HB41" s="240"/>
      <c r="HC41" s="98">
        <f t="shared" si="46"/>
        <v>0</v>
      </c>
      <c r="HD41" s="98">
        <f t="shared" si="47"/>
        <v>0</v>
      </c>
      <c r="HE41" s="240">
        <v>1.33</v>
      </c>
      <c r="HF41" s="240"/>
      <c r="HG41" s="98">
        <f t="shared" si="48"/>
        <v>1.33</v>
      </c>
      <c r="HH41" s="98">
        <f t="shared" si="48"/>
        <v>0</v>
      </c>
      <c r="HI41" s="240">
        <v>1.44</v>
      </c>
      <c r="HJ41" s="240"/>
      <c r="HK41" s="98">
        <f t="shared" si="49"/>
        <v>1.44</v>
      </c>
      <c r="HL41" s="98">
        <f t="shared" si="49"/>
        <v>0</v>
      </c>
      <c r="HM41" s="98"/>
      <c r="HN41" s="98"/>
      <c r="HO41" s="98">
        <f t="shared" si="50"/>
        <v>0</v>
      </c>
      <c r="HP41" s="98">
        <f t="shared" si="50"/>
        <v>0</v>
      </c>
      <c r="HQ41" s="98"/>
      <c r="HR41" s="98"/>
      <c r="HS41" s="98">
        <f t="shared" si="51"/>
        <v>0</v>
      </c>
      <c r="HT41" s="98">
        <f t="shared" si="51"/>
        <v>0</v>
      </c>
      <c r="HU41" s="98">
        <v>4.12</v>
      </c>
      <c r="HV41" s="98"/>
      <c r="HW41" s="98">
        <f t="shared" si="52"/>
        <v>4.12</v>
      </c>
      <c r="HX41" s="98">
        <f t="shared" si="52"/>
        <v>0</v>
      </c>
      <c r="HY41" s="98"/>
      <c r="HZ41" s="98"/>
      <c r="IA41" s="98">
        <f t="shared" si="53"/>
        <v>0</v>
      </c>
      <c r="IB41" s="98">
        <f t="shared" si="53"/>
        <v>0</v>
      </c>
      <c r="IC41" s="98"/>
      <c r="ID41" s="98"/>
      <c r="IE41" s="98">
        <f t="shared" si="54"/>
        <v>0</v>
      </c>
      <c r="IF41" s="263">
        <f t="shared" si="55"/>
        <v>0</v>
      </c>
      <c r="IG41" s="288"/>
      <c r="IH41" s="288"/>
      <c r="II41" s="264">
        <f t="shared" si="56"/>
        <v>0</v>
      </c>
      <c r="IJ41" s="264">
        <f t="shared" si="56"/>
        <v>0</v>
      </c>
      <c r="IM41" s="264">
        <f t="shared" si="57"/>
        <v>0</v>
      </c>
      <c r="IN41" s="264">
        <f t="shared" si="57"/>
        <v>0</v>
      </c>
      <c r="IO41" s="240"/>
      <c r="IP41" s="264"/>
      <c r="IQ41" s="264">
        <f t="shared" si="58"/>
        <v>0</v>
      </c>
      <c r="IR41" s="264">
        <f t="shared" si="58"/>
        <v>0</v>
      </c>
      <c r="IS41" s="264"/>
      <c r="IT41" s="264"/>
      <c r="IU41" s="264">
        <f t="shared" si="59"/>
        <v>0</v>
      </c>
      <c r="IV41" s="264">
        <f t="shared" si="59"/>
        <v>0</v>
      </c>
      <c r="IW41" s="264">
        <v>0</v>
      </c>
      <c r="IX41" s="264"/>
      <c r="IY41" s="264">
        <f t="shared" si="60"/>
        <v>0</v>
      </c>
      <c r="IZ41" s="264">
        <f t="shared" si="61"/>
        <v>0</v>
      </c>
      <c r="JA41" s="264"/>
      <c r="JB41" s="264"/>
      <c r="JC41" s="264">
        <f t="shared" si="62"/>
        <v>0</v>
      </c>
      <c r="JD41" s="264">
        <f t="shared" si="62"/>
        <v>0</v>
      </c>
      <c r="JE41" s="264">
        <v>1.33</v>
      </c>
      <c r="JF41" s="264"/>
      <c r="JG41" s="264">
        <f t="shared" si="63"/>
        <v>1.33</v>
      </c>
      <c r="JH41" s="264">
        <f t="shared" si="63"/>
        <v>0</v>
      </c>
      <c r="JI41" s="264"/>
      <c r="JJ41" s="264"/>
      <c r="JK41" s="264">
        <f t="shared" si="64"/>
        <v>0</v>
      </c>
      <c r="JL41" s="264">
        <f t="shared" si="64"/>
        <v>0</v>
      </c>
      <c r="JM41" s="264"/>
      <c r="JN41" s="264"/>
      <c r="JO41" s="264">
        <f t="shared" si="65"/>
        <v>0</v>
      </c>
      <c r="JP41" s="264">
        <f t="shared" si="65"/>
        <v>0</v>
      </c>
      <c r="JQ41" s="264"/>
      <c r="JR41" s="264"/>
      <c r="JS41" s="264">
        <f t="shared" si="66"/>
        <v>0</v>
      </c>
      <c r="JT41" s="264">
        <f t="shared" si="66"/>
        <v>0</v>
      </c>
      <c r="JU41" s="264"/>
      <c r="JV41" s="264"/>
      <c r="JW41" s="264">
        <f t="shared" si="67"/>
        <v>0</v>
      </c>
      <c r="JX41" s="264">
        <f t="shared" si="67"/>
        <v>0</v>
      </c>
    </row>
    <row r="42" spans="1:284" ht="12.75" customHeight="1">
      <c r="A42" s="219"/>
      <c r="B42" s="114">
        <v>32</v>
      </c>
      <c r="C42" s="289"/>
      <c r="D42" s="289"/>
      <c r="E42" s="98"/>
      <c r="F42" s="98"/>
      <c r="G42" s="95">
        <f t="shared" si="0"/>
        <v>0</v>
      </c>
      <c r="H42" s="95">
        <f t="shared" si="0"/>
        <v>0</v>
      </c>
      <c r="I42" s="290">
        <v>0</v>
      </c>
      <c r="J42" s="95"/>
      <c r="K42" s="95"/>
      <c r="L42" s="95"/>
      <c r="M42" s="95">
        <f t="shared" si="2"/>
        <v>0</v>
      </c>
      <c r="N42" s="95">
        <f t="shared" si="2"/>
        <v>0</v>
      </c>
      <c r="O42" s="289"/>
      <c r="P42" s="290"/>
      <c r="Q42" s="98"/>
      <c r="R42" s="95"/>
      <c r="S42" s="95">
        <f t="shared" si="3"/>
        <v>0</v>
      </c>
      <c r="T42" s="95">
        <f t="shared" si="3"/>
        <v>0</v>
      </c>
      <c r="U42" s="95"/>
      <c r="V42" s="95"/>
      <c r="W42" s="98"/>
      <c r="X42" s="98"/>
      <c r="Y42" s="95">
        <f t="shared" si="4"/>
        <v>0</v>
      </c>
      <c r="Z42" s="95">
        <f t="shared" si="4"/>
        <v>0</v>
      </c>
      <c r="AA42" s="95"/>
      <c r="AB42" s="298"/>
      <c r="AC42" s="299"/>
      <c r="AD42" s="292"/>
      <c r="AE42" s="95">
        <f t="shared" si="5"/>
        <v>0</v>
      </c>
      <c r="AF42" s="95">
        <f t="shared" si="5"/>
        <v>0</v>
      </c>
      <c r="AG42" s="95">
        <v>41.24</v>
      </c>
      <c r="AH42" s="95"/>
      <c r="AI42" s="95"/>
      <c r="AJ42" s="95"/>
      <c r="AK42" s="95">
        <f t="shared" si="6"/>
        <v>41.24</v>
      </c>
      <c r="AL42" s="95">
        <f t="shared" si="6"/>
        <v>0</v>
      </c>
      <c r="AM42" s="95"/>
      <c r="AN42" s="95"/>
      <c r="AO42" s="99"/>
      <c r="AP42" s="99"/>
      <c r="AQ42" s="95">
        <f t="shared" si="7"/>
        <v>0</v>
      </c>
      <c r="AR42" s="95">
        <f t="shared" si="7"/>
        <v>0</v>
      </c>
      <c r="AS42" s="98"/>
      <c r="AT42" s="98"/>
      <c r="AU42" s="98"/>
      <c r="AV42" s="95"/>
      <c r="AW42" s="95">
        <f t="shared" si="8"/>
        <v>0</v>
      </c>
      <c r="AX42" s="95">
        <f t="shared" si="8"/>
        <v>0</v>
      </c>
      <c r="AY42" s="260"/>
      <c r="AZ42" s="110"/>
      <c r="BA42" s="110"/>
      <c r="BB42" s="110"/>
      <c r="BC42" s="95">
        <f t="shared" si="9"/>
        <v>0</v>
      </c>
      <c r="BD42" s="95">
        <f t="shared" si="9"/>
        <v>0</v>
      </c>
      <c r="BE42" s="289"/>
      <c r="BF42" s="289"/>
      <c r="BG42" s="99"/>
      <c r="BH42" s="293"/>
      <c r="BI42" s="95">
        <f t="shared" si="10"/>
        <v>0</v>
      </c>
      <c r="BJ42" s="95">
        <f t="shared" si="10"/>
        <v>0</v>
      </c>
      <c r="BK42" s="118"/>
      <c r="BL42" s="118"/>
      <c r="BM42" s="95"/>
      <c r="BN42" s="95"/>
      <c r="BO42" s="95">
        <f t="shared" si="11"/>
        <v>0</v>
      </c>
      <c r="BP42" s="95">
        <f t="shared" si="11"/>
        <v>0</v>
      </c>
      <c r="BQ42" s="294"/>
      <c r="BR42" s="289"/>
      <c r="BS42" s="119"/>
      <c r="BT42" s="119"/>
      <c r="BU42" s="95">
        <f t="shared" si="12"/>
        <v>0</v>
      </c>
      <c r="BV42" s="95">
        <f t="shared" si="12"/>
        <v>0</v>
      </c>
      <c r="BW42" s="98"/>
      <c r="BX42" s="98"/>
      <c r="BY42" s="103"/>
      <c r="BZ42" s="295"/>
      <c r="CA42" s="95">
        <f t="shared" si="13"/>
        <v>0</v>
      </c>
      <c r="CB42" s="95">
        <f t="shared" si="13"/>
        <v>0</v>
      </c>
      <c r="CC42" s="98"/>
      <c r="CD42" s="98"/>
      <c r="CE42" s="120"/>
      <c r="CF42" s="120"/>
      <c r="CG42" s="95">
        <f t="shared" si="14"/>
        <v>0</v>
      </c>
      <c r="CH42" s="95">
        <f t="shared" si="14"/>
        <v>0</v>
      </c>
      <c r="CI42" s="289"/>
      <c r="CJ42" s="289"/>
      <c r="CK42" s="266"/>
      <c r="CL42" s="95"/>
      <c r="CM42" s="95">
        <f t="shared" si="15"/>
        <v>0</v>
      </c>
      <c r="CN42" s="95">
        <f t="shared" si="15"/>
        <v>0</v>
      </c>
      <c r="CO42" s="289"/>
      <c r="CP42" s="289"/>
      <c r="CQ42" s="95"/>
      <c r="CR42" s="95"/>
      <c r="CS42" s="95">
        <f t="shared" si="16"/>
        <v>0</v>
      </c>
      <c r="CT42" s="95">
        <f t="shared" si="16"/>
        <v>0</v>
      </c>
      <c r="CU42" s="98"/>
      <c r="CV42" s="98"/>
      <c r="CW42" s="289"/>
      <c r="CX42" s="289"/>
      <c r="CY42" s="95">
        <f t="shared" si="17"/>
        <v>0</v>
      </c>
      <c r="CZ42" s="95">
        <f t="shared" si="17"/>
        <v>0</v>
      </c>
      <c r="DA42" s="289"/>
      <c r="DB42" s="290"/>
      <c r="DC42" s="118"/>
      <c r="DD42" s="95"/>
      <c r="DE42" s="95">
        <f t="shared" si="18"/>
        <v>0</v>
      </c>
      <c r="DF42" s="95">
        <f t="shared" si="18"/>
        <v>0</v>
      </c>
      <c r="DG42" s="98"/>
      <c r="DH42" s="98"/>
      <c r="DI42" s="98"/>
      <c r="DJ42" s="98"/>
      <c r="DK42" s="95">
        <f t="shared" si="19"/>
        <v>0</v>
      </c>
      <c r="DL42" s="95">
        <f t="shared" si="19"/>
        <v>0</v>
      </c>
      <c r="DM42" s="289"/>
      <c r="DN42" s="289"/>
      <c r="DO42" s="296"/>
      <c r="DP42" s="297"/>
      <c r="DQ42" s="95">
        <f t="shared" si="20"/>
        <v>0</v>
      </c>
      <c r="DR42" s="95">
        <f t="shared" si="20"/>
        <v>0</v>
      </c>
      <c r="DS42" s="140"/>
      <c r="DT42" s="95"/>
      <c r="DU42" s="289"/>
      <c r="DV42" s="289"/>
      <c r="DW42" s="95">
        <f t="shared" si="21"/>
        <v>0</v>
      </c>
      <c r="DX42" s="95">
        <f t="shared" si="21"/>
        <v>0</v>
      </c>
      <c r="DY42" s="289"/>
      <c r="DZ42" s="290"/>
      <c r="EA42" s="261"/>
      <c r="EB42" s="95"/>
      <c r="EC42" s="95">
        <f t="shared" si="22"/>
        <v>0</v>
      </c>
      <c r="ED42" s="95">
        <f t="shared" si="22"/>
        <v>0</v>
      </c>
      <c r="EE42" s="289"/>
      <c r="EF42" s="289"/>
      <c r="EG42" s="296"/>
      <c r="EH42" s="296"/>
      <c r="EI42" s="95">
        <f t="shared" si="23"/>
        <v>0</v>
      </c>
      <c r="EJ42" s="95">
        <f t="shared" si="23"/>
        <v>0</v>
      </c>
      <c r="EK42" s="289"/>
      <c r="EL42" s="289"/>
      <c r="EM42" s="296"/>
      <c r="EN42" s="296"/>
      <c r="EO42" s="95">
        <f t="shared" si="24"/>
        <v>0</v>
      </c>
      <c r="EP42" s="95">
        <f t="shared" si="24"/>
        <v>0</v>
      </c>
      <c r="EQ42" s="262">
        <v>0</v>
      </c>
      <c r="ER42" s="240"/>
      <c r="ES42" s="240"/>
      <c r="ET42" s="240"/>
      <c r="EU42" s="98">
        <f t="shared" si="25"/>
        <v>0</v>
      </c>
      <c r="EV42" s="98">
        <f t="shared" si="26"/>
        <v>0</v>
      </c>
      <c r="EW42" s="95"/>
      <c r="EX42" s="95"/>
      <c r="EY42" s="95"/>
      <c r="EZ42" s="95"/>
      <c r="FA42" s="95">
        <f t="shared" si="27"/>
        <v>0</v>
      </c>
      <c r="FB42" s="95">
        <f t="shared" si="27"/>
        <v>0</v>
      </c>
      <c r="FC42" s="95"/>
      <c r="FD42" s="95"/>
      <c r="FE42" s="95"/>
      <c r="FF42" s="95"/>
      <c r="FG42" s="95">
        <f t="shared" si="28"/>
        <v>0</v>
      </c>
      <c r="FH42" s="95">
        <f t="shared" si="28"/>
        <v>0</v>
      </c>
      <c r="FI42" s="240"/>
      <c r="FJ42" s="240"/>
      <c r="FK42" s="240"/>
      <c r="FL42" s="240"/>
      <c r="FM42" s="98">
        <f t="shared" si="29"/>
        <v>0</v>
      </c>
      <c r="FN42" s="98">
        <f t="shared" si="30"/>
        <v>0</v>
      </c>
      <c r="FO42" s="240">
        <v>0</v>
      </c>
      <c r="FP42" s="240"/>
      <c r="FQ42" s="240"/>
      <c r="FR42" s="240"/>
      <c r="FS42" s="98">
        <f t="shared" si="31"/>
        <v>0</v>
      </c>
      <c r="FT42" s="98">
        <f t="shared" si="32"/>
        <v>0</v>
      </c>
      <c r="FU42" s="240">
        <v>0</v>
      </c>
      <c r="FV42" s="240"/>
      <c r="FW42" s="240"/>
      <c r="FX42" s="240"/>
      <c r="FY42" s="98">
        <f t="shared" si="33"/>
        <v>0</v>
      </c>
      <c r="FZ42" s="98">
        <f t="shared" si="34"/>
        <v>0</v>
      </c>
      <c r="GA42" s="240">
        <v>0</v>
      </c>
      <c r="GB42" s="240"/>
      <c r="GC42" s="240"/>
      <c r="GD42" s="240"/>
      <c r="GE42" s="98">
        <f t="shared" si="35"/>
        <v>0</v>
      </c>
      <c r="GF42" s="98">
        <f t="shared" si="36"/>
        <v>0</v>
      </c>
      <c r="GG42" s="240"/>
      <c r="GH42" s="240"/>
      <c r="GI42" s="98">
        <f t="shared" si="1"/>
        <v>0</v>
      </c>
      <c r="GJ42" s="98">
        <f t="shared" si="37"/>
        <v>0</v>
      </c>
      <c r="GK42" s="240"/>
      <c r="GL42" s="240"/>
      <c r="GM42" s="98">
        <f t="shared" si="38"/>
        <v>0</v>
      </c>
      <c r="GN42" s="98">
        <f t="shared" si="39"/>
        <v>0</v>
      </c>
      <c r="GO42" s="240">
        <v>1.24</v>
      </c>
      <c r="GP42" s="240"/>
      <c r="GQ42" s="98">
        <f t="shared" si="40"/>
        <v>1.24</v>
      </c>
      <c r="GR42" s="98">
        <f t="shared" si="41"/>
        <v>0</v>
      </c>
      <c r="GS42" s="240"/>
      <c r="GT42" s="240"/>
      <c r="GU42" s="98">
        <f t="shared" si="42"/>
        <v>0</v>
      </c>
      <c r="GV42" s="98">
        <f t="shared" si="43"/>
        <v>0</v>
      </c>
      <c r="GW42" s="240"/>
      <c r="GX42" s="240"/>
      <c r="GY42" s="98">
        <f t="shared" si="44"/>
        <v>0</v>
      </c>
      <c r="GZ42" s="98">
        <f t="shared" si="45"/>
        <v>0</v>
      </c>
      <c r="HA42" s="240"/>
      <c r="HB42" s="240"/>
      <c r="HC42" s="98">
        <f t="shared" si="46"/>
        <v>0</v>
      </c>
      <c r="HD42" s="98">
        <f t="shared" si="47"/>
        <v>0</v>
      </c>
      <c r="HE42" s="240">
        <v>1.33</v>
      </c>
      <c r="HF42" s="240"/>
      <c r="HG42" s="98">
        <f t="shared" si="48"/>
        <v>1.33</v>
      </c>
      <c r="HH42" s="98">
        <f t="shared" si="48"/>
        <v>0</v>
      </c>
      <c r="HI42" s="240">
        <v>1.44</v>
      </c>
      <c r="HJ42" s="240"/>
      <c r="HK42" s="98">
        <f t="shared" si="49"/>
        <v>1.44</v>
      </c>
      <c r="HL42" s="98">
        <f t="shared" si="49"/>
        <v>0</v>
      </c>
      <c r="HM42" s="98"/>
      <c r="HN42" s="98"/>
      <c r="HO42" s="98">
        <f t="shared" si="50"/>
        <v>0</v>
      </c>
      <c r="HP42" s="98">
        <f t="shared" si="50"/>
        <v>0</v>
      </c>
      <c r="HQ42" s="98"/>
      <c r="HR42" s="98"/>
      <c r="HS42" s="98">
        <f t="shared" si="51"/>
        <v>0</v>
      </c>
      <c r="HT42" s="98">
        <f t="shared" si="51"/>
        <v>0</v>
      </c>
      <c r="HU42" s="98">
        <v>4.12</v>
      </c>
      <c r="HV42" s="98"/>
      <c r="HW42" s="98">
        <f t="shared" si="52"/>
        <v>4.12</v>
      </c>
      <c r="HX42" s="98">
        <f t="shared" si="52"/>
        <v>0</v>
      </c>
      <c r="HY42" s="98"/>
      <c r="HZ42" s="98"/>
      <c r="IA42" s="98">
        <f t="shared" si="53"/>
        <v>0</v>
      </c>
      <c r="IB42" s="98">
        <f t="shared" si="53"/>
        <v>0</v>
      </c>
      <c r="IC42" s="98"/>
      <c r="ID42" s="98"/>
      <c r="IE42" s="98">
        <f t="shared" si="54"/>
        <v>0</v>
      </c>
      <c r="IF42" s="263">
        <f t="shared" si="55"/>
        <v>0</v>
      </c>
      <c r="IG42" s="288"/>
      <c r="IH42" s="288"/>
      <c r="II42" s="264">
        <f t="shared" si="56"/>
        <v>0</v>
      </c>
      <c r="IJ42" s="264">
        <f t="shared" si="56"/>
        <v>0</v>
      </c>
      <c r="IM42" s="264">
        <f t="shared" si="57"/>
        <v>0</v>
      </c>
      <c r="IN42" s="264">
        <f t="shared" si="57"/>
        <v>0</v>
      </c>
      <c r="IO42" s="240"/>
      <c r="IP42" s="264"/>
      <c r="IQ42" s="264">
        <f t="shared" si="58"/>
        <v>0</v>
      </c>
      <c r="IR42" s="264">
        <f t="shared" si="58"/>
        <v>0</v>
      </c>
      <c r="IS42" s="264"/>
      <c r="IT42" s="264"/>
      <c r="IU42" s="264">
        <f t="shared" si="59"/>
        <v>0</v>
      </c>
      <c r="IV42" s="264">
        <f t="shared" si="59"/>
        <v>0</v>
      </c>
      <c r="IW42" s="264">
        <v>0</v>
      </c>
      <c r="IX42" s="264"/>
      <c r="IY42" s="264">
        <f t="shared" si="60"/>
        <v>0</v>
      </c>
      <c r="IZ42" s="264">
        <f t="shared" si="61"/>
        <v>0</v>
      </c>
      <c r="JA42" s="264"/>
      <c r="JB42" s="264"/>
      <c r="JC42" s="264">
        <f t="shared" si="62"/>
        <v>0</v>
      </c>
      <c r="JD42" s="264">
        <f t="shared" si="62"/>
        <v>0</v>
      </c>
      <c r="JE42" s="264">
        <v>1.33</v>
      </c>
      <c r="JF42" s="264"/>
      <c r="JG42" s="264">
        <f t="shared" si="63"/>
        <v>1.33</v>
      </c>
      <c r="JH42" s="264">
        <f t="shared" si="63"/>
        <v>0</v>
      </c>
      <c r="JI42" s="264"/>
      <c r="JJ42" s="264"/>
      <c r="JK42" s="264">
        <f t="shared" si="64"/>
        <v>0</v>
      </c>
      <c r="JL42" s="264">
        <f t="shared" si="64"/>
        <v>0</v>
      </c>
      <c r="JM42" s="264"/>
      <c r="JN42" s="264"/>
      <c r="JO42" s="264">
        <f t="shared" si="65"/>
        <v>0</v>
      </c>
      <c r="JP42" s="264">
        <f t="shared" si="65"/>
        <v>0</v>
      </c>
      <c r="JQ42" s="264"/>
      <c r="JR42" s="264"/>
      <c r="JS42" s="264">
        <f t="shared" si="66"/>
        <v>0</v>
      </c>
      <c r="JT42" s="264">
        <f t="shared" si="66"/>
        <v>0</v>
      </c>
      <c r="JU42" s="264"/>
      <c r="JV42" s="264"/>
      <c r="JW42" s="264">
        <f t="shared" si="67"/>
        <v>0</v>
      </c>
      <c r="JX42" s="264">
        <f t="shared" si="67"/>
        <v>0</v>
      </c>
    </row>
    <row r="43" spans="1:284" ht="12.75" customHeight="1">
      <c r="A43" s="220">
        <v>0.33333333333333331</v>
      </c>
      <c r="B43" s="114">
        <v>33</v>
      </c>
      <c r="C43" s="289"/>
      <c r="D43" s="289"/>
      <c r="E43" s="98"/>
      <c r="F43" s="98"/>
      <c r="G43" s="95">
        <f t="shared" si="0"/>
        <v>0</v>
      </c>
      <c r="H43" s="95">
        <f t="shared" si="0"/>
        <v>0</v>
      </c>
      <c r="I43" s="290">
        <v>0</v>
      </c>
      <c r="J43" s="95"/>
      <c r="K43" s="95"/>
      <c r="L43" s="95"/>
      <c r="M43" s="95">
        <f t="shared" si="2"/>
        <v>0</v>
      </c>
      <c r="N43" s="95">
        <f t="shared" si="2"/>
        <v>0</v>
      </c>
      <c r="O43" s="289"/>
      <c r="P43" s="290"/>
      <c r="Q43" s="98"/>
      <c r="R43" s="95"/>
      <c r="S43" s="95">
        <f t="shared" si="3"/>
        <v>0</v>
      </c>
      <c r="T43" s="95">
        <f t="shared" si="3"/>
        <v>0</v>
      </c>
      <c r="U43" s="95"/>
      <c r="V43" s="95"/>
      <c r="W43" s="98"/>
      <c r="X43" s="98"/>
      <c r="Y43" s="95">
        <f t="shared" si="4"/>
        <v>0</v>
      </c>
      <c r="Z43" s="95">
        <f t="shared" si="4"/>
        <v>0</v>
      </c>
      <c r="AA43" s="95"/>
      <c r="AB43" s="298"/>
      <c r="AC43" s="299"/>
      <c r="AD43" s="292"/>
      <c r="AE43" s="95">
        <f t="shared" si="5"/>
        <v>0</v>
      </c>
      <c r="AF43" s="95">
        <f t="shared" si="5"/>
        <v>0</v>
      </c>
      <c r="AG43" s="95">
        <v>0</v>
      </c>
      <c r="AH43" s="95"/>
      <c r="AI43" s="95"/>
      <c r="AJ43" s="95"/>
      <c r="AK43" s="95">
        <f t="shared" si="6"/>
        <v>0</v>
      </c>
      <c r="AL43" s="95">
        <f t="shared" si="6"/>
        <v>0</v>
      </c>
      <c r="AM43" s="95"/>
      <c r="AN43" s="95"/>
      <c r="AO43" s="99"/>
      <c r="AP43" s="99"/>
      <c r="AQ43" s="95">
        <f t="shared" si="7"/>
        <v>0</v>
      </c>
      <c r="AR43" s="95">
        <f t="shared" si="7"/>
        <v>0</v>
      </c>
      <c r="AS43" s="98"/>
      <c r="AT43" s="98"/>
      <c r="AU43" s="98"/>
      <c r="AV43" s="95"/>
      <c r="AW43" s="95">
        <f t="shared" si="8"/>
        <v>0</v>
      </c>
      <c r="AX43" s="95">
        <f t="shared" si="8"/>
        <v>0</v>
      </c>
      <c r="AY43" s="260"/>
      <c r="AZ43" s="110"/>
      <c r="BA43" s="110"/>
      <c r="BB43" s="110"/>
      <c r="BC43" s="95">
        <f t="shared" si="9"/>
        <v>0</v>
      </c>
      <c r="BD43" s="95">
        <f t="shared" si="9"/>
        <v>0</v>
      </c>
      <c r="BE43" s="289"/>
      <c r="BF43" s="289"/>
      <c r="BG43" s="99"/>
      <c r="BH43" s="293"/>
      <c r="BI43" s="95">
        <f t="shared" si="10"/>
        <v>0</v>
      </c>
      <c r="BJ43" s="95">
        <f t="shared" si="10"/>
        <v>0</v>
      </c>
      <c r="BK43" s="118"/>
      <c r="BL43" s="118"/>
      <c r="BM43" s="95"/>
      <c r="BN43" s="95"/>
      <c r="BO43" s="95">
        <f t="shared" si="11"/>
        <v>0</v>
      </c>
      <c r="BP43" s="95">
        <f t="shared" si="11"/>
        <v>0</v>
      </c>
      <c r="BQ43" s="294"/>
      <c r="BR43" s="289"/>
      <c r="BS43" s="119"/>
      <c r="BT43" s="119"/>
      <c r="BU43" s="95">
        <f t="shared" si="12"/>
        <v>0</v>
      </c>
      <c r="BV43" s="95">
        <f t="shared" si="12"/>
        <v>0</v>
      </c>
      <c r="BW43" s="98"/>
      <c r="BX43" s="98"/>
      <c r="BY43" s="103"/>
      <c r="BZ43" s="295"/>
      <c r="CA43" s="95">
        <f t="shared" si="13"/>
        <v>0</v>
      </c>
      <c r="CB43" s="95">
        <f t="shared" si="13"/>
        <v>0</v>
      </c>
      <c r="CC43" s="98"/>
      <c r="CD43" s="98"/>
      <c r="CE43" s="120"/>
      <c r="CF43" s="120"/>
      <c r="CG43" s="95">
        <f t="shared" si="14"/>
        <v>0</v>
      </c>
      <c r="CH43" s="95">
        <f t="shared" si="14"/>
        <v>0</v>
      </c>
      <c r="CI43" s="289"/>
      <c r="CJ43" s="289"/>
      <c r="CK43" s="266"/>
      <c r="CL43" s="95"/>
      <c r="CM43" s="95">
        <f t="shared" si="15"/>
        <v>0</v>
      </c>
      <c r="CN43" s="95">
        <f t="shared" si="15"/>
        <v>0</v>
      </c>
      <c r="CO43" s="289"/>
      <c r="CP43" s="289"/>
      <c r="CQ43" s="95"/>
      <c r="CR43" s="95"/>
      <c r="CS43" s="95">
        <f t="shared" si="16"/>
        <v>0</v>
      </c>
      <c r="CT43" s="95">
        <f t="shared" si="16"/>
        <v>0</v>
      </c>
      <c r="CU43" s="98"/>
      <c r="CV43" s="98"/>
      <c r="CW43" s="289"/>
      <c r="CX43" s="289"/>
      <c r="CY43" s="95">
        <f t="shared" si="17"/>
        <v>0</v>
      </c>
      <c r="CZ43" s="95">
        <f t="shared" si="17"/>
        <v>0</v>
      </c>
      <c r="DA43" s="289"/>
      <c r="DB43" s="290"/>
      <c r="DC43" s="118"/>
      <c r="DD43" s="95"/>
      <c r="DE43" s="95">
        <f t="shared" si="18"/>
        <v>0</v>
      </c>
      <c r="DF43" s="95">
        <f t="shared" si="18"/>
        <v>0</v>
      </c>
      <c r="DG43" s="98"/>
      <c r="DH43" s="98"/>
      <c r="DI43" s="98"/>
      <c r="DJ43" s="98"/>
      <c r="DK43" s="95">
        <f t="shared" si="19"/>
        <v>0</v>
      </c>
      <c r="DL43" s="95">
        <f t="shared" si="19"/>
        <v>0</v>
      </c>
      <c r="DM43" s="289"/>
      <c r="DN43" s="289"/>
      <c r="DO43" s="296"/>
      <c r="DP43" s="297"/>
      <c r="DQ43" s="95">
        <f t="shared" si="20"/>
        <v>0</v>
      </c>
      <c r="DR43" s="95">
        <f t="shared" si="20"/>
        <v>0</v>
      </c>
      <c r="DS43" s="140"/>
      <c r="DT43" s="95"/>
      <c r="DU43" s="289"/>
      <c r="DV43" s="289"/>
      <c r="DW43" s="95">
        <f t="shared" si="21"/>
        <v>0</v>
      </c>
      <c r="DX43" s="95">
        <f t="shared" si="21"/>
        <v>0</v>
      </c>
      <c r="DY43" s="289"/>
      <c r="DZ43" s="290"/>
      <c r="EA43" s="261"/>
      <c r="EB43" s="95"/>
      <c r="EC43" s="95">
        <f t="shared" si="22"/>
        <v>0</v>
      </c>
      <c r="ED43" s="95">
        <f t="shared" si="22"/>
        <v>0</v>
      </c>
      <c r="EE43" s="289"/>
      <c r="EF43" s="289"/>
      <c r="EG43" s="296"/>
      <c r="EH43" s="296"/>
      <c r="EI43" s="95">
        <f t="shared" si="23"/>
        <v>0</v>
      </c>
      <c r="EJ43" s="95">
        <f t="shared" si="23"/>
        <v>0</v>
      </c>
      <c r="EK43" s="289"/>
      <c r="EL43" s="289"/>
      <c r="EM43" s="296"/>
      <c r="EN43" s="296"/>
      <c r="EO43" s="95">
        <f t="shared" si="24"/>
        <v>0</v>
      </c>
      <c r="EP43" s="95">
        <f t="shared" si="24"/>
        <v>0</v>
      </c>
      <c r="EQ43" s="262">
        <v>0</v>
      </c>
      <c r="ER43" s="240"/>
      <c r="ES43" s="240"/>
      <c r="ET43" s="240"/>
      <c r="EU43" s="98">
        <f t="shared" si="25"/>
        <v>0</v>
      </c>
      <c r="EV43" s="98">
        <f t="shared" si="26"/>
        <v>0</v>
      </c>
      <c r="EW43" s="95"/>
      <c r="EX43" s="95"/>
      <c r="EY43" s="95"/>
      <c r="EZ43" s="95"/>
      <c r="FA43" s="95">
        <f t="shared" si="27"/>
        <v>0</v>
      </c>
      <c r="FB43" s="95">
        <f t="shared" si="27"/>
        <v>0</v>
      </c>
      <c r="FC43" s="95"/>
      <c r="FD43" s="95"/>
      <c r="FE43" s="95"/>
      <c r="FF43" s="95"/>
      <c r="FG43" s="95">
        <f t="shared" si="28"/>
        <v>0</v>
      </c>
      <c r="FH43" s="95">
        <f t="shared" si="28"/>
        <v>0</v>
      </c>
      <c r="FI43" s="240"/>
      <c r="FJ43" s="240"/>
      <c r="FK43" s="240"/>
      <c r="FL43" s="240"/>
      <c r="FM43" s="98">
        <f t="shared" si="29"/>
        <v>0</v>
      </c>
      <c r="FN43" s="98">
        <f t="shared" si="30"/>
        <v>0</v>
      </c>
      <c r="FO43" s="240">
        <v>0</v>
      </c>
      <c r="FP43" s="240"/>
      <c r="FQ43" s="240"/>
      <c r="FR43" s="240"/>
      <c r="FS43" s="98">
        <f t="shared" si="31"/>
        <v>0</v>
      </c>
      <c r="FT43" s="98">
        <f t="shared" si="32"/>
        <v>0</v>
      </c>
      <c r="FU43" s="240">
        <v>0</v>
      </c>
      <c r="FV43" s="240"/>
      <c r="FW43" s="240"/>
      <c r="FX43" s="240"/>
      <c r="FY43" s="98">
        <f t="shared" si="33"/>
        <v>0</v>
      </c>
      <c r="FZ43" s="98">
        <f t="shared" si="34"/>
        <v>0</v>
      </c>
      <c r="GA43" s="240">
        <v>0</v>
      </c>
      <c r="GB43" s="240"/>
      <c r="GC43" s="240"/>
      <c r="GD43" s="240"/>
      <c r="GE43" s="98">
        <f t="shared" si="35"/>
        <v>0</v>
      </c>
      <c r="GF43" s="98">
        <f t="shared" si="36"/>
        <v>0</v>
      </c>
      <c r="GG43" s="240"/>
      <c r="GH43" s="240"/>
      <c r="GI43" s="98">
        <f t="shared" ref="GI43:GI74" si="68">GG43</f>
        <v>0</v>
      </c>
      <c r="GJ43" s="98">
        <f t="shared" si="37"/>
        <v>0</v>
      </c>
      <c r="GK43" s="240"/>
      <c r="GL43" s="240"/>
      <c r="GM43" s="98">
        <f t="shared" si="38"/>
        <v>0</v>
      </c>
      <c r="GN43" s="98">
        <f t="shared" si="39"/>
        <v>0</v>
      </c>
      <c r="GO43" s="240">
        <v>1.44</v>
      </c>
      <c r="GP43" s="240"/>
      <c r="GQ43" s="98">
        <f t="shared" si="40"/>
        <v>1.44</v>
      </c>
      <c r="GR43" s="98">
        <f t="shared" si="41"/>
        <v>0</v>
      </c>
      <c r="GS43" s="240"/>
      <c r="GT43" s="240"/>
      <c r="GU43" s="98">
        <f t="shared" si="42"/>
        <v>0</v>
      </c>
      <c r="GV43" s="98">
        <f t="shared" si="43"/>
        <v>0</v>
      </c>
      <c r="GW43" s="240"/>
      <c r="GX43" s="240"/>
      <c r="GY43" s="98">
        <f t="shared" si="44"/>
        <v>0</v>
      </c>
      <c r="GZ43" s="98">
        <f t="shared" si="45"/>
        <v>0</v>
      </c>
      <c r="HA43" s="240"/>
      <c r="HB43" s="240"/>
      <c r="HC43" s="98">
        <f t="shared" si="46"/>
        <v>0</v>
      </c>
      <c r="HD43" s="98">
        <f t="shared" si="47"/>
        <v>0</v>
      </c>
      <c r="HE43" s="240">
        <v>1.33</v>
      </c>
      <c r="HF43" s="240"/>
      <c r="HG43" s="98">
        <f t="shared" si="48"/>
        <v>1.33</v>
      </c>
      <c r="HH43" s="98">
        <f t="shared" si="48"/>
        <v>0</v>
      </c>
      <c r="HI43" s="240">
        <v>1.44</v>
      </c>
      <c r="HJ43" s="240"/>
      <c r="HK43" s="98">
        <f t="shared" si="49"/>
        <v>1.44</v>
      </c>
      <c r="HL43" s="98">
        <f t="shared" si="49"/>
        <v>0</v>
      </c>
      <c r="HM43" s="98"/>
      <c r="HN43" s="98"/>
      <c r="HO43" s="98">
        <f t="shared" si="50"/>
        <v>0</v>
      </c>
      <c r="HP43" s="98">
        <f t="shared" si="50"/>
        <v>0</v>
      </c>
      <c r="HQ43" s="98"/>
      <c r="HR43" s="98"/>
      <c r="HS43" s="98">
        <f t="shared" si="51"/>
        <v>0</v>
      </c>
      <c r="HT43" s="98">
        <f t="shared" si="51"/>
        <v>0</v>
      </c>
      <c r="HU43" s="98">
        <v>0</v>
      </c>
      <c r="HV43" s="98"/>
      <c r="HW43" s="98">
        <f t="shared" si="52"/>
        <v>0</v>
      </c>
      <c r="HX43" s="98">
        <f t="shared" si="52"/>
        <v>0</v>
      </c>
      <c r="HY43" s="98"/>
      <c r="HZ43" s="98"/>
      <c r="IA43" s="98">
        <f t="shared" si="53"/>
        <v>0</v>
      </c>
      <c r="IB43" s="98">
        <f t="shared" si="53"/>
        <v>0</v>
      </c>
      <c r="IC43" s="98"/>
      <c r="ID43" s="98"/>
      <c r="IE43" s="98">
        <f t="shared" si="54"/>
        <v>0</v>
      </c>
      <c r="IF43" s="263">
        <f t="shared" si="55"/>
        <v>0</v>
      </c>
      <c r="IG43" s="288"/>
      <c r="IH43" s="288"/>
      <c r="II43" s="264">
        <f t="shared" si="56"/>
        <v>0</v>
      </c>
      <c r="IJ43" s="264">
        <f t="shared" si="56"/>
        <v>0</v>
      </c>
      <c r="IM43" s="264">
        <f t="shared" si="57"/>
        <v>0</v>
      </c>
      <c r="IN43" s="264">
        <f t="shared" si="57"/>
        <v>0</v>
      </c>
      <c r="IO43" s="240"/>
      <c r="IP43" s="264"/>
      <c r="IQ43" s="264">
        <f t="shared" si="58"/>
        <v>0</v>
      </c>
      <c r="IR43" s="264">
        <f t="shared" si="58"/>
        <v>0</v>
      </c>
      <c r="IS43" s="264"/>
      <c r="IT43" s="264"/>
      <c r="IU43" s="264">
        <f t="shared" si="59"/>
        <v>0</v>
      </c>
      <c r="IV43" s="264">
        <f t="shared" si="59"/>
        <v>0</v>
      </c>
      <c r="IW43" s="264">
        <v>0</v>
      </c>
      <c r="IX43" s="264"/>
      <c r="IY43" s="264">
        <f t="shared" si="60"/>
        <v>0</v>
      </c>
      <c r="IZ43" s="264">
        <f t="shared" si="61"/>
        <v>0</v>
      </c>
      <c r="JA43" s="264"/>
      <c r="JB43" s="264"/>
      <c r="JC43" s="264">
        <f t="shared" si="62"/>
        <v>0</v>
      </c>
      <c r="JD43" s="264">
        <f t="shared" si="62"/>
        <v>0</v>
      </c>
      <c r="JE43" s="264">
        <v>1.33</v>
      </c>
      <c r="JF43" s="264"/>
      <c r="JG43" s="264">
        <f t="shared" si="63"/>
        <v>1.33</v>
      </c>
      <c r="JH43" s="264">
        <f t="shared" si="63"/>
        <v>0</v>
      </c>
      <c r="JI43" s="264"/>
      <c r="JJ43" s="264"/>
      <c r="JK43" s="264">
        <f t="shared" si="64"/>
        <v>0</v>
      </c>
      <c r="JL43" s="264">
        <f t="shared" si="64"/>
        <v>0</v>
      </c>
      <c r="JM43" s="264"/>
      <c r="JN43" s="264"/>
      <c r="JO43" s="264">
        <f t="shared" si="65"/>
        <v>0</v>
      </c>
      <c r="JP43" s="264">
        <f t="shared" si="65"/>
        <v>0</v>
      </c>
      <c r="JQ43" s="264"/>
      <c r="JR43" s="264"/>
      <c r="JS43" s="264">
        <f t="shared" si="66"/>
        <v>0</v>
      </c>
      <c r="JT43" s="264">
        <f t="shared" si="66"/>
        <v>0</v>
      </c>
      <c r="JU43" s="264"/>
      <c r="JV43" s="264"/>
      <c r="JW43" s="264">
        <f t="shared" si="67"/>
        <v>0</v>
      </c>
      <c r="JX43" s="264">
        <f t="shared" si="67"/>
        <v>0</v>
      </c>
    </row>
    <row r="44" spans="1:284" ht="12.75" customHeight="1">
      <c r="A44" s="219"/>
      <c r="B44" s="114">
        <v>34</v>
      </c>
      <c r="C44" s="289"/>
      <c r="D44" s="289"/>
      <c r="E44" s="98"/>
      <c r="F44" s="98"/>
      <c r="G44" s="95">
        <f t="shared" si="0"/>
        <v>0</v>
      </c>
      <c r="H44" s="95">
        <f t="shared" si="0"/>
        <v>0</v>
      </c>
      <c r="I44" s="290">
        <v>0</v>
      </c>
      <c r="J44" s="95"/>
      <c r="K44" s="95"/>
      <c r="L44" s="95"/>
      <c r="M44" s="95">
        <f t="shared" si="2"/>
        <v>0</v>
      </c>
      <c r="N44" s="95">
        <f t="shared" si="2"/>
        <v>0</v>
      </c>
      <c r="O44" s="289"/>
      <c r="P44" s="290"/>
      <c r="Q44" s="98"/>
      <c r="R44" s="95"/>
      <c r="S44" s="95">
        <f t="shared" si="3"/>
        <v>0</v>
      </c>
      <c r="T44" s="95">
        <f t="shared" si="3"/>
        <v>0</v>
      </c>
      <c r="U44" s="95"/>
      <c r="V44" s="95"/>
      <c r="W44" s="98"/>
      <c r="X44" s="98"/>
      <c r="Y44" s="95">
        <f t="shared" si="4"/>
        <v>0</v>
      </c>
      <c r="Z44" s="95">
        <f t="shared" si="4"/>
        <v>0</v>
      </c>
      <c r="AA44" s="95"/>
      <c r="AB44" s="298"/>
      <c r="AC44" s="299"/>
      <c r="AD44" s="292"/>
      <c r="AE44" s="95">
        <f t="shared" si="5"/>
        <v>0</v>
      </c>
      <c r="AF44" s="95">
        <f t="shared" si="5"/>
        <v>0</v>
      </c>
      <c r="AG44" s="95">
        <v>0</v>
      </c>
      <c r="AH44" s="95"/>
      <c r="AI44" s="95"/>
      <c r="AJ44" s="95"/>
      <c r="AK44" s="95">
        <f t="shared" si="6"/>
        <v>0</v>
      </c>
      <c r="AL44" s="95">
        <f t="shared" si="6"/>
        <v>0</v>
      </c>
      <c r="AM44" s="95"/>
      <c r="AN44" s="95"/>
      <c r="AO44" s="99"/>
      <c r="AP44" s="99"/>
      <c r="AQ44" s="95">
        <f t="shared" si="7"/>
        <v>0</v>
      </c>
      <c r="AR44" s="95">
        <f t="shared" si="7"/>
        <v>0</v>
      </c>
      <c r="AS44" s="98"/>
      <c r="AT44" s="98"/>
      <c r="AU44" s="98"/>
      <c r="AV44" s="95"/>
      <c r="AW44" s="95">
        <f t="shared" si="8"/>
        <v>0</v>
      </c>
      <c r="AX44" s="95">
        <f t="shared" si="8"/>
        <v>0</v>
      </c>
      <c r="AY44" s="260"/>
      <c r="AZ44" s="110"/>
      <c r="BA44" s="110"/>
      <c r="BB44" s="110"/>
      <c r="BC44" s="95">
        <f t="shared" si="9"/>
        <v>0</v>
      </c>
      <c r="BD44" s="95">
        <f t="shared" si="9"/>
        <v>0</v>
      </c>
      <c r="BE44" s="289"/>
      <c r="BF44" s="289"/>
      <c r="BG44" s="99"/>
      <c r="BH44" s="293"/>
      <c r="BI44" s="95">
        <f t="shared" si="10"/>
        <v>0</v>
      </c>
      <c r="BJ44" s="95">
        <f t="shared" si="10"/>
        <v>0</v>
      </c>
      <c r="BK44" s="118"/>
      <c r="BL44" s="118"/>
      <c r="BM44" s="95"/>
      <c r="BN44" s="95"/>
      <c r="BO44" s="95">
        <f t="shared" si="11"/>
        <v>0</v>
      </c>
      <c r="BP44" s="95">
        <f t="shared" si="11"/>
        <v>0</v>
      </c>
      <c r="BQ44" s="294"/>
      <c r="BR44" s="289"/>
      <c r="BS44" s="119"/>
      <c r="BT44" s="119"/>
      <c r="BU44" s="95">
        <f t="shared" si="12"/>
        <v>0</v>
      </c>
      <c r="BV44" s="95">
        <f t="shared" si="12"/>
        <v>0</v>
      </c>
      <c r="BW44" s="98"/>
      <c r="BX44" s="98"/>
      <c r="BY44" s="103"/>
      <c r="BZ44" s="295"/>
      <c r="CA44" s="95">
        <f t="shared" si="13"/>
        <v>0</v>
      </c>
      <c r="CB44" s="95">
        <f t="shared" si="13"/>
        <v>0</v>
      </c>
      <c r="CC44" s="98"/>
      <c r="CD44" s="98"/>
      <c r="CE44" s="120"/>
      <c r="CF44" s="120"/>
      <c r="CG44" s="95">
        <f t="shared" si="14"/>
        <v>0</v>
      </c>
      <c r="CH44" s="95">
        <f t="shared" si="14"/>
        <v>0</v>
      </c>
      <c r="CI44" s="289"/>
      <c r="CJ44" s="289"/>
      <c r="CK44" s="266"/>
      <c r="CL44" s="95"/>
      <c r="CM44" s="95">
        <f t="shared" si="15"/>
        <v>0</v>
      </c>
      <c r="CN44" s="95">
        <f t="shared" si="15"/>
        <v>0</v>
      </c>
      <c r="CO44" s="289"/>
      <c r="CP44" s="289"/>
      <c r="CQ44" s="95"/>
      <c r="CR44" s="95"/>
      <c r="CS44" s="95">
        <f t="shared" si="16"/>
        <v>0</v>
      </c>
      <c r="CT44" s="95">
        <f t="shared" si="16"/>
        <v>0</v>
      </c>
      <c r="CU44" s="98"/>
      <c r="CV44" s="98"/>
      <c r="CW44" s="289"/>
      <c r="CX44" s="289"/>
      <c r="CY44" s="95">
        <f t="shared" si="17"/>
        <v>0</v>
      </c>
      <c r="CZ44" s="95">
        <f t="shared" si="17"/>
        <v>0</v>
      </c>
      <c r="DA44" s="289"/>
      <c r="DB44" s="290"/>
      <c r="DC44" s="118"/>
      <c r="DD44" s="95"/>
      <c r="DE44" s="95">
        <f t="shared" si="18"/>
        <v>0</v>
      </c>
      <c r="DF44" s="95">
        <f t="shared" si="18"/>
        <v>0</v>
      </c>
      <c r="DG44" s="98"/>
      <c r="DH44" s="98"/>
      <c r="DI44" s="98"/>
      <c r="DJ44" s="98"/>
      <c r="DK44" s="95">
        <f t="shared" si="19"/>
        <v>0</v>
      </c>
      <c r="DL44" s="95">
        <f t="shared" si="19"/>
        <v>0</v>
      </c>
      <c r="DM44" s="289"/>
      <c r="DN44" s="289"/>
      <c r="DO44" s="296"/>
      <c r="DP44" s="297"/>
      <c r="DQ44" s="95">
        <f t="shared" si="20"/>
        <v>0</v>
      </c>
      <c r="DR44" s="95">
        <f t="shared" si="20"/>
        <v>0</v>
      </c>
      <c r="DS44" s="140"/>
      <c r="DT44" s="95"/>
      <c r="DU44" s="289"/>
      <c r="DV44" s="289"/>
      <c r="DW44" s="95">
        <f t="shared" si="21"/>
        <v>0</v>
      </c>
      <c r="DX44" s="95">
        <f t="shared" si="21"/>
        <v>0</v>
      </c>
      <c r="DY44" s="289"/>
      <c r="DZ44" s="290"/>
      <c r="EA44" s="261"/>
      <c r="EB44" s="95"/>
      <c r="EC44" s="95">
        <f t="shared" si="22"/>
        <v>0</v>
      </c>
      <c r="ED44" s="95">
        <f t="shared" si="22"/>
        <v>0</v>
      </c>
      <c r="EE44" s="289"/>
      <c r="EF44" s="289"/>
      <c r="EG44" s="296"/>
      <c r="EH44" s="296"/>
      <c r="EI44" s="95">
        <f t="shared" si="23"/>
        <v>0</v>
      </c>
      <c r="EJ44" s="95">
        <f t="shared" si="23"/>
        <v>0</v>
      </c>
      <c r="EK44" s="289"/>
      <c r="EL44" s="289"/>
      <c r="EM44" s="296"/>
      <c r="EN44" s="296"/>
      <c r="EO44" s="95">
        <f t="shared" si="24"/>
        <v>0</v>
      </c>
      <c r="EP44" s="95">
        <f t="shared" si="24"/>
        <v>0</v>
      </c>
      <c r="EQ44" s="262">
        <v>0</v>
      </c>
      <c r="ER44" s="240"/>
      <c r="ES44" s="240"/>
      <c r="ET44" s="240"/>
      <c r="EU44" s="98">
        <f t="shared" si="25"/>
        <v>0</v>
      </c>
      <c r="EV44" s="98">
        <f t="shared" si="26"/>
        <v>0</v>
      </c>
      <c r="EW44" s="95"/>
      <c r="EX44" s="95"/>
      <c r="EY44" s="95"/>
      <c r="EZ44" s="95"/>
      <c r="FA44" s="95">
        <f t="shared" si="27"/>
        <v>0</v>
      </c>
      <c r="FB44" s="95">
        <f t="shared" si="27"/>
        <v>0</v>
      </c>
      <c r="FC44" s="95"/>
      <c r="FD44" s="95"/>
      <c r="FE44" s="95"/>
      <c r="FF44" s="95"/>
      <c r="FG44" s="95">
        <f t="shared" si="28"/>
        <v>0</v>
      </c>
      <c r="FH44" s="95">
        <f t="shared" si="28"/>
        <v>0</v>
      </c>
      <c r="FI44" s="240"/>
      <c r="FJ44" s="240"/>
      <c r="FK44" s="240"/>
      <c r="FL44" s="240"/>
      <c r="FM44" s="98">
        <f t="shared" si="29"/>
        <v>0</v>
      </c>
      <c r="FN44" s="98">
        <f t="shared" si="30"/>
        <v>0</v>
      </c>
      <c r="FO44" s="240">
        <v>0</v>
      </c>
      <c r="FP44" s="240"/>
      <c r="FQ44" s="240"/>
      <c r="FR44" s="240"/>
      <c r="FS44" s="98">
        <f t="shared" si="31"/>
        <v>0</v>
      </c>
      <c r="FT44" s="98">
        <f t="shared" si="32"/>
        <v>0</v>
      </c>
      <c r="FU44" s="240">
        <v>0</v>
      </c>
      <c r="FV44" s="240"/>
      <c r="FW44" s="240"/>
      <c r="FX44" s="240"/>
      <c r="FY44" s="98">
        <f t="shared" si="33"/>
        <v>0</v>
      </c>
      <c r="FZ44" s="98">
        <f t="shared" si="34"/>
        <v>0</v>
      </c>
      <c r="GA44" s="240">
        <v>0</v>
      </c>
      <c r="GB44" s="240"/>
      <c r="GC44" s="240"/>
      <c r="GD44" s="240"/>
      <c r="GE44" s="98">
        <f t="shared" si="35"/>
        <v>0</v>
      </c>
      <c r="GF44" s="98">
        <f t="shared" si="36"/>
        <v>0</v>
      </c>
      <c r="GG44" s="240"/>
      <c r="GH44" s="240"/>
      <c r="GI44" s="98">
        <f t="shared" si="68"/>
        <v>0</v>
      </c>
      <c r="GJ44" s="98">
        <f t="shared" si="37"/>
        <v>0</v>
      </c>
      <c r="GK44" s="240"/>
      <c r="GL44" s="240"/>
      <c r="GM44" s="98">
        <f t="shared" si="38"/>
        <v>0</v>
      </c>
      <c r="GN44" s="98">
        <f t="shared" si="39"/>
        <v>0</v>
      </c>
      <c r="GO44" s="240">
        <v>1.55</v>
      </c>
      <c r="GP44" s="240"/>
      <c r="GQ44" s="98">
        <f t="shared" si="40"/>
        <v>1.55</v>
      </c>
      <c r="GR44" s="98">
        <f t="shared" si="41"/>
        <v>0</v>
      </c>
      <c r="GS44" s="240"/>
      <c r="GT44" s="240"/>
      <c r="GU44" s="98">
        <f t="shared" si="42"/>
        <v>0</v>
      </c>
      <c r="GV44" s="98">
        <f t="shared" si="43"/>
        <v>0</v>
      </c>
      <c r="GW44" s="240"/>
      <c r="GX44" s="240"/>
      <c r="GY44" s="98">
        <f t="shared" si="44"/>
        <v>0</v>
      </c>
      <c r="GZ44" s="98">
        <f t="shared" si="45"/>
        <v>0</v>
      </c>
      <c r="HA44" s="240"/>
      <c r="HB44" s="240"/>
      <c r="HC44" s="98">
        <f t="shared" si="46"/>
        <v>0</v>
      </c>
      <c r="HD44" s="98">
        <f t="shared" si="47"/>
        <v>0</v>
      </c>
      <c r="HE44" s="240">
        <v>1.33</v>
      </c>
      <c r="HF44" s="240"/>
      <c r="HG44" s="98">
        <f t="shared" si="48"/>
        <v>1.33</v>
      </c>
      <c r="HH44" s="98">
        <f t="shared" si="48"/>
        <v>0</v>
      </c>
      <c r="HI44" s="240">
        <v>1.44</v>
      </c>
      <c r="HJ44" s="240"/>
      <c r="HK44" s="98">
        <f t="shared" si="49"/>
        <v>1.44</v>
      </c>
      <c r="HL44" s="98">
        <f t="shared" si="49"/>
        <v>0</v>
      </c>
      <c r="HM44" s="98"/>
      <c r="HN44" s="98"/>
      <c r="HO44" s="98">
        <f t="shared" si="50"/>
        <v>0</v>
      </c>
      <c r="HP44" s="98">
        <f t="shared" si="50"/>
        <v>0</v>
      </c>
      <c r="HQ44" s="98"/>
      <c r="HR44" s="98"/>
      <c r="HS44" s="98">
        <f t="shared" si="51"/>
        <v>0</v>
      </c>
      <c r="HT44" s="98">
        <f t="shared" si="51"/>
        <v>0</v>
      </c>
      <c r="HU44" s="98">
        <v>0</v>
      </c>
      <c r="HV44" s="98"/>
      <c r="HW44" s="98">
        <f t="shared" ref="HW44:HX75" si="69">HU44</f>
        <v>0</v>
      </c>
      <c r="HX44" s="98">
        <f t="shared" si="69"/>
        <v>0</v>
      </c>
      <c r="HY44" s="98"/>
      <c r="HZ44" s="98"/>
      <c r="IA44" s="98">
        <f t="shared" si="53"/>
        <v>0</v>
      </c>
      <c r="IB44" s="98">
        <f t="shared" si="53"/>
        <v>0</v>
      </c>
      <c r="IC44" s="98"/>
      <c r="ID44" s="98"/>
      <c r="IE44" s="98">
        <f t="shared" si="54"/>
        <v>0</v>
      </c>
      <c r="IF44" s="263">
        <f t="shared" si="55"/>
        <v>0</v>
      </c>
      <c r="IG44" s="288"/>
      <c r="IH44" s="288"/>
      <c r="II44" s="264">
        <f t="shared" si="56"/>
        <v>0</v>
      </c>
      <c r="IJ44" s="264">
        <f t="shared" si="56"/>
        <v>0</v>
      </c>
      <c r="IM44" s="264">
        <f t="shared" si="57"/>
        <v>0</v>
      </c>
      <c r="IN44" s="264">
        <f t="shared" si="57"/>
        <v>0</v>
      </c>
      <c r="IO44" s="240"/>
      <c r="IP44" s="264"/>
      <c r="IQ44" s="264">
        <f t="shared" si="58"/>
        <v>0</v>
      </c>
      <c r="IR44" s="264">
        <f t="shared" si="58"/>
        <v>0</v>
      </c>
      <c r="IS44" s="264"/>
      <c r="IT44" s="264"/>
      <c r="IU44" s="264">
        <f t="shared" si="59"/>
        <v>0</v>
      </c>
      <c r="IV44" s="264">
        <f t="shared" si="59"/>
        <v>0</v>
      </c>
      <c r="IW44" s="264">
        <v>0</v>
      </c>
      <c r="IX44" s="264"/>
      <c r="IY44" s="264">
        <f t="shared" si="60"/>
        <v>0</v>
      </c>
      <c r="IZ44" s="264">
        <f t="shared" si="61"/>
        <v>0</v>
      </c>
      <c r="JA44" s="264"/>
      <c r="JB44" s="264"/>
      <c r="JC44" s="264">
        <f t="shared" si="62"/>
        <v>0</v>
      </c>
      <c r="JD44" s="264">
        <f t="shared" si="62"/>
        <v>0</v>
      </c>
      <c r="JE44" s="264">
        <v>1.33</v>
      </c>
      <c r="JF44" s="264"/>
      <c r="JG44" s="264">
        <f t="shared" si="63"/>
        <v>1.33</v>
      </c>
      <c r="JH44" s="264">
        <f t="shared" si="63"/>
        <v>0</v>
      </c>
      <c r="JI44" s="264"/>
      <c r="JJ44" s="264"/>
      <c r="JK44" s="264">
        <f t="shared" si="64"/>
        <v>0</v>
      </c>
      <c r="JL44" s="264">
        <f t="shared" si="64"/>
        <v>0</v>
      </c>
      <c r="JM44" s="264"/>
      <c r="JN44" s="264"/>
      <c r="JO44" s="264">
        <f t="shared" si="65"/>
        <v>0</v>
      </c>
      <c r="JP44" s="264">
        <f t="shared" si="65"/>
        <v>0</v>
      </c>
      <c r="JQ44" s="264"/>
      <c r="JR44" s="264"/>
      <c r="JS44" s="264">
        <f t="shared" si="66"/>
        <v>0</v>
      </c>
      <c r="JT44" s="264">
        <f t="shared" si="66"/>
        <v>0</v>
      </c>
      <c r="JU44" s="264"/>
      <c r="JV44" s="264"/>
      <c r="JW44" s="264">
        <f t="shared" si="67"/>
        <v>0</v>
      </c>
      <c r="JX44" s="264">
        <f t="shared" si="67"/>
        <v>0</v>
      </c>
    </row>
    <row r="45" spans="1:284" ht="12.75" customHeight="1">
      <c r="A45" s="219"/>
      <c r="B45" s="114">
        <v>35</v>
      </c>
      <c r="C45" s="289"/>
      <c r="D45" s="289"/>
      <c r="E45" s="98"/>
      <c r="F45" s="98"/>
      <c r="G45" s="95">
        <f t="shared" si="0"/>
        <v>0</v>
      </c>
      <c r="H45" s="95">
        <f t="shared" si="0"/>
        <v>0</v>
      </c>
      <c r="I45" s="290">
        <v>0</v>
      </c>
      <c r="J45" s="95"/>
      <c r="K45" s="95"/>
      <c r="L45" s="95"/>
      <c r="M45" s="95">
        <f t="shared" si="2"/>
        <v>0</v>
      </c>
      <c r="N45" s="95">
        <f t="shared" si="2"/>
        <v>0</v>
      </c>
      <c r="O45" s="289"/>
      <c r="P45" s="290"/>
      <c r="Q45" s="98"/>
      <c r="R45" s="95"/>
      <c r="S45" s="95">
        <f t="shared" si="3"/>
        <v>0</v>
      </c>
      <c r="T45" s="95">
        <f t="shared" si="3"/>
        <v>0</v>
      </c>
      <c r="U45" s="95"/>
      <c r="V45" s="95"/>
      <c r="W45" s="98"/>
      <c r="X45" s="98"/>
      <c r="Y45" s="95">
        <f t="shared" si="4"/>
        <v>0</v>
      </c>
      <c r="Z45" s="95">
        <f t="shared" si="4"/>
        <v>0</v>
      </c>
      <c r="AA45" s="95"/>
      <c r="AB45" s="298"/>
      <c r="AC45" s="299"/>
      <c r="AD45" s="292"/>
      <c r="AE45" s="95">
        <f t="shared" si="5"/>
        <v>0</v>
      </c>
      <c r="AF45" s="95">
        <f t="shared" si="5"/>
        <v>0</v>
      </c>
      <c r="AG45" s="95">
        <v>0</v>
      </c>
      <c r="AH45" s="95"/>
      <c r="AI45" s="95"/>
      <c r="AJ45" s="95"/>
      <c r="AK45" s="95">
        <f t="shared" si="6"/>
        <v>0</v>
      </c>
      <c r="AL45" s="95">
        <f t="shared" si="6"/>
        <v>0</v>
      </c>
      <c r="AM45" s="95"/>
      <c r="AN45" s="95"/>
      <c r="AO45" s="99"/>
      <c r="AP45" s="99"/>
      <c r="AQ45" s="95">
        <f t="shared" si="7"/>
        <v>0</v>
      </c>
      <c r="AR45" s="95">
        <f t="shared" si="7"/>
        <v>0</v>
      </c>
      <c r="AS45" s="98"/>
      <c r="AT45" s="98"/>
      <c r="AU45" s="98"/>
      <c r="AV45" s="95"/>
      <c r="AW45" s="95">
        <f t="shared" si="8"/>
        <v>0</v>
      </c>
      <c r="AX45" s="95">
        <f t="shared" si="8"/>
        <v>0</v>
      </c>
      <c r="AY45" s="260"/>
      <c r="AZ45" s="110"/>
      <c r="BA45" s="110"/>
      <c r="BB45" s="110"/>
      <c r="BC45" s="95">
        <f t="shared" si="9"/>
        <v>0</v>
      </c>
      <c r="BD45" s="95">
        <f t="shared" si="9"/>
        <v>0</v>
      </c>
      <c r="BE45" s="289"/>
      <c r="BF45" s="289"/>
      <c r="BG45" s="99"/>
      <c r="BH45" s="293"/>
      <c r="BI45" s="95">
        <f t="shared" si="10"/>
        <v>0</v>
      </c>
      <c r="BJ45" s="95">
        <f t="shared" si="10"/>
        <v>0</v>
      </c>
      <c r="BK45" s="118"/>
      <c r="BL45" s="118"/>
      <c r="BM45" s="95"/>
      <c r="BN45" s="95"/>
      <c r="BO45" s="95">
        <f t="shared" si="11"/>
        <v>0</v>
      </c>
      <c r="BP45" s="95">
        <f t="shared" si="11"/>
        <v>0</v>
      </c>
      <c r="BQ45" s="294"/>
      <c r="BR45" s="289"/>
      <c r="BS45" s="119"/>
      <c r="BT45" s="119"/>
      <c r="BU45" s="95">
        <f t="shared" si="12"/>
        <v>0</v>
      </c>
      <c r="BV45" s="95">
        <f t="shared" si="12"/>
        <v>0</v>
      </c>
      <c r="BW45" s="98"/>
      <c r="BX45" s="98"/>
      <c r="BY45" s="103"/>
      <c r="BZ45" s="295"/>
      <c r="CA45" s="95">
        <f t="shared" si="13"/>
        <v>0</v>
      </c>
      <c r="CB45" s="95">
        <f t="shared" si="13"/>
        <v>0</v>
      </c>
      <c r="CC45" s="98"/>
      <c r="CD45" s="98"/>
      <c r="CE45" s="120"/>
      <c r="CF45" s="120"/>
      <c r="CG45" s="95">
        <f t="shared" si="14"/>
        <v>0</v>
      </c>
      <c r="CH45" s="95">
        <f t="shared" si="14"/>
        <v>0</v>
      </c>
      <c r="CI45" s="289"/>
      <c r="CJ45" s="289"/>
      <c r="CK45" s="266"/>
      <c r="CL45" s="95"/>
      <c r="CM45" s="95">
        <f t="shared" si="15"/>
        <v>0</v>
      </c>
      <c r="CN45" s="95">
        <f t="shared" si="15"/>
        <v>0</v>
      </c>
      <c r="CO45" s="289"/>
      <c r="CP45" s="289"/>
      <c r="CQ45" s="95"/>
      <c r="CR45" s="95"/>
      <c r="CS45" s="95">
        <f t="shared" si="16"/>
        <v>0</v>
      </c>
      <c r="CT45" s="95">
        <f t="shared" si="16"/>
        <v>0</v>
      </c>
      <c r="CU45" s="98"/>
      <c r="CV45" s="98"/>
      <c r="CW45" s="289"/>
      <c r="CX45" s="289"/>
      <c r="CY45" s="95">
        <f t="shared" si="17"/>
        <v>0</v>
      </c>
      <c r="CZ45" s="95">
        <f t="shared" si="17"/>
        <v>0</v>
      </c>
      <c r="DA45" s="289"/>
      <c r="DB45" s="290"/>
      <c r="DC45" s="118"/>
      <c r="DD45" s="95"/>
      <c r="DE45" s="95">
        <f t="shared" si="18"/>
        <v>0</v>
      </c>
      <c r="DF45" s="95">
        <f t="shared" si="18"/>
        <v>0</v>
      </c>
      <c r="DG45" s="98"/>
      <c r="DH45" s="98"/>
      <c r="DI45" s="98"/>
      <c r="DJ45" s="98"/>
      <c r="DK45" s="95">
        <f t="shared" si="19"/>
        <v>0</v>
      </c>
      <c r="DL45" s="95">
        <f t="shared" si="19"/>
        <v>0</v>
      </c>
      <c r="DM45" s="289"/>
      <c r="DN45" s="289"/>
      <c r="DO45" s="296"/>
      <c r="DP45" s="297"/>
      <c r="DQ45" s="95">
        <f t="shared" si="20"/>
        <v>0</v>
      </c>
      <c r="DR45" s="95">
        <f t="shared" si="20"/>
        <v>0</v>
      </c>
      <c r="DS45" s="140"/>
      <c r="DT45" s="95"/>
      <c r="DU45" s="289"/>
      <c r="DV45" s="289"/>
      <c r="DW45" s="95">
        <f t="shared" si="21"/>
        <v>0</v>
      </c>
      <c r="DX45" s="95">
        <f t="shared" si="21"/>
        <v>0</v>
      </c>
      <c r="DY45" s="289"/>
      <c r="DZ45" s="290"/>
      <c r="EA45" s="261"/>
      <c r="EB45" s="95"/>
      <c r="EC45" s="95">
        <f t="shared" si="22"/>
        <v>0</v>
      </c>
      <c r="ED45" s="95">
        <f t="shared" si="22"/>
        <v>0</v>
      </c>
      <c r="EE45" s="289"/>
      <c r="EF45" s="289"/>
      <c r="EG45" s="296"/>
      <c r="EH45" s="296"/>
      <c r="EI45" s="95">
        <f t="shared" si="23"/>
        <v>0</v>
      </c>
      <c r="EJ45" s="95">
        <f t="shared" si="23"/>
        <v>0</v>
      </c>
      <c r="EK45" s="289"/>
      <c r="EL45" s="289"/>
      <c r="EM45" s="296"/>
      <c r="EN45" s="296"/>
      <c r="EO45" s="95">
        <f t="shared" si="24"/>
        <v>0</v>
      </c>
      <c r="EP45" s="95">
        <f t="shared" si="24"/>
        <v>0</v>
      </c>
      <c r="EQ45" s="262">
        <v>0</v>
      </c>
      <c r="ER45" s="240"/>
      <c r="ES45" s="240"/>
      <c r="ET45" s="240"/>
      <c r="EU45" s="98">
        <f t="shared" si="25"/>
        <v>0</v>
      </c>
      <c r="EV45" s="98">
        <f t="shared" si="26"/>
        <v>0</v>
      </c>
      <c r="EW45" s="95"/>
      <c r="EX45" s="95"/>
      <c r="EY45" s="95"/>
      <c r="EZ45" s="95"/>
      <c r="FA45" s="95">
        <f t="shared" si="27"/>
        <v>0</v>
      </c>
      <c r="FB45" s="95">
        <f t="shared" si="27"/>
        <v>0</v>
      </c>
      <c r="FC45" s="95"/>
      <c r="FD45" s="95"/>
      <c r="FE45" s="95"/>
      <c r="FF45" s="95"/>
      <c r="FG45" s="95">
        <f t="shared" si="28"/>
        <v>0</v>
      </c>
      <c r="FH45" s="95">
        <f t="shared" si="28"/>
        <v>0</v>
      </c>
      <c r="FI45" s="240"/>
      <c r="FJ45" s="240"/>
      <c r="FK45" s="240"/>
      <c r="FL45" s="240"/>
      <c r="FM45" s="98">
        <f t="shared" si="29"/>
        <v>0</v>
      </c>
      <c r="FN45" s="98">
        <f t="shared" si="30"/>
        <v>0</v>
      </c>
      <c r="FO45" s="240">
        <v>0</v>
      </c>
      <c r="FP45" s="240"/>
      <c r="FQ45" s="240"/>
      <c r="FR45" s="240"/>
      <c r="FS45" s="98">
        <f t="shared" si="31"/>
        <v>0</v>
      </c>
      <c r="FT45" s="98">
        <f t="shared" si="32"/>
        <v>0</v>
      </c>
      <c r="FU45" s="240">
        <v>0</v>
      </c>
      <c r="FV45" s="240"/>
      <c r="FW45" s="240"/>
      <c r="FX45" s="240"/>
      <c r="FY45" s="98">
        <f t="shared" si="33"/>
        <v>0</v>
      </c>
      <c r="FZ45" s="98">
        <f t="shared" si="34"/>
        <v>0</v>
      </c>
      <c r="GA45" s="240">
        <v>0</v>
      </c>
      <c r="GB45" s="240"/>
      <c r="GC45" s="240"/>
      <c r="GD45" s="240"/>
      <c r="GE45" s="98">
        <f t="shared" si="35"/>
        <v>0</v>
      </c>
      <c r="GF45" s="98">
        <f t="shared" si="36"/>
        <v>0</v>
      </c>
      <c r="GG45" s="240"/>
      <c r="GH45" s="240"/>
      <c r="GI45" s="98">
        <f t="shared" si="68"/>
        <v>0</v>
      </c>
      <c r="GJ45" s="98">
        <f t="shared" si="37"/>
        <v>0</v>
      </c>
      <c r="GK45" s="240"/>
      <c r="GL45" s="240"/>
      <c r="GM45" s="98">
        <f t="shared" si="38"/>
        <v>0</v>
      </c>
      <c r="GN45" s="98">
        <f t="shared" si="39"/>
        <v>0</v>
      </c>
      <c r="GO45" s="240">
        <v>1.75</v>
      </c>
      <c r="GP45" s="240"/>
      <c r="GQ45" s="98">
        <f t="shared" si="40"/>
        <v>1.75</v>
      </c>
      <c r="GR45" s="98">
        <f t="shared" si="41"/>
        <v>0</v>
      </c>
      <c r="GS45" s="240"/>
      <c r="GT45" s="240"/>
      <c r="GU45" s="98">
        <f t="shared" si="42"/>
        <v>0</v>
      </c>
      <c r="GV45" s="98">
        <f t="shared" si="43"/>
        <v>0</v>
      </c>
      <c r="GW45" s="240"/>
      <c r="GX45" s="240"/>
      <c r="GY45" s="98">
        <f t="shared" si="44"/>
        <v>0</v>
      </c>
      <c r="GZ45" s="98">
        <f t="shared" si="45"/>
        <v>0</v>
      </c>
      <c r="HA45" s="240"/>
      <c r="HB45" s="240"/>
      <c r="HC45" s="98">
        <f t="shared" si="46"/>
        <v>0</v>
      </c>
      <c r="HD45" s="98">
        <f t="shared" si="47"/>
        <v>0</v>
      </c>
      <c r="HE45" s="240">
        <v>1.33</v>
      </c>
      <c r="HF45" s="240"/>
      <c r="HG45" s="98">
        <f t="shared" si="48"/>
        <v>1.33</v>
      </c>
      <c r="HH45" s="98">
        <f t="shared" si="48"/>
        <v>0</v>
      </c>
      <c r="HI45" s="240">
        <v>1.44</v>
      </c>
      <c r="HJ45" s="240"/>
      <c r="HK45" s="98">
        <f t="shared" si="49"/>
        <v>1.44</v>
      </c>
      <c r="HL45" s="98">
        <f t="shared" si="49"/>
        <v>0</v>
      </c>
      <c r="HM45" s="98"/>
      <c r="HN45" s="98"/>
      <c r="HO45" s="98">
        <f t="shared" si="50"/>
        <v>0</v>
      </c>
      <c r="HP45" s="98">
        <f t="shared" si="50"/>
        <v>0</v>
      </c>
      <c r="HQ45" s="98"/>
      <c r="HR45" s="98"/>
      <c r="HS45" s="98">
        <f t="shared" si="51"/>
        <v>0</v>
      </c>
      <c r="HT45" s="98">
        <f t="shared" si="51"/>
        <v>0</v>
      </c>
      <c r="HU45" s="98">
        <v>0</v>
      </c>
      <c r="HV45" s="98"/>
      <c r="HW45" s="98">
        <f t="shared" si="69"/>
        <v>0</v>
      </c>
      <c r="HX45" s="98">
        <f t="shared" si="69"/>
        <v>0</v>
      </c>
      <c r="HY45" s="98"/>
      <c r="HZ45" s="98"/>
      <c r="IA45" s="98">
        <f t="shared" si="53"/>
        <v>0</v>
      </c>
      <c r="IB45" s="98">
        <f t="shared" si="53"/>
        <v>0</v>
      </c>
      <c r="IC45" s="98"/>
      <c r="ID45" s="98"/>
      <c r="IE45" s="98">
        <f t="shared" si="54"/>
        <v>0</v>
      </c>
      <c r="IF45" s="263">
        <f t="shared" si="55"/>
        <v>0</v>
      </c>
      <c r="IG45" s="288"/>
      <c r="IH45" s="288"/>
      <c r="II45" s="264">
        <f t="shared" si="56"/>
        <v>0</v>
      </c>
      <c r="IJ45" s="264">
        <f t="shared" si="56"/>
        <v>0</v>
      </c>
      <c r="IM45" s="264">
        <f t="shared" si="57"/>
        <v>0</v>
      </c>
      <c r="IN45" s="264">
        <f t="shared" si="57"/>
        <v>0</v>
      </c>
      <c r="IO45" s="240"/>
      <c r="IP45" s="264"/>
      <c r="IQ45" s="264">
        <f t="shared" si="58"/>
        <v>0</v>
      </c>
      <c r="IR45" s="264">
        <f t="shared" si="58"/>
        <v>0</v>
      </c>
      <c r="IS45" s="264"/>
      <c r="IT45" s="264"/>
      <c r="IU45" s="264">
        <f t="shared" si="59"/>
        <v>0</v>
      </c>
      <c r="IV45" s="264">
        <f t="shared" si="59"/>
        <v>0</v>
      </c>
      <c r="IW45" s="264">
        <v>0</v>
      </c>
      <c r="IX45" s="264"/>
      <c r="IY45" s="264">
        <f t="shared" si="60"/>
        <v>0</v>
      </c>
      <c r="IZ45" s="264">
        <f t="shared" si="61"/>
        <v>0</v>
      </c>
      <c r="JA45" s="264"/>
      <c r="JB45" s="264"/>
      <c r="JC45" s="264">
        <f t="shared" si="62"/>
        <v>0</v>
      </c>
      <c r="JD45" s="264">
        <f t="shared" si="62"/>
        <v>0</v>
      </c>
      <c r="JE45" s="264">
        <v>1.33</v>
      </c>
      <c r="JF45" s="264"/>
      <c r="JG45" s="264">
        <f t="shared" si="63"/>
        <v>1.33</v>
      </c>
      <c r="JH45" s="264">
        <f t="shared" si="63"/>
        <v>0</v>
      </c>
      <c r="JI45" s="264"/>
      <c r="JJ45" s="264"/>
      <c r="JK45" s="264">
        <f t="shared" si="64"/>
        <v>0</v>
      </c>
      <c r="JL45" s="264">
        <f t="shared" si="64"/>
        <v>0</v>
      </c>
      <c r="JM45" s="264"/>
      <c r="JN45" s="264"/>
      <c r="JO45" s="264">
        <f t="shared" si="65"/>
        <v>0</v>
      </c>
      <c r="JP45" s="264">
        <f t="shared" si="65"/>
        <v>0</v>
      </c>
      <c r="JQ45" s="264"/>
      <c r="JR45" s="264"/>
      <c r="JS45" s="264">
        <f t="shared" si="66"/>
        <v>0</v>
      </c>
      <c r="JT45" s="264">
        <f t="shared" si="66"/>
        <v>0</v>
      </c>
      <c r="JU45" s="264"/>
      <c r="JV45" s="264"/>
      <c r="JW45" s="264">
        <f t="shared" si="67"/>
        <v>0</v>
      </c>
      <c r="JX45" s="264">
        <f t="shared" si="67"/>
        <v>0</v>
      </c>
    </row>
    <row r="46" spans="1:284" ht="12.75" customHeight="1">
      <c r="A46" s="219"/>
      <c r="B46" s="114">
        <v>36</v>
      </c>
      <c r="C46" s="289"/>
      <c r="D46" s="289"/>
      <c r="E46" s="98"/>
      <c r="F46" s="98"/>
      <c r="G46" s="95">
        <f t="shared" si="0"/>
        <v>0</v>
      </c>
      <c r="H46" s="95">
        <f t="shared" si="0"/>
        <v>0</v>
      </c>
      <c r="I46" s="290">
        <v>11.34</v>
      </c>
      <c r="J46" s="95"/>
      <c r="K46" s="95"/>
      <c r="L46" s="95"/>
      <c r="M46" s="95">
        <f t="shared" si="2"/>
        <v>11.34</v>
      </c>
      <c r="N46" s="95">
        <f t="shared" si="2"/>
        <v>0</v>
      </c>
      <c r="O46" s="289"/>
      <c r="P46" s="290"/>
      <c r="Q46" s="98"/>
      <c r="R46" s="95"/>
      <c r="S46" s="95">
        <f t="shared" si="3"/>
        <v>0</v>
      </c>
      <c r="T46" s="95">
        <f t="shared" si="3"/>
        <v>0</v>
      </c>
      <c r="U46" s="95"/>
      <c r="V46" s="95"/>
      <c r="W46" s="98"/>
      <c r="X46" s="98"/>
      <c r="Y46" s="95">
        <f t="shared" si="4"/>
        <v>0</v>
      </c>
      <c r="Z46" s="95">
        <f t="shared" si="4"/>
        <v>0</v>
      </c>
      <c r="AA46" s="95"/>
      <c r="AB46" s="298"/>
      <c r="AC46" s="299"/>
      <c r="AD46" s="292"/>
      <c r="AE46" s="95">
        <f t="shared" si="5"/>
        <v>0</v>
      </c>
      <c r="AF46" s="95">
        <f t="shared" si="5"/>
        <v>0</v>
      </c>
      <c r="AG46" s="95">
        <v>0</v>
      </c>
      <c r="AH46" s="95"/>
      <c r="AI46" s="95"/>
      <c r="AJ46" s="95"/>
      <c r="AK46" s="95">
        <f t="shared" si="6"/>
        <v>0</v>
      </c>
      <c r="AL46" s="95">
        <f t="shared" si="6"/>
        <v>0</v>
      </c>
      <c r="AM46" s="95"/>
      <c r="AN46" s="95"/>
      <c r="AO46" s="99"/>
      <c r="AP46" s="99"/>
      <c r="AQ46" s="95">
        <f t="shared" si="7"/>
        <v>0</v>
      </c>
      <c r="AR46" s="95">
        <f t="shared" si="7"/>
        <v>0</v>
      </c>
      <c r="AS46" s="98"/>
      <c r="AT46" s="98"/>
      <c r="AU46" s="98"/>
      <c r="AV46" s="95"/>
      <c r="AW46" s="95">
        <f t="shared" si="8"/>
        <v>0</v>
      </c>
      <c r="AX46" s="95">
        <f t="shared" si="8"/>
        <v>0</v>
      </c>
      <c r="AY46" s="260"/>
      <c r="AZ46" s="110"/>
      <c r="BA46" s="110"/>
      <c r="BB46" s="110"/>
      <c r="BC46" s="95">
        <f t="shared" si="9"/>
        <v>0</v>
      </c>
      <c r="BD46" s="95">
        <f t="shared" si="9"/>
        <v>0</v>
      </c>
      <c r="BE46" s="289"/>
      <c r="BF46" s="289"/>
      <c r="BG46" s="99"/>
      <c r="BH46" s="293"/>
      <c r="BI46" s="95">
        <f t="shared" si="10"/>
        <v>0</v>
      </c>
      <c r="BJ46" s="95">
        <f t="shared" si="10"/>
        <v>0</v>
      </c>
      <c r="BK46" s="118"/>
      <c r="BL46" s="118"/>
      <c r="BM46" s="95"/>
      <c r="BN46" s="95"/>
      <c r="BO46" s="95">
        <f t="shared" si="11"/>
        <v>0</v>
      </c>
      <c r="BP46" s="95">
        <f t="shared" si="11"/>
        <v>0</v>
      </c>
      <c r="BQ46" s="294"/>
      <c r="BR46" s="289"/>
      <c r="BS46" s="119"/>
      <c r="BT46" s="119"/>
      <c r="BU46" s="95">
        <f t="shared" si="12"/>
        <v>0</v>
      </c>
      <c r="BV46" s="95">
        <f t="shared" si="12"/>
        <v>0</v>
      </c>
      <c r="BW46" s="98"/>
      <c r="BX46" s="98"/>
      <c r="BY46" s="103"/>
      <c r="BZ46" s="295"/>
      <c r="CA46" s="95">
        <f t="shared" si="13"/>
        <v>0</v>
      </c>
      <c r="CB46" s="95">
        <f t="shared" si="13"/>
        <v>0</v>
      </c>
      <c r="CC46" s="98"/>
      <c r="CD46" s="98"/>
      <c r="CE46" s="120"/>
      <c r="CF46" s="120"/>
      <c r="CG46" s="95">
        <f t="shared" si="14"/>
        <v>0</v>
      </c>
      <c r="CH46" s="95">
        <f t="shared" si="14"/>
        <v>0</v>
      </c>
      <c r="CI46" s="289"/>
      <c r="CJ46" s="289"/>
      <c r="CK46" s="266"/>
      <c r="CL46" s="95"/>
      <c r="CM46" s="95">
        <f t="shared" si="15"/>
        <v>0</v>
      </c>
      <c r="CN46" s="95">
        <f t="shared" si="15"/>
        <v>0</v>
      </c>
      <c r="CO46" s="289"/>
      <c r="CP46" s="289"/>
      <c r="CQ46" s="95"/>
      <c r="CR46" s="95"/>
      <c r="CS46" s="95">
        <f t="shared" si="16"/>
        <v>0</v>
      </c>
      <c r="CT46" s="95">
        <f t="shared" si="16"/>
        <v>0</v>
      </c>
      <c r="CU46" s="98"/>
      <c r="CV46" s="98"/>
      <c r="CW46" s="289"/>
      <c r="CX46" s="289"/>
      <c r="CY46" s="95">
        <f t="shared" si="17"/>
        <v>0</v>
      </c>
      <c r="CZ46" s="95">
        <f t="shared" si="17"/>
        <v>0</v>
      </c>
      <c r="DA46" s="289"/>
      <c r="DB46" s="290"/>
      <c r="DC46" s="118"/>
      <c r="DD46" s="95"/>
      <c r="DE46" s="95">
        <f t="shared" si="18"/>
        <v>0</v>
      </c>
      <c r="DF46" s="95">
        <f t="shared" si="18"/>
        <v>0</v>
      </c>
      <c r="DG46" s="98"/>
      <c r="DH46" s="98"/>
      <c r="DI46" s="98"/>
      <c r="DJ46" s="98"/>
      <c r="DK46" s="95">
        <f t="shared" si="19"/>
        <v>0</v>
      </c>
      <c r="DL46" s="95">
        <f t="shared" si="19"/>
        <v>0</v>
      </c>
      <c r="DM46" s="289"/>
      <c r="DN46" s="289"/>
      <c r="DO46" s="296"/>
      <c r="DP46" s="297"/>
      <c r="DQ46" s="95">
        <f t="shared" si="20"/>
        <v>0</v>
      </c>
      <c r="DR46" s="95">
        <f t="shared" si="20"/>
        <v>0</v>
      </c>
      <c r="DS46" s="140"/>
      <c r="DT46" s="95"/>
      <c r="DU46" s="289"/>
      <c r="DV46" s="289"/>
      <c r="DW46" s="95">
        <f t="shared" si="21"/>
        <v>0</v>
      </c>
      <c r="DX46" s="95">
        <f t="shared" si="21"/>
        <v>0</v>
      </c>
      <c r="DY46" s="289"/>
      <c r="DZ46" s="290"/>
      <c r="EA46" s="261"/>
      <c r="EB46" s="95"/>
      <c r="EC46" s="95">
        <f t="shared" si="22"/>
        <v>0</v>
      </c>
      <c r="ED46" s="95">
        <f t="shared" si="22"/>
        <v>0</v>
      </c>
      <c r="EE46" s="289"/>
      <c r="EF46" s="289"/>
      <c r="EG46" s="296"/>
      <c r="EH46" s="296"/>
      <c r="EI46" s="95">
        <f t="shared" si="23"/>
        <v>0</v>
      </c>
      <c r="EJ46" s="95">
        <f t="shared" si="23"/>
        <v>0</v>
      </c>
      <c r="EK46" s="289"/>
      <c r="EL46" s="289"/>
      <c r="EM46" s="296"/>
      <c r="EN46" s="296"/>
      <c r="EO46" s="95">
        <f t="shared" si="24"/>
        <v>0</v>
      </c>
      <c r="EP46" s="95">
        <f t="shared" si="24"/>
        <v>0</v>
      </c>
      <c r="EQ46" s="262">
        <v>0</v>
      </c>
      <c r="ER46" s="240"/>
      <c r="ES46" s="240"/>
      <c r="ET46" s="240"/>
      <c r="EU46" s="98">
        <f t="shared" si="25"/>
        <v>0</v>
      </c>
      <c r="EV46" s="98">
        <f t="shared" si="26"/>
        <v>0</v>
      </c>
      <c r="EW46" s="95"/>
      <c r="EX46" s="95"/>
      <c r="EY46" s="95"/>
      <c r="EZ46" s="95"/>
      <c r="FA46" s="95">
        <f t="shared" si="27"/>
        <v>0</v>
      </c>
      <c r="FB46" s="95">
        <f t="shared" si="27"/>
        <v>0</v>
      </c>
      <c r="FC46" s="95"/>
      <c r="FD46" s="95"/>
      <c r="FE46" s="95"/>
      <c r="FF46" s="95"/>
      <c r="FG46" s="95">
        <f t="shared" si="28"/>
        <v>0</v>
      </c>
      <c r="FH46" s="95">
        <f t="shared" si="28"/>
        <v>0</v>
      </c>
      <c r="FI46" s="240"/>
      <c r="FJ46" s="240"/>
      <c r="FK46" s="240"/>
      <c r="FL46" s="240"/>
      <c r="FM46" s="98">
        <f t="shared" si="29"/>
        <v>0</v>
      </c>
      <c r="FN46" s="98">
        <f t="shared" si="30"/>
        <v>0</v>
      </c>
      <c r="FO46" s="240">
        <v>0</v>
      </c>
      <c r="FP46" s="240"/>
      <c r="FQ46" s="240"/>
      <c r="FR46" s="240"/>
      <c r="FS46" s="98">
        <f t="shared" si="31"/>
        <v>0</v>
      </c>
      <c r="FT46" s="98">
        <f t="shared" si="32"/>
        <v>0</v>
      </c>
      <c r="FU46" s="240">
        <v>0</v>
      </c>
      <c r="FV46" s="240"/>
      <c r="FW46" s="240"/>
      <c r="FX46" s="240"/>
      <c r="FY46" s="98">
        <f t="shared" si="33"/>
        <v>0</v>
      </c>
      <c r="FZ46" s="98">
        <f t="shared" si="34"/>
        <v>0</v>
      </c>
      <c r="GA46" s="240">
        <v>0</v>
      </c>
      <c r="GB46" s="240"/>
      <c r="GC46" s="240"/>
      <c r="GD46" s="240"/>
      <c r="GE46" s="98">
        <f t="shared" si="35"/>
        <v>0</v>
      </c>
      <c r="GF46" s="98">
        <f t="shared" si="36"/>
        <v>0</v>
      </c>
      <c r="GG46" s="240"/>
      <c r="GH46" s="240"/>
      <c r="GI46" s="98">
        <f t="shared" si="68"/>
        <v>0</v>
      </c>
      <c r="GJ46" s="98">
        <f t="shared" si="37"/>
        <v>0</v>
      </c>
      <c r="GK46" s="240"/>
      <c r="GL46" s="240"/>
      <c r="GM46" s="98">
        <f t="shared" si="38"/>
        <v>0</v>
      </c>
      <c r="GN46" s="98">
        <f t="shared" si="39"/>
        <v>0</v>
      </c>
      <c r="GO46" s="240">
        <v>1.96</v>
      </c>
      <c r="GP46" s="240"/>
      <c r="GQ46" s="98">
        <f t="shared" si="40"/>
        <v>1.96</v>
      </c>
      <c r="GR46" s="98">
        <f t="shared" si="41"/>
        <v>0</v>
      </c>
      <c r="GS46" s="240"/>
      <c r="GT46" s="240"/>
      <c r="GU46" s="98">
        <f t="shared" si="42"/>
        <v>0</v>
      </c>
      <c r="GV46" s="98">
        <f t="shared" si="43"/>
        <v>0</v>
      </c>
      <c r="GW46" s="240"/>
      <c r="GX46" s="240"/>
      <c r="GY46" s="98">
        <f t="shared" si="44"/>
        <v>0</v>
      </c>
      <c r="GZ46" s="98">
        <f t="shared" si="45"/>
        <v>0</v>
      </c>
      <c r="HA46" s="240"/>
      <c r="HB46" s="240"/>
      <c r="HC46" s="98">
        <f t="shared" si="46"/>
        <v>0</v>
      </c>
      <c r="HD46" s="98">
        <f t="shared" si="47"/>
        <v>0</v>
      </c>
      <c r="HE46" s="240">
        <v>1.33</v>
      </c>
      <c r="HF46" s="240"/>
      <c r="HG46" s="98">
        <f t="shared" si="48"/>
        <v>1.33</v>
      </c>
      <c r="HH46" s="98">
        <f t="shared" si="48"/>
        <v>0</v>
      </c>
      <c r="HI46" s="240">
        <v>1.44</v>
      </c>
      <c r="HJ46" s="240"/>
      <c r="HK46" s="98">
        <f t="shared" si="49"/>
        <v>1.44</v>
      </c>
      <c r="HL46" s="98">
        <f t="shared" si="49"/>
        <v>0</v>
      </c>
      <c r="HM46" s="98"/>
      <c r="HN46" s="98"/>
      <c r="HO46" s="98">
        <f t="shared" si="50"/>
        <v>0</v>
      </c>
      <c r="HP46" s="98">
        <f t="shared" si="50"/>
        <v>0</v>
      </c>
      <c r="HQ46" s="98"/>
      <c r="HR46" s="98"/>
      <c r="HS46" s="98">
        <f t="shared" si="51"/>
        <v>0</v>
      </c>
      <c r="HT46" s="98">
        <f t="shared" si="51"/>
        <v>0</v>
      </c>
      <c r="HU46" s="98">
        <v>0</v>
      </c>
      <c r="HV46" s="98"/>
      <c r="HW46" s="98">
        <f t="shared" si="69"/>
        <v>0</v>
      </c>
      <c r="HX46" s="98">
        <f t="shared" si="69"/>
        <v>0</v>
      </c>
      <c r="HY46" s="98"/>
      <c r="HZ46" s="98"/>
      <c r="IA46" s="98">
        <f t="shared" si="53"/>
        <v>0</v>
      </c>
      <c r="IB46" s="98">
        <f t="shared" si="53"/>
        <v>0</v>
      </c>
      <c r="IC46" s="98"/>
      <c r="ID46" s="98"/>
      <c r="IE46" s="98">
        <f t="shared" si="54"/>
        <v>0</v>
      </c>
      <c r="IF46" s="263">
        <f t="shared" si="55"/>
        <v>0</v>
      </c>
      <c r="IG46" s="288"/>
      <c r="IH46" s="288"/>
      <c r="II46" s="264">
        <f t="shared" si="56"/>
        <v>0</v>
      </c>
      <c r="IJ46" s="264">
        <f t="shared" si="56"/>
        <v>0</v>
      </c>
      <c r="IM46" s="264">
        <f t="shared" si="57"/>
        <v>0</v>
      </c>
      <c r="IN46" s="264">
        <f t="shared" si="57"/>
        <v>0</v>
      </c>
      <c r="IO46" s="240"/>
      <c r="IP46" s="264"/>
      <c r="IQ46" s="264">
        <f t="shared" si="58"/>
        <v>0</v>
      </c>
      <c r="IR46" s="264">
        <f t="shared" si="58"/>
        <v>0</v>
      </c>
      <c r="IS46" s="264"/>
      <c r="IT46" s="264"/>
      <c r="IU46" s="264">
        <f t="shared" si="59"/>
        <v>0</v>
      </c>
      <c r="IV46" s="264">
        <f t="shared" si="59"/>
        <v>0</v>
      </c>
      <c r="IW46" s="264">
        <v>0</v>
      </c>
      <c r="IX46" s="264"/>
      <c r="IY46" s="264">
        <f t="shared" si="60"/>
        <v>0</v>
      </c>
      <c r="IZ46" s="264">
        <f t="shared" si="61"/>
        <v>0</v>
      </c>
      <c r="JA46" s="264"/>
      <c r="JB46" s="264"/>
      <c r="JC46" s="264">
        <f t="shared" si="62"/>
        <v>0</v>
      </c>
      <c r="JD46" s="264">
        <f t="shared" si="62"/>
        <v>0</v>
      </c>
      <c r="JE46" s="264">
        <v>1.33</v>
      </c>
      <c r="JF46" s="264"/>
      <c r="JG46" s="264">
        <f t="shared" si="63"/>
        <v>1.33</v>
      </c>
      <c r="JH46" s="264">
        <f t="shared" si="63"/>
        <v>0</v>
      </c>
      <c r="JI46" s="264"/>
      <c r="JJ46" s="264"/>
      <c r="JK46" s="264">
        <f t="shared" si="64"/>
        <v>0</v>
      </c>
      <c r="JL46" s="264">
        <f t="shared" si="64"/>
        <v>0</v>
      </c>
      <c r="JM46" s="264"/>
      <c r="JN46" s="264"/>
      <c r="JO46" s="264">
        <f t="shared" si="65"/>
        <v>0</v>
      </c>
      <c r="JP46" s="264">
        <f t="shared" si="65"/>
        <v>0</v>
      </c>
      <c r="JQ46" s="264"/>
      <c r="JR46" s="264"/>
      <c r="JS46" s="264">
        <f t="shared" si="66"/>
        <v>0</v>
      </c>
      <c r="JT46" s="264">
        <f t="shared" si="66"/>
        <v>0</v>
      </c>
      <c r="JU46" s="264"/>
      <c r="JV46" s="264"/>
      <c r="JW46" s="264">
        <f t="shared" si="67"/>
        <v>0</v>
      </c>
      <c r="JX46" s="264">
        <f t="shared" si="67"/>
        <v>0</v>
      </c>
    </row>
    <row r="47" spans="1:284" ht="12.75" customHeight="1">
      <c r="A47" s="220">
        <v>0.375</v>
      </c>
      <c r="B47" s="114">
        <v>37</v>
      </c>
      <c r="C47" s="289"/>
      <c r="D47" s="289"/>
      <c r="E47" s="98"/>
      <c r="F47" s="98"/>
      <c r="G47" s="95">
        <f t="shared" si="0"/>
        <v>0</v>
      </c>
      <c r="H47" s="95">
        <f t="shared" si="0"/>
        <v>0</v>
      </c>
      <c r="I47" s="290">
        <v>0</v>
      </c>
      <c r="J47" s="95"/>
      <c r="K47" s="95"/>
      <c r="L47" s="95"/>
      <c r="M47" s="95">
        <f t="shared" si="2"/>
        <v>0</v>
      </c>
      <c r="N47" s="95">
        <f t="shared" si="2"/>
        <v>0</v>
      </c>
      <c r="O47" s="289"/>
      <c r="P47" s="290"/>
      <c r="Q47" s="98"/>
      <c r="R47" s="95"/>
      <c r="S47" s="95">
        <f t="shared" si="3"/>
        <v>0</v>
      </c>
      <c r="T47" s="95">
        <f t="shared" si="3"/>
        <v>0</v>
      </c>
      <c r="U47" s="95"/>
      <c r="V47" s="95"/>
      <c r="W47" s="98"/>
      <c r="X47" s="98"/>
      <c r="Y47" s="95">
        <f t="shared" si="4"/>
        <v>0</v>
      </c>
      <c r="Z47" s="95">
        <f t="shared" si="4"/>
        <v>0</v>
      </c>
      <c r="AA47" s="95"/>
      <c r="AB47" s="298"/>
      <c r="AC47" s="299"/>
      <c r="AD47" s="292"/>
      <c r="AE47" s="95">
        <f t="shared" si="5"/>
        <v>0</v>
      </c>
      <c r="AF47" s="95">
        <f t="shared" si="5"/>
        <v>0</v>
      </c>
      <c r="AG47" s="95">
        <v>0</v>
      </c>
      <c r="AH47" s="95"/>
      <c r="AI47" s="95"/>
      <c r="AJ47" s="95"/>
      <c r="AK47" s="95">
        <f t="shared" si="6"/>
        <v>0</v>
      </c>
      <c r="AL47" s="95">
        <f t="shared" si="6"/>
        <v>0</v>
      </c>
      <c r="AM47" s="95"/>
      <c r="AN47" s="95"/>
      <c r="AO47" s="99"/>
      <c r="AP47" s="99"/>
      <c r="AQ47" s="95">
        <f t="shared" si="7"/>
        <v>0</v>
      </c>
      <c r="AR47" s="95">
        <f t="shared" si="7"/>
        <v>0</v>
      </c>
      <c r="AS47" s="98"/>
      <c r="AT47" s="98"/>
      <c r="AU47" s="98"/>
      <c r="AV47" s="95"/>
      <c r="AW47" s="95">
        <f t="shared" si="8"/>
        <v>0</v>
      </c>
      <c r="AX47" s="95">
        <f t="shared" si="8"/>
        <v>0</v>
      </c>
      <c r="AY47" s="260"/>
      <c r="AZ47" s="110"/>
      <c r="BA47" s="110"/>
      <c r="BB47" s="110"/>
      <c r="BC47" s="95">
        <f t="shared" si="9"/>
        <v>0</v>
      </c>
      <c r="BD47" s="95">
        <f t="shared" si="9"/>
        <v>0</v>
      </c>
      <c r="BE47" s="289"/>
      <c r="BF47" s="289"/>
      <c r="BG47" s="99"/>
      <c r="BH47" s="293"/>
      <c r="BI47" s="95">
        <f t="shared" si="10"/>
        <v>0</v>
      </c>
      <c r="BJ47" s="95">
        <f t="shared" si="10"/>
        <v>0</v>
      </c>
      <c r="BK47" s="118"/>
      <c r="BL47" s="118"/>
      <c r="BM47" s="95"/>
      <c r="BN47" s="95"/>
      <c r="BO47" s="95">
        <f t="shared" si="11"/>
        <v>0</v>
      </c>
      <c r="BP47" s="95">
        <f t="shared" si="11"/>
        <v>0</v>
      </c>
      <c r="BQ47" s="294"/>
      <c r="BR47" s="289"/>
      <c r="BS47" s="119"/>
      <c r="BT47" s="119"/>
      <c r="BU47" s="95">
        <f t="shared" si="12"/>
        <v>0</v>
      </c>
      <c r="BV47" s="95">
        <f t="shared" si="12"/>
        <v>0</v>
      </c>
      <c r="BW47" s="98"/>
      <c r="BX47" s="98"/>
      <c r="BY47" s="103"/>
      <c r="BZ47" s="295"/>
      <c r="CA47" s="95">
        <f t="shared" si="13"/>
        <v>0</v>
      </c>
      <c r="CB47" s="95">
        <f t="shared" si="13"/>
        <v>0</v>
      </c>
      <c r="CC47" s="98"/>
      <c r="CD47" s="98"/>
      <c r="CE47" s="120"/>
      <c r="CF47" s="120"/>
      <c r="CG47" s="95">
        <f t="shared" si="14"/>
        <v>0</v>
      </c>
      <c r="CH47" s="95">
        <f t="shared" si="14"/>
        <v>0</v>
      </c>
      <c r="CI47" s="289"/>
      <c r="CJ47" s="289"/>
      <c r="CK47" s="266"/>
      <c r="CL47" s="95"/>
      <c r="CM47" s="95">
        <f t="shared" si="15"/>
        <v>0</v>
      </c>
      <c r="CN47" s="95">
        <f t="shared" si="15"/>
        <v>0</v>
      </c>
      <c r="CO47" s="289"/>
      <c r="CP47" s="289"/>
      <c r="CQ47" s="95"/>
      <c r="CR47" s="95"/>
      <c r="CS47" s="95">
        <f t="shared" si="16"/>
        <v>0</v>
      </c>
      <c r="CT47" s="95">
        <f t="shared" si="16"/>
        <v>0</v>
      </c>
      <c r="CU47" s="98"/>
      <c r="CV47" s="98"/>
      <c r="CW47" s="289"/>
      <c r="CX47" s="289"/>
      <c r="CY47" s="95">
        <f t="shared" si="17"/>
        <v>0</v>
      </c>
      <c r="CZ47" s="95">
        <f t="shared" si="17"/>
        <v>0</v>
      </c>
      <c r="DA47" s="289"/>
      <c r="DB47" s="290"/>
      <c r="DC47" s="118"/>
      <c r="DD47" s="95"/>
      <c r="DE47" s="95">
        <f t="shared" si="18"/>
        <v>0</v>
      </c>
      <c r="DF47" s="95">
        <f t="shared" si="18"/>
        <v>0</v>
      </c>
      <c r="DG47" s="98"/>
      <c r="DH47" s="98"/>
      <c r="DI47" s="98"/>
      <c r="DJ47" s="98"/>
      <c r="DK47" s="95">
        <f t="shared" si="19"/>
        <v>0</v>
      </c>
      <c r="DL47" s="95">
        <f t="shared" si="19"/>
        <v>0</v>
      </c>
      <c r="DM47" s="289"/>
      <c r="DN47" s="289"/>
      <c r="DO47" s="296"/>
      <c r="DP47" s="297"/>
      <c r="DQ47" s="95">
        <f t="shared" si="20"/>
        <v>0</v>
      </c>
      <c r="DR47" s="95">
        <f t="shared" si="20"/>
        <v>0</v>
      </c>
      <c r="DS47" s="140"/>
      <c r="DT47" s="95"/>
      <c r="DU47" s="289"/>
      <c r="DV47" s="289"/>
      <c r="DW47" s="95">
        <f t="shared" si="21"/>
        <v>0</v>
      </c>
      <c r="DX47" s="95">
        <f t="shared" si="21"/>
        <v>0</v>
      </c>
      <c r="DY47" s="289"/>
      <c r="DZ47" s="290"/>
      <c r="EA47" s="261"/>
      <c r="EB47" s="95"/>
      <c r="EC47" s="95">
        <f t="shared" si="22"/>
        <v>0</v>
      </c>
      <c r="ED47" s="95">
        <f t="shared" si="22"/>
        <v>0</v>
      </c>
      <c r="EE47" s="289"/>
      <c r="EF47" s="289"/>
      <c r="EG47" s="296"/>
      <c r="EH47" s="296"/>
      <c r="EI47" s="95">
        <f t="shared" si="23"/>
        <v>0</v>
      </c>
      <c r="EJ47" s="95">
        <f t="shared" si="23"/>
        <v>0</v>
      </c>
      <c r="EK47" s="289"/>
      <c r="EL47" s="289"/>
      <c r="EM47" s="296"/>
      <c r="EN47" s="296"/>
      <c r="EO47" s="95">
        <f t="shared" si="24"/>
        <v>0</v>
      </c>
      <c r="EP47" s="95">
        <f t="shared" si="24"/>
        <v>0</v>
      </c>
      <c r="EQ47" s="262">
        <v>0</v>
      </c>
      <c r="ER47" s="240"/>
      <c r="ES47" s="240"/>
      <c r="ET47" s="240"/>
      <c r="EU47" s="98">
        <f t="shared" si="25"/>
        <v>0</v>
      </c>
      <c r="EV47" s="98">
        <f t="shared" si="26"/>
        <v>0</v>
      </c>
      <c r="EW47" s="95"/>
      <c r="EX47" s="95"/>
      <c r="EY47" s="95"/>
      <c r="EZ47" s="95"/>
      <c r="FA47" s="95">
        <f t="shared" si="27"/>
        <v>0</v>
      </c>
      <c r="FB47" s="95">
        <f t="shared" si="27"/>
        <v>0</v>
      </c>
      <c r="FC47" s="95"/>
      <c r="FD47" s="95"/>
      <c r="FE47" s="95"/>
      <c r="FF47" s="95"/>
      <c r="FG47" s="95">
        <f t="shared" si="28"/>
        <v>0</v>
      </c>
      <c r="FH47" s="95">
        <f t="shared" si="28"/>
        <v>0</v>
      </c>
      <c r="FI47" s="240"/>
      <c r="FJ47" s="240"/>
      <c r="FK47" s="240"/>
      <c r="FL47" s="240"/>
      <c r="FM47" s="98">
        <f t="shared" si="29"/>
        <v>0</v>
      </c>
      <c r="FN47" s="98">
        <f t="shared" si="30"/>
        <v>0</v>
      </c>
      <c r="FO47" s="240">
        <v>0</v>
      </c>
      <c r="FP47" s="240"/>
      <c r="FQ47" s="240"/>
      <c r="FR47" s="240"/>
      <c r="FS47" s="98">
        <f t="shared" si="31"/>
        <v>0</v>
      </c>
      <c r="FT47" s="98">
        <f t="shared" si="32"/>
        <v>0</v>
      </c>
      <c r="FU47" s="240">
        <v>0</v>
      </c>
      <c r="FV47" s="240"/>
      <c r="FW47" s="240"/>
      <c r="FX47" s="240"/>
      <c r="FY47" s="98">
        <f t="shared" si="33"/>
        <v>0</v>
      </c>
      <c r="FZ47" s="98">
        <f t="shared" si="34"/>
        <v>0</v>
      </c>
      <c r="GA47" s="240">
        <v>8.25</v>
      </c>
      <c r="GB47" s="240"/>
      <c r="GC47" s="240"/>
      <c r="GD47" s="240"/>
      <c r="GE47" s="98">
        <f t="shared" si="35"/>
        <v>8.25</v>
      </c>
      <c r="GF47" s="98">
        <f t="shared" si="36"/>
        <v>0</v>
      </c>
      <c r="GG47" s="240"/>
      <c r="GH47" s="240"/>
      <c r="GI47" s="98">
        <f t="shared" si="68"/>
        <v>0</v>
      </c>
      <c r="GJ47" s="98">
        <f t="shared" si="37"/>
        <v>0</v>
      </c>
      <c r="GK47" s="240"/>
      <c r="GL47" s="240"/>
      <c r="GM47" s="98">
        <f t="shared" si="38"/>
        <v>0</v>
      </c>
      <c r="GN47" s="98">
        <f t="shared" si="39"/>
        <v>0</v>
      </c>
      <c r="GO47" s="240">
        <v>2.37</v>
      </c>
      <c r="GP47" s="240"/>
      <c r="GQ47" s="98">
        <f t="shared" si="40"/>
        <v>2.37</v>
      </c>
      <c r="GR47" s="98">
        <f t="shared" si="41"/>
        <v>0</v>
      </c>
      <c r="GS47" s="240"/>
      <c r="GT47" s="240"/>
      <c r="GU47" s="98">
        <f t="shared" si="42"/>
        <v>0</v>
      </c>
      <c r="GV47" s="98">
        <f t="shared" si="43"/>
        <v>0</v>
      </c>
      <c r="GW47" s="240"/>
      <c r="GX47" s="240"/>
      <c r="GY47" s="98">
        <f t="shared" si="44"/>
        <v>0</v>
      </c>
      <c r="GZ47" s="98">
        <f t="shared" si="45"/>
        <v>0</v>
      </c>
      <c r="HA47" s="240"/>
      <c r="HB47" s="240"/>
      <c r="HC47" s="98">
        <f t="shared" si="46"/>
        <v>0</v>
      </c>
      <c r="HD47" s="98">
        <f t="shared" si="47"/>
        <v>0</v>
      </c>
      <c r="HE47" s="240">
        <v>1.33</v>
      </c>
      <c r="HF47" s="240"/>
      <c r="HG47" s="98">
        <f t="shared" si="48"/>
        <v>1.33</v>
      </c>
      <c r="HH47" s="98">
        <f t="shared" si="48"/>
        <v>0</v>
      </c>
      <c r="HI47" s="240">
        <v>1.44</v>
      </c>
      <c r="HJ47" s="240"/>
      <c r="HK47" s="98">
        <f t="shared" si="49"/>
        <v>1.44</v>
      </c>
      <c r="HL47" s="98">
        <f t="shared" si="49"/>
        <v>0</v>
      </c>
      <c r="HM47" s="98"/>
      <c r="HN47" s="98"/>
      <c r="HO47" s="98">
        <f t="shared" si="50"/>
        <v>0</v>
      </c>
      <c r="HP47" s="98">
        <f t="shared" si="50"/>
        <v>0</v>
      </c>
      <c r="HQ47" s="98"/>
      <c r="HR47" s="98"/>
      <c r="HS47" s="98">
        <f t="shared" si="51"/>
        <v>0</v>
      </c>
      <c r="HT47" s="98">
        <f t="shared" si="51"/>
        <v>0</v>
      </c>
      <c r="HU47" s="98">
        <v>0</v>
      </c>
      <c r="HV47" s="98"/>
      <c r="HW47" s="98">
        <f t="shared" si="69"/>
        <v>0</v>
      </c>
      <c r="HX47" s="98">
        <f t="shared" si="69"/>
        <v>0</v>
      </c>
      <c r="HY47" s="98"/>
      <c r="HZ47" s="98"/>
      <c r="IA47" s="98">
        <f t="shared" si="53"/>
        <v>0</v>
      </c>
      <c r="IB47" s="98">
        <f t="shared" si="53"/>
        <v>0</v>
      </c>
      <c r="IC47" s="98"/>
      <c r="ID47" s="98"/>
      <c r="IE47" s="98">
        <f t="shared" si="54"/>
        <v>0</v>
      </c>
      <c r="IF47" s="263">
        <f t="shared" si="55"/>
        <v>0</v>
      </c>
      <c r="IG47" s="288"/>
      <c r="IH47" s="288"/>
      <c r="II47" s="264">
        <f t="shared" si="56"/>
        <v>0</v>
      </c>
      <c r="IJ47" s="264">
        <f t="shared" si="56"/>
        <v>0</v>
      </c>
      <c r="IM47" s="264">
        <f t="shared" si="57"/>
        <v>0</v>
      </c>
      <c r="IN47" s="264">
        <f t="shared" si="57"/>
        <v>0</v>
      </c>
      <c r="IO47" s="240"/>
      <c r="IP47" s="264"/>
      <c r="IQ47" s="264">
        <f t="shared" si="58"/>
        <v>0</v>
      </c>
      <c r="IR47" s="264">
        <f t="shared" si="58"/>
        <v>0</v>
      </c>
      <c r="IS47" s="264"/>
      <c r="IT47" s="264"/>
      <c r="IU47" s="264">
        <f t="shared" si="59"/>
        <v>0</v>
      </c>
      <c r="IV47" s="264">
        <f t="shared" si="59"/>
        <v>0</v>
      </c>
      <c r="IW47" s="264">
        <v>0</v>
      </c>
      <c r="IX47" s="264"/>
      <c r="IY47" s="264">
        <f t="shared" si="60"/>
        <v>0</v>
      </c>
      <c r="IZ47" s="264">
        <f t="shared" si="61"/>
        <v>0</v>
      </c>
      <c r="JA47" s="264"/>
      <c r="JB47" s="264"/>
      <c r="JC47" s="264">
        <f t="shared" si="62"/>
        <v>0</v>
      </c>
      <c r="JD47" s="264">
        <f t="shared" si="62"/>
        <v>0</v>
      </c>
      <c r="JE47" s="264">
        <v>0</v>
      </c>
      <c r="JF47" s="264"/>
      <c r="JG47" s="264">
        <f t="shared" si="63"/>
        <v>0</v>
      </c>
      <c r="JH47" s="264">
        <f t="shared" si="63"/>
        <v>0</v>
      </c>
      <c r="JI47" s="264"/>
      <c r="JJ47" s="264"/>
      <c r="JK47" s="264">
        <f t="shared" si="64"/>
        <v>0</v>
      </c>
      <c r="JL47" s="264">
        <f t="shared" si="64"/>
        <v>0</v>
      </c>
      <c r="JM47" s="264"/>
      <c r="JN47" s="264"/>
      <c r="JO47" s="264">
        <f t="shared" si="65"/>
        <v>0</v>
      </c>
      <c r="JP47" s="264">
        <f t="shared" si="65"/>
        <v>0</v>
      </c>
      <c r="JQ47" s="264"/>
      <c r="JR47" s="264"/>
      <c r="JS47" s="264">
        <f t="shared" si="66"/>
        <v>0</v>
      </c>
      <c r="JT47" s="264">
        <f t="shared" si="66"/>
        <v>0</v>
      </c>
      <c r="JU47" s="264"/>
      <c r="JV47" s="264"/>
      <c r="JW47" s="264">
        <f t="shared" si="67"/>
        <v>0</v>
      </c>
      <c r="JX47" s="264">
        <f t="shared" si="67"/>
        <v>0</v>
      </c>
    </row>
    <row r="48" spans="1:284" ht="12.75" customHeight="1">
      <c r="A48" s="220" t="s">
        <v>145</v>
      </c>
      <c r="B48" s="114">
        <v>38</v>
      </c>
      <c r="C48" s="289"/>
      <c r="D48" s="289"/>
      <c r="E48" s="98"/>
      <c r="F48" s="98"/>
      <c r="G48" s="95">
        <f t="shared" si="0"/>
        <v>0</v>
      </c>
      <c r="H48" s="95">
        <f t="shared" si="0"/>
        <v>0</v>
      </c>
      <c r="I48" s="290">
        <v>0</v>
      </c>
      <c r="J48" s="95"/>
      <c r="K48" s="95"/>
      <c r="L48" s="95"/>
      <c r="M48" s="95">
        <f t="shared" si="2"/>
        <v>0</v>
      </c>
      <c r="N48" s="95">
        <f t="shared" si="2"/>
        <v>0</v>
      </c>
      <c r="O48" s="289"/>
      <c r="P48" s="290"/>
      <c r="Q48" s="98"/>
      <c r="R48" s="95"/>
      <c r="S48" s="95">
        <f t="shared" si="3"/>
        <v>0</v>
      </c>
      <c r="T48" s="95">
        <f t="shared" si="3"/>
        <v>0</v>
      </c>
      <c r="U48" s="95"/>
      <c r="V48" s="95"/>
      <c r="W48" s="98"/>
      <c r="X48" s="98"/>
      <c r="Y48" s="95">
        <f t="shared" si="4"/>
        <v>0</v>
      </c>
      <c r="Z48" s="95">
        <f t="shared" si="4"/>
        <v>0</v>
      </c>
      <c r="AA48" s="95"/>
      <c r="AB48" s="298"/>
      <c r="AC48" s="299"/>
      <c r="AD48" s="292"/>
      <c r="AE48" s="95">
        <f t="shared" si="5"/>
        <v>0</v>
      </c>
      <c r="AF48" s="95">
        <f t="shared" si="5"/>
        <v>0</v>
      </c>
      <c r="AG48" s="95">
        <v>0</v>
      </c>
      <c r="AH48" s="95"/>
      <c r="AI48" s="95"/>
      <c r="AJ48" s="95"/>
      <c r="AK48" s="95">
        <f t="shared" si="6"/>
        <v>0</v>
      </c>
      <c r="AL48" s="95">
        <f t="shared" si="6"/>
        <v>0</v>
      </c>
      <c r="AM48" s="95"/>
      <c r="AN48" s="95"/>
      <c r="AO48" s="99"/>
      <c r="AP48" s="99"/>
      <c r="AQ48" s="95">
        <f t="shared" si="7"/>
        <v>0</v>
      </c>
      <c r="AR48" s="95">
        <f t="shared" si="7"/>
        <v>0</v>
      </c>
      <c r="AS48" s="98"/>
      <c r="AT48" s="98"/>
      <c r="AU48" s="98"/>
      <c r="AV48" s="95"/>
      <c r="AW48" s="95">
        <f t="shared" si="8"/>
        <v>0</v>
      </c>
      <c r="AX48" s="95">
        <f t="shared" si="8"/>
        <v>0</v>
      </c>
      <c r="AY48" s="260"/>
      <c r="AZ48" s="110"/>
      <c r="BA48" s="110"/>
      <c r="BB48" s="110"/>
      <c r="BC48" s="95">
        <f t="shared" si="9"/>
        <v>0</v>
      </c>
      <c r="BD48" s="95">
        <f t="shared" si="9"/>
        <v>0</v>
      </c>
      <c r="BE48" s="289"/>
      <c r="BF48" s="289"/>
      <c r="BG48" s="99"/>
      <c r="BH48" s="293"/>
      <c r="BI48" s="95">
        <f t="shared" si="10"/>
        <v>0</v>
      </c>
      <c r="BJ48" s="95">
        <f t="shared" si="10"/>
        <v>0</v>
      </c>
      <c r="BK48" s="118"/>
      <c r="BL48" s="118"/>
      <c r="BM48" s="95"/>
      <c r="BN48" s="95"/>
      <c r="BO48" s="95">
        <f t="shared" si="11"/>
        <v>0</v>
      </c>
      <c r="BP48" s="95">
        <f t="shared" si="11"/>
        <v>0</v>
      </c>
      <c r="BQ48" s="294"/>
      <c r="BR48" s="289"/>
      <c r="BS48" s="119"/>
      <c r="BT48" s="119"/>
      <c r="BU48" s="95">
        <f t="shared" si="12"/>
        <v>0</v>
      </c>
      <c r="BV48" s="95">
        <f t="shared" si="12"/>
        <v>0</v>
      </c>
      <c r="BW48" s="98"/>
      <c r="BX48" s="98"/>
      <c r="BY48" s="103"/>
      <c r="BZ48" s="295"/>
      <c r="CA48" s="95">
        <f t="shared" si="13"/>
        <v>0</v>
      </c>
      <c r="CB48" s="95">
        <f t="shared" si="13"/>
        <v>0</v>
      </c>
      <c r="CC48" s="98"/>
      <c r="CD48" s="98"/>
      <c r="CE48" s="120"/>
      <c r="CF48" s="120"/>
      <c r="CG48" s="95">
        <f t="shared" si="14"/>
        <v>0</v>
      </c>
      <c r="CH48" s="95">
        <f t="shared" si="14"/>
        <v>0</v>
      </c>
      <c r="CI48" s="289"/>
      <c r="CJ48" s="289"/>
      <c r="CK48" s="266"/>
      <c r="CL48" s="95"/>
      <c r="CM48" s="95">
        <f t="shared" si="15"/>
        <v>0</v>
      </c>
      <c r="CN48" s="95">
        <f t="shared" si="15"/>
        <v>0</v>
      </c>
      <c r="CO48" s="289"/>
      <c r="CP48" s="289"/>
      <c r="CQ48" s="95"/>
      <c r="CR48" s="95"/>
      <c r="CS48" s="95">
        <f t="shared" si="16"/>
        <v>0</v>
      </c>
      <c r="CT48" s="95">
        <f t="shared" si="16"/>
        <v>0</v>
      </c>
      <c r="CU48" s="98"/>
      <c r="CV48" s="98"/>
      <c r="CW48" s="289"/>
      <c r="CX48" s="289"/>
      <c r="CY48" s="95">
        <f t="shared" si="17"/>
        <v>0</v>
      </c>
      <c r="CZ48" s="95">
        <f t="shared" si="17"/>
        <v>0</v>
      </c>
      <c r="DA48" s="289"/>
      <c r="DB48" s="290"/>
      <c r="DC48" s="118"/>
      <c r="DD48" s="95"/>
      <c r="DE48" s="95">
        <f t="shared" si="18"/>
        <v>0</v>
      </c>
      <c r="DF48" s="95">
        <f t="shared" si="18"/>
        <v>0</v>
      </c>
      <c r="DG48" s="98"/>
      <c r="DH48" s="98"/>
      <c r="DI48" s="98"/>
      <c r="DJ48" s="98"/>
      <c r="DK48" s="95">
        <f t="shared" si="19"/>
        <v>0</v>
      </c>
      <c r="DL48" s="95">
        <f t="shared" si="19"/>
        <v>0</v>
      </c>
      <c r="DM48" s="289"/>
      <c r="DN48" s="289"/>
      <c r="DO48" s="296"/>
      <c r="DP48" s="297"/>
      <c r="DQ48" s="95">
        <f t="shared" si="20"/>
        <v>0</v>
      </c>
      <c r="DR48" s="95">
        <f t="shared" si="20"/>
        <v>0</v>
      </c>
      <c r="DS48" s="140"/>
      <c r="DT48" s="95"/>
      <c r="DU48" s="289"/>
      <c r="DV48" s="289"/>
      <c r="DW48" s="95">
        <f t="shared" si="21"/>
        <v>0</v>
      </c>
      <c r="DX48" s="95">
        <f t="shared" si="21"/>
        <v>0</v>
      </c>
      <c r="DY48" s="289"/>
      <c r="DZ48" s="290"/>
      <c r="EA48" s="261"/>
      <c r="EB48" s="95"/>
      <c r="EC48" s="95">
        <f t="shared" si="22"/>
        <v>0</v>
      </c>
      <c r="ED48" s="95">
        <f t="shared" si="22"/>
        <v>0</v>
      </c>
      <c r="EE48" s="289"/>
      <c r="EF48" s="289"/>
      <c r="EG48" s="296"/>
      <c r="EH48" s="296"/>
      <c r="EI48" s="95">
        <f t="shared" si="23"/>
        <v>0</v>
      </c>
      <c r="EJ48" s="95">
        <f t="shared" si="23"/>
        <v>0</v>
      </c>
      <c r="EK48" s="289"/>
      <c r="EL48" s="289"/>
      <c r="EM48" s="296"/>
      <c r="EN48" s="296"/>
      <c r="EO48" s="95">
        <f t="shared" si="24"/>
        <v>0</v>
      </c>
      <c r="EP48" s="95">
        <f t="shared" si="24"/>
        <v>0</v>
      </c>
      <c r="EQ48" s="262">
        <v>0</v>
      </c>
      <c r="ER48" s="240"/>
      <c r="ES48" s="240"/>
      <c r="ET48" s="240"/>
      <c r="EU48" s="98">
        <f t="shared" si="25"/>
        <v>0</v>
      </c>
      <c r="EV48" s="98">
        <f t="shared" si="26"/>
        <v>0</v>
      </c>
      <c r="EW48" s="95"/>
      <c r="EX48" s="95"/>
      <c r="EY48" s="95"/>
      <c r="EZ48" s="95"/>
      <c r="FA48" s="95">
        <f t="shared" si="27"/>
        <v>0</v>
      </c>
      <c r="FB48" s="95">
        <f t="shared" si="27"/>
        <v>0</v>
      </c>
      <c r="FC48" s="95"/>
      <c r="FD48" s="95"/>
      <c r="FE48" s="95"/>
      <c r="FF48" s="95"/>
      <c r="FG48" s="95">
        <f t="shared" si="28"/>
        <v>0</v>
      </c>
      <c r="FH48" s="95">
        <f t="shared" si="28"/>
        <v>0</v>
      </c>
      <c r="FI48" s="240"/>
      <c r="FJ48" s="240"/>
      <c r="FK48" s="240"/>
      <c r="FL48" s="240"/>
      <c r="FM48" s="98">
        <f t="shared" si="29"/>
        <v>0</v>
      </c>
      <c r="FN48" s="98">
        <f t="shared" si="30"/>
        <v>0</v>
      </c>
      <c r="FO48" s="240">
        <v>0</v>
      </c>
      <c r="FP48" s="240"/>
      <c r="FQ48" s="240"/>
      <c r="FR48" s="240"/>
      <c r="FS48" s="98">
        <f t="shared" si="31"/>
        <v>0</v>
      </c>
      <c r="FT48" s="98">
        <f t="shared" si="32"/>
        <v>0</v>
      </c>
      <c r="FU48" s="240">
        <v>0</v>
      </c>
      <c r="FV48" s="240"/>
      <c r="FW48" s="240"/>
      <c r="FX48" s="240"/>
      <c r="FY48" s="98">
        <f t="shared" si="33"/>
        <v>0</v>
      </c>
      <c r="FZ48" s="98">
        <f t="shared" si="34"/>
        <v>0</v>
      </c>
      <c r="GA48" s="240">
        <v>8.25</v>
      </c>
      <c r="GB48" s="240"/>
      <c r="GC48" s="240"/>
      <c r="GD48" s="240"/>
      <c r="GE48" s="98">
        <f t="shared" si="35"/>
        <v>8.25</v>
      </c>
      <c r="GF48" s="98">
        <f t="shared" si="36"/>
        <v>0</v>
      </c>
      <c r="GG48" s="240"/>
      <c r="GH48" s="240"/>
      <c r="GI48" s="98">
        <f t="shared" si="68"/>
        <v>0</v>
      </c>
      <c r="GJ48" s="98">
        <f t="shared" si="37"/>
        <v>0</v>
      </c>
      <c r="GK48" s="240"/>
      <c r="GL48" s="240"/>
      <c r="GM48" s="98">
        <f t="shared" si="38"/>
        <v>0</v>
      </c>
      <c r="GN48" s="98">
        <f t="shared" si="39"/>
        <v>0</v>
      </c>
      <c r="GO48" s="240">
        <v>2.68</v>
      </c>
      <c r="GP48" s="240"/>
      <c r="GQ48" s="98">
        <f t="shared" si="40"/>
        <v>2.68</v>
      </c>
      <c r="GR48" s="98">
        <f t="shared" si="41"/>
        <v>0</v>
      </c>
      <c r="GS48" s="240"/>
      <c r="GT48" s="240"/>
      <c r="GU48" s="98">
        <f t="shared" si="42"/>
        <v>0</v>
      </c>
      <c r="GV48" s="98">
        <f t="shared" si="43"/>
        <v>0</v>
      </c>
      <c r="GW48" s="240"/>
      <c r="GX48" s="240"/>
      <c r="GY48" s="98">
        <f t="shared" si="44"/>
        <v>0</v>
      </c>
      <c r="GZ48" s="98">
        <f t="shared" si="45"/>
        <v>0</v>
      </c>
      <c r="HA48" s="240"/>
      <c r="HB48" s="240"/>
      <c r="HC48" s="98">
        <f t="shared" si="46"/>
        <v>0</v>
      </c>
      <c r="HD48" s="98">
        <f t="shared" si="47"/>
        <v>0</v>
      </c>
      <c r="HE48" s="240">
        <v>1.33</v>
      </c>
      <c r="HF48" s="240"/>
      <c r="HG48" s="98">
        <f t="shared" si="48"/>
        <v>1.33</v>
      </c>
      <c r="HH48" s="98">
        <f t="shared" si="48"/>
        <v>0</v>
      </c>
      <c r="HI48" s="240">
        <v>1.44</v>
      </c>
      <c r="HJ48" s="240"/>
      <c r="HK48" s="98">
        <f t="shared" si="49"/>
        <v>1.44</v>
      </c>
      <c r="HL48" s="98">
        <f t="shared" si="49"/>
        <v>0</v>
      </c>
      <c r="HM48" s="98"/>
      <c r="HN48" s="98"/>
      <c r="HO48" s="98">
        <f t="shared" si="50"/>
        <v>0</v>
      </c>
      <c r="HP48" s="98">
        <f t="shared" si="50"/>
        <v>0</v>
      </c>
      <c r="HQ48" s="98"/>
      <c r="HR48" s="98"/>
      <c r="HS48" s="98">
        <f t="shared" si="51"/>
        <v>0</v>
      </c>
      <c r="HT48" s="98">
        <f t="shared" si="51"/>
        <v>0</v>
      </c>
      <c r="HU48" s="98">
        <v>0</v>
      </c>
      <c r="HV48" s="98"/>
      <c r="HW48" s="98">
        <f t="shared" si="69"/>
        <v>0</v>
      </c>
      <c r="HX48" s="98">
        <f t="shared" si="69"/>
        <v>0</v>
      </c>
      <c r="HY48" s="98"/>
      <c r="HZ48" s="98"/>
      <c r="IA48" s="98">
        <f t="shared" si="53"/>
        <v>0</v>
      </c>
      <c r="IB48" s="98">
        <f t="shared" si="53"/>
        <v>0</v>
      </c>
      <c r="IC48" s="98"/>
      <c r="ID48" s="98"/>
      <c r="IE48" s="98">
        <f t="shared" si="54"/>
        <v>0</v>
      </c>
      <c r="IF48" s="263">
        <f t="shared" si="55"/>
        <v>0</v>
      </c>
      <c r="IG48" s="288"/>
      <c r="IH48" s="288"/>
      <c r="II48" s="264">
        <f t="shared" si="56"/>
        <v>0</v>
      </c>
      <c r="IJ48" s="264">
        <f t="shared" si="56"/>
        <v>0</v>
      </c>
      <c r="IM48" s="264">
        <f t="shared" si="57"/>
        <v>0</v>
      </c>
      <c r="IN48" s="264">
        <f t="shared" si="57"/>
        <v>0</v>
      </c>
      <c r="IO48" s="240"/>
      <c r="IP48" s="264"/>
      <c r="IQ48" s="264">
        <f t="shared" si="58"/>
        <v>0</v>
      </c>
      <c r="IR48" s="264">
        <f t="shared" si="58"/>
        <v>0</v>
      </c>
      <c r="IS48" s="264"/>
      <c r="IT48" s="264"/>
      <c r="IU48" s="264">
        <f t="shared" si="59"/>
        <v>0</v>
      </c>
      <c r="IV48" s="264">
        <f t="shared" si="59"/>
        <v>0</v>
      </c>
      <c r="IW48" s="264">
        <v>0</v>
      </c>
      <c r="IX48" s="264"/>
      <c r="IY48" s="264">
        <f t="shared" si="60"/>
        <v>0</v>
      </c>
      <c r="IZ48" s="264">
        <f t="shared" si="61"/>
        <v>0</v>
      </c>
      <c r="JA48" s="264"/>
      <c r="JB48" s="264"/>
      <c r="JC48" s="264">
        <f t="shared" si="62"/>
        <v>0</v>
      </c>
      <c r="JD48" s="264">
        <f t="shared" si="62"/>
        <v>0</v>
      </c>
      <c r="JE48" s="264">
        <v>0</v>
      </c>
      <c r="JF48" s="264"/>
      <c r="JG48" s="264">
        <f t="shared" si="63"/>
        <v>0</v>
      </c>
      <c r="JH48" s="264">
        <f t="shared" si="63"/>
        <v>0</v>
      </c>
      <c r="JI48" s="264"/>
      <c r="JJ48" s="264"/>
      <c r="JK48" s="264">
        <f t="shared" si="64"/>
        <v>0</v>
      </c>
      <c r="JL48" s="264">
        <f t="shared" si="64"/>
        <v>0</v>
      </c>
      <c r="JM48" s="264"/>
      <c r="JN48" s="264"/>
      <c r="JO48" s="264">
        <f t="shared" si="65"/>
        <v>0</v>
      </c>
      <c r="JP48" s="264">
        <f t="shared" si="65"/>
        <v>0</v>
      </c>
      <c r="JQ48" s="264"/>
      <c r="JR48" s="264"/>
      <c r="JS48" s="264">
        <f t="shared" si="66"/>
        <v>0</v>
      </c>
      <c r="JT48" s="264">
        <f t="shared" si="66"/>
        <v>0</v>
      </c>
      <c r="JU48" s="264"/>
      <c r="JV48" s="264"/>
      <c r="JW48" s="264">
        <f t="shared" si="67"/>
        <v>0</v>
      </c>
      <c r="JX48" s="264">
        <f t="shared" si="67"/>
        <v>0</v>
      </c>
    </row>
    <row r="49" spans="1:284" ht="12.75" customHeight="1">
      <c r="A49" s="219"/>
      <c r="B49" s="114">
        <v>39</v>
      </c>
      <c r="C49" s="289"/>
      <c r="D49" s="289"/>
      <c r="E49" s="98"/>
      <c r="F49" s="98"/>
      <c r="G49" s="95">
        <f t="shared" si="0"/>
        <v>0</v>
      </c>
      <c r="H49" s="95">
        <f t="shared" si="0"/>
        <v>0</v>
      </c>
      <c r="I49" s="290">
        <v>0</v>
      </c>
      <c r="J49" s="95"/>
      <c r="K49" s="95"/>
      <c r="L49" s="95"/>
      <c r="M49" s="95">
        <f t="shared" si="2"/>
        <v>0</v>
      </c>
      <c r="N49" s="95">
        <f t="shared" si="2"/>
        <v>0</v>
      </c>
      <c r="O49" s="289"/>
      <c r="P49" s="290"/>
      <c r="Q49" s="98"/>
      <c r="R49" s="95"/>
      <c r="S49" s="95">
        <f t="shared" si="3"/>
        <v>0</v>
      </c>
      <c r="T49" s="95">
        <f t="shared" si="3"/>
        <v>0</v>
      </c>
      <c r="U49" s="95"/>
      <c r="V49" s="95"/>
      <c r="W49" s="98"/>
      <c r="X49" s="98"/>
      <c r="Y49" s="95">
        <f t="shared" si="4"/>
        <v>0</v>
      </c>
      <c r="Z49" s="95">
        <f t="shared" si="4"/>
        <v>0</v>
      </c>
      <c r="AA49" s="95"/>
      <c r="AB49" s="298"/>
      <c r="AC49" s="299"/>
      <c r="AD49" s="292"/>
      <c r="AE49" s="95">
        <f t="shared" si="5"/>
        <v>0</v>
      </c>
      <c r="AF49" s="95">
        <f t="shared" si="5"/>
        <v>0</v>
      </c>
      <c r="AG49" s="95">
        <v>0</v>
      </c>
      <c r="AH49" s="95"/>
      <c r="AI49" s="95"/>
      <c r="AJ49" s="95"/>
      <c r="AK49" s="95">
        <f t="shared" si="6"/>
        <v>0</v>
      </c>
      <c r="AL49" s="95">
        <f t="shared" si="6"/>
        <v>0</v>
      </c>
      <c r="AM49" s="95"/>
      <c r="AN49" s="95"/>
      <c r="AO49" s="99"/>
      <c r="AP49" s="99"/>
      <c r="AQ49" s="95">
        <f t="shared" si="7"/>
        <v>0</v>
      </c>
      <c r="AR49" s="95">
        <f t="shared" si="7"/>
        <v>0</v>
      </c>
      <c r="AS49" s="98"/>
      <c r="AT49" s="98"/>
      <c r="AU49" s="98"/>
      <c r="AV49" s="95"/>
      <c r="AW49" s="95">
        <f t="shared" si="8"/>
        <v>0</v>
      </c>
      <c r="AX49" s="95">
        <f t="shared" si="8"/>
        <v>0</v>
      </c>
      <c r="AY49" s="260"/>
      <c r="AZ49" s="110"/>
      <c r="BA49" s="110"/>
      <c r="BB49" s="110"/>
      <c r="BC49" s="95">
        <f t="shared" si="9"/>
        <v>0</v>
      </c>
      <c r="BD49" s="95">
        <f t="shared" si="9"/>
        <v>0</v>
      </c>
      <c r="BE49" s="289"/>
      <c r="BF49" s="289"/>
      <c r="BG49" s="99"/>
      <c r="BH49" s="293"/>
      <c r="BI49" s="95">
        <f t="shared" si="10"/>
        <v>0</v>
      </c>
      <c r="BJ49" s="95">
        <f t="shared" si="10"/>
        <v>0</v>
      </c>
      <c r="BK49" s="118"/>
      <c r="BL49" s="118"/>
      <c r="BM49" s="95"/>
      <c r="BN49" s="95"/>
      <c r="BO49" s="95">
        <f t="shared" si="11"/>
        <v>0</v>
      </c>
      <c r="BP49" s="95">
        <f t="shared" si="11"/>
        <v>0</v>
      </c>
      <c r="BQ49" s="294"/>
      <c r="BR49" s="289"/>
      <c r="BS49" s="119"/>
      <c r="BT49" s="119"/>
      <c r="BU49" s="95">
        <f t="shared" si="12"/>
        <v>0</v>
      </c>
      <c r="BV49" s="95">
        <f t="shared" si="12"/>
        <v>0</v>
      </c>
      <c r="BW49" s="98"/>
      <c r="BX49" s="98"/>
      <c r="BY49" s="103"/>
      <c r="BZ49" s="295"/>
      <c r="CA49" s="95">
        <f t="shared" si="13"/>
        <v>0</v>
      </c>
      <c r="CB49" s="95">
        <f t="shared" si="13"/>
        <v>0</v>
      </c>
      <c r="CC49" s="98"/>
      <c r="CD49" s="98"/>
      <c r="CE49" s="120"/>
      <c r="CF49" s="120"/>
      <c r="CG49" s="95">
        <f t="shared" si="14"/>
        <v>0</v>
      </c>
      <c r="CH49" s="95">
        <f t="shared" si="14"/>
        <v>0</v>
      </c>
      <c r="CI49" s="289"/>
      <c r="CJ49" s="289"/>
      <c r="CK49" s="266"/>
      <c r="CL49" s="95"/>
      <c r="CM49" s="95">
        <f t="shared" si="15"/>
        <v>0</v>
      </c>
      <c r="CN49" s="95">
        <f t="shared" si="15"/>
        <v>0</v>
      </c>
      <c r="CO49" s="289"/>
      <c r="CP49" s="289"/>
      <c r="CQ49" s="95"/>
      <c r="CR49" s="95"/>
      <c r="CS49" s="95">
        <f t="shared" si="16"/>
        <v>0</v>
      </c>
      <c r="CT49" s="95">
        <f t="shared" si="16"/>
        <v>0</v>
      </c>
      <c r="CU49" s="98"/>
      <c r="CV49" s="98"/>
      <c r="CW49" s="289"/>
      <c r="CX49" s="289"/>
      <c r="CY49" s="95">
        <f t="shared" si="17"/>
        <v>0</v>
      </c>
      <c r="CZ49" s="95">
        <f t="shared" si="17"/>
        <v>0</v>
      </c>
      <c r="DA49" s="289"/>
      <c r="DB49" s="290"/>
      <c r="DC49" s="118"/>
      <c r="DD49" s="95"/>
      <c r="DE49" s="95">
        <f t="shared" si="18"/>
        <v>0</v>
      </c>
      <c r="DF49" s="95">
        <f t="shared" si="18"/>
        <v>0</v>
      </c>
      <c r="DG49" s="98"/>
      <c r="DH49" s="98"/>
      <c r="DI49" s="98"/>
      <c r="DJ49" s="98"/>
      <c r="DK49" s="95">
        <f t="shared" si="19"/>
        <v>0</v>
      </c>
      <c r="DL49" s="95">
        <f t="shared" si="19"/>
        <v>0</v>
      </c>
      <c r="DM49" s="289"/>
      <c r="DN49" s="289"/>
      <c r="DO49" s="296"/>
      <c r="DP49" s="297"/>
      <c r="DQ49" s="95">
        <f t="shared" si="20"/>
        <v>0</v>
      </c>
      <c r="DR49" s="95">
        <f t="shared" si="20"/>
        <v>0</v>
      </c>
      <c r="DS49" s="140"/>
      <c r="DT49" s="95"/>
      <c r="DU49" s="289"/>
      <c r="DV49" s="289"/>
      <c r="DW49" s="95">
        <f t="shared" si="21"/>
        <v>0</v>
      </c>
      <c r="DX49" s="95">
        <f t="shared" si="21"/>
        <v>0</v>
      </c>
      <c r="DY49" s="289"/>
      <c r="DZ49" s="290"/>
      <c r="EA49" s="261"/>
      <c r="EB49" s="95"/>
      <c r="EC49" s="95">
        <f t="shared" si="22"/>
        <v>0</v>
      </c>
      <c r="ED49" s="95">
        <f t="shared" si="22"/>
        <v>0</v>
      </c>
      <c r="EE49" s="289"/>
      <c r="EF49" s="289"/>
      <c r="EG49" s="296"/>
      <c r="EH49" s="296"/>
      <c r="EI49" s="95">
        <f t="shared" si="23"/>
        <v>0</v>
      </c>
      <c r="EJ49" s="95">
        <f t="shared" si="23"/>
        <v>0</v>
      </c>
      <c r="EK49" s="289"/>
      <c r="EL49" s="289"/>
      <c r="EM49" s="296"/>
      <c r="EN49" s="296"/>
      <c r="EO49" s="95">
        <f t="shared" si="24"/>
        <v>0</v>
      </c>
      <c r="EP49" s="95">
        <f t="shared" si="24"/>
        <v>0</v>
      </c>
      <c r="EQ49" s="262">
        <v>0</v>
      </c>
      <c r="ER49" s="240"/>
      <c r="ES49" s="240"/>
      <c r="ET49" s="240"/>
      <c r="EU49" s="98">
        <f t="shared" si="25"/>
        <v>0</v>
      </c>
      <c r="EV49" s="98">
        <f t="shared" si="26"/>
        <v>0</v>
      </c>
      <c r="EW49" s="95"/>
      <c r="EX49" s="95"/>
      <c r="EY49" s="95"/>
      <c r="EZ49" s="95"/>
      <c r="FA49" s="95">
        <f t="shared" si="27"/>
        <v>0</v>
      </c>
      <c r="FB49" s="95">
        <f t="shared" si="27"/>
        <v>0</v>
      </c>
      <c r="FC49" s="95"/>
      <c r="FD49" s="95"/>
      <c r="FE49" s="95"/>
      <c r="FF49" s="95"/>
      <c r="FG49" s="95">
        <f t="shared" si="28"/>
        <v>0</v>
      </c>
      <c r="FH49" s="95">
        <f t="shared" si="28"/>
        <v>0</v>
      </c>
      <c r="FI49" s="240"/>
      <c r="FJ49" s="240"/>
      <c r="FK49" s="240"/>
      <c r="FL49" s="240"/>
      <c r="FM49" s="98">
        <f t="shared" si="29"/>
        <v>0</v>
      </c>
      <c r="FN49" s="98">
        <f t="shared" si="30"/>
        <v>0</v>
      </c>
      <c r="FO49" s="240">
        <v>0</v>
      </c>
      <c r="FP49" s="240"/>
      <c r="FQ49" s="240"/>
      <c r="FR49" s="240"/>
      <c r="FS49" s="98">
        <f t="shared" si="31"/>
        <v>0</v>
      </c>
      <c r="FT49" s="98">
        <f t="shared" si="32"/>
        <v>0</v>
      </c>
      <c r="FU49" s="240">
        <v>0</v>
      </c>
      <c r="FV49" s="240"/>
      <c r="FW49" s="240"/>
      <c r="FX49" s="240"/>
      <c r="FY49" s="98">
        <f t="shared" si="33"/>
        <v>0</v>
      </c>
      <c r="FZ49" s="98">
        <f t="shared" si="34"/>
        <v>0</v>
      </c>
      <c r="GA49" s="240">
        <v>8.25</v>
      </c>
      <c r="GB49" s="240"/>
      <c r="GC49" s="240"/>
      <c r="GD49" s="240"/>
      <c r="GE49" s="98">
        <f t="shared" si="35"/>
        <v>8.25</v>
      </c>
      <c r="GF49" s="98">
        <f t="shared" si="36"/>
        <v>0</v>
      </c>
      <c r="GG49" s="240"/>
      <c r="GH49" s="240"/>
      <c r="GI49" s="98">
        <f t="shared" si="68"/>
        <v>0</v>
      </c>
      <c r="GJ49" s="98">
        <f t="shared" si="37"/>
        <v>0</v>
      </c>
      <c r="GK49" s="240"/>
      <c r="GL49" s="240"/>
      <c r="GM49" s="98">
        <f t="shared" si="38"/>
        <v>0</v>
      </c>
      <c r="GN49" s="98">
        <f t="shared" si="39"/>
        <v>0</v>
      </c>
      <c r="GO49" s="240">
        <v>2.4700000000000002</v>
      </c>
      <c r="GP49" s="240"/>
      <c r="GQ49" s="98">
        <f t="shared" si="40"/>
        <v>2.4700000000000002</v>
      </c>
      <c r="GR49" s="98">
        <f t="shared" si="41"/>
        <v>0</v>
      </c>
      <c r="GS49" s="240"/>
      <c r="GT49" s="240"/>
      <c r="GU49" s="98">
        <f t="shared" si="42"/>
        <v>0</v>
      </c>
      <c r="GV49" s="98">
        <f t="shared" si="43"/>
        <v>0</v>
      </c>
      <c r="GW49" s="240"/>
      <c r="GX49" s="240"/>
      <c r="GY49" s="98">
        <f t="shared" si="44"/>
        <v>0</v>
      </c>
      <c r="GZ49" s="98">
        <f t="shared" si="45"/>
        <v>0</v>
      </c>
      <c r="HA49" s="240"/>
      <c r="HB49" s="240"/>
      <c r="HC49" s="98">
        <f t="shared" si="46"/>
        <v>0</v>
      </c>
      <c r="HD49" s="98">
        <f t="shared" si="47"/>
        <v>0</v>
      </c>
      <c r="HE49" s="240">
        <v>1.33</v>
      </c>
      <c r="HF49" s="240"/>
      <c r="HG49" s="98">
        <f t="shared" si="48"/>
        <v>1.33</v>
      </c>
      <c r="HH49" s="98">
        <f t="shared" si="48"/>
        <v>0</v>
      </c>
      <c r="HI49" s="240">
        <v>1.44</v>
      </c>
      <c r="HJ49" s="240"/>
      <c r="HK49" s="98">
        <f t="shared" si="49"/>
        <v>1.44</v>
      </c>
      <c r="HL49" s="98">
        <f t="shared" si="49"/>
        <v>0</v>
      </c>
      <c r="HM49" s="98"/>
      <c r="HN49" s="98"/>
      <c r="HO49" s="98">
        <f t="shared" si="50"/>
        <v>0</v>
      </c>
      <c r="HP49" s="98">
        <f t="shared" si="50"/>
        <v>0</v>
      </c>
      <c r="HQ49" s="98"/>
      <c r="HR49" s="98"/>
      <c r="HS49" s="98">
        <f t="shared" si="51"/>
        <v>0</v>
      </c>
      <c r="HT49" s="98">
        <f t="shared" si="51"/>
        <v>0</v>
      </c>
      <c r="HU49" s="98">
        <v>0</v>
      </c>
      <c r="HV49" s="98"/>
      <c r="HW49" s="98">
        <f t="shared" si="69"/>
        <v>0</v>
      </c>
      <c r="HX49" s="98">
        <f t="shared" si="69"/>
        <v>0</v>
      </c>
      <c r="HY49" s="98"/>
      <c r="HZ49" s="98"/>
      <c r="IA49" s="98">
        <f t="shared" si="53"/>
        <v>0</v>
      </c>
      <c r="IB49" s="98">
        <f t="shared" si="53"/>
        <v>0</v>
      </c>
      <c r="IC49" s="98"/>
      <c r="ID49" s="98"/>
      <c r="IE49" s="98">
        <f t="shared" si="54"/>
        <v>0</v>
      </c>
      <c r="IF49" s="263">
        <f t="shared" si="55"/>
        <v>0</v>
      </c>
      <c r="IG49" s="288"/>
      <c r="IH49" s="288"/>
      <c r="II49" s="264">
        <f t="shared" si="56"/>
        <v>0</v>
      </c>
      <c r="IJ49" s="264">
        <f t="shared" si="56"/>
        <v>0</v>
      </c>
      <c r="IM49" s="264">
        <f t="shared" si="57"/>
        <v>0</v>
      </c>
      <c r="IN49" s="264">
        <f t="shared" si="57"/>
        <v>0</v>
      </c>
      <c r="IO49" s="240"/>
      <c r="IP49" s="264"/>
      <c r="IQ49" s="264">
        <f t="shared" si="58"/>
        <v>0</v>
      </c>
      <c r="IR49" s="264">
        <f t="shared" si="58"/>
        <v>0</v>
      </c>
      <c r="IS49" s="264"/>
      <c r="IT49" s="264"/>
      <c r="IU49" s="264">
        <f t="shared" si="59"/>
        <v>0</v>
      </c>
      <c r="IV49" s="264">
        <f t="shared" si="59"/>
        <v>0</v>
      </c>
      <c r="IW49" s="264">
        <v>5.15</v>
      </c>
      <c r="IX49" s="264"/>
      <c r="IY49" s="264">
        <f t="shared" si="60"/>
        <v>5.15</v>
      </c>
      <c r="IZ49" s="264">
        <f t="shared" si="61"/>
        <v>0</v>
      </c>
      <c r="JA49" s="264"/>
      <c r="JB49" s="264"/>
      <c r="JC49" s="264">
        <f t="shared" si="62"/>
        <v>0</v>
      </c>
      <c r="JD49" s="264">
        <f t="shared" si="62"/>
        <v>0</v>
      </c>
      <c r="JE49" s="264">
        <v>0</v>
      </c>
      <c r="JF49" s="264"/>
      <c r="JG49" s="264">
        <f t="shared" si="63"/>
        <v>0</v>
      </c>
      <c r="JH49" s="264">
        <f t="shared" si="63"/>
        <v>0</v>
      </c>
      <c r="JI49" s="264"/>
      <c r="JJ49" s="264"/>
      <c r="JK49" s="264">
        <f t="shared" si="64"/>
        <v>0</v>
      </c>
      <c r="JL49" s="264">
        <f t="shared" si="64"/>
        <v>0</v>
      </c>
      <c r="JM49" s="264"/>
      <c r="JN49" s="264"/>
      <c r="JO49" s="264">
        <f t="shared" si="65"/>
        <v>0</v>
      </c>
      <c r="JP49" s="264">
        <f t="shared" si="65"/>
        <v>0</v>
      </c>
      <c r="JQ49" s="264"/>
      <c r="JR49" s="264"/>
      <c r="JS49" s="264">
        <f t="shared" si="66"/>
        <v>0</v>
      </c>
      <c r="JT49" s="264">
        <f t="shared" si="66"/>
        <v>0</v>
      </c>
      <c r="JU49" s="264"/>
      <c r="JV49" s="264"/>
      <c r="JW49" s="264">
        <f t="shared" si="67"/>
        <v>0</v>
      </c>
      <c r="JX49" s="264">
        <f t="shared" si="67"/>
        <v>0</v>
      </c>
    </row>
    <row r="50" spans="1:284" ht="12.75" customHeight="1">
      <c r="A50" s="219"/>
      <c r="B50" s="114">
        <v>40</v>
      </c>
      <c r="C50" s="289"/>
      <c r="D50" s="289"/>
      <c r="E50" s="98"/>
      <c r="F50" s="98"/>
      <c r="G50" s="95">
        <f t="shared" si="0"/>
        <v>0</v>
      </c>
      <c r="H50" s="95">
        <f t="shared" si="0"/>
        <v>0</v>
      </c>
      <c r="I50" s="290">
        <v>0</v>
      </c>
      <c r="J50" s="95"/>
      <c r="K50" s="95"/>
      <c r="L50" s="95"/>
      <c r="M50" s="95">
        <f t="shared" si="2"/>
        <v>0</v>
      </c>
      <c r="N50" s="95">
        <f t="shared" si="2"/>
        <v>0</v>
      </c>
      <c r="O50" s="289"/>
      <c r="P50" s="290"/>
      <c r="Q50" s="98"/>
      <c r="R50" s="95"/>
      <c r="S50" s="95">
        <f t="shared" si="3"/>
        <v>0</v>
      </c>
      <c r="T50" s="95">
        <f t="shared" si="3"/>
        <v>0</v>
      </c>
      <c r="U50" s="95"/>
      <c r="V50" s="95"/>
      <c r="W50" s="98"/>
      <c r="X50" s="98"/>
      <c r="Y50" s="95">
        <f t="shared" si="4"/>
        <v>0</v>
      </c>
      <c r="Z50" s="95">
        <f t="shared" si="4"/>
        <v>0</v>
      </c>
      <c r="AA50" s="95"/>
      <c r="AB50" s="298"/>
      <c r="AC50" s="299"/>
      <c r="AD50" s="292"/>
      <c r="AE50" s="95">
        <f t="shared" si="5"/>
        <v>0</v>
      </c>
      <c r="AF50" s="95">
        <f t="shared" si="5"/>
        <v>0</v>
      </c>
      <c r="AG50" s="95">
        <v>41.24</v>
      </c>
      <c r="AH50" s="95"/>
      <c r="AI50" s="95"/>
      <c r="AJ50" s="95"/>
      <c r="AK50" s="95">
        <f t="shared" si="6"/>
        <v>41.24</v>
      </c>
      <c r="AL50" s="95">
        <f t="shared" si="6"/>
        <v>0</v>
      </c>
      <c r="AM50" s="95"/>
      <c r="AN50" s="95"/>
      <c r="AO50" s="99"/>
      <c r="AP50" s="99"/>
      <c r="AQ50" s="95">
        <f t="shared" si="7"/>
        <v>0</v>
      </c>
      <c r="AR50" s="95">
        <f t="shared" si="7"/>
        <v>0</v>
      </c>
      <c r="AS50" s="98"/>
      <c r="AT50" s="98"/>
      <c r="AU50" s="98"/>
      <c r="AV50" s="95"/>
      <c r="AW50" s="95">
        <f t="shared" si="8"/>
        <v>0</v>
      </c>
      <c r="AX50" s="95">
        <f t="shared" si="8"/>
        <v>0</v>
      </c>
      <c r="AY50" s="260"/>
      <c r="AZ50" s="110"/>
      <c r="BA50" s="110"/>
      <c r="BB50" s="110"/>
      <c r="BC50" s="95">
        <f t="shared" si="9"/>
        <v>0</v>
      </c>
      <c r="BD50" s="95">
        <f t="shared" si="9"/>
        <v>0</v>
      </c>
      <c r="BE50" s="289"/>
      <c r="BF50" s="289"/>
      <c r="BG50" s="99"/>
      <c r="BH50" s="293"/>
      <c r="BI50" s="95">
        <f t="shared" si="10"/>
        <v>0</v>
      </c>
      <c r="BJ50" s="95">
        <f t="shared" si="10"/>
        <v>0</v>
      </c>
      <c r="BK50" s="118"/>
      <c r="BL50" s="118"/>
      <c r="BM50" s="95"/>
      <c r="BN50" s="95"/>
      <c r="BO50" s="95">
        <f t="shared" si="11"/>
        <v>0</v>
      </c>
      <c r="BP50" s="95">
        <f t="shared" si="11"/>
        <v>0</v>
      </c>
      <c r="BQ50" s="294"/>
      <c r="BR50" s="289"/>
      <c r="BS50" s="119"/>
      <c r="BT50" s="119"/>
      <c r="BU50" s="95">
        <f t="shared" si="12"/>
        <v>0</v>
      </c>
      <c r="BV50" s="95">
        <f t="shared" si="12"/>
        <v>0</v>
      </c>
      <c r="BW50" s="98"/>
      <c r="BX50" s="98"/>
      <c r="BY50" s="103"/>
      <c r="BZ50" s="295"/>
      <c r="CA50" s="95">
        <f t="shared" si="13"/>
        <v>0</v>
      </c>
      <c r="CB50" s="95">
        <f t="shared" si="13"/>
        <v>0</v>
      </c>
      <c r="CC50" s="98"/>
      <c r="CD50" s="98"/>
      <c r="CE50" s="120"/>
      <c r="CF50" s="120"/>
      <c r="CG50" s="95">
        <f t="shared" si="14"/>
        <v>0</v>
      </c>
      <c r="CH50" s="95">
        <f t="shared" si="14"/>
        <v>0</v>
      </c>
      <c r="CI50" s="289"/>
      <c r="CJ50" s="289"/>
      <c r="CK50" s="266"/>
      <c r="CL50" s="95"/>
      <c r="CM50" s="95">
        <f t="shared" si="15"/>
        <v>0</v>
      </c>
      <c r="CN50" s="95">
        <f t="shared" si="15"/>
        <v>0</v>
      </c>
      <c r="CO50" s="289"/>
      <c r="CP50" s="289"/>
      <c r="CQ50" s="95"/>
      <c r="CR50" s="95"/>
      <c r="CS50" s="95">
        <f t="shared" si="16"/>
        <v>0</v>
      </c>
      <c r="CT50" s="95">
        <f t="shared" si="16"/>
        <v>0</v>
      </c>
      <c r="CU50" s="98"/>
      <c r="CV50" s="98"/>
      <c r="CW50" s="289"/>
      <c r="CX50" s="289"/>
      <c r="CY50" s="95">
        <f t="shared" si="17"/>
        <v>0</v>
      </c>
      <c r="CZ50" s="95">
        <f t="shared" si="17"/>
        <v>0</v>
      </c>
      <c r="DA50" s="289"/>
      <c r="DB50" s="290"/>
      <c r="DC50" s="118"/>
      <c r="DD50" s="95"/>
      <c r="DE50" s="95">
        <f t="shared" si="18"/>
        <v>0</v>
      </c>
      <c r="DF50" s="95">
        <f t="shared" si="18"/>
        <v>0</v>
      </c>
      <c r="DG50" s="98"/>
      <c r="DH50" s="98"/>
      <c r="DI50" s="98"/>
      <c r="DJ50" s="98"/>
      <c r="DK50" s="95">
        <f t="shared" si="19"/>
        <v>0</v>
      </c>
      <c r="DL50" s="95">
        <f t="shared" si="19"/>
        <v>0</v>
      </c>
      <c r="DM50" s="289"/>
      <c r="DN50" s="289"/>
      <c r="DO50" s="296"/>
      <c r="DP50" s="297"/>
      <c r="DQ50" s="95">
        <f t="shared" si="20"/>
        <v>0</v>
      </c>
      <c r="DR50" s="95">
        <f t="shared" si="20"/>
        <v>0</v>
      </c>
      <c r="DS50" s="140"/>
      <c r="DT50" s="95"/>
      <c r="DU50" s="289"/>
      <c r="DV50" s="289"/>
      <c r="DW50" s="95">
        <f t="shared" si="21"/>
        <v>0</v>
      </c>
      <c r="DX50" s="95">
        <f t="shared" si="21"/>
        <v>0</v>
      </c>
      <c r="DY50" s="289"/>
      <c r="DZ50" s="290"/>
      <c r="EA50" s="261"/>
      <c r="EB50" s="95"/>
      <c r="EC50" s="95">
        <f t="shared" si="22"/>
        <v>0</v>
      </c>
      <c r="ED50" s="95">
        <f t="shared" si="22"/>
        <v>0</v>
      </c>
      <c r="EE50" s="289"/>
      <c r="EF50" s="289"/>
      <c r="EG50" s="296"/>
      <c r="EH50" s="296"/>
      <c r="EI50" s="95">
        <f t="shared" si="23"/>
        <v>0</v>
      </c>
      <c r="EJ50" s="95">
        <f t="shared" si="23"/>
        <v>0</v>
      </c>
      <c r="EK50" s="289"/>
      <c r="EL50" s="289"/>
      <c r="EM50" s="296"/>
      <c r="EN50" s="296"/>
      <c r="EO50" s="95">
        <f t="shared" si="24"/>
        <v>0</v>
      </c>
      <c r="EP50" s="95">
        <f t="shared" si="24"/>
        <v>0</v>
      </c>
      <c r="EQ50" s="262">
        <v>0</v>
      </c>
      <c r="ER50" s="240"/>
      <c r="ES50" s="240"/>
      <c r="ET50" s="240"/>
      <c r="EU50" s="98">
        <f t="shared" si="25"/>
        <v>0</v>
      </c>
      <c r="EV50" s="98">
        <f t="shared" si="26"/>
        <v>0</v>
      </c>
      <c r="EW50" s="95"/>
      <c r="EX50" s="95"/>
      <c r="EY50" s="95"/>
      <c r="EZ50" s="95"/>
      <c r="FA50" s="95">
        <f t="shared" si="27"/>
        <v>0</v>
      </c>
      <c r="FB50" s="95">
        <f t="shared" si="27"/>
        <v>0</v>
      </c>
      <c r="FC50" s="95"/>
      <c r="FD50" s="95"/>
      <c r="FE50" s="95"/>
      <c r="FF50" s="95"/>
      <c r="FG50" s="95">
        <f t="shared" si="28"/>
        <v>0</v>
      </c>
      <c r="FH50" s="95">
        <f t="shared" si="28"/>
        <v>0</v>
      </c>
      <c r="FI50" s="240"/>
      <c r="FJ50" s="240"/>
      <c r="FK50" s="240"/>
      <c r="FL50" s="240"/>
      <c r="FM50" s="98">
        <f t="shared" si="29"/>
        <v>0</v>
      </c>
      <c r="FN50" s="98">
        <f t="shared" si="30"/>
        <v>0</v>
      </c>
      <c r="FO50" s="240">
        <v>0</v>
      </c>
      <c r="FP50" s="240"/>
      <c r="FQ50" s="240"/>
      <c r="FR50" s="240"/>
      <c r="FS50" s="98">
        <f t="shared" si="31"/>
        <v>0</v>
      </c>
      <c r="FT50" s="98">
        <f t="shared" si="32"/>
        <v>0</v>
      </c>
      <c r="FU50" s="240">
        <v>0</v>
      </c>
      <c r="FV50" s="240"/>
      <c r="FW50" s="240"/>
      <c r="FX50" s="240"/>
      <c r="FY50" s="98">
        <f t="shared" si="33"/>
        <v>0</v>
      </c>
      <c r="FZ50" s="98">
        <f t="shared" si="34"/>
        <v>0</v>
      </c>
      <c r="GA50" s="240">
        <v>8.25</v>
      </c>
      <c r="GB50" s="240"/>
      <c r="GC50" s="240"/>
      <c r="GD50" s="240"/>
      <c r="GE50" s="98">
        <f t="shared" si="35"/>
        <v>8.25</v>
      </c>
      <c r="GF50" s="98">
        <f t="shared" si="36"/>
        <v>0</v>
      </c>
      <c r="GG50" s="240"/>
      <c r="GH50" s="240"/>
      <c r="GI50" s="98">
        <f t="shared" si="68"/>
        <v>0</v>
      </c>
      <c r="GJ50" s="98">
        <f t="shared" si="37"/>
        <v>0</v>
      </c>
      <c r="GK50" s="240"/>
      <c r="GL50" s="240"/>
      <c r="GM50" s="98">
        <f t="shared" si="38"/>
        <v>0</v>
      </c>
      <c r="GN50" s="98">
        <f t="shared" si="39"/>
        <v>0</v>
      </c>
      <c r="GO50" s="240">
        <v>2.58</v>
      </c>
      <c r="GP50" s="240"/>
      <c r="GQ50" s="98">
        <f t="shared" si="40"/>
        <v>2.58</v>
      </c>
      <c r="GR50" s="98">
        <f t="shared" si="41"/>
        <v>0</v>
      </c>
      <c r="GS50" s="240"/>
      <c r="GT50" s="240"/>
      <c r="GU50" s="98">
        <f t="shared" si="42"/>
        <v>0</v>
      </c>
      <c r="GV50" s="98">
        <f t="shared" si="43"/>
        <v>0</v>
      </c>
      <c r="GW50" s="240"/>
      <c r="GX50" s="240"/>
      <c r="GY50" s="98">
        <f t="shared" si="44"/>
        <v>0</v>
      </c>
      <c r="GZ50" s="98">
        <f t="shared" si="45"/>
        <v>0</v>
      </c>
      <c r="HA50" s="240"/>
      <c r="HB50" s="240"/>
      <c r="HC50" s="98">
        <f t="shared" si="46"/>
        <v>0</v>
      </c>
      <c r="HD50" s="98">
        <f t="shared" si="47"/>
        <v>0</v>
      </c>
      <c r="HE50" s="240">
        <v>1.33</v>
      </c>
      <c r="HF50" s="240"/>
      <c r="HG50" s="98">
        <f t="shared" si="48"/>
        <v>1.33</v>
      </c>
      <c r="HH50" s="98">
        <f t="shared" si="48"/>
        <v>0</v>
      </c>
      <c r="HI50" s="240">
        <v>1.44</v>
      </c>
      <c r="HJ50" s="240"/>
      <c r="HK50" s="98">
        <f t="shared" si="49"/>
        <v>1.44</v>
      </c>
      <c r="HL50" s="98">
        <f t="shared" si="49"/>
        <v>0</v>
      </c>
      <c r="HM50" s="98"/>
      <c r="HN50" s="98"/>
      <c r="HO50" s="98">
        <f t="shared" si="50"/>
        <v>0</v>
      </c>
      <c r="HP50" s="98">
        <f t="shared" si="50"/>
        <v>0</v>
      </c>
      <c r="HQ50" s="98"/>
      <c r="HR50" s="98"/>
      <c r="HS50" s="98">
        <f t="shared" si="51"/>
        <v>0</v>
      </c>
      <c r="HT50" s="98">
        <f t="shared" si="51"/>
        <v>0</v>
      </c>
      <c r="HU50" s="98">
        <v>0</v>
      </c>
      <c r="HV50" s="98"/>
      <c r="HW50" s="98">
        <f t="shared" si="69"/>
        <v>0</v>
      </c>
      <c r="HX50" s="98">
        <f t="shared" si="69"/>
        <v>0</v>
      </c>
      <c r="HY50" s="98"/>
      <c r="HZ50" s="98"/>
      <c r="IA50" s="98">
        <f t="shared" si="53"/>
        <v>0</v>
      </c>
      <c r="IB50" s="98">
        <f t="shared" si="53"/>
        <v>0</v>
      </c>
      <c r="IC50" s="98"/>
      <c r="ID50" s="98"/>
      <c r="IE50" s="98">
        <f t="shared" si="54"/>
        <v>0</v>
      </c>
      <c r="IF50" s="263">
        <f t="shared" si="55"/>
        <v>0</v>
      </c>
      <c r="IG50" s="288"/>
      <c r="IH50" s="288"/>
      <c r="II50" s="264">
        <f t="shared" si="56"/>
        <v>0</v>
      </c>
      <c r="IJ50" s="264">
        <f t="shared" si="56"/>
        <v>0</v>
      </c>
      <c r="IM50" s="264">
        <f t="shared" si="57"/>
        <v>0</v>
      </c>
      <c r="IN50" s="264">
        <f t="shared" si="57"/>
        <v>0</v>
      </c>
      <c r="IO50" s="240"/>
      <c r="IP50" s="264"/>
      <c r="IQ50" s="264">
        <f t="shared" si="58"/>
        <v>0</v>
      </c>
      <c r="IR50" s="264">
        <f t="shared" si="58"/>
        <v>0</v>
      </c>
      <c r="IS50" s="264"/>
      <c r="IT50" s="264"/>
      <c r="IU50" s="264">
        <f t="shared" si="59"/>
        <v>0</v>
      </c>
      <c r="IV50" s="264">
        <f t="shared" si="59"/>
        <v>0</v>
      </c>
      <c r="IW50" s="264">
        <v>5.15</v>
      </c>
      <c r="IX50" s="264"/>
      <c r="IY50" s="264">
        <f t="shared" si="60"/>
        <v>5.15</v>
      </c>
      <c r="IZ50" s="264">
        <f t="shared" si="61"/>
        <v>0</v>
      </c>
      <c r="JA50" s="264"/>
      <c r="JB50" s="264"/>
      <c r="JC50" s="264">
        <f t="shared" si="62"/>
        <v>0</v>
      </c>
      <c r="JD50" s="264">
        <f t="shared" si="62"/>
        <v>0</v>
      </c>
      <c r="JE50" s="264">
        <v>0</v>
      </c>
      <c r="JF50" s="264"/>
      <c r="JG50" s="264">
        <f t="shared" si="63"/>
        <v>0</v>
      </c>
      <c r="JH50" s="264">
        <f t="shared" si="63"/>
        <v>0</v>
      </c>
      <c r="JI50" s="264"/>
      <c r="JJ50" s="264"/>
      <c r="JK50" s="264">
        <f t="shared" si="64"/>
        <v>0</v>
      </c>
      <c r="JL50" s="264">
        <f t="shared" si="64"/>
        <v>0</v>
      </c>
      <c r="JM50" s="264"/>
      <c r="JN50" s="264"/>
      <c r="JO50" s="264">
        <f t="shared" si="65"/>
        <v>0</v>
      </c>
      <c r="JP50" s="264">
        <f t="shared" si="65"/>
        <v>0</v>
      </c>
      <c r="JQ50" s="264"/>
      <c r="JR50" s="264"/>
      <c r="JS50" s="264">
        <f t="shared" si="66"/>
        <v>0</v>
      </c>
      <c r="JT50" s="264">
        <f t="shared" si="66"/>
        <v>0</v>
      </c>
      <c r="JU50" s="264"/>
      <c r="JV50" s="264"/>
      <c r="JW50" s="264">
        <f t="shared" si="67"/>
        <v>0</v>
      </c>
      <c r="JX50" s="264">
        <f t="shared" si="67"/>
        <v>0</v>
      </c>
    </row>
    <row r="51" spans="1:284" ht="12.75" customHeight="1">
      <c r="A51" s="221" t="s">
        <v>146</v>
      </c>
      <c r="B51" s="114">
        <v>41</v>
      </c>
      <c r="C51" s="289"/>
      <c r="D51" s="289"/>
      <c r="E51" s="98"/>
      <c r="F51" s="98"/>
      <c r="G51" s="95">
        <f t="shared" si="0"/>
        <v>0</v>
      </c>
      <c r="H51" s="95">
        <f t="shared" si="0"/>
        <v>0</v>
      </c>
      <c r="I51" s="290">
        <v>0</v>
      </c>
      <c r="J51" s="95"/>
      <c r="K51" s="95"/>
      <c r="L51" s="95"/>
      <c r="M51" s="95">
        <f t="shared" si="2"/>
        <v>0</v>
      </c>
      <c r="N51" s="95">
        <f t="shared" si="2"/>
        <v>0</v>
      </c>
      <c r="O51" s="289"/>
      <c r="P51" s="290"/>
      <c r="Q51" s="98"/>
      <c r="R51" s="95"/>
      <c r="S51" s="95">
        <f t="shared" si="3"/>
        <v>0</v>
      </c>
      <c r="T51" s="95">
        <f t="shared" si="3"/>
        <v>0</v>
      </c>
      <c r="U51" s="95"/>
      <c r="V51" s="95"/>
      <c r="W51" s="98"/>
      <c r="X51" s="98"/>
      <c r="Y51" s="95">
        <f t="shared" si="4"/>
        <v>0</v>
      </c>
      <c r="Z51" s="95">
        <f t="shared" si="4"/>
        <v>0</v>
      </c>
      <c r="AA51" s="95"/>
      <c r="AB51" s="298"/>
      <c r="AC51" s="299"/>
      <c r="AD51" s="292"/>
      <c r="AE51" s="95">
        <f t="shared" si="5"/>
        <v>0</v>
      </c>
      <c r="AF51" s="95">
        <f t="shared" si="5"/>
        <v>0</v>
      </c>
      <c r="AG51" s="95">
        <v>0</v>
      </c>
      <c r="AH51" s="95"/>
      <c r="AI51" s="95"/>
      <c r="AJ51" s="95"/>
      <c r="AK51" s="95">
        <f t="shared" si="6"/>
        <v>0</v>
      </c>
      <c r="AL51" s="95">
        <f t="shared" si="6"/>
        <v>0</v>
      </c>
      <c r="AM51" s="95"/>
      <c r="AN51" s="95"/>
      <c r="AO51" s="99"/>
      <c r="AP51" s="99"/>
      <c r="AQ51" s="95">
        <f t="shared" si="7"/>
        <v>0</v>
      </c>
      <c r="AR51" s="95">
        <f t="shared" si="7"/>
        <v>0</v>
      </c>
      <c r="AS51" s="98"/>
      <c r="AT51" s="98"/>
      <c r="AU51" s="98"/>
      <c r="AV51" s="95"/>
      <c r="AW51" s="95">
        <f t="shared" si="8"/>
        <v>0</v>
      </c>
      <c r="AX51" s="95">
        <f t="shared" si="8"/>
        <v>0</v>
      </c>
      <c r="AY51" s="260"/>
      <c r="AZ51" s="110"/>
      <c r="BA51" s="110"/>
      <c r="BB51" s="110"/>
      <c r="BC51" s="95">
        <f t="shared" si="9"/>
        <v>0</v>
      </c>
      <c r="BD51" s="95">
        <f t="shared" si="9"/>
        <v>0</v>
      </c>
      <c r="BE51" s="289"/>
      <c r="BF51" s="289"/>
      <c r="BG51" s="99"/>
      <c r="BH51" s="293"/>
      <c r="BI51" s="95">
        <f t="shared" si="10"/>
        <v>0</v>
      </c>
      <c r="BJ51" s="95">
        <f t="shared" si="10"/>
        <v>0</v>
      </c>
      <c r="BK51" s="118"/>
      <c r="BL51" s="118"/>
      <c r="BM51" s="95"/>
      <c r="BN51" s="95"/>
      <c r="BO51" s="95">
        <f t="shared" si="11"/>
        <v>0</v>
      </c>
      <c r="BP51" s="95">
        <f t="shared" si="11"/>
        <v>0</v>
      </c>
      <c r="BQ51" s="294"/>
      <c r="BR51" s="289"/>
      <c r="BS51" s="119"/>
      <c r="BT51" s="119"/>
      <c r="BU51" s="95">
        <f t="shared" si="12"/>
        <v>0</v>
      </c>
      <c r="BV51" s="95">
        <f t="shared" si="12"/>
        <v>0</v>
      </c>
      <c r="BW51" s="98"/>
      <c r="BX51" s="98"/>
      <c r="BY51" s="103"/>
      <c r="BZ51" s="295"/>
      <c r="CA51" s="95">
        <f t="shared" si="13"/>
        <v>0</v>
      </c>
      <c r="CB51" s="95">
        <f t="shared" si="13"/>
        <v>0</v>
      </c>
      <c r="CC51" s="98"/>
      <c r="CD51" s="98"/>
      <c r="CE51" s="120"/>
      <c r="CF51" s="120"/>
      <c r="CG51" s="95">
        <f t="shared" si="14"/>
        <v>0</v>
      </c>
      <c r="CH51" s="95">
        <f t="shared" si="14"/>
        <v>0</v>
      </c>
      <c r="CI51" s="289"/>
      <c r="CJ51" s="289"/>
      <c r="CK51" s="266"/>
      <c r="CL51" s="95"/>
      <c r="CM51" s="95">
        <f t="shared" si="15"/>
        <v>0</v>
      </c>
      <c r="CN51" s="95">
        <f t="shared" si="15"/>
        <v>0</v>
      </c>
      <c r="CO51" s="289"/>
      <c r="CP51" s="289"/>
      <c r="CQ51" s="95"/>
      <c r="CR51" s="95"/>
      <c r="CS51" s="95">
        <f t="shared" si="16"/>
        <v>0</v>
      </c>
      <c r="CT51" s="95">
        <f t="shared" si="16"/>
        <v>0</v>
      </c>
      <c r="CU51" s="98"/>
      <c r="CV51" s="98"/>
      <c r="CW51" s="289"/>
      <c r="CX51" s="289"/>
      <c r="CY51" s="95">
        <f t="shared" si="17"/>
        <v>0</v>
      </c>
      <c r="CZ51" s="95">
        <f t="shared" si="17"/>
        <v>0</v>
      </c>
      <c r="DA51" s="289"/>
      <c r="DB51" s="290"/>
      <c r="DC51" s="118"/>
      <c r="DD51" s="95"/>
      <c r="DE51" s="95">
        <f t="shared" si="18"/>
        <v>0</v>
      </c>
      <c r="DF51" s="95">
        <f t="shared" si="18"/>
        <v>0</v>
      </c>
      <c r="DG51" s="98"/>
      <c r="DH51" s="98"/>
      <c r="DI51" s="98"/>
      <c r="DJ51" s="98"/>
      <c r="DK51" s="95">
        <f t="shared" si="19"/>
        <v>0</v>
      </c>
      <c r="DL51" s="95">
        <f t="shared" si="19"/>
        <v>0</v>
      </c>
      <c r="DM51" s="289"/>
      <c r="DN51" s="289"/>
      <c r="DO51" s="296"/>
      <c r="DP51" s="297"/>
      <c r="DQ51" s="95">
        <f t="shared" si="20"/>
        <v>0</v>
      </c>
      <c r="DR51" s="95">
        <f t="shared" si="20"/>
        <v>0</v>
      </c>
      <c r="DS51" s="140"/>
      <c r="DT51" s="95"/>
      <c r="DU51" s="289"/>
      <c r="DV51" s="289"/>
      <c r="DW51" s="95">
        <f t="shared" si="21"/>
        <v>0</v>
      </c>
      <c r="DX51" s="95">
        <f t="shared" si="21"/>
        <v>0</v>
      </c>
      <c r="DY51" s="289"/>
      <c r="DZ51" s="290"/>
      <c r="EA51" s="261"/>
      <c r="EB51" s="95"/>
      <c r="EC51" s="95">
        <f t="shared" si="22"/>
        <v>0</v>
      </c>
      <c r="ED51" s="95">
        <f t="shared" si="22"/>
        <v>0</v>
      </c>
      <c r="EE51" s="289"/>
      <c r="EF51" s="289"/>
      <c r="EG51" s="296"/>
      <c r="EH51" s="296"/>
      <c r="EI51" s="95">
        <f t="shared" si="23"/>
        <v>0</v>
      </c>
      <c r="EJ51" s="95">
        <f t="shared" si="23"/>
        <v>0</v>
      </c>
      <c r="EK51" s="289"/>
      <c r="EL51" s="289"/>
      <c r="EM51" s="296"/>
      <c r="EN51" s="296"/>
      <c r="EO51" s="95">
        <f t="shared" si="24"/>
        <v>0</v>
      </c>
      <c r="EP51" s="95">
        <f t="shared" si="24"/>
        <v>0</v>
      </c>
      <c r="EQ51" s="262">
        <v>15.46</v>
      </c>
      <c r="ER51" s="240"/>
      <c r="ES51" s="240"/>
      <c r="ET51" s="240"/>
      <c r="EU51" s="98">
        <f t="shared" si="25"/>
        <v>15.46</v>
      </c>
      <c r="EV51" s="98">
        <f t="shared" si="26"/>
        <v>0</v>
      </c>
      <c r="EW51" s="95"/>
      <c r="EX51" s="95"/>
      <c r="EY51" s="95"/>
      <c r="EZ51" s="95"/>
      <c r="FA51" s="95">
        <f t="shared" si="27"/>
        <v>0</v>
      </c>
      <c r="FB51" s="95">
        <f t="shared" si="27"/>
        <v>0</v>
      </c>
      <c r="FC51" s="95"/>
      <c r="FD51" s="95"/>
      <c r="FE51" s="95"/>
      <c r="FF51" s="95"/>
      <c r="FG51" s="95">
        <f t="shared" si="28"/>
        <v>0</v>
      </c>
      <c r="FH51" s="95">
        <f t="shared" si="28"/>
        <v>0</v>
      </c>
      <c r="FI51" s="240"/>
      <c r="FJ51" s="240"/>
      <c r="FK51" s="240"/>
      <c r="FL51" s="240"/>
      <c r="FM51" s="98">
        <f t="shared" si="29"/>
        <v>0</v>
      </c>
      <c r="FN51" s="98">
        <f t="shared" si="30"/>
        <v>0</v>
      </c>
      <c r="FO51" s="240">
        <v>0</v>
      </c>
      <c r="FP51" s="240"/>
      <c r="FQ51" s="240"/>
      <c r="FR51" s="240"/>
      <c r="FS51" s="98">
        <f t="shared" si="31"/>
        <v>0</v>
      </c>
      <c r="FT51" s="98">
        <f t="shared" si="32"/>
        <v>0</v>
      </c>
      <c r="FU51" s="240">
        <v>0</v>
      </c>
      <c r="FV51" s="240"/>
      <c r="FW51" s="240"/>
      <c r="FX51" s="240"/>
      <c r="FY51" s="98">
        <f t="shared" si="33"/>
        <v>0</v>
      </c>
      <c r="FZ51" s="98">
        <f t="shared" si="34"/>
        <v>0</v>
      </c>
      <c r="GA51" s="240">
        <v>8.25</v>
      </c>
      <c r="GB51" s="240"/>
      <c r="GC51" s="240"/>
      <c r="GD51" s="240"/>
      <c r="GE51" s="98">
        <f t="shared" si="35"/>
        <v>8.25</v>
      </c>
      <c r="GF51" s="98">
        <f t="shared" si="36"/>
        <v>0</v>
      </c>
      <c r="GG51" s="240"/>
      <c r="GH51" s="240"/>
      <c r="GI51" s="98">
        <f t="shared" si="68"/>
        <v>0</v>
      </c>
      <c r="GJ51" s="98">
        <f t="shared" si="37"/>
        <v>0</v>
      </c>
      <c r="GK51" s="240"/>
      <c r="GL51" s="240"/>
      <c r="GM51" s="98">
        <f t="shared" si="38"/>
        <v>0</v>
      </c>
      <c r="GN51" s="98">
        <f t="shared" si="39"/>
        <v>0</v>
      </c>
      <c r="GO51" s="240">
        <v>2.58</v>
      </c>
      <c r="GP51" s="240"/>
      <c r="GQ51" s="98">
        <f t="shared" si="40"/>
        <v>2.58</v>
      </c>
      <c r="GR51" s="98">
        <f t="shared" si="41"/>
        <v>0</v>
      </c>
      <c r="GS51" s="240"/>
      <c r="GT51" s="240"/>
      <c r="GU51" s="98">
        <f t="shared" si="42"/>
        <v>0</v>
      </c>
      <c r="GV51" s="98">
        <f t="shared" si="43"/>
        <v>0</v>
      </c>
      <c r="GW51" s="240"/>
      <c r="GX51" s="240"/>
      <c r="GY51" s="98">
        <f t="shared" si="44"/>
        <v>0</v>
      </c>
      <c r="GZ51" s="98">
        <f t="shared" si="45"/>
        <v>0</v>
      </c>
      <c r="HA51" s="240"/>
      <c r="HB51" s="240"/>
      <c r="HC51" s="98">
        <f t="shared" si="46"/>
        <v>0</v>
      </c>
      <c r="HD51" s="98">
        <f t="shared" si="47"/>
        <v>0</v>
      </c>
      <c r="HE51" s="240">
        <v>1.33</v>
      </c>
      <c r="HF51" s="240"/>
      <c r="HG51" s="98">
        <f t="shared" si="48"/>
        <v>1.33</v>
      </c>
      <c r="HH51" s="98">
        <f t="shared" si="48"/>
        <v>0</v>
      </c>
      <c r="HI51" s="240">
        <v>1.44</v>
      </c>
      <c r="HJ51" s="240"/>
      <c r="HK51" s="98">
        <f t="shared" si="49"/>
        <v>1.44</v>
      </c>
      <c r="HL51" s="98">
        <f t="shared" si="49"/>
        <v>0</v>
      </c>
      <c r="HM51" s="98"/>
      <c r="HN51" s="98"/>
      <c r="HO51" s="98">
        <f t="shared" si="50"/>
        <v>0</v>
      </c>
      <c r="HP51" s="98">
        <f t="shared" si="50"/>
        <v>0</v>
      </c>
      <c r="HQ51" s="98"/>
      <c r="HR51" s="98"/>
      <c r="HS51" s="98">
        <f t="shared" si="51"/>
        <v>0</v>
      </c>
      <c r="HT51" s="98">
        <f t="shared" si="51"/>
        <v>0</v>
      </c>
      <c r="HU51" s="98">
        <v>0</v>
      </c>
      <c r="HV51" s="98"/>
      <c r="HW51" s="98">
        <f t="shared" si="69"/>
        <v>0</v>
      </c>
      <c r="HX51" s="98">
        <f t="shared" si="69"/>
        <v>0</v>
      </c>
      <c r="HY51" s="98"/>
      <c r="HZ51" s="98"/>
      <c r="IA51" s="98">
        <f t="shared" si="53"/>
        <v>0</v>
      </c>
      <c r="IB51" s="98">
        <f t="shared" si="53"/>
        <v>0</v>
      </c>
      <c r="IC51" s="98"/>
      <c r="ID51" s="98"/>
      <c r="IE51" s="98">
        <f t="shared" si="54"/>
        <v>0</v>
      </c>
      <c r="IF51" s="263">
        <f t="shared" si="55"/>
        <v>0</v>
      </c>
      <c r="IG51" s="288"/>
      <c r="IH51" s="288"/>
      <c r="II51" s="264">
        <f t="shared" si="56"/>
        <v>0</v>
      </c>
      <c r="IJ51" s="264">
        <f t="shared" si="56"/>
        <v>0</v>
      </c>
      <c r="IM51" s="264">
        <f t="shared" si="57"/>
        <v>0</v>
      </c>
      <c r="IN51" s="264">
        <f t="shared" si="57"/>
        <v>0</v>
      </c>
      <c r="IO51" s="240"/>
      <c r="IP51" s="264"/>
      <c r="IQ51" s="264">
        <f t="shared" si="58"/>
        <v>0</v>
      </c>
      <c r="IR51" s="264">
        <f t="shared" si="58"/>
        <v>0</v>
      </c>
      <c r="IS51" s="264"/>
      <c r="IT51" s="264"/>
      <c r="IU51" s="264">
        <f t="shared" si="59"/>
        <v>0</v>
      </c>
      <c r="IV51" s="264">
        <f t="shared" si="59"/>
        <v>0</v>
      </c>
      <c r="IW51" s="264">
        <v>5.15</v>
      </c>
      <c r="IX51" s="264"/>
      <c r="IY51" s="264">
        <f t="shared" si="60"/>
        <v>5.15</v>
      </c>
      <c r="IZ51" s="264">
        <f t="shared" si="61"/>
        <v>0</v>
      </c>
      <c r="JA51" s="264"/>
      <c r="JB51" s="264"/>
      <c r="JC51" s="264">
        <f t="shared" si="62"/>
        <v>0</v>
      </c>
      <c r="JD51" s="264">
        <f t="shared" si="62"/>
        <v>0</v>
      </c>
      <c r="JE51" s="264">
        <v>0</v>
      </c>
      <c r="JF51" s="264"/>
      <c r="JG51" s="264">
        <f t="shared" si="63"/>
        <v>0</v>
      </c>
      <c r="JH51" s="264">
        <f t="shared" si="63"/>
        <v>0</v>
      </c>
      <c r="JI51" s="264"/>
      <c r="JJ51" s="264"/>
      <c r="JK51" s="264">
        <f t="shared" si="64"/>
        <v>0</v>
      </c>
      <c r="JL51" s="264">
        <f t="shared" si="64"/>
        <v>0</v>
      </c>
      <c r="JM51" s="264"/>
      <c r="JN51" s="264"/>
      <c r="JO51" s="264">
        <f t="shared" si="65"/>
        <v>0</v>
      </c>
      <c r="JP51" s="264">
        <f t="shared" si="65"/>
        <v>0</v>
      </c>
      <c r="JQ51" s="264"/>
      <c r="JR51" s="264"/>
      <c r="JS51" s="264">
        <f t="shared" si="66"/>
        <v>0</v>
      </c>
      <c r="JT51" s="264">
        <f t="shared" si="66"/>
        <v>0</v>
      </c>
      <c r="JU51" s="264"/>
      <c r="JV51" s="264"/>
      <c r="JW51" s="264">
        <f t="shared" si="67"/>
        <v>0</v>
      </c>
      <c r="JX51" s="264">
        <f t="shared" si="67"/>
        <v>0</v>
      </c>
    </row>
    <row r="52" spans="1:284" ht="12.75" customHeight="1">
      <c r="A52" s="220"/>
      <c r="B52" s="114">
        <v>42</v>
      </c>
      <c r="C52" s="289"/>
      <c r="D52" s="289"/>
      <c r="E52" s="98"/>
      <c r="F52" s="98"/>
      <c r="G52" s="95">
        <f t="shared" si="0"/>
        <v>0</v>
      </c>
      <c r="H52" s="95">
        <f t="shared" si="0"/>
        <v>0</v>
      </c>
      <c r="I52" s="290">
        <v>10.31</v>
      </c>
      <c r="J52" s="95"/>
      <c r="K52" s="95"/>
      <c r="L52" s="95"/>
      <c r="M52" s="95">
        <f t="shared" si="2"/>
        <v>10.31</v>
      </c>
      <c r="N52" s="95">
        <f t="shared" si="2"/>
        <v>0</v>
      </c>
      <c r="O52" s="289"/>
      <c r="P52" s="290"/>
      <c r="Q52" s="98"/>
      <c r="R52" s="95"/>
      <c r="S52" s="95">
        <f t="shared" si="3"/>
        <v>0</v>
      </c>
      <c r="T52" s="95">
        <f t="shared" si="3"/>
        <v>0</v>
      </c>
      <c r="U52" s="95"/>
      <c r="V52" s="95"/>
      <c r="W52" s="98"/>
      <c r="X52" s="98"/>
      <c r="Y52" s="95">
        <f t="shared" si="4"/>
        <v>0</v>
      </c>
      <c r="Z52" s="95">
        <f t="shared" si="4"/>
        <v>0</v>
      </c>
      <c r="AA52" s="95"/>
      <c r="AB52" s="298"/>
      <c r="AC52" s="299"/>
      <c r="AD52" s="292"/>
      <c r="AE52" s="95">
        <f t="shared" si="5"/>
        <v>0</v>
      </c>
      <c r="AF52" s="95">
        <f t="shared" si="5"/>
        <v>0</v>
      </c>
      <c r="AG52" s="95">
        <v>0</v>
      </c>
      <c r="AH52" s="95"/>
      <c r="AI52" s="95"/>
      <c r="AJ52" s="95"/>
      <c r="AK52" s="95">
        <f t="shared" si="6"/>
        <v>0</v>
      </c>
      <c r="AL52" s="95">
        <f t="shared" si="6"/>
        <v>0</v>
      </c>
      <c r="AM52" s="95"/>
      <c r="AN52" s="95"/>
      <c r="AO52" s="99"/>
      <c r="AP52" s="99"/>
      <c r="AQ52" s="95">
        <f t="shared" si="7"/>
        <v>0</v>
      </c>
      <c r="AR52" s="95">
        <f t="shared" si="7"/>
        <v>0</v>
      </c>
      <c r="AS52" s="98"/>
      <c r="AT52" s="98"/>
      <c r="AU52" s="98"/>
      <c r="AV52" s="95"/>
      <c r="AW52" s="95">
        <f t="shared" si="8"/>
        <v>0</v>
      </c>
      <c r="AX52" s="95">
        <f t="shared" si="8"/>
        <v>0</v>
      </c>
      <c r="AY52" s="260"/>
      <c r="AZ52" s="110"/>
      <c r="BA52" s="110"/>
      <c r="BB52" s="110"/>
      <c r="BC52" s="95">
        <f t="shared" si="9"/>
        <v>0</v>
      </c>
      <c r="BD52" s="95">
        <f t="shared" si="9"/>
        <v>0</v>
      </c>
      <c r="BE52" s="289"/>
      <c r="BF52" s="289"/>
      <c r="BG52" s="99"/>
      <c r="BH52" s="293"/>
      <c r="BI52" s="95">
        <f t="shared" si="10"/>
        <v>0</v>
      </c>
      <c r="BJ52" s="95">
        <f t="shared" si="10"/>
        <v>0</v>
      </c>
      <c r="BK52" s="118"/>
      <c r="BL52" s="118"/>
      <c r="BM52" s="95"/>
      <c r="BN52" s="95"/>
      <c r="BO52" s="95">
        <f t="shared" si="11"/>
        <v>0</v>
      </c>
      <c r="BP52" s="95">
        <f t="shared" si="11"/>
        <v>0</v>
      </c>
      <c r="BQ52" s="294"/>
      <c r="BR52" s="289"/>
      <c r="BS52" s="119"/>
      <c r="BT52" s="119"/>
      <c r="BU52" s="95">
        <f t="shared" si="12"/>
        <v>0</v>
      </c>
      <c r="BV52" s="95">
        <f t="shared" si="12"/>
        <v>0</v>
      </c>
      <c r="BW52" s="98"/>
      <c r="BX52" s="98"/>
      <c r="BY52" s="103"/>
      <c r="BZ52" s="295"/>
      <c r="CA52" s="95">
        <f t="shared" si="13"/>
        <v>0</v>
      </c>
      <c r="CB52" s="95">
        <f t="shared" si="13"/>
        <v>0</v>
      </c>
      <c r="CC52" s="98"/>
      <c r="CD52" s="98"/>
      <c r="CE52" s="120"/>
      <c r="CF52" s="120"/>
      <c r="CG52" s="95">
        <f t="shared" si="14"/>
        <v>0</v>
      </c>
      <c r="CH52" s="95">
        <f t="shared" si="14"/>
        <v>0</v>
      </c>
      <c r="CI52" s="289"/>
      <c r="CJ52" s="289"/>
      <c r="CK52" s="266"/>
      <c r="CL52" s="95"/>
      <c r="CM52" s="95">
        <f t="shared" si="15"/>
        <v>0</v>
      </c>
      <c r="CN52" s="95">
        <f t="shared" si="15"/>
        <v>0</v>
      </c>
      <c r="CO52" s="289"/>
      <c r="CP52" s="289"/>
      <c r="CQ52" s="95"/>
      <c r="CR52" s="95"/>
      <c r="CS52" s="95">
        <f t="shared" si="16"/>
        <v>0</v>
      </c>
      <c r="CT52" s="95">
        <f t="shared" si="16"/>
        <v>0</v>
      </c>
      <c r="CU52" s="98"/>
      <c r="CV52" s="98"/>
      <c r="CW52" s="289"/>
      <c r="CX52" s="289"/>
      <c r="CY52" s="95">
        <f t="shared" si="17"/>
        <v>0</v>
      </c>
      <c r="CZ52" s="95">
        <f t="shared" si="17"/>
        <v>0</v>
      </c>
      <c r="DA52" s="289"/>
      <c r="DB52" s="290"/>
      <c r="DC52" s="118"/>
      <c r="DD52" s="95"/>
      <c r="DE52" s="95">
        <f t="shared" si="18"/>
        <v>0</v>
      </c>
      <c r="DF52" s="95">
        <f t="shared" si="18"/>
        <v>0</v>
      </c>
      <c r="DG52" s="98"/>
      <c r="DH52" s="98"/>
      <c r="DI52" s="98"/>
      <c r="DJ52" s="98"/>
      <c r="DK52" s="95">
        <f t="shared" si="19"/>
        <v>0</v>
      </c>
      <c r="DL52" s="95">
        <f t="shared" si="19"/>
        <v>0</v>
      </c>
      <c r="DM52" s="289"/>
      <c r="DN52" s="289"/>
      <c r="DO52" s="296"/>
      <c r="DP52" s="297"/>
      <c r="DQ52" s="95">
        <f t="shared" si="20"/>
        <v>0</v>
      </c>
      <c r="DR52" s="95">
        <f t="shared" si="20"/>
        <v>0</v>
      </c>
      <c r="DS52" s="140"/>
      <c r="DT52" s="95"/>
      <c r="DU52" s="289"/>
      <c r="DV52" s="289"/>
      <c r="DW52" s="95">
        <f t="shared" si="21"/>
        <v>0</v>
      </c>
      <c r="DX52" s="95">
        <f t="shared" si="21"/>
        <v>0</v>
      </c>
      <c r="DY52" s="289"/>
      <c r="DZ52" s="290"/>
      <c r="EA52" s="261"/>
      <c r="EB52" s="95"/>
      <c r="EC52" s="95">
        <f t="shared" si="22"/>
        <v>0</v>
      </c>
      <c r="ED52" s="95">
        <f t="shared" si="22"/>
        <v>0</v>
      </c>
      <c r="EE52" s="289"/>
      <c r="EF52" s="289"/>
      <c r="EG52" s="296"/>
      <c r="EH52" s="296"/>
      <c r="EI52" s="95">
        <f t="shared" si="23"/>
        <v>0</v>
      </c>
      <c r="EJ52" s="95">
        <f t="shared" si="23"/>
        <v>0</v>
      </c>
      <c r="EK52" s="289"/>
      <c r="EL52" s="289"/>
      <c r="EM52" s="296"/>
      <c r="EN52" s="296"/>
      <c r="EO52" s="95">
        <f t="shared" si="24"/>
        <v>0</v>
      </c>
      <c r="EP52" s="95">
        <f t="shared" si="24"/>
        <v>0</v>
      </c>
      <c r="EQ52" s="262">
        <v>0</v>
      </c>
      <c r="ER52" s="240"/>
      <c r="ES52" s="240"/>
      <c r="ET52" s="240"/>
      <c r="EU52" s="98">
        <f t="shared" si="25"/>
        <v>0</v>
      </c>
      <c r="EV52" s="98">
        <f t="shared" si="26"/>
        <v>0</v>
      </c>
      <c r="EW52" s="95"/>
      <c r="EX52" s="95"/>
      <c r="EY52" s="95"/>
      <c r="EZ52" s="95"/>
      <c r="FA52" s="95">
        <f t="shared" si="27"/>
        <v>0</v>
      </c>
      <c r="FB52" s="95">
        <f t="shared" si="27"/>
        <v>0</v>
      </c>
      <c r="FC52" s="95"/>
      <c r="FD52" s="95"/>
      <c r="FE52" s="95"/>
      <c r="FF52" s="95"/>
      <c r="FG52" s="95">
        <f t="shared" si="28"/>
        <v>0</v>
      </c>
      <c r="FH52" s="95">
        <f t="shared" si="28"/>
        <v>0</v>
      </c>
      <c r="FI52" s="240"/>
      <c r="FJ52" s="240"/>
      <c r="FK52" s="240"/>
      <c r="FL52" s="240"/>
      <c r="FM52" s="98">
        <f t="shared" si="29"/>
        <v>0</v>
      </c>
      <c r="FN52" s="98">
        <f t="shared" si="30"/>
        <v>0</v>
      </c>
      <c r="FO52" s="240">
        <v>0</v>
      </c>
      <c r="FP52" s="240"/>
      <c r="FQ52" s="240"/>
      <c r="FR52" s="240"/>
      <c r="FS52" s="98">
        <f t="shared" si="31"/>
        <v>0</v>
      </c>
      <c r="FT52" s="98">
        <f t="shared" si="32"/>
        <v>0</v>
      </c>
      <c r="FU52" s="240">
        <v>0</v>
      </c>
      <c r="FV52" s="240"/>
      <c r="FW52" s="240"/>
      <c r="FX52" s="240"/>
      <c r="FY52" s="98">
        <f t="shared" si="33"/>
        <v>0</v>
      </c>
      <c r="FZ52" s="98">
        <f t="shared" si="34"/>
        <v>0</v>
      </c>
      <c r="GA52" s="240">
        <v>8.25</v>
      </c>
      <c r="GB52" s="240"/>
      <c r="GC52" s="240"/>
      <c r="GD52" s="240"/>
      <c r="GE52" s="98">
        <f t="shared" si="35"/>
        <v>8.25</v>
      </c>
      <c r="GF52" s="98">
        <f t="shared" si="36"/>
        <v>0</v>
      </c>
      <c r="GG52" s="240"/>
      <c r="GH52" s="240"/>
      <c r="GI52" s="98">
        <f t="shared" si="68"/>
        <v>0</v>
      </c>
      <c r="GJ52" s="98">
        <f t="shared" si="37"/>
        <v>0</v>
      </c>
      <c r="GK52" s="240"/>
      <c r="GL52" s="240"/>
      <c r="GM52" s="98">
        <f t="shared" si="38"/>
        <v>0</v>
      </c>
      <c r="GN52" s="98">
        <f t="shared" si="39"/>
        <v>0</v>
      </c>
      <c r="GO52" s="240">
        <v>2.58</v>
      </c>
      <c r="GP52" s="240"/>
      <c r="GQ52" s="98">
        <f t="shared" si="40"/>
        <v>2.58</v>
      </c>
      <c r="GR52" s="98">
        <f t="shared" si="41"/>
        <v>0</v>
      </c>
      <c r="GS52" s="240"/>
      <c r="GT52" s="240"/>
      <c r="GU52" s="98">
        <f t="shared" si="42"/>
        <v>0</v>
      </c>
      <c r="GV52" s="98">
        <f t="shared" si="43"/>
        <v>0</v>
      </c>
      <c r="GW52" s="240"/>
      <c r="GX52" s="240"/>
      <c r="GY52" s="98">
        <f t="shared" si="44"/>
        <v>0</v>
      </c>
      <c r="GZ52" s="98">
        <f t="shared" si="45"/>
        <v>0</v>
      </c>
      <c r="HA52" s="240"/>
      <c r="HB52" s="240"/>
      <c r="HC52" s="98">
        <f t="shared" si="46"/>
        <v>0</v>
      </c>
      <c r="HD52" s="98">
        <f t="shared" si="47"/>
        <v>0</v>
      </c>
      <c r="HE52" s="240">
        <v>1.33</v>
      </c>
      <c r="HF52" s="240"/>
      <c r="HG52" s="98">
        <f t="shared" si="48"/>
        <v>1.33</v>
      </c>
      <c r="HH52" s="98">
        <f t="shared" si="48"/>
        <v>0</v>
      </c>
      <c r="HI52" s="240">
        <v>1.44</v>
      </c>
      <c r="HJ52" s="240"/>
      <c r="HK52" s="98">
        <f t="shared" si="49"/>
        <v>1.44</v>
      </c>
      <c r="HL52" s="98">
        <f t="shared" si="49"/>
        <v>0</v>
      </c>
      <c r="HM52" s="98"/>
      <c r="HN52" s="98"/>
      <c r="HO52" s="98">
        <f t="shared" si="50"/>
        <v>0</v>
      </c>
      <c r="HP52" s="98">
        <f t="shared" si="50"/>
        <v>0</v>
      </c>
      <c r="HQ52" s="98"/>
      <c r="HR52" s="98"/>
      <c r="HS52" s="98">
        <f t="shared" si="51"/>
        <v>0</v>
      </c>
      <c r="HT52" s="98">
        <f t="shared" si="51"/>
        <v>0</v>
      </c>
      <c r="HU52" s="98">
        <v>0</v>
      </c>
      <c r="HV52" s="98"/>
      <c r="HW52" s="98">
        <f t="shared" si="69"/>
        <v>0</v>
      </c>
      <c r="HX52" s="98">
        <f t="shared" si="69"/>
        <v>0</v>
      </c>
      <c r="HY52" s="98"/>
      <c r="HZ52" s="98"/>
      <c r="IA52" s="98">
        <f t="shared" si="53"/>
        <v>0</v>
      </c>
      <c r="IB52" s="98">
        <f t="shared" si="53"/>
        <v>0</v>
      </c>
      <c r="IC52" s="98"/>
      <c r="ID52" s="98"/>
      <c r="IE52" s="98">
        <f t="shared" si="54"/>
        <v>0</v>
      </c>
      <c r="IF52" s="263">
        <f t="shared" si="55"/>
        <v>0</v>
      </c>
      <c r="IG52" s="288"/>
      <c r="IH52" s="288"/>
      <c r="II52" s="264">
        <f t="shared" si="56"/>
        <v>0</v>
      </c>
      <c r="IJ52" s="264">
        <f t="shared" si="56"/>
        <v>0</v>
      </c>
      <c r="IM52" s="264">
        <f t="shared" si="57"/>
        <v>0</v>
      </c>
      <c r="IN52" s="264">
        <f t="shared" si="57"/>
        <v>0</v>
      </c>
      <c r="IO52" s="240"/>
      <c r="IP52" s="264"/>
      <c r="IQ52" s="264">
        <f t="shared" si="58"/>
        <v>0</v>
      </c>
      <c r="IR52" s="264">
        <f t="shared" si="58"/>
        <v>0</v>
      </c>
      <c r="IS52" s="264"/>
      <c r="IT52" s="264"/>
      <c r="IU52" s="264">
        <f t="shared" si="59"/>
        <v>0</v>
      </c>
      <c r="IV52" s="264">
        <f t="shared" si="59"/>
        <v>0</v>
      </c>
      <c r="IW52" s="264">
        <v>5.15</v>
      </c>
      <c r="IX52" s="264"/>
      <c r="IY52" s="264">
        <f t="shared" si="60"/>
        <v>5.15</v>
      </c>
      <c r="IZ52" s="264">
        <f t="shared" si="61"/>
        <v>0</v>
      </c>
      <c r="JA52" s="264"/>
      <c r="JB52" s="264"/>
      <c r="JC52" s="264">
        <f t="shared" si="62"/>
        <v>0</v>
      </c>
      <c r="JD52" s="264">
        <f t="shared" si="62"/>
        <v>0</v>
      </c>
      <c r="JE52" s="264">
        <v>0</v>
      </c>
      <c r="JF52" s="264"/>
      <c r="JG52" s="264">
        <f t="shared" si="63"/>
        <v>0</v>
      </c>
      <c r="JH52" s="264">
        <f t="shared" si="63"/>
        <v>0</v>
      </c>
      <c r="JI52" s="264"/>
      <c r="JJ52" s="264"/>
      <c r="JK52" s="264">
        <f t="shared" si="64"/>
        <v>0</v>
      </c>
      <c r="JL52" s="264">
        <f t="shared" si="64"/>
        <v>0</v>
      </c>
      <c r="JM52" s="264"/>
      <c r="JN52" s="264"/>
      <c r="JO52" s="264">
        <f t="shared" si="65"/>
        <v>0</v>
      </c>
      <c r="JP52" s="264">
        <f t="shared" si="65"/>
        <v>0</v>
      </c>
      <c r="JQ52" s="264"/>
      <c r="JR52" s="264"/>
      <c r="JS52" s="264">
        <f t="shared" si="66"/>
        <v>0</v>
      </c>
      <c r="JT52" s="264">
        <f t="shared" si="66"/>
        <v>0</v>
      </c>
      <c r="JU52" s="264"/>
      <c r="JV52" s="264"/>
      <c r="JW52" s="264">
        <f t="shared" si="67"/>
        <v>0</v>
      </c>
      <c r="JX52" s="264">
        <f t="shared" si="67"/>
        <v>0</v>
      </c>
    </row>
    <row r="53" spans="1:284" ht="12.75" customHeight="1">
      <c r="A53" s="220"/>
      <c r="B53" s="114">
        <v>43</v>
      </c>
      <c r="C53" s="289"/>
      <c r="D53" s="289"/>
      <c r="E53" s="98"/>
      <c r="F53" s="98"/>
      <c r="G53" s="95">
        <f t="shared" si="0"/>
        <v>0</v>
      </c>
      <c r="H53" s="95">
        <f t="shared" si="0"/>
        <v>0</v>
      </c>
      <c r="I53" s="290">
        <v>0</v>
      </c>
      <c r="J53" s="95"/>
      <c r="K53" s="95"/>
      <c r="L53" s="95"/>
      <c r="M53" s="95">
        <f t="shared" si="2"/>
        <v>0</v>
      </c>
      <c r="N53" s="95">
        <f t="shared" si="2"/>
        <v>0</v>
      </c>
      <c r="O53" s="289"/>
      <c r="P53" s="290"/>
      <c r="Q53" s="98"/>
      <c r="R53" s="95"/>
      <c r="S53" s="95">
        <f t="shared" si="3"/>
        <v>0</v>
      </c>
      <c r="T53" s="95">
        <f t="shared" si="3"/>
        <v>0</v>
      </c>
      <c r="U53" s="95"/>
      <c r="V53" s="95"/>
      <c r="W53" s="98"/>
      <c r="X53" s="98"/>
      <c r="Y53" s="95">
        <f t="shared" si="4"/>
        <v>0</v>
      </c>
      <c r="Z53" s="95">
        <f t="shared" si="4"/>
        <v>0</v>
      </c>
      <c r="AA53" s="95"/>
      <c r="AB53" s="298"/>
      <c r="AC53" s="299"/>
      <c r="AD53" s="292"/>
      <c r="AE53" s="95">
        <f t="shared" si="5"/>
        <v>0</v>
      </c>
      <c r="AF53" s="95">
        <f t="shared" si="5"/>
        <v>0</v>
      </c>
      <c r="AG53" s="95">
        <v>41.24</v>
      </c>
      <c r="AH53" s="95"/>
      <c r="AI53" s="95"/>
      <c r="AJ53" s="95"/>
      <c r="AK53" s="95">
        <f t="shared" si="6"/>
        <v>41.24</v>
      </c>
      <c r="AL53" s="95">
        <f t="shared" si="6"/>
        <v>0</v>
      </c>
      <c r="AM53" s="95"/>
      <c r="AN53" s="95"/>
      <c r="AO53" s="99"/>
      <c r="AP53" s="99"/>
      <c r="AQ53" s="95">
        <f t="shared" si="7"/>
        <v>0</v>
      </c>
      <c r="AR53" s="95">
        <f t="shared" si="7"/>
        <v>0</v>
      </c>
      <c r="AS53" s="98"/>
      <c r="AT53" s="98"/>
      <c r="AU53" s="98"/>
      <c r="AV53" s="95"/>
      <c r="AW53" s="95">
        <f t="shared" si="8"/>
        <v>0</v>
      </c>
      <c r="AX53" s="95">
        <f t="shared" si="8"/>
        <v>0</v>
      </c>
      <c r="AY53" s="260"/>
      <c r="AZ53" s="110"/>
      <c r="BA53" s="110"/>
      <c r="BB53" s="110"/>
      <c r="BC53" s="95">
        <f t="shared" si="9"/>
        <v>0</v>
      </c>
      <c r="BD53" s="95">
        <f t="shared" si="9"/>
        <v>0</v>
      </c>
      <c r="BE53" s="289"/>
      <c r="BF53" s="289"/>
      <c r="BG53" s="99"/>
      <c r="BH53" s="293"/>
      <c r="BI53" s="95">
        <f t="shared" si="10"/>
        <v>0</v>
      </c>
      <c r="BJ53" s="95">
        <f t="shared" si="10"/>
        <v>0</v>
      </c>
      <c r="BK53" s="118"/>
      <c r="BL53" s="118"/>
      <c r="BM53" s="95"/>
      <c r="BN53" s="95"/>
      <c r="BO53" s="95">
        <f t="shared" si="11"/>
        <v>0</v>
      </c>
      <c r="BP53" s="95">
        <f t="shared" si="11"/>
        <v>0</v>
      </c>
      <c r="BQ53" s="294"/>
      <c r="BR53" s="289"/>
      <c r="BS53" s="119"/>
      <c r="BT53" s="119"/>
      <c r="BU53" s="95">
        <f t="shared" si="12"/>
        <v>0</v>
      </c>
      <c r="BV53" s="95">
        <f t="shared" si="12"/>
        <v>0</v>
      </c>
      <c r="BW53" s="98"/>
      <c r="BX53" s="98"/>
      <c r="BY53" s="103"/>
      <c r="BZ53" s="295"/>
      <c r="CA53" s="95">
        <f t="shared" si="13"/>
        <v>0</v>
      </c>
      <c r="CB53" s="95">
        <f t="shared" si="13"/>
        <v>0</v>
      </c>
      <c r="CC53" s="98"/>
      <c r="CD53" s="98"/>
      <c r="CE53" s="120"/>
      <c r="CF53" s="120"/>
      <c r="CG53" s="95">
        <f t="shared" si="14"/>
        <v>0</v>
      </c>
      <c r="CH53" s="95">
        <f t="shared" si="14"/>
        <v>0</v>
      </c>
      <c r="CI53" s="289"/>
      <c r="CJ53" s="289"/>
      <c r="CK53" s="266"/>
      <c r="CL53" s="95"/>
      <c r="CM53" s="95">
        <f t="shared" si="15"/>
        <v>0</v>
      </c>
      <c r="CN53" s="95">
        <f t="shared" si="15"/>
        <v>0</v>
      </c>
      <c r="CO53" s="289"/>
      <c r="CP53" s="289"/>
      <c r="CQ53" s="95"/>
      <c r="CR53" s="95"/>
      <c r="CS53" s="95">
        <f t="shared" si="16"/>
        <v>0</v>
      </c>
      <c r="CT53" s="95">
        <f t="shared" si="16"/>
        <v>0</v>
      </c>
      <c r="CU53" s="98"/>
      <c r="CV53" s="98"/>
      <c r="CW53" s="289"/>
      <c r="CX53" s="289"/>
      <c r="CY53" s="95">
        <f t="shared" si="17"/>
        <v>0</v>
      </c>
      <c r="CZ53" s="95">
        <f t="shared" si="17"/>
        <v>0</v>
      </c>
      <c r="DA53" s="289"/>
      <c r="DB53" s="290"/>
      <c r="DC53" s="118"/>
      <c r="DD53" s="95"/>
      <c r="DE53" s="95">
        <f t="shared" si="18"/>
        <v>0</v>
      </c>
      <c r="DF53" s="95">
        <f t="shared" si="18"/>
        <v>0</v>
      </c>
      <c r="DG53" s="98"/>
      <c r="DH53" s="98"/>
      <c r="DI53" s="98"/>
      <c r="DJ53" s="98"/>
      <c r="DK53" s="95">
        <f t="shared" si="19"/>
        <v>0</v>
      </c>
      <c r="DL53" s="95">
        <f t="shared" si="19"/>
        <v>0</v>
      </c>
      <c r="DM53" s="289"/>
      <c r="DN53" s="289"/>
      <c r="DO53" s="296"/>
      <c r="DP53" s="297"/>
      <c r="DQ53" s="95">
        <f t="shared" si="20"/>
        <v>0</v>
      </c>
      <c r="DR53" s="95">
        <f t="shared" si="20"/>
        <v>0</v>
      </c>
      <c r="DS53" s="140"/>
      <c r="DT53" s="95"/>
      <c r="DU53" s="289"/>
      <c r="DV53" s="289"/>
      <c r="DW53" s="95">
        <f t="shared" si="21"/>
        <v>0</v>
      </c>
      <c r="DX53" s="95">
        <f t="shared" si="21"/>
        <v>0</v>
      </c>
      <c r="DY53" s="289"/>
      <c r="DZ53" s="290"/>
      <c r="EA53" s="261"/>
      <c r="EB53" s="95"/>
      <c r="EC53" s="95">
        <f t="shared" si="22"/>
        <v>0</v>
      </c>
      <c r="ED53" s="95">
        <f t="shared" si="22"/>
        <v>0</v>
      </c>
      <c r="EE53" s="289"/>
      <c r="EF53" s="289"/>
      <c r="EG53" s="296"/>
      <c r="EH53" s="296"/>
      <c r="EI53" s="95">
        <f t="shared" si="23"/>
        <v>0</v>
      </c>
      <c r="EJ53" s="95">
        <f t="shared" si="23"/>
        <v>0</v>
      </c>
      <c r="EK53" s="289"/>
      <c r="EL53" s="289"/>
      <c r="EM53" s="296"/>
      <c r="EN53" s="296"/>
      <c r="EO53" s="95">
        <f t="shared" si="24"/>
        <v>0</v>
      </c>
      <c r="EP53" s="95">
        <f t="shared" si="24"/>
        <v>0</v>
      </c>
      <c r="EQ53" s="262">
        <v>0</v>
      </c>
      <c r="ER53" s="240"/>
      <c r="ES53" s="240"/>
      <c r="ET53" s="240"/>
      <c r="EU53" s="98">
        <f t="shared" si="25"/>
        <v>0</v>
      </c>
      <c r="EV53" s="98">
        <f t="shared" si="26"/>
        <v>0</v>
      </c>
      <c r="EW53" s="95"/>
      <c r="EX53" s="95"/>
      <c r="EY53" s="95"/>
      <c r="EZ53" s="95"/>
      <c r="FA53" s="95">
        <f t="shared" si="27"/>
        <v>0</v>
      </c>
      <c r="FB53" s="95">
        <f t="shared" si="27"/>
        <v>0</v>
      </c>
      <c r="FC53" s="95"/>
      <c r="FD53" s="95"/>
      <c r="FE53" s="95"/>
      <c r="FF53" s="95"/>
      <c r="FG53" s="95">
        <f t="shared" si="28"/>
        <v>0</v>
      </c>
      <c r="FH53" s="95">
        <f t="shared" si="28"/>
        <v>0</v>
      </c>
      <c r="FI53" s="240"/>
      <c r="FJ53" s="240"/>
      <c r="FK53" s="240"/>
      <c r="FL53" s="240"/>
      <c r="FM53" s="98">
        <f t="shared" si="29"/>
        <v>0</v>
      </c>
      <c r="FN53" s="98">
        <f t="shared" si="30"/>
        <v>0</v>
      </c>
      <c r="FO53" s="240">
        <v>0</v>
      </c>
      <c r="FP53" s="240"/>
      <c r="FQ53" s="240"/>
      <c r="FR53" s="240"/>
      <c r="FS53" s="98">
        <f t="shared" si="31"/>
        <v>0</v>
      </c>
      <c r="FT53" s="98">
        <f t="shared" si="32"/>
        <v>0</v>
      </c>
      <c r="FU53" s="240">
        <v>0</v>
      </c>
      <c r="FV53" s="240"/>
      <c r="FW53" s="240"/>
      <c r="FX53" s="240"/>
      <c r="FY53" s="98">
        <f t="shared" si="33"/>
        <v>0</v>
      </c>
      <c r="FZ53" s="98">
        <f t="shared" si="34"/>
        <v>0</v>
      </c>
      <c r="GA53" s="240">
        <v>8.25</v>
      </c>
      <c r="GB53" s="240"/>
      <c r="GC53" s="240"/>
      <c r="GD53" s="240"/>
      <c r="GE53" s="98">
        <f t="shared" si="35"/>
        <v>8.25</v>
      </c>
      <c r="GF53" s="98">
        <f t="shared" si="36"/>
        <v>0</v>
      </c>
      <c r="GG53" s="240"/>
      <c r="GH53" s="240"/>
      <c r="GI53" s="98">
        <f t="shared" si="68"/>
        <v>0</v>
      </c>
      <c r="GJ53" s="98">
        <f t="shared" si="37"/>
        <v>0</v>
      </c>
      <c r="GK53" s="240"/>
      <c r="GL53" s="240"/>
      <c r="GM53" s="98">
        <f t="shared" si="38"/>
        <v>0</v>
      </c>
      <c r="GN53" s="98">
        <f t="shared" si="39"/>
        <v>0</v>
      </c>
      <c r="GO53" s="240">
        <v>2.4700000000000002</v>
      </c>
      <c r="GP53" s="240"/>
      <c r="GQ53" s="98">
        <f t="shared" si="40"/>
        <v>2.4700000000000002</v>
      </c>
      <c r="GR53" s="98">
        <f t="shared" si="41"/>
        <v>0</v>
      </c>
      <c r="GS53" s="240"/>
      <c r="GT53" s="240"/>
      <c r="GU53" s="98">
        <f t="shared" si="42"/>
        <v>0</v>
      </c>
      <c r="GV53" s="98">
        <f t="shared" si="43"/>
        <v>0</v>
      </c>
      <c r="GW53" s="240"/>
      <c r="GX53" s="240"/>
      <c r="GY53" s="98">
        <f t="shared" si="44"/>
        <v>0</v>
      </c>
      <c r="GZ53" s="98">
        <f t="shared" si="45"/>
        <v>0</v>
      </c>
      <c r="HA53" s="240"/>
      <c r="HB53" s="240"/>
      <c r="HC53" s="98">
        <f t="shared" si="46"/>
        <v>0</v>
      </c>
      <c r="HD53" s="98">
        <f t="shared" si="47"/>
        <v>0</v>
      </c>
      <c r="HE53" s="240">
        <v>1.33</v>
      </c>
      <c r="HF53" s="240"/>
      <c r="HG53" s="98">
        <f t="shared" si="48"/>
        <v>1.33</v>
      </c>
      <c r="HH53" s="98">
        <f t="shared" si="48"/>
        <v>0</v>
      </c>
      <c r="HI53" s="240">
        <v>1.44</v>
      </c>
      <c r="HJ53" s="240"/>
      <c r="HK53" s="98">
        <f t="shared" si="49"/>
        <v>1.44</v>
      </c>
      <c r="HL53" s="98">
        <f t="shared" si="49"/>
        <v>0</v>
      </c>
      <c r="HM53" s="98"/>
      <c r="HN53" s="98"/>
      <c r="HO53" s="98">
        <f t="shared" si="50"/>
        <v>0</v>
      </c>
      <c r="HP53" s="98">
        <f t="shared" si="50"/>
        <v>0</v>
      </c>
      <c r="HQ53" s="98"/>
      <c r="HR53" s="98"/>
      <c r="HS53" s="98">
        <f t="shared" si="51"/>
        <v>0</v>
      </c>
      <c r="HT53" s="98">
        <f t="shared" si="51"/>
        <v>0</v>
      </c>
      <c r="HU53" s="98">
        <v>0</v>
      </c>
      <c r="HV53" s="98"/>
      <c r="HW53" s="98">
        <f t="shared" si="69"/>
        <v>0</v>
      </c>
      <c r="HX53" s="98">
        <f t="shared" si="69"/>
        <v>0</v>
      </c>
      <c r="HY53" s="98"/>
      <c r="HZ53" s="98"/>
      <c r="IA53" s="98">
        <f t="shared" si="53"/>
        <v>0</v>
      </c>
      <c r="IB53" s="98">
        <f t="shared" si="53"/>
        <v>0</v>
      </c>
      <c r="IC53" s="98"/>
      <c r="ID53" s="98"/>
      <c r="IE53" s="98">
        <f t="shared" si="54"/>
        <v>0</v>
      </c>
      <c r="IF53" s="263">
        <f t="shared" si="55"/>
        <v>0</v>
      </c>
      <c r="IG53" s="288"/>
      <c r="IH53" s="288"/>
      <c r="II53" s="264">
        <f t="shared" si="56"/>
        <v>0</v>
      </c>
      <c r="IJ53" s="264">
        <f t="shared" si="56"/>
        <v>0</v>
      </c>
      <c r="IM53" s="264">
        <f t="shared" si="57"/>
        <v>0</v>
      </c>
      <c r="IN53" s="264">
        <f t="shared" si="57"/>
        <v>0</v>
      </c>
      <c r="IO53" s="240"/>
      <c r="IP53" s="264"/>
      <c r="IQ53" s="264">
        <f t="shared" si="58"/>
        <v>0</v>
      </c>
      <c r="IR53" s="264">
        <f t="shared" si="58"/>
        <v>0</v>
      </c>
      <c r="IS53" s="264"/>
      <c r="IT53" s="264"/>
      <c r="IU53" s="264">
        <f t="shared" si="59"/>
        <v>0</v>
      </c>
      <c r="IV53" s="264">
        <f t="shared" si="59"/>
        <v>0</v>
      </c>
      <c r="IW53" s="264">
        <v>5.15</v>
      </c>
      <c r="IX53" s="264"/>
      <c r="IY53" s="264">
        <f t="shared" si="60"/>
        <v>5.15</v>
      </c>
      <c r="IZ53" s="264">
        <f t="shared" si="61"/>
        <v>0</v>
      </c>
      <c r="JA53" s="264"/>
      <c r="JB53" s="264"/>
      <c r="JC53" s="264">
        <f t="shared" si="62"/>
        <v>0</v>
      </c>
      <c r="JD53" s="264">
        <f t="shared" si="62"/>
        <v>0</v>
      </c>
      <c r="JE53" s="264">
        <v>0</v>
      </c>
      <c r="JF53" s="264"/>
      <c r="JG53" s="264">
        <f t="shared" si="63"/>
        <v>0</v>
      </c>
      <c r="JH53" s="264">
        <f t="shared" si="63"/>
        <v>0</v>
      </c>
      <c r="JI53" s="264"/>
      <c r="JJ53" s="264"/>
      <c r="JK53" s="264">
        <f t="shared" si="64"/>
        <v>0</v>
      </c>
      <c r="JL53" s="264">
        <f t="shared" si="64"/>
        <v>0</v>
      </c>
      <c r="JM53" s="264"/>
      <c r="JN53" s="264"/>
      <c r="JO53" s="264">
        <f t="shared" si="65"/>
        <v>0</v>
      </c>
      <c r="JP53" s="264">
        <f t="shared" si="65"/>
        <v>0</v>
      </c>
      <c r="JQ53" s="264"/>
      <c r="JR53" s="264"/>
      <c r="JS53" s="264">
        <f t="shared" si="66"/>
        <v>0</v>
      </c>
      <c r="JT53" s="264">
        <f t="shared" si="66"/>
        <v>0</v>
      </c>
      <c r="JU53" s="264"/>
      <c r="JV53" s="264"/>
      <c r="JW53" s="264">
        <f t="shared" si="67"/>
        <v>0</v>
      </c>
      <c r="JX53" s="264">
        <f t="shared" si="67"/>
        <v>0</v>
      </c>
    </row>
    <row r="54" spans="1:284" ht="12.75" customHeight="1">
      <c r="A54" s="219"/>
      <c r="B54" s="114">
        <v>44</v>
      </c>
      <c r="C54" s="289"/>
      <c r="D54" s="289"/>
      <c r="E54" s="98"/>
      <c r="F54" s="98"/>
      <c r="G54" s="95">
        <f t="shared" si="0"/>
        <v>0</v>
      </c>
      <c r="H54" s="95">
        <f t="shared" si="0"/>
        <v>0</v>
      </c>
      <c r="I54" s="290">
        <v>0</v>
      </c>
      <c r="J54" s="95"/>
      <c r="K54" s="95"/>
      <c r="L54" s="95"/>
      <c r="M54" s="95">
        <f t="shared" si="2"/>
        <v>0</v>
      </c>
      <c r="N54" s="95">
        <f t="shared" si="2"/>
        <v>0</v>
      </c>
      <c r="O54" s="289"/>
      <c r="P54" s="290"/>
      <c r="Q54" s="98"/>
      <c r="R54" s="95"/>
      <c r="S54" s="95">
        <f t="shared" si="3"/>
        <v>0</v>
      </c>
      <c r="T54" s="95">
        <f t="shared" si="3"/>
        <v>0</v>
      </c>
      <c r="U54" s="95"/>
      <c r="V54" s="95"/>
      <c r="W54" s="98"/>
      <c r="X54" s="98"/>
      <c r="Y54" s="95">
        <f t="shared" si="4"/>
        <v>0</v>
      </c>
      <c r="Z54" s="95">
        <f t="shared" si="4"/>
        <v>0</v>
      </c>
      <c r="AA54" s="95"/>
      <c r="AB54" s="298"/>
      <c r="AC54" s="299"/>
      <c r="AD54" s="292"/>
      <c r="AE54" s="95">
        <f t="shared" si="5"/>
        <v>0</v>
      </c>
      <c r="AF54" s="95">
        <f t="shared" si="5"/>
        <v>0</v>
      </c>
      <c r="AG54" s="95">
        <v>30.93</v>
      </c>
      <c r="AH54" s="95"/>
      <c r="AI54" s="95"/>
      <c r="AJ54" s="95"/>
      <c r="AK54" s="95">
        <f t="shared" si="6"/>
        <v>30.93</v>
      </c>
      <c r="AL54" s="95">
        <f t="shared" si="6"/>
        <v>0</v>
      </c>
      <c r="AM54" s="95"/>
      <c r="AN54" s="95"/>
      <c r="AO54" s="99"/>
      <c r="AP54" s="99"/>
      <c r="AQ54" s="95">
        <f t="shared" si="7"/>
        <v>0</v>
      </c>
      <c r="AR54" s="95">
        <f t="shared" si="7"/>
        <v>0</v>
      </c>
      <c r="AS54" s="98"/>
      <c r="AT54" s="98"/>
      <c r="AU54" s="98"/>
      <c r="AV54" s="95"/>
      <c r="AW54" s="95">
        <f t="shared" si="8"/>
        <v>0</v>
      </c>
      <c r="AX54" s="95">
        <f t="shared" si="8"/>
        <v>0</v>
      </c>
      <c r="AY54" s="260"/>
      <c r="AZ54" s="110"/>
      <c r="BA54" s="110"/>
      <c r="BB54" s="110"/>
      <c r="BC54" s="95">
        <f t="shared" si="9"/>
        <v>0</v>
      </c>
      <c r="BD54" s="95">
        <f t="shared" si="9"/>
        <v>0</v>
      </c>
      <c r="BE54" s="289"/>
      <c r="BF54" s="289"/>
      <c r="BG54" s="99"/>
      <c r="BH54" s="293"/>
      <c r="BI54" s="95">
        <f t="shared" si="10"/>
        <v>0</v>
      </c>
      <c r="BJ54" s="95">
        <f t="shared" si="10"/>
        <v>0</v>
      </c>
      <c r="BK54" s="118"/>
      <c r="BL54" s="118"/>
      <c r="BM54" s="95"/>
      <c r="BN54" s="95"/>
      <c r="BO54" s="95">
        <f t="shared" si="11"/>
        <v>0</v>
      </c>
      <c r="BP54" s="95">
        <f t="shared" si="11"/>
        <v>0</v>
      </c>
      <c r="BQ54" s="294"/>
      <c r="BR54" s="289"/>
      <c r="BS54" s="119"/>
      <c r="BT54" s="119"/>
      <c r="BU54" s="95">
        <f t="shared" si="12"/>
        <v>0</v>
      </c>
      <c r="BV54" s="95">
        <f t="shared" si="12"/>
        <v>0</v>
      </c>
      <c r="BW54" s="98"/>
      <c r="BX54" s="98"/>
      <c r="BY54" s="103"/>
      <c r="BZ54" s="295"/>
      <c r="CA54" s="95">
        <f t="shared" si="13"/>
        <v>0</v>
      </c>
      <c r="CB54" s="95">
        <f t="shared" si="13"/>
        <v>0</v>
      </c>
      <c r="CC54" s="98"/>
      <c r="CD54" s="98"/>
      <c r="CE54" s="120"/>
      <c r="CF54" s="120"/>
      <c r="CG54" s="95">
        <f t="shared" si="14"/>
        <v>0</v>
      </c>
      <c r="CH54" s="95">
        <f t="shared" si="14"/>
        <v>0</v>
      </c>
      <c r="CI54" s="289"/>
      <c r="CJ54" s="289"/>
      <c r="CK54" s="266"/>
      <c r="CL54" s="95"/>
      <c r="CM54" s="95">
        <f t="shared" si="15"/>
        <v>0</v>
      </c>
      <c r="CN54" s="95">
        <f t="shared" si="15"/>
        <v>0</v>
      </c>
      <c r="CO54" s="289"/>
      <c r="CP54" s="289"/>
      <c r="CQ54" s="95"/>
      <c r="CR54" s="95"/>
      <c r="CS54" s="95">
        <f t="shared" si="16"/>
        <v>0</v>
      </c>
      <c r="CT54" s="95">
        <f t="shared" si="16"/>
        <v>0</v>
      </c>
      <c r="CU54" s="98"/>
      <c r="CV54" s="98"/>
      <c r="CW54" s="289"/>
      <c r="CX54" s="289"/>
      <c r="CY54" s="95">
        <f t="shared" si="17"/>
        <v>0</v>
      </c>
      <c r="CZ54" s="95">
        <f t="shared" si="17"/>
        <v>0</v>
      </c>
      <c r="DA54" s="289"/>
      <c r="DB54" s="290"/>
      <c r="DC54" s="118"/>
      <c r="DD54" s="95"/>
      <c r="DE54" s="95">
        <f t="shared" si="18"/>
        <v>0</v>
      </c>
      <c r="DF54" s="95">
        <f t="shared" si="18"/>
        <v>0</v>
      </c>
      <c r="DG54" s="98"/>
      <c r="DH54" s="98"/>
      <c r="DI54" s="98"/>
      <c r="DJ54" s="98"/>
      <c r="DK54" s="95">
        <f t="shared" si="19"/>
        <v>0</v>
      </c>
      <c r="DL54" s="95">
        <f t="shared" si="19"/>
        <v>0</v>
      </c>
      <c r="DM54" s="289"/>
      <c r="DN54" s="289"/>
      <c r="DO54" s="296"/>
      <c r="DP54" s="297"/>
      <c r="DQ54" s="95">
        <f t="shared" si="20"/>
        <v>0</v>
      </c>
      <c r="DR54" s="95">
        <f t="shared" si="20"/>
        <v>0</v>
      </c>
      <c r="DS54" s="140"/>
      <c r="DT54" s="95"/>
      <c r="DU54" s="289"/>
      <c r="DV54" s="289"/>
      <c r="DW54" s="95">
        <f t="shared" si="21"/>
        <v>0</v>
      </c>
      <c r="DX54" s="95">
        <f t="shared" si="21"/>
        <v>0</v>
      </c>
      <c r="DY54" s="289"/>
      <c r="DZ54" s="290"/>
      <c r="EA54" s="261"/>
      <c r="EB54" s="95"/>
      <c r="EC54" s="95">
        <f t="shared" si="22"/>
        <v>0</v>
      </c>
      <c r="ED54" s="95">
        <f t="shared" si="22"/>
        <v>0</v>
      </c>
      <c r="EE54" s="289"/>
      <c r="EF54" s="289"/>
      <c r="EG54" s="296"/>
      <c r="EH54" s="296"/>
      <c r="EI54" s="95">
        <f t="shared" si="23"/>
        <v>0</v>
      </c>
      <c r="EJ54" s="95">
        <f t="shared" si="23"/>
        <v>0</v>
      </c>
      <c r="EK54" s="289"/>
      <c r="EL54" s="289"/>
      <c r="EM54" s="296"/>
      <c r="EN54" s="296"/>
      <c r="EO54" s="95">
        <f t="shared" si="24"/>
        <v>0</v>
      </c>
      <c r="EP54" s="95">
        <f t="shared" si="24"/>
        <v>0</v>
      </c>
      <c r="EQ54" s="262">
        <v>0</v>
      </c>
      <c r="ER54" s="240"/>
      <c r="ES54" s="240"/>
      <c r="ET54" s="240"/>
      <c r="EU54" s="98">
        <f t="shared" si="25"/>
        <v>0</v>
      </c>
      <c r="EV54" s="98">
        <f t="shared" si="26"/>
        <v>0</v>
      </c>
      <c r="EW54" s="95"/>
      <c r="EX54" s="95"/>
      <c r="EY54" s="95"/>
      <c r="EZ54" s="95"/>
      <c r="FA54" s="95">
        <f t="shared" si="27"/>
        <v>0</v>
      </c>
      <c r="FB54" s="95">
        <f t="shared" si="27"/>
        <v>0</v>
      </c>
      <c r="FC54" s="95"/>
      <c r="FD54" s="95"/>
      <c r="FE54" s="95"/>
      <c r="FF54" s="95"/>
      <c r="FG54" s="95">
        <f t="shared" si="28"/>
        <v>0</v>
      </c>
      <c r="FH54" s="95">
        <f t="shared" si="28"/>
        <v>0</v>
      </c>
      <c r="FI54" s="240"/>
      <c r="FJ54" s="240"/>
      <c r="FK54" s="240"/>
      <c r="FL54" s="240"/>
      <c r="FM54" s="98">
        <f t="shared" si="29"/>
        <v>0</v>
      </c>
      <c r="FN54" s="98">
        <f t="shared" si="30"/>
        <v>0</v>
      </c>
      <c r="FO54" s="240">
        <v>0</v>
      </c>
      <c r="FP54" s="240"/>
      <c r="FQ54" s="240"/>
      <c r="FR54" s="240"/>
      <c r="FS54" s="98">
        <f t="shared" si="31"/>
        <v>0</v>
      </c>
      <c r="FT54" s="98">
        <f t="shared" si="32"/>
        <v>0</v>
      </c>
      <c r="FU54" s="240">
        <v>0</v>
      </c>
      <c r="FV54" s="240"/>
      <c r="FW54" s="240"/>
      <c r="FX54" s="240"/>
      <c r="FY54" s="98">
        <f t="shared" si="33"/>
        <v>0</v>
      </c>
      <c r="FZ54" s="98">
        <f t="shared" si="34"/>
        <v>0</v>
      </c>
      <c r="GA54" s="240">
        <v>8.25</v>
      </c>
      <c r="GB54" s="240"/>
      <c r="GC54" s="240"/>
      <c r="GD54" s="240"/>
      <c r="GE54" s="98">
        <f t="shared" si="35"/>
        <v>8.25</v>
      </c>
      <c r="GF54" s="98">
        <f t="shared" si="36"/>
        <v>0</v>
      </c>
      <c r="GG54" s="240"/>
      <c r="GH54" s="240"/>
      <c r="GI54" s="98">
        <f t="shared" si="68"/>
        <v>0</v>
      </c>
      <c r="GJ54" s="98">
        <f t="shared" si="37"/>
        <v>0</v>
      </c>
      <c r="GK54" s="240"/>
      <c r="GL54" s="240"/>
      <c r="GM54" s="98">
        <f t="shared" si="38"/>
        <v>0</v>
      </c>
      <c r="GN54" s="98">
        <f t="shared" si="39"/>
        <v>0</v>
      </c>
      <c r="GO54" s="240">
        <v>1.96</v>
      </c>
      <c r="GP54" s="240"/>
      <c r="GQ54" s="98">
        <f t="shared" si="40"/>
        <v>1.96</v>
      </c>
      <c r="GR54" s="98">
        <f t="shared" si="41"/>
        <v>0</v>
      </c>
      <c r="GS54" s="240"/>
      <c r="GT54" s="240"/>
      <c r="GU54" s="98">
        <f t="shared" si="42"/>
        <v>0</v>
      </c>
      <c r="GV54" s="98">
        <f t="shared" si="43"/>
        <v>0</v>
      </c>
      <c r="GW54" s="240"/>
      <c r="GX54" s="240"/>
      <c r="GY54" s="98">
        <f t="shared" si="44"/>
        <v>0</v>
      </c>
      <c r="GZ54" s="98">
        <f t="shared" si="45"/>
        <v>0</v>
      </c>
      <c r="HA54" s="240"/>
      <c r="HB54" s="240"/>
      <c r="HC54" s="98">
        <f t="shared" si="46"/>
        <v>0</v>
      </c>
      <c r="HD54" s="98">
        <f t="shared" si="47"/>
        <v>0</v>
      </c>
      <c r="HE54" s="240">
        <v>1.33</v>
      </c>
      <c r="HF54" s="240"/>
      <c r="HG54" s="98">
        <f t="shared" si="48"/>
        <v>1.33</v>
      </c>
      <c r="HH54" s="98">
        <f t="shared" si="48"/>
        <v>0</v>
      </c>
      <c r="HI54" s="240">
        <v>1.44</v>
      </c>
      <c r="HJ54" s="240"/>
      <c r="HK54" s="98">
        <f t="shared" si="49"/>
        <v>1.44</v>
      </c>
      <c r="HL54" s="98">
        <f t="shared" si="49"/>
        <v>0</v>
      </c>
      <c r="HM54" s="98"/>
      <c r="HN54" s="98"/>
      <c r="HO54" s="98">
        <f t="shared" si="50"/>
        <v>0</v>
      </c>
      <c r="HP54" s="98">
        <f t="shared" si="50"/>
        <v>0</v>
      </c>
      <c r="HQ54" s="98"/>
      <c r="HR54" s="98"/>
      <c r="HS54" s="98">
        <f t="shared" si="51"/>
        <v>0</v>
      </c>
      <c r="HT54" s="98">
        <f t="shared" si="51"/>
        <v>0</v>
      </c>
      <c r="HU54" s="98">
        <v>0</v>
      </c>
      <c r="HV54" s="98"/>
      <c r="HW54" s="98">
        <f t="shared" si="69"/>
        <v>0</v>
      </c>
      <c r="HX54" s="98">
        <f t="shared" si="69"/>
        <v>0</v>
      </c>
      <c r="HY54" s="98"/>
      <c r="HZ54" s="98"/>
      <c r="IA54" s="98">
        <f t="shared" si="53"/>
        <v>0</v>
      </c>
      <c r="IB54" s="98">
        <f t="shared" si="53"/>
        <v>0</v>
      </c>
      <c r="IC54" s="98"/>
      <c r="ID54" s="98"/>
      <c r="IE54" s="98">
        <f t="shared" si="54"/>
        <v>0</v>
      </c>
      <c r="IF54" s="263">
        <f t="shared" si="55"/>
        <v>0</v>
      </c>
      <c r="IG54" s="288"/>
      <c r="IH54" s="288"/>
      <c r="II54" s="264">
        <f t="shared" si="56"/>
        <v>0</v>
      </c>
      <c r="IJ54" s="264">
        <f t="shared" si="56"/>
        <v>0</v>
      </c>
      <c r="IM54" s="264">
        <f t="shared" si="57"/>
        <v>0</v>
      </c>
      <c r="IN54" s="264">
        <f t="shared" si="57"/>
        <v>0</v>
      </c>
      <c r="IO54" s="240"/>
      <c r="IP54" s="264"/>
      <c r="IQ54" s="264">
        <f t="shared" si="58"/>
        <v>0</v>
      </c>
      <c r="IR54" s="264">
        <f t="shared" si="58"/>
        <v>0</v>
      </c>
      <c r="IS54" s="264"/>
      <c r="IT54" s="264"/>
      <c r="IU54" s="264">
        <f t="shared" si="59"/>
        <v>0</v>
      </c>
      <c r="IV54" s="264">
        <f t="shared" si="59"/>
        <v>0</v>
      </c>
      <c r="IW54" s="264">
        <v>5.15</v>
      </c>
      <c r="IX54" s="264"/>
      <c r="IY54" s="264">
        <f t="shared" si="60"/>
        <v>5.15</v>
      </c>
      <c r="IZ54" s="264">
        <f t="shared" si="61"/>
        <v>0</v>
      </c>
      <c r="JA54" s="264"/>
      <c r="JB54" s="264"/>
      <c r="JC54" s="264">
        <f t="shared" si="62"/>
        <v>0</v>
      </c>
      <c r="JD54" s="264">
        <f t="shared" si="62"/>
        <v>0</v>
      </c>
      <c r="JE54" s="264">
        <v>0</v>
      </c>
      <c r="JF54" s="264"/>
      <c r="JG54" s="264">
        <f t="shared" si="63"/>
        <v>0</v>
      </c>
      <c r="JH54" s="264">
        <f t="shared" si="63"/>
        <v>0</v>
      </c>
      <c r="JI54" s="264"/>
      <c r="JJ54" s="264"/>
      <c r="JK54" s="264">
        <f t="shared" si="64"/>
        <v>0</v>
      </c>
      <c r="JL54" s="264">
        <f t="shared" si="64"/>
        <v>0</v>
      </c>
      <c r="JM54" s="264"/>
      <c r="JN54" s="264"/>
      <c r="JO54" s="264">
        <f t="shared" si="65"/>
        <v>0</v>
      </c>
      <c r="JP54" s="264">
        <f t="shared" si="65"/>
        <v>0</v>
      </c>
      <c r="JQ54" s="264"/>
      <c r="JR54" s="264"/>
      <c r="JS54" s="264">
        <f t="shared" si="66"/>
        <v>0</v>
      </c>
      <c r="JT54" s="264">
        <f t="shared" si="66"/>
        <v>0</v>
      </c>
      <c r="JU54" s="264"/>
      <c r="JV54" s="264"/>
      <c r="JW54" s="264">
        <f t="shared" si="67"/>
        <v>0</v>
      </c>
      <c r="JX54" s="264">
        <f t="shared" si="67"/>
        <v>0</v>
      </c>
    </row>
    <row r="55" spans="1:284" ht="12.75" customHeight="1">
      <c r="A55" s="221" t="s">
        <v>147</v>
      </c>
      <c r="B55" s="114">
        <v>45</v>
      </c>
      <c r="C55" s="289"/>
      <c r="D55" s="289"/>
      <c r="E55" s="98"/>
      <c r="F55" s="98"/>
      <c r="G55" s="95">
        <f t="shared" si="0"/>
        <v>0</v>
      </c>
      <c r="H55" s="95">
        <f t="shared" si="0"/>
        <v>0</v>
      </c>
      <c r="I55" s="290">
        <v>0</v>
      </c>
      <c r="J55" s="95"/>
      <c r="K55" s="95"/>
      <c r="L55" s="95"/>
      <c r="M55" s="95">
        <f t="shared" si="2"/>
        <v>0</v>
      </c>
      <c r="N55" s="95">
        <f t="shared" si="2"/>
        <v>0</v>
      </c>
      <c r="O55" s="289"/>
      <c r="P55" s="290"/>
      <c r="Q55" s="98"/>
      <c r="R55" s="95"/>
      <c r="S55" s="95">
        <f t="shared" si="3"/>
        <v>0</v>
      </c>
      <c r="T55" s="95">
        <f t="shared" si="3"/>
        <v>0</v>
      </c>
      <c r="U55" s="95"/>
      <c r="V55" s="95"/>
      <c r="W55" s="98"/>
      <c r="X55" s="98"/>
      <c r="Y55" s="95">
        <f t="shared" si="4"/>
        <v>0</v>
      </c>
      <c r="Z55" s="95">
        <f t="shared" si="4"/>
        <v>0</v>
      </c>
      <c r="AA55" s="95"/>
      <c r="AB55" s="298"/>
      <c r="AC55" s="299"/>
      <c r="AD55" s="292"/>
      <c r="AE55" s="95">
        <f t="shared" si="5"/>
        <v>0</v>
      </c>
      <c r="AF55" s="95">
        <f t="shared" si="5"/>
        <v>0</v>
      </c>
      <c r="AG55" s="95">
        <v>0</v>
      </c>
      <c r="AH55" s="95"/>
      <c r="AI55" s="95"/>
      <c r="AJ55" s="95"/>
      <c r="AK55" s="95">
        <f t="shared" si="6"/>
        <v>0</v>
      </c>
      <c r="AL55" s="95">
        <f t="shared" si="6"/>
        <v>0</v>
      </c>
      <c r="AM55" s="95"/>
      <c r="AN55" s="95"/>
      <c r="AO55" s="99"/>
      <c r="AP55" s="99"/>
      <c r="AQ55" s="95">
        <f t="shared" si="7"/>
        <v>0</v>
      </c>
      <c r="AR55" s="95">
        <f t="shared" si="7"/>
        <v>0</v>
      </c>
      <c r="AS55" s="98"/>
      <c r="AT55" s="98"/>
      <c r="AU55" s="98"/>
      <c r="AV55" s="95"/>
      <c r="AW55" s="95">
        <f t="shared" si="8"/>
        <v>0</v>
      </c>
      <c r="AX55" s="95">
        <f t="shared" si="8"/>
        <v>0</v>
      </c>
      <c r="AY55" s="260"/>
      <c r="AZ55" s="110"/>
      <c r="BA55" s="110"/>
      <c r="BB55" s="110"/>
      <c r="BC55" s="95">
        <f t="shared" si="9"/>
        <v>0</v>
      </c>
      <c r="BD55" s="95">
        <f t="shared" si="9"/>
        <v>0</v>
      </c>
      <c r="BE55" s="289"/>
      <c r="BF55" s="289"/>
      <c r="BG55" s="99"/>
      <c r="BH55" s="293"/>
      <c r="BI55" s="95">
        <f t="shared" si="10"/>
        <v>0</v>
      </c>
      <c r="BJ55" s="95">
        <f t="shared" si="10"/>
        <v>0</v>
      </c>
      <c r="BK55" s="118"/>
      <c r="BL55" s="118"/>
      <c r="BM55" s="95"/>
      <c r="BN55" s="95"/>
      <c r="BO55" s="95">
        <f t="shared" si="11"/>
        <v>0</v>
      </c>
      <c r="BP55" s="95">
        <f t="shared" si="11"/>
        <v>0</v>
      </c>
      <c r="BQ55" s="294"/>
      <c r="BR55" s="289"/>
      <c r="BS55" s="119"/>
      <c r="BT55" s="119"/>
      <c r="BU55" s="95">
        <f t="shared" si="12"/>
        <v>0</v>
      </c>
      <c r="BV55" s="95">
        <f t="shared" si="12"/>
        <v>0</v>
      </c>
      <c r="BW55" s="98"/>
      <c r="BX55" s="98"/>
      <c r="BY55" s="103"/>
      <c r="BZ55" s="295"/>
      <c r="CA55" s="95">
        <f t="shared" si="13"/>
        <v>0</v>
      </c>
      <c r="CB55" s="95">
        <f t="shared" si="13"/>
        <v>0</v>
      </c>
      <c r="CC55" s="98"/>
      <c r="CD55" s="98"/>
      <c r="CE55" s="120"/>
      <c r="CF55" s="120"/>
      <c r="CG55" s="95">
        <f t="shared" si="14"/>
        <v>0</v>
      </c>
      <c r="CH55" s="95">
        <f t="shared" si="14"/>
        <v>0</v>
      </c>
      <c r="CI55" s="289"/>
      <c r="CJ55" s="289"/>
      <c r="CK55" s="266"/>
      <c r="CL55" s="95"/>
      <c r="CM55" s="95">
        <f t="shared" si="15"/>
        <v>0</v>
      </c>
      <c r="CN55" s="95">
        <f t="shared" si="15"/>
        <v>0</v>
      </c>
      <c r="CO55" s="289"/>
      <c r="CP55" s="289"/>
      <c r="CQ55" s="95"/>
      <c r="CR55" s="95"/>
      <c r="CS55" s="95">
        <f t="shared" si="16"/>
        <v>0</v>
      </c>
      <c r="CT55" s="95">
        <f t="shared" si="16"/>
        <v>0</v>
      </c>
      <c r="CU55" s="98"/>
      <c r="CV55" s="98"/>
      <c r="CW55" s="289"/>
      <c r="CX55" s="289"/>
      <c r="CY55" s="95">
        <f t="shared" si="17"/>
        <v>0</v>
      </c>
      <c r="CZ55" s="95">
        <f t="shared" si="17"/>
        <v>0</v>
      </c>
      <c r="DA55" s="289"/>
      <c r="DB55" s="290"/>
      <c r="DC55" s="118"/>
      <c r="DD55" s="95"/>
      <c r="DE55" s="95">
        <f t="shared" si="18"/>
        <v>0</v>
      </c>
      <c r="DF55" s="95">
        <f t="shared" si="18"/>
        <v>0</v>
      </c>
      <c r="DG55" s="98"/>
      <c r="DH55" s="98"/>
      <c r="DI55" s="98"/>
      <c r="DJ55" s="98"/>
      <c r="DK55" s="95">
        <f t="shared" si="19"/>
        <v>0</v>
      </c>
      <c r="DL55" s="95">
        <f t="shared" si="19"/>
        <v>0</v>
      </c>
      <c r="DM55" s="289"/>
      <c r="DN55" s="289"/>
      <c r="DO55" s="296"/>
      <c r="DP55" s="297"/>
      <c r="DQ55" s="95">
        <f t="shared" si="20"/>
        <v>0</v>
      </c>
      <c r="DR55" s="95">
        <f t="shared" si="20"/>
        <v>0</v>
      </c>
      <c r="DS55" s="140"/>
      <c r="DT55" s="95"/>
      <c r="DU55" s="289"/>
      <c r="DV55" s="289"/>
      <c r="DW55" s="95">
        <f t="shared" si="21"/>
        <v>0</v>
      </c>
      <c r="DX55" s="95">
        <f t="shared" si="21"/>
        <v>0</v>
      </c>
      <c r="DY55" s="289"/>
      <c r="DZ55" s="290"/>
      <c r="EA55" s="261"/>
      <c r="EB55" s="95"/>
      <c r="EC55" s="95">
        <f t="shared" si="22"/>
        <v>0</v>
      </c>
      <c r="ED55" s="95">
        <f t="shared" si="22"/>
        <v>0</v>
      </c>
      <c r="EE55" s="289"/>
      <c r="EF55" s="289"/>
      <c r="EG55" s="296"/>
      <c r="EH55" s="296"/>
      <c r="EI55" s="95">
        <f t="shared" si="23"/>
        <v>0</v>
      </c>
      <c r="EJ55" s="95">
        <f t="shared" si="23"/>
        <v>0</v>
      </c>
      <c r="EK55" s="289"/>
      <c r="EL55" s="289"/>
      <c r="EM55" s="296"/>
      <c r="EN55" s="296"/>
      <c r="EO55" s="95">
        <f t="shared" si="24"/>
        <v>0</v>
      </c>
      <c r="EP55" s="95">
        <f t="shared" si="24"/>
        <v>0</v>
      </c>
      <c r="EQ55" s="262">
        <v>0</v>
      </c>
      <c r="ER55" s="240"/>
      <c r="ES55" s="240"/>
      <c r="ET55" s="240"/>
      <c r="EU55" s="98">
        <f t="shared" si="25"/>
        <v>0</v>
      </c>
      <c r="EV55" s="98">
        <f t="shared" si="26"/>
        <v>0</v>
      </c>
      <c r="EW55" s="95"/>
      <c r="EX55" s="95"/>
      <c r="EY55" s="95"/>
      <c r="EZ55" s="95"/>
      <c r="FA55" s="95">
        <f t="shared" si="27"/>
        <v>0</v>
      </c>
      <c r="FB55" s="95">
        <f t="shared" si="27"/>
        <v>0</v>
      </c>
      <c r="FC55" s="95"/>
      <c r="FD55" s="95"/>
      <c r="FE55" s="95"/>
      <c r="FF55" s="95"/>
      <c r="FG55" s="95">
        <f t="shared" si="28"/>
        <v>0</v>
      </c>
      <c r="FH55" s="95">
        <f t="shared" si="28"/>
        <v>0</v>
      </c>
      <c r="FI55" s="240"/>
      <c r="FJ55" s="240"/>
      <c r="FK55" s="240"/>
      <c r="FL55" s="240"/>
      <c r="FM55" s="98">
        <f t="shared" si="29"/>
        <v>0</v>
      </c>
      <c r="FN55" s="98">
        <f t="shared" si="30"/>
        <v>0</v>
      </c>
      <c r="FO55" s="240">
        <v>0</v>
      </c>
      <c r="FP55" s="240"/>
      <c r="FQ55" s="240"/>
      <c r="FR55" s="240"/>
      <c r="FS55" s="98">
        <f t="shared" si="31"/>
        <v>0</v>
      </c>
      <c r="FT55" s="98">
        <f t="shared" si="32"/>
        <v>0</v>
      </c>
      <c r="FU55" s="240">
        <v>0</v>
      </c>
      <c r="FV55" s="240"/>
      <c r="FW55" s="240"/>
      <c r="FX55" s="240"/>
      <c r="FY55" s="98">
        <f t="shared" si="33"/>
        <v>0</v>
      </c>
      <c r="FZ55" s="98">
        <f t="shared" si="34"/>
        <v>0</v>
      </c>
      <c r="GA55" s="240">
        <v>8.25</v>
      </c>
      <c r="GB55" s="240"/>
      <c r="GC55" s="240"/>
      <c r="GD55" s="240"/>
      <c r="GE55" s="98">
        <f t="shared" si="35"/>
        <v>8.25</v>
      </c>
      <c r="GF55" s="98">
        <f t="shared" si="36"/>
        <v>0</v>
      </c>
      <c r="GG55" s="240"/>
      <c r="GH55" s="240"/>
      <c r="GI55" s="98">
        <f t="shared" si="68"/>
        <v>0</v>
      </c>
      <c r="GJ55" s="98">
        <f t="shared" si="37"/>
        <v>0</v>
      </c>
      <c r="GK55" s="240"/>
      <c r="GL55" s="240"/>
      <c r="GM55" s="98">
        <f t="shared" si="38"/>
        <v>0</v>
      </c>
      <c r="GN55" s="98">
        <f t="shared" si="39"/>
        <v>0</v>
      </c>
      <c r="GO55" s="240">
        <v>1.86</v>
      </c>
      <c r="GP55" s="240"/>
      <c r="GQ55" s="98">
        <f t="shared" si="40"/>
        <v>1.86</v>
      </c>
      <c r="GR55" s="98">
        <f t="shared" si="41"/>
        <v>0</v>
      </c>
      <c r="GS55" s="240"/>
      <c r="GT55" s="240"/>
      <c r="GU55" s="98">
        <f t="shared" si="42"/>
        <v>0</v>
      </c>
      <c r="GV55" s="98">
        <f t="shared" si="43"/>
        <v>0</v>
      </c>
      <c r="GW55" s="240"/>
      <c r="GX55" s="240"/>
      <c r="GY55" s="98">
        <f t="shared" si="44"/>
        <v>0</v>
      </c>
      <c r="GZ55" s="98">
        <f t="shared" si="45"/>
        <v>0</v>
      </c>
      <c r="HA55" s="240"/>
      <c r="HB55" s="240"/>
      <c r="HC55" s="98">
        <f t="shared" si="46"/>
        <v>0</v>
      </c>
      <c r="HD55" s="98">
        <f t="shared" si="47"/>
        <v>0</v>
      </c>
      <c r="HE55" s="240">
        <v>1.33</v>
      </c>
      <c r="HF55" s="240"/>
      <c r="HG55" s="98">
        <f t="shared" si="48"/>
        <v>1.33</v>
      </c>
      <c r="HH55" s="98">
        <f t="shared" si="48"/>
        <v>0</v>
      </c>
      <c r="HI55" s="240">
        <v>1.44</v>
      </c>
      <c r="HJ55" s="240"/>
      <c r="HK55" s="98">
        <f t="shared" si="49"/>
        <v>1.44</v>
      </c>
      <c r="HL55" s="98">
        <f t="shared" si="49"/>
        <v>0</v>
      </c>
      <c r="HM55" s="98"/>
      <c r="HN55" s="98"/>
      <c r="HO55" s="98">
        <f t="shared" si="50"/>
        <v>0</v>
      </c>
      <c r="HP55" s="98">
        <f t="shared" si="50"/>
        <v>0</v>
      </c>
      <c r="HQ55" s="98"/>
      <c r="HR55" s="98"/>
      <c r="HS55" s="98">
        <f t="shared" si="51"/>
        <v>0</v>
      </c>
      <c r="HT55" s="98">
        <f t="shared" si="51"/>
        <v>0</v>
      </c>
      <c r="HU55" s="98">
        <v>0</v>
      </c>
      <c r="HV55" s="98"/>
      <c r="HW55" s="98">
        <f t="shared" si="69"/>
        <v>0</v>
      </c>
      <c r="HX55" s="98">
        <f t="shared" si="69"/>
        <v>0</v>
      </c>
      <c r="HY55" s="98"/>
      <c r="HZ55" s="98"/>
      <c r="IA55" s="98">
        <f t="shared" si="53"/>
        <v>0</v>
      </c>
      <c r="IB55" s="98">
        <f t="shared" si="53"/>
        <v>0</v>
      </c>
      <c r="IC55" s="98"/>
      <c r="ID55" s="98"/>
      <c r="IE55" s="98">
        <f t="shared" si="54"/>
        <v>0</v>
      </c>
      <c r="IF55" s="263">
        <f t="shared" si="55"/>
        <v>0</v>
      </c>
      <c r="IG55" s="288"/>
      <c r="IH55" s="288"/>
      <c r="II55" s="264">
        <f t="shared" si="56"/>
        <v>0</v>
      </c>
      <c r="IJ55" s="264">
        <f t="shared" si="56"/>
        <v>0</v>
      </c>
      <c r="IM55" s="264">
        <f t="shared" si="57"/>
        <v>0</v>
      </c>
      <c r="IN55" s="264">
        <f t="shared" si="57"/>
        <v>0</v>
      </c>
      <c r="IO55" s="240"/>
      <c r="IP55" s="264"/>
      <c r="IQ55" s="264">
        <f t="shared" si="58"/>
        <v>0</v>
      </c>
      <c r="IR55" s="264">
        <f t="shared" si="58"/>
        <v>0</v>
      </c>
      <c r="IS55" s="264"/>
      <c r="IT55" s="264"/>
      <c r="IU55" s="264">
        <f t="shared" si="59"/>
        <v>0</v>
      </c>
      <c r="IV55" s="264">
        <f t="shared" si="59"/>
        <v>0</v>
      </c>
      <c r="IW55" s="264">
        <v>5.15</v>
      </c>
      <c r="IX55" s="264"/>
      <c r="IY55" s="264">
        <f t="shared" si="60"/>
        <v>5.15</v>
      </c>
      <c r="IZ55" s="264">
        <f t="shared" si="61"/>
        <v>0</v>
      </c>
      <c r="JA55" s="264"/>
      <c r="JB55" s="264"/>
      <c r="JC55" s="264">
        <f t="shared" si="62"/>
        <v>0</v>
      </c>
      <c r="JD55" s="264">
        <f t="shared" si="62"/>
        <v>0</v>
      </c>
      <c r="JE55" s="264">
        <v>0</v>
      </c>
      <c r="JF55" s="264"/>
      <c r="JG55" s="264">
        <f t="shared" si="63"/>
        <v>0</v>
      </c>
      <c r="JH55" s="264">
        <f t="shared" si="63"/>
        <v>0</v>
      </c>
      <c r="JI55" s="264"/>
      <c r="JJ55" s="264"/>
      <c r="JK55" s="264">
        <f t="shared" si="64"/>
        <v>0</v>
      </c>
      <c r="JL55" s="264">
        <f t="shared" si="64"/>
        <v>0</v>
      </c>
      <c r="JM55" s="264"/>
      <c r="JN55" s="264"/>
      <c r="JO55" s="264">
        <f t="shared" si="65"/>
        <v>0</v>
      </c>
      <c r="JP55" s="264">
        <f t="shared" si="65"/>
        <v>0</v>
      </c>
      <c r="JQ55" s="264"/>
      <c r="JR55" s="264"/>
      <c r="JS55" s="264">
        <f t="shared" si="66"/>
        <v>0</v>
      </c>
      <c r="JT55" s="264">
        <f t="shared" si="66"/>
        <v>0</v>
      </c>
      <c r="JU55" s="264"/>
      <c r="JV55" s="264"/>
      <c r="JW55" s="264">
        <f t="shared" si="67"/>
        <v>0</v>
      </c>
      <c r="JX55" s="264">
        <f t="shared" si="67"/>
        <v>0</v>
      </c>
    </row>
    <row r="56" spans="1:284" ht="12.75" customHeight="1">
      <c r="A56" s="219"/>
      <c r="B56" s="114">
        <v>46</v>
      </c>
      <c r="C56" s="289"/>
      <c r="D56" s="289"/>
      <c r="E56" s="98"/>
      <c r="F56" s="98"/>
      <c r="G56" s="95">
        <f t="shared" si="0"/>
        <v>0</v>
      </c>
      <c r="H56" s="95">
        <f t="shared" si="0"/>
        <v>0</v>
      </c>
      <c r="I56" s="290">
        <v>0</v>
      </c>
      <c r="J56" s="95"/>
      <c r="K56" s="95"/>
      <c r="L56" s="95"/>
      <c r="M56" s="95">
        <f t="shared" si="2"/>
        <v>0</v>
      </c>
      <c r="N56" s="95">
        <f t="shared" si="2"/>
        <v>0</v>
      </c>
      <c r="O56" s="289"/>
      <c r="P56" s="290"/>
      <c r="Q56" s="98"/>
      <c r="R56" s="95"/>
      <c r="S56" s="95">
        <f t="shared" si="3"/>
        <v>0</v>
      </c>
      <c r="T56" s="95">
        <f t="shared" si="3"/>
        <v>0</v>
      </c>
      <c r="U56" s="95"/>
      <c r="V56" s="95"/>
      <c r="W56" s="98"/>
      <c r="X56" s="98"/>
      <c r="Y56" s="95">
        <f t="shared" si="4"/>
        <v>0</v>
      </c>
      <c r="Z56" s="95">
        <f t="shared" si="4"/>
        <v>0</v>
      </c>
      <c r="AA56" s="95"/>
      <c r="AB56" s="298"/>
      <c r="AC56" s="299"/>
      <c r="AD56" s="292"/>
      <c r="AE56" s="95">
        <f t="shared" si="5"/>
        <v>0</v>
      </c>
      <c r="AF56" s="95">
        <f t="shared" si="5"/>
        <v>0</v>
      </c>
      <c r="AG56" s="95">
        <v>0</v>
      </c>
      <c r="AH56" s="95"/>
      <c r="AI56" s="95"/>
      <c r="AJ56" s="95"/>
      <c r="AK56" s="95">
        <f t="shared" si="6"/>
        <v>0</v>
      </c>
      <c r="AL56" s="95">
        <f t="shared" si="6"/>
        <v>0</v>
      </c>
      <c r="AM56" s="95"/>
      <c r="AN56" s="95"/>
      <c r="AO56" s="99"/>
      <c r="AP56" s="99"/>
      <c r="AQ56" s="95">
        <f t="shared" si="7"/>
        <v>0</v>
      </c>
      <c r="AR56" s="95">
        <f t="shared" si="7"/>
        <v>0</v>
      </c>
      <c r="AS56" s="98"/>
      <c r="AT56" s="98"/>
      <c r="AU56" s="98"/>
      <c r="AV56" s="95"/>
      <c r="AW56" s="95">
        <f t="shared" si="8"/>
        <v>0</v>
      </c>
      <c r="AX56" s="95">
        <f t="shared" si="8"/>
        <v>0</v>
      </c>
      <c r="AY56" s="260"/>
      <c r="AZ56" s="110"/>
      <c r="BA56" s="110"/>
      <c r="BB56" s="110"/>
      <c r="BC56" s="95">
        <f t="shared" si="9"/>
        <v>0</v>
      </c>
      <c r="BD56" s="95">
        <f t="shared" si="9"/>
        <v>0</v>
      </c>
      <c r="BE56" s="289"/>
      <c r="BF56" s="289"/>
      <c r="BG56" s="99"/>
      <c r="BH56" s="293"/>
      <c r="BI56" s="95">
        <f t="shared" si="10"/>
        <v>0</v>
      </c>
      <c r="BJ56" s="95">
        <f t="shared" si="10"/>
        <v>0</v>
      </c>
      <c r="BK56" s="118"/>
      <c r="BL56" s="118"/>
      <c r="BM56" s="95"/>
      <c r="BN56" s="95"/>
      <c r="BO56" s="95">
        <f t="shared" si="11"/>
        <v>0</v>
      </c>
      <c r="BP56" s="95">
        <f t="shared" si="11"/>
        <v>0</v>
      </c>
      <c r="BQ56" s="294"/>
      <c r="BR56" s="289"/>
      <c r="BS56" s="119"/>
      <c r="BT56" s="119"/>
      <c r="BU56" s="95">
        <f t="shared" si="12"/>
        <v>0</v>
      </c>
      <c r="BV56" s="95">
        <f t="shared" si="12"/>
        <v>0</v>
      </c>
      <c r="BW56" s="98"/>
      <c r="BX56" s="98"/>
      <c r="BY56" s="103"/>
      <c r="BZ56" s="295"/>
      <c r="CA56" s="95">
        <f t="shared" si="13"/>
        <v>0</v>
      </c>
      <c r="CB56" s="95">
        <f t="shared" si="13"/>
        <v>0</v>
      </c>
      <c r="CC56" s="98"/>
      <c r="CD56" s="98"/>
      <c r="CE56" s="120"/>
      <c r="CF56" s="120"/>
      <c r="CG56" s="95">
        <f t="shared" si="14"/>
        <v>0</v>
      </c>
      <c r="CH56" s="95">
        <f t="shared" si="14"/>
        <v>0</v>
      </c>
      <c r="CI56" s="289"/>
      <c r="CJ56" s="289"/>
      <c r="CK56" s="266"/>
      <c r="CL56" s="95"/>
      <c r="CM56" s="95">
        <f t="shared" si="15"/>
        <v>0</v>
      </c>
      <c r="CN56" s="95">
        <f t="shared" si="15"/>
        <v>0</v>
      </c>
      <c r="CO56" s="289"/>
      <c r="CP56" s="289"/>
      <c r="CQ56" s="95"/>
      <c r="CR56" s="95"/>
      <c r="CS56" s="95">
        <f t="shared" si="16"/>
        <v>0</v>
      </c>
      <c r="CT56" s="95">
        <f t="shared" si="16"/>
        <v>0</v>
      </c>
      <c r="CU56" s="98"/>
      <c r="CV56" s="98"/>
      <c r="CW56" s="289"/>
      <c r="CX56" s="289"/>
      <c r="CY56" s="95">
        <f t="shared" si="17"/>
        <v>0</v>
      </c>
      <c r="CZ56" s="95">
        <f t="shared" si="17"/>
        <v>0</v>
      </c>
      <c r="DA56" s="289"/>
      <c r="DB56" s="290"/>
      <c r="DC56" s="118"/>
      <c r="DD56" s="95"/>
      <c r="DE56" s="95">
        <f t="shared" si="18"/>
        <v>0</v>
      </c>
      <c r="DF56" s="95">
        <f t="shared" si="18"/>
        <v>0</v>
      </c>
      <c r="DG56" s="98"/>
      <c r="DH56" s="98"/>
      <c r="DI56" s="98"/>
      <c r="DJ56" s="98"/>
      <c r="DK56" s="95">
        <f t="shared" si="19"/>
        <v>0</v>
      </c>
      <c r="DL56" s="95">
        <f t="shared" si="19"/>
        <v>0</v>
      </c>
      <c r="DM56" s="289"/>
      <c r="DN56" s="289"/>
      <c r="DO56" s="296"/>
      <c r="DP56" s="297"/>
      <c r="DQ56" s="95">
        <f t="shared" si="20"/>
        <v>0</v>
      </c>
      <c r="DR56" s="95">
        <f t="shared" si="20"/>
        <v>0</v>
      </c>
      <c r="DS56" s="140"/>
      <c r="DT56" s="95"/>
      <c r="DU56" s="289"/>
      <c r="DV56" s="289"/>
      <c r="DW56" s="95">
        <f t="shared" si="21"/>
        <v>0</v>
      </c>
      <c r="DX56" s="95">
        <f t="shared" si="21"/>
        <v>0</v>
      </c>
      <c r="DY56" s="289"/>
      <c r="DZ56" s="290"/>
      <c r="EA56" s="261"/>
      <c r="EB56" s="95"/>
      <c r="EC56" s="95">
        <f t="shared" si="22"/>
        <v>0</v>
      </c>
      <c r="ED56" s="95">
        <f t="shared" si="22"/>
        <v>0</v>
      </c>
      <c r="EE56" s="289"/>
      <c r="EF56" s="289"/>
      <c r="EG56" s="296"/>
      <c r="EH56" s="296"/>
      <c r="EI56" s="95">
        <f t="shared" si="23"/>
        <v>0</v>
      </c>
      <c r="EJ56" s="95">
        <f t="shared" si="23"/>
        <v>0</v>
      </c>
      <c r="EK56" s="289"/>
      <c r="EL56" s="289"/>
      <c r="EM56" s="296"/>
      <c r="EN56" s="296"/>
      <c r="EO56" s="95">
        <f t="shared" si="24"/>
        <v>0</v>
      </c>
      <c r="EP56" s="95">
        <f t="shared" si="24"/>
        <v>0</v>
      </c>
      <c r="EQ56" s="262">
        <v>0</v>
      </c>
      <c r="ER56" s="240"/>
      <c r="ES56" s="240"/>
      <c r="ET56" s="240"/>
      <c r="EU56" s="98">
        <f t="shared" si="25"/>
        <v>0</v>
      </c>
      <c r="EV56" s="98">
        <f t="shared" si="26"/>
        <v>0</v>
      </c>
      <c r="EW56" s="95"/>
      <c r="EX56" s="95"/>
      <c r="EY56" s="95"/>
      <c r="EZ56" s="95"/>
      <c r="FA56" s="95">
        <f t="shared" si="27"/>
        <v>0</v>
      </c>
      <c r="FB56" s="95">
        <f t="shared" si="27"/>
        <v>0</v>
      </c>
      <c r="FC56" s="95"/>
      <c r="FD56" s="95"/>
      <c r="FE56" s="95"/>
      <c r="FF56" s="95"/>
      <c r="FG56" s="95">
        <f t="shared" si="28"/>
        <v>0</v>
      </c>
      <c r="FH56" s="95">
        <f t="shared" si="28"/>
        <v>0</v>
      </c>
      <c r="FI56" s="240"/>
      <c r="FJ56" s="240"/>
      <c r="FK56" s="240"/>
      <c r="FL56" s="240"/>
      <c r="FM56" s="98">
        <f t="shared" si="29"/>
        <v>0</v>
      </c>
      <c r="FN56" s="98">
        <f t="shared" si="30"/>
        <v>0</v>
      </c>
      <c r="FO56" s="240">
        <v>0</v>
      </c>
      <c r="FP56" s="240"/>
      <c r="FQ56" s="240"/>
      <c r="FR56" s="240"/>
      <c r="FS56" s="98">
        <f t="shared" si="31"/>
        <v>0</v>
      </c>
      <c r="FT56" s="98">
        <f t="shared" si="32"/>
        <v>0</v>
      </c>
      <c r="FU56" s="240">
        <v>0</v>
      </c>
      <c r="FV56" s="240"/>
      <c r="FW56" s="240"/>
      <c r="FX56" s="240"/>
      <c r="FY56" s="98">
        <f t="shared" si="33"/>
        <v>0</v>
      </c>
      <c r="FZ56" s="98">
        <f t="shared" si="34"/>
        <v>0</v>
      </c>
      <c r="GA56" s="240">
        <v>8.25</v>
      </c>
      <c r="GB56" s="240"/>
      <c r="GC56" s="240"/>
      <c r="GD56" s="240"/>
      <c r="GE56" s="98">
        <f t="shared" si="35"/>
        <v>8.25</v>
      </c>
      <c r="GF56" s="98">
        <f t="shared" si="36"/>
        <v>0</v>
      </c>
      <c r="GG56" s="240"/>
      <c r="GH56" s="240"/>
      <c r="GI56" s="98">
        <f t="shared" si="68"/>
        <v>0</v>
      </c>
      <c r="GJ56" s="98">
        <f t="shared" si="37"/>
        <v>0</v>
      </c>
      <c r="GK56" s="240"/>
      <c r="GL56" s="240"/>
      <c r="GM56" s="98">
        <f t="shared" si="38"/>
        <v>0</v>
      </c>
      <c r="GN56" s="98">
        <f t="shared" si="39"/>
        <v>0</v>
      </c>
      <c r="GO56" s="240">
        <v>2.16</v>
      </c>
      <c r="GP56" s="240"/>
      <c r="GQ56" s="98">
        <f t="shared" si="40"/>
        <v>2.16</v>
      </c>
      <c r="GR56" s="98">
        <f t="shared" si="41"/>
        <v>0</v>
      </c>
      <c r="GS56" s="240"/>
      <c r="GT56" s="240"/>
      <c r="GU56" s="98">
        <f t="shared" si="42"/>
        <v>0</v>
      </c>
      <c r="GV56" s="98">
        <f t="shared" si="43"/>
        <v>0</v>
      </c>
      <c r="GW56" s="240"/>
      <c r="GX56" s="240"/>
      <c r="GY56" s="98">
        <f t="shared" si="44"/>
        <v>0</v>
      </c>
      <c r="GZ56" s="98">
        <f t="shared" si="45"/>
        <v>0</v>
      </c>
      <c r="HA56" s="240"/>
      <c r="HB56" s="240"/>
      <c r="HC56" s="98">
        <f t="shared" si="46"/>
        <v>0</v>
      </c>
      <c r="HD56" s="98">
        <f t="shared" si="47"/>
        <v>0</v>
      </c>
      <c r="HE56" s="240">
        <v>1.33</v>
      </c>
      <c r="HF56" s="240"/>
      <c r="HG56" s="98">
        <f t="shared" si="48"/>
        <v>1.33</v>
      </c>
      <c r="HH56" s="98">
        <f t="shared" si="48"/>
        <v>0</v>
      </c>
      <c r="HI56" s="240">
        <v>1.44</v>
      </c>
      <c r="HJ56" s="240"/>
      <c r="HK56" s="98">
        <f t="shared" si="49"/>
        <v>1.44</v>
      </c>
      <c r="HL56" s="98">
        <f t="shared" si="49"/>
        <v>0</v>
      </c>
      <c r="HM56" s="98"/>
      <c r="HN56" s="98"/>
      <c r="HO56" s="98">
        <f t="shared" si="50"/>
        <v>0</v>
      </c>
      <c r="HP56" s="98">
        <f t="shared" si="50"/>
        <v>0</v>
      </c>
      <c r="HQ56" s="98"/>
      <c r="HR56" s="98"/>
      <c r="HS56" s="98">
        <f t="shared" si="51"/>
        <v>0</v>
      </c>
      <c r="HT56" s="98">
        <f t="shared" si="51"/>
        <v>0</v>
      </c>
      <c r="HU56" s="98">
        <v>0</v>
      </c>
      <c r="HV56" s="98"/>
      <c r="HW56" s="98">
        <f t="shared" si="69"/>
        <v>0</v>
      </c>
      <c r="HX56" s="98">
        <f t="shared" si="69"/>
        <v>0</v>
      </c>
      <c r="HY56" s="98"/>
      <c r="HZ56" s="98"/>
      <c r="IA56" s="98">
        <f t="shared" si="53"/>
        <v>0</v>
      </c>
      <c r="IB56" s="98">
        <f t="shared" si="53"/>
        <v>0</v>
      </c>
      <c r="IC56" s="98"/>
      <c r="ID56" s="98"/>
      <c r="IE56" s="98">
        <f t="shared" si="54"/>
        <v>0</v>
      </c>
      <c r="IF56" s="263">
        <f t="shared" si="55"/>
        <v>0</v>
      </c>
      <c r="IG56" s="288"/>
      <c r="IH56" s="288"/>
      <c r="II56" s="264">
        <f t="shared" si="56"/>
        <v>0</v>
      </c>
      <c r="IJ56" s="264">
        <f t="shared" si="56"/>
        <v>0</v>
      </c>
      <c r="IM56" s="264">
        <f t="shared" si="57"/>
        <v>0</v>
      </c>
      <c r="IN56" s="264">
        <f t="shared" si="57"/>
        <v>0</v>
      </c>
      <c r="IO56" s="240"/>
      <c r="IP56" s="264"/>
      <c r="IQ56" s="264">
        <f t="shared" si="58"/>
        <v>0</v>
      </c>
      <c r="IR56" s="264">
        <f t="shared" si="58"/>
        <v>0</v>
      </c>
      <c r="IS56" s="264"/>
      <c r="IT56" s="264"/>
      <c r="IU56" s="264">
        <f t="shared" si="59"/>
        <v>0</v>
      </c>
      <c r="IV56" s="264">
        <f t="shared" si="59"/>
        <v>0</v>
      </c>
      <c r="IW56" s="264">
        <v>5.15</v>
      </c>
      <c r="IX56" s="264"/>
      <c r="IY56" s="264">
        <f t="shared" si="60"/>
        <v>5.15</v>
      </c>
      <c r="IZ56" s="264">
        <f t="shared" si="61"/>
        <v>0</v>
      </c>
      <c r="JA56" s="264"/>
      <c r="JB56" s="264"/>
      <c r="JC56" s="264">
        <f t="shared" si="62"/>
        <v>0</v>
      </c>
      <c r="JD56" s="264">
        <f t="shared" si="62"/>
        <v>0</v>
      </c>
      <c r="JE56" s="264">
        <v>0</v>
      </c>
      <c r="JF56" s="264"/>
      <c r="JG56" s="264">
        <f t="shared" si="63"/>
        <v>0</v>
      </c>
      <c r="JH56" s="264">
        <f t="shared" si="63"/>
        <v>0</v>
      </c>
      <c r="JI56" s="264"/>
      <c r="JJ56" s="264"/>
      <c r="JK56" s="264">
        <f t="shared" si="64"/>
        <v>0</v>
      </c>
      <c r="JL56" s="264">
        <f t="shared" si="64"/>
        <v>0</v>
      </c>
      <c r="JM56" s="264"/>
      <c r="JN56" s="264"/>
      <c r="JO56" s="264">
        <f t="shared" si="65"/>
        <v>0</v>
      </c>
      <c r="JP56" s="264">
        <f t="shared" si="65"/>
        <v>0</v>
      </c>
      <c r="JQ56" s="264"/>
      <c r="JR56" s="264"/>
      <c r="JS56" s="264">
        <f t="shared" si="66"/>
        <v>0</v>
      </c>
      <c r="JT56" s="264">
        <f t="shared" si="66"/>
        <v>0</v>
      </c>
      <c r="JU56" s="264"/>
      <c r="JV56" s="264"/>
      <c r="JW56" s="264">
        <f t="shared" si="67"/>
        <v>0</v>
      </c>
      <c r="JX56" s="264">
        <f t="shared" si="67"/>
        <v>0</v>
      </c>
    </row>
    <row r="57" spans="1:284" ht="12.75" customHeight="1">
      <c r="A57" s="219"/>
      <c r="B57" s="114">
        <v>47</v>
      </c>
      <c r="C57" s="289"/>
      <c r="D57" s="289"/>
      <c r="E57" s="98"/>
      <c r="F57" s="98"/>
      <c r="G57" s="95">
        <f t="shared" si="0"/>
        <v>0</v>
      </c>
      <c r="H57" s="95">
        <f t="shared" si="0"/>
        <v>0</v>
      </c>
      <c r="I57" s="290">
        <v>0</v>
      </c>
      <c r="J57" s="95"/>
      <c r="K57" s="95"/>
      <c r="L57" s="95"/>
      <c r="M57" s="95">
        <f t="shared" si="2"/>
        <v>0</v>
      </c>
      <c r="N57" s="95">
        <f t="shared" si="2"/>
        <v>0</v>
      </c>
      <c r="O57" s="289"/>
      <c r="P57" s="290"/>
      <c r="Q57" s="98"/>
      <c r="R57" s="95"/>
      <c r="S57" s="95">
        <f t="shared" si="3"/>
        <v>0</v>
      </c>
      <c r="T57" s="95">
        <f t="shared" si="3"/>
        <v>0</v>
      </c>
      <c r="U57" s="95"/>
      <c r="V57" s="95"/>
      <c r="W57" s="98"/>
      <c r="X57" s="98"/>
      <c r="Y57" s="95">
        <f t="shared" si="4"/>
        <v>0</v>
      </c>
      <c r="Z57" s="95">
        <f t="shared" si="4"/>
        <v>0</v>
      </c>
      <c r="AA57" s="95"/>
      <c r="AB57" s="298"/>
      <c r="AC57" s="299"/>
      <c r="AD57" s="292"/>
      <c r="AE57" s="95">
        <f t="shared" si="5"/>
        <v>0</v>
      </c>
      <c r="AF57" s="95">
        <f t="shared" si="5"/>
        <v>0</v>
      </c>
      <c r="AG57" s="95">
        <v>10.31</v>
      </c>
      <c r="AH57" s="95"/>
      <c r="AI57" s="95"/>
      <c r="AJ57" s="95"/>
      <c r="AK57" s="95">
        <f t="shared" si="6"/>
        <v>10.31</v>
      </c>
      <c r="AL57" s="95">
        <f t="shared" si="6"/>
        <v>0</v>
      </c>
      <c r="AM57" s="95"/>
      <c r="AN57" s="95"/>
      <c r="AO57" s="99"/>
      <c r="AP57" s="99"/>
      <c r="AQ57" s="95">
        <f t="shared" si="7"/>
        <v>0</v>
      </c>
      <c r="AR57" s="95">
        <f t="shared" si="7"/>
        <v>0</v>
      </c>
      <c r="AS57" s="98"/>
      <c r="AT57" s="98"/>
      <c r="AU57" s="98"/>
      <c r="AV57" s="95"/>
      <c r="AW57" s="95">
        <f t="shared" si="8"/>
        <v>0</v>
      </c>
      <c r="AX57" s="95">
        <f t="shared" si="8"/>
        <v>0</v>
      </c>
      <c r="AY57" s="260"/>
      <c r="AZ57" s="110"/>
      <c r="BA57" s="110"/>
      <c r="BB57" s="110"/>
      <c r="BC57" s="95">
        <f t="shared" si="9"/>
        <v>0</v>
      </c>
      <c r="BD57" s="95">
        <f t="shared" si="9"/>
        <v>0</v>
      </c>
      <c r="BE57" s="289"/>
      <c r="BF57" s="289"/>
      <c r="BG57" s="99"/>
      <c r="BH57" s="293"/>
      <c r="BI57" s="95">
        <f t="shared" si="10"/>
        <v>0</v>
      </c>
      <c r="BJ57" s="95">
        <f t="shared" si="10"/>
        <v>0</v>
      </c>
      <c r="BK57" s="118"/>
      <c r="BL57" s="118"/>
      <c r="BM57" s="95"/>
      <c r="BN57" s="95"/>
      <c r="BO57" s="95">
        <f t="shared" si="11"/>
        <v>0</v>
      </c>
      <c r="BP57" s="95">
        <f t="shared" si="11"/>
        <v>0</v>
      </c>
      <c r="BQ57" s="294"/>
      <c r="BR57" s="289"/>
      <c r="BS57" s="119"/>
      <c r="BT57" s="119"/>
      <c r="BU57" s="95">
        <f t="shared" si="12"/>
        <v>0</v>
      </c>
      <c r="BV57" s="95">
        <f t="shared" si="12"/>
        <v>0</v>
      </c>
      <c r="BW57" s="98"/>
      <c r="BX57" s="98"/>
      <c r="BY57" s="103"/>
      <c r="BZ57" s="295"/>
      <c r="CA57" s="95">
        <f t="shared" si="13"/>
        <v>0</v>
      </c>
      <c r="CB57" s="95">
        <f t="shared" si="13"/>
        <v>0</v>
      </c>
      <c r="CC57" s="98"/>
      <c r="CD57" s="98"/>
      <c r="CE57" s="120"/>
      <c r="CF57" s="120"/>
      <c r="CG57" s="95">
        <f t="shared" si="14"/>
        <v>0</v>
      </c>
      <c r="CH57" s="95">
        <f t="shared" si="14"/>
        <v>0</v>
      </c>
      <c r="CI57" s="289"/>
      <c r="CJ57" s="289"/>
      <c r="CK57" s="266"/>
      <c r="CL57" s="95"/>
      <c r="CM57" s="95">
        <f t="shared" si="15"/>
        <v>0</v>
      </c>
      <c r="CN57" s="95">
        <f t="shared" si="15"/>
        <v>0</v>
      </c>
      <c r="CO57" s="289"/>
      <c r="CP57" s="289"/>
      <c r="CQ57" s="95"/>
      <c r="CR57" s="95"/>
      <c r="CS57" s="95">
        <f t="shared" si="16"/>
        <v>0</v>
      </c>
      <c r="CT57" s="95">
        <f t="shared" si="16"/>
        <v>0</v>
      </c>
      <c r="CU57" s="98"/>
      <c r="CV57" s="98"/>
      <c r="CW57" s="289"/>
      <c r="CX57" s="289"/>
      <c r="CY57" s="95">
        <f t="shared" si="17"/>
        <v>0</v>
      </c>
      <c r="CZ57" s="95">
        <f t="shared" si="17"/>
        <v>0</v>
      </c>
      <c r="DA57" s="289"/>
      <c r="DB57" s="290"/>
      <c r="DC57" s="118"/>
      <c r="DD57" s="95"/>
      <c r="DE57" s="95">
        <f t="shared" si="18"/>
        <v>0</v>
      </c>
      <c r="DF57" s="95">
        <f t="shared" si="18"/>
        <v>0</v>
      </c>
      <c r="DG57" s="98"/>
      <c r="DH57" s="98"/>
      <c r="DI57" s="98"/>
      <c r="DJ57" s="98"/>
      <c r="DK57" s="95">
        <f t="shared" si="19"/>
        <v>0</v>
      </c>
      <c r="DL57" s="95">
        <f t="shared" si="19"/>
        <v>0</v>
      </c>
      <c r="DM57" s="289"/>
      <c r="DN57" s="289"/>
      <c r="DO57" s="296"/>
      <c r="DP57" s="297"/>
      <c r="DQ57" s="95">
        <f t="shared" si="20"/>
        <v>0</v>
      </c>
      <c r="DR57" s="95">
        <f t="shared" si="20"/>
        <v>0</v>
      </c>
      <c r="DS57" s="140"/>
      <c r="DT57" s="95"/>
      <c r="DU57" s="289"/>
      <c r="DV57" s="289"/>
      <c r="DW57" s="95">
        <f t="shared" si="21"/>
        <v>0</v>
      </c>
      <c r="DX57" s="95">
        <f t="shared" si="21"/>
        <v>0</v>
      </c>
      <c r="DY57" s="289"/>
      <c r="DZ57" s="290"/>
      <c r="EA57" s="261"/>
      <c r="EB57" s="95"/>
      <c r="EC57" s="95">
        <f t="shared" si="22"/>
        <v>0</v>
      </c>
      <c r="ED57" s="95">
        <f t="shared" si="22"/>
        <v>0</v>
      </c>
      <c r="EE57" s="289"/>
      <c r="EF57" s="289"/>
      <c r="EG57" s="296"/>
      <c r="EH57" s="296"/>
      <c r="EI57" s="95">
        <f t="shared" si="23"/>
        <v>0</v>
      </c>
      <c r="EJ57" s="95">
        <f t="shared" si="23"/>
        <v>0</v>
      </c>
      <c r="EK57" s="289"/>
      <c r="EL57" s="289"/>
      <c r="EM57" s="296"/>
      <c r="EN57" s="296"/>
      <c r="EO57" s="95">
        <f t="shared" si="24"/>
        <v>0</v>
      </c>
      <c r="EP57" s="95">
        <f t="shared" si="24"/>
        <v>0</v>
      </c>
      <c r="EQ57" s="262">
        <v>0</v>
      </c>
      <c r="ER57" s="240"/>
      <c r="ES57" s="240"/>
      <c r="ET57" s="240"/>
      <c r="EU57" s="98">
        <f t="shared" si="25"/>
        <v>0</v>
      </c>
      <c r="EV57" s="98">
        <f t="shared" si="26"/>
        <v>0</v>
      </c>
      <c r="EW57" s="95"/>
      <c r="EX57" s="95"/>
      <c r="EY57" s="95"/>
      <c r="EZ57" s="95"/>
      <c r="FA57" s="95">
        <f t="shared" si="27"/>
        <v>0</v>
      </c>
      <c r="FB57" s="95">
        <f t="shared" si="27"/>
        <v>0</v>
      </c>
      <c r="FC57" s="95"/>
      <c r="FD57" s="95"/>
      <c r="FE57" s="95"/>
      <c r="FF57" s="95"/>
      <c r="FG57" s="95">
        <f t="shared" si="28"/>
        <v>0</v>
      </c>
      <c r="FH57" s="95">
        <f t="shared" si="28"/>
        <v>0</v>
      </c>
      <c r="FI57" s="240"/>
      <c r="FJ57" s="240"/>
      <c r="FK57" s="240"/>
      <c r="FL57" s="240"/>
      <c r="FM57" s="98">
        <f t="shared" si="29"/>
        <v>0</v>
      </c>
      <c r="FN57" s="98">
        <f t="shared" si="30"/>
        <v>0</v>
      </c>
      <c r="FO57" s="240">
        <v>0</v>
      </c>
      <c r="FP57" s="240"/>
      <c r="FQ57" s="240"/>
      <c r="FR57" s="240"/>
      <c r="FS57" s="98">
        <f t="shared" si="31"/>
        <v>0</v>
      </c>
      <c r="FT57" s="98">
        <f t="shared" si="32"/>
        <v>0</v>
      </c>
      <c r="FU57" s="240">
        <v>0</v>
      </c>
      <c r="FV57" s="240"/>
      <c r="FW57" s="240"/>
      <c r="FX57" s="240"/>
      <c r="FY57" s="98">
        <f t="shared" si="33"/>
        <v>0</v>
      </c>
      <c r="FZ57" s="98">
        <f t="shared" si="34"/>
        <v>0</v>
      </c>
      <c r="GA57" s="240">
        <v>8.25</v>
      </c>
      <c r="GB57" s="240"/>
      <c r="GC57" s="240"/>
      <c r="GD57" s="240"/>
      <c r="GE57" s="98">
        <f t="shared" si="35"/>
        <v>8.25</v>
      </c>
      <c r="GF57" s="98">
        <f t="shared" si="36"/>
        <v>0</v>
      </c>
      <c r="GG57" s="240"/>
      <c r="GH57" s="240"/>
      <c r="GI57" s="98">
        <f t="shared" si="68"/>
        <v>0</v>
      </c>
      <c r="GJ57" s="98">
        <f t="shared" si="37"/>
        <v>0</v>
      </c>
      <c r="GK57" s="240"/>
      <c r="GL57" s="240"/>
      <c r="GM57" s="98">
        <f t="shared" si="38"/>
        <v>0</v>
      </c>
      <c r="GN57" s="98">
        <f t="shared" si="39"/>
        <v>0</v>
      </c>
      <c r="GO57" s="240">
        <v>2.27</v>
      </c>
      <c r="GP57" s="240"/>
      <c r="GQ57" s="98">
        <f t="shared" si="40"/>
        <v>2.27</v>
      </c>
      <c r="GR57" s="98">
        <f t="shared" si="41"/>
        <v>0</v>
      </c>
      <c r="GS57" s="240"/>
      <c r="GT57" s="240"/>
      <c r="GU57" s="98">
        <f t="shared" si="42"/>
        <v>0</v>
      </c>
      <c r="GV57" s="98">
        <f t="shared" si="43"/>
        <v>0</v>
      </c>
      <c r="GW57" s="240"/>
      <c r="GX57" s="240"/>
      <c r="GY57" s="98">
        <f t="shared" si="44"/>
        <v>0</v>
      </c>
      <c r="GZ57" s="98">
        <f t="shared" si="45"/>
        <v>0</v>
      </c>
      <c r="HA57" s="240"/>
      <c r="HB57" s="240"/>
      <c r="HC57" s="98">
        <f t="shared" si="46"/>
        <v>0</v>
      </c>
      <c r="HD57" s="98">
        <f t="shared" si="47"/>
        <v>0</v>
      </c>
      <c r="HE57" s="240">
        <v>1.33</v>
      </c>
      <c r="HF57" s="240"/>
      <c r="HG57" s="98">
        <f t="shared" si="48"/>
        <v>1.33</v>
      </c>
      <c r="HH57" s="98">
        <f t="shared" si="48"/>
        <v>0</v>
      </c>
      <c r="HI57" s="240">
        <v>1.44</v>
      </c>
      <c r="HJ57" s="240"/>
      <c r="HK57" s="98">
        <f t="shared" si="49"/>
        <v>1.44</v>
      </c>
      <c r="HL57" s="98">
        <f t="shared" si="49"/>
        <v>0</v>
      </c>
      <c r="HM57" s="98"/>
      <c r="HN57" s="98"/>
      <c r="HO57" s="98">
        <f t="shared" si="50"/>
        <v>0</v>
      </c>
      <c r="HP57" s="98">
        <f t="shared" si="50"/>
        <v>0</v>
      </c>
      <c r="HQ57" s="98"/>
      <c r="HR57" s="98"/>
      <c r="HS57" s="98">
        <f t="shared" si="51"/>
        <v>0</v>
      </c>
      <c r="HT57" s="98">
        <f t="shared" si="51"/>
        <v>0</v>
      </c>
      <c r="HU57" s="98">
        <v>0</v>
      </c>
      <c r="HV57" s="98"/>
      <c r="HW57" s="98">
        <f t="shared" si="69"/>
        <v>0</v>
      </c>
      <c r="HX57" s="98">
        <f t="shared" si="69"/>
        <v>0</v>
      </c>
      <c r="HY57" s="98"/>
      <c r="HZ57" s="98"/>
      <c r="IA57" s="98">
        <f t="shared" si="53"/>
        <v>0</v>
      </c>
      <c r="IB57" s="98">
        <f t="shared" si="53"/>
        <v>0</v>
      </c>
      <c r="IC57" s="98"/>
      <c r="ID57" s="98"/>
      <c r="IE57" s="98">
        <f t="shared" si="54"/>
        <v>0</v>
      </c>
      <c r="IF57" s="263">
        <f t="shared" si="55"/>
        <v>0</v>
      </c>
      <c r="IG57" s="288"/>
      <c r="IH57" s="288"/>
      <c r="II57" s="264">
        <f t="shared" si="56"/>
        <v>0</v>
      </c>
      <c r="IJ57" s="264">
        <f t="shared" si="56"/>
        <v>0</v>
      </c>
      <c r="IM57" s="264">
        <f t="shared" si="57"/>
        <v>0</v>
      </c>
      <c r="IN57" s="264">
        <f t="shared" si="57"/>
        <v>0</v>
      </c>
      <c r="IO57" s="240"/>
      <c r="IP57" s="264"/>
      <c r="IQ57" s="264">
        <f t="shared" si="58"/>
        <v>0</v>
      </c>
      <c r="IR57" s="264">
        <f t="shared" si="58"/>
        <v>0</v>
      </c>
      <c r="IS57" s="264"/>
      <c r="IT57" s="264"/>
      <c r="IU57" s="264">
        <f t="shared" si="59"/>
        <v>0</v>
      </c>
      <c r="IV57" s="264">
        <f t="shared" si="59"/>
        <v>0</v>
      </c>
      <c r="IW57" s="264">
        <v>5.15</v>
      </c>
      <c r="IX57" s="264"/>
      <c r="IY57" s="264">
        <f t="shared" si="60"/>
        <v>5.15</v>
      </c>
      <c r="IZ57" s="264">
        <f t="shared" si="61"/>
        <v>0</v>
      </c>
      <c r="JA57" s="264"/>
      <c r="JB57" s="264"/>
      <c r="JC57" s="264">
        <f t="shared" si="62"/>
        <v>0</v>
      </c>
      <c r="JD57" s="264">
        <f t="shared" si="62"/>
        <v>0</v>
      </c>
      <c r="JE57" s="264">
        <v>0</v>
      </c>
      <c r="JF57" s="264"/>
      <c r="JG57" s="264">
        <f t="shared" si="63"/>
        <v>0</v>
      </c>
      <c r="JH57" s="264">
        <f t="shared" si="63"/>
        <v>0</v>
      </c>
      <c r="JI57" s="264"/>
      <c r="JJ57" s="264"/>
      <c r="JK57" s="264">
        <f t="shared" si="64"/>
        <v>0</v>
      </c>
      <c r="JL57" s="264">
        <f t="shared" si="64"/>
        <v>0</v>
      </c>
      <c r="JM57" s="264"/>
      <c r="JN57" s="264"/>
      <c r="JO57" s="264">
        <f t="shared" si="65"/>
        <v>0</v>
      </c>
      <c r="JP57" s="264">
        <f t="shared" si="65"/>
        <v>0</v>
      </c>
      <c r="JQ57" s="264"/>
      <c r="JR57" s="264"/>
      <c r="JS57" s="264">
        <f t="shared" si="66"/>
        <v>0</v>
      </c>
      <c r="JT57" s="264">
        <f t="shared" si="66"/>
        <v>0</v>
      </c>
      <c r="JU57" s="264"/>
      <c r="JV57" s="264"/>
      <c r="JW57" s="264">
        <f t="shared" si="67"/>
        <v>0</v>
      </c>
      <c r="JX57" s="264">
        <f t="shared" si="67"/>
        <v>0</v>
      </c>
    </row>
    <row r="58" spans="1:284" ht="12.75" customHeight="1">
      <c r="A58" s="219"/>
      <c r="B58" s="114">
        <v>48</v>
      </c>
      <c r="C58" s="289"/>
      <c r="D58" s="289"/>
      <c r="E58" s="98"/>
      <c r="F58" s="98"/>
      <c r="G58" s="95">
        <f t="shared" si="0"/>
        <v>0</v>
      </c>
      <c r="H58" s="95">
        <f t="shared" si="0"/>
        <v>0</v>
      </c>
      <c r="I58" s="290">
        <v>0</v>
      </c>
      <c r="J58" s="95"/>
      <c r="K58" s="95"/>
      <c r="L58" s="95"/>
      <c r="M58" s="95">
        <f t="shared" si="2"/>
        <v>0</v>
      </c>
      <c r="N58" s="95">
        <f t="shared" si="2"/>
        <v>0</v>
      </c>
      <c r="O58" s="289"/>
      <c r="P58" s="290"/>
      <c r="Q58" s="98"/>
      <c r="R58" s="95"/>
      <c r="S58" s="95">
        <f t="shared" si="3"/>
        <v>0</v>
      </c>
      <c r="T58" s="95">
        <f t="shared" si="3"/>
        <v>0</v>
      </c>
      <c r="U58" s="95"/>
      <c r="V58" s="95"/>
      <c r="W58" s="98"/>
      <c r="X58" s="98"/>
      <c r="Y58" s="95">
        <f t="shared" si="4"/>
        <v>0</v>
      </c>
      <c r="Z58" s="95">
        <f t="shared" si="4"/>
        <v>0</v>
      </c>
      <c r="AA58" s="95"/>
      <c r="AB58" s="298"/>
      <c r="AC58" s="299"/>
      <c r="AD58" s="292"/>
      <c r="AE58" s="95">
        <f t="shared" si="5"/>
        <v>0</v>
      </c>
      <c r="AF58" s="95">
        <f t="shared" si="5"/>
        <v>0</v>
      </c>
      <c r="AG58" s="95">
        <v>0</v>
      </c>
      <c r="AH58" s="95"/>
      <c r="AI58" s="95"/>
      <c r="AJ58" s="95"/>
      <c r="AK58" s="95">
        <f t="shared" si="6"/>
        <v>0</v>
      </c>
      <c r="AL58" s="95">
        <f t="shared" si="6"/>
        <v>0</v>
      </c>
      <c r="AM58" s="95"/>
      <c r="AN58" s="95"/>
      <c r="AO58" s="99"/>
      <c r="AP58" s="99"/>
      <c r="AQ58" s="95">
        <f t="shared" si="7"/>
        <v>0</v>
      </c>
      <c r="AR58" s="95">
        <f t="shared" si="7"/>
        <v>0</v>
      </c>
      <c r="AS58" s="98"/>
      <c r="AT58" s="98"/>
      <c r="AU58" s="98"/>
      <c r="AV58" s="95"/>
      <c r="AW58" s="95">
        <f t="shared" si="8"/>
        <v>0</v>
      </c>
      <c r="AX58" s="95">
        <f t="shared" si="8"/>
        <v>0</v>
      </c>
      <c r="AY58" s="260"/>
      <c r="AZ58" s="110"/>
      <c r="BA58" s="110"/>
      <c r="BB58" s="110"/>
      <c r="BC58" s="95">
        <f t="shared" si="9"/>
        <v>0</v>
      </c>
      <c r="BD58" s="95">
        <f t="shared" si="9"/>
        <v>0</v>
      </c>
      <c r="BE58" s="289"/>
      <c r="BF58" s="289"/>
      <c r="BG58" s="99"/>
      <c r="BH58" s="293"/>
      <c r="BI58" s="95">
        <f t="shared" si="10"/>
        <v>0</v>
      </c>
      <c r="BJ58" s="95">
        <f t="shared" si="10"/>
        <v>0</v>
      </c>
      <c r="BK58" s="118"/>
      <c r="BL58" s="118"/>
      <c r="BM58" s="95"/>
      <c r="BN58" s="95"/>
      <c r="BO58" s="95">
        <f t="shared" si="11"/>
        <v>0</v>
      </c>
      <c r="BP58" s="95">
        <f t="shared" si="11"/>
        <v>0</v>
      </c>
      <c r="BQ58" s="294"/>
      <c r="BR58" s="289"/>
      <c r="BS58" s="119"/>
      <c r="BT58" s="119"/>
      <c r="BU58" s="95">
        <f t="shared" si="12"/>
        <v>0</v>
      </c>
      <c r="BV58" s="95">
        <f t="shared" si="12"/>
        <v>0</v>
      </c>
      <c r="BW58" s="98"/>
      <c r="BX58" s="98"/>
      <c r="BY58" s="103"/>
      <c r="BZ58" s="295"/>
      <c r="CA58" s="95">
        <f t="shared" si="13"/>
        <v>0</v>
      </c>
      <c r="CB58" s="95">
        <f t="shared" si="13"/>
        <v>0</v>
      </c>
      <c r="CC58" s="98"/>
      <c r="CD58" s="98"/>
      <c r="CE58" s="120"/>
      <c r="CF58" s="120"/>
      <c r="CG58" s="95">
        <f t="shared" si="14"/>
        <v>0</v>
      </c>
      <c r="CH58" s="95">
        <f t="shared" si="14"/>
        <v>0</v>
      </c>
      <c r="CI58" s="289"/>
      <c r="CJ58" s="289"/>
      <c r="CK58" s="266"/>
      <c r="CL58" s="95"/>
      <c r="CM58" s="95">
        <f t="shared" si="15"/>
        <v>0</v>
      </c>
      <c r="CN58" s="95">
        <f t="shared" si="15"/>
        <v>0</v>
      </c>
      <c r="CO58" s="289"/>
      <c r="CP58" s="289"/>
      <c r="CQ58" s="95"/>
      <c r="CR58" s="95"/>
      <c r="CS58" s="95">
        <f t="shared" si="16"/>
        <v>0</v>
      </c>
      <c r="CT58" s="95">
        <f t="shared" si="16"/>
        <v>0</v>
      </c>
      <c r="CU58" s="98"/>
      <c r="CV58" s="98"/>
      <c r="CW58" s="289"/>
      <c r="CX58" s="289"/>
      <c r="CY58" s="95">
        <f t="shared" si="17"/>
        <v>0</v>
      </c>
      <c r="CZ58" s="95">
        <f t="shared" si="17"/>
        <v>0</v>
      </c>
      <c r="DA58" s="289"/>
      <c r="DB58" s="290"/>
      <c r="DC58" s="118"/>
      <c r="DD58" s="95"/>
      <c r="DE58" s="95">
        <f t="shared" si="18"/>
        <v>0</v>
      </c>
      <c r="DF58" s="95">
        <f t="shared" si="18"/>
        <v>0</v>
      </c>
      <c r="DG58" s="98"/>
      <c r="DH58" s="98"/>
      <c r="DI58" s="98"/>
      <c r="DJ58" s="98"/>
      <c r="DK58" s="95">
        <f t="shared" si="19"/>
        <v>0</v>
      </c>
      <c r="DL58" s="95">
        <f t="shared" si="19"/>
        <v>0</v>
      </c>
      <c r="DM58" s="289"/>
      <c r="DN58" s="289"/>
      <c r="DO58" s="296"/>
      <c r="DP58" s="297"/>
      <c r="DQ58" s="95">
        <f t="shared" si="20"/>
        <v>0</v>
      </c>
      <c r="DR58" s="95">
        <f t="shared" si="20"/>
        <v>0</v>
      </c>
      <c r="DS58" s="140"/>
      <c r="DT58" s="95"/>
      <c r="DU58" s="289"/>
      <c r="DV58" s="289"/>
      <c r="DW58" s="95">
        <f t="shared" si="21"/>
        <v>0</v>
      </c>
      <c r="DX58" s="95">
        <f t="shared" si="21"/>
        <v>0</v>
      </c>
      <c r="DY58" s="289"/>
      <c r="DZ58" s="290"/>
      <c r="EA58" s="261"/>
      <c r="EB58" s="95"/>
      <c r="EC58" s="95">
        <f t="shared" si="22"/>
        <v>0</v>
      </c>
      <c r="ED58" s="95">
        <f t="shared" si="22"/>
        <v>0</v>
      </c>
      <c r="EE58" s="289"/>
      <c r="EF58" s="289"/>
      <c r="EG58" s="296"/>
      <c r="EH58" s="296"/>
      <c r="EI58" s="95">
        <f t="shared" si="23"/>
        <v>0</v>
      </c>
      <c r="EJ58" s="95">
        <f t="shared" si="23"/>
        <v>0</v>
      </c>
      <c r="EK58" s="289"/>
      <c r="EL58" s="289"/>
      <c r="EM58" s="296"/>
      <c r="EN58" s="296"/>
      <c r="EO58" s="95">
        <f t="shared" si="24"/>
        <v>0</v>
      </c>
      <c r="EP58" s="95">
        <f t="shared" si="24"/>
        <v>0</v>
      </c>
      <c r="EQ58" s="262">
        <v>0</v>
      </c>
      <c r="ER58" s="240"/>
      <c r="ES58" s="240"/>
      <c r="ET58" s="240"/>
      <c r="EU58" s="98">
        <f t="shared" si="25"/>
        <v>0</v>
      </c>
      <c r="EV58" s="98">
        <f t="shared" si="26"/>
        <v>0</v>
      </c>
      <c r="EW58" s="95"/>
      <c r="EX58" s="95"/>
      <c r="EY58" s="95"/>
      <c r="EZ58" s="95"/>
      <c r="FA58" s="95">
        <f t="shared" si="27"/>
        <v>0</v>
      </c>
      <c r="FB58" s="95">
        <f t="shared" si="27"/>
        <v>0</v>
      </c>
      <c r="FC58" s="95"/>
      <c r="FD58" s="95"/>
      <c r="FE58" s="95"/>
      <c r="FF58" s="95"/>
      <c r="FG58" s="95">
        <f t="shared" si="28"/>
        <v>0</v>
      </c>
      <c r="FH58" s="95">
        <f t="shared" si="28"/>
        <v>0</v>
      </c>
      <c r="FI58" s="240"/>
      <c r="FJ58" s="240"/>
      <c r="FK58" s="240"/>
      <c r="FL58" s="240"/>
      <c r="FM58" s="98">
        <f t="shared" si="29"/>
        <v>0</v>
      </c>
      <c r="FN58" s="98">
        <f t="shared" si="30"/>
        <v>0</v>
      </c>
      <c r="FO58" s="240">
        <v>0</v>
      </c>
      <c r="FP58" s="240"/>
      <c r="FQ58" s="240"/>
      <c r="FR58" s="240"/>
      <c r="FS58" s="98">
        <f t="shared" si="31"/>
        <v>0</v>
      </c>
      <c r="FT58" s="98">
        <f t="shared" si="32"/>
        <v>0</v>
      </c>
      <c r="FU58" s="240">
        <v>0</v>
      </c>
      <c r="FV58" s="240"/>
      <c r="FW58" s="240"/>
      <c r="FX58" s="240"/>
      <c r="FY58" s="98">
        <f t="shared" si="33"/>
        <v>0</v>
      </c>
      <c r="FZ58" s="98">
        <f t="shared" si="34"/>
        <v>0</v>
      </c>
      <c r="GA58" s="240">
        <v>8.25</v>
      </c>
      <c r="GB58" s="240"/>
      <c r="GC58" s="240"/>
      <c r="GD58" s="240"/>
      <c r="GE58" s="98">
        <f t="shared" si="35"/>
        <v>8.25</v>
      </c>
      <c r="GF58" s="98">
        <f t="shared" si="36"/>
        <v>0</v>
      </c>
      <c r="GG58" s="240"/>
      <c r="GH58" s="240"/>
      <c r="GI58" s="98">
        <f t="shared" si="68"/>
        <v>0</v>
      </c>
      <c r="GJ58" s="98">
        <f t="shared" si="37"/>
        <v>0</v>
      </c>
      <c r="GK58" s="240"/>
      <c r="GL58" s="240"/>
      <c r="GM58" s="98">
        <f t="shared" si="38"/>
        <v>0</v>
      </c>
      <c r="GN58" s="98">
        <f t="shared" si="39"/>
        <v>0</v>
      </c>
      <c r="GO58" s="240">
        <v>2.89</v>
      </c>
      <c r="GP58" s="240"/>
      <c r="GQ58" s="98">
        <f t="shared" si="40"/>
        <v>2.89</v>
      </c>
      <c r="GR58" s="98">
        <f t="shared" si="41"/>
        <v>0</v>
      </c>
      <c r="GS58" s="240"/>
      <c r="GT58" s="240"/>
      <c r="GU58" s="98">
        <f t="shared" si="42"/>
        <v>0</v>
      </c>
      <c r="GV58" s="98">
        <f t="shared" si="43"/>
        <v>0</v>
      </c>
      <c r="GW58" s="240"/>
      <c r="GX58" s="240"/>
      <c r="GY58" s="98">
        <f t="shared" si="44"/>
        <v>0</v>
      </c>
      <c r="GZ58" s="98">
        <f t="shared" si="45"/>
        <v>0</v>
      </c>
      <c r="HA58" s="240"/>
      <c r="HB58" s="240"/>
      <c r="HC58" s="98">
        <f t="shared" si="46"/>
        <v>0</v>
      </c>
      <c r="HD58" s="98">
        <f t="shared" si="47"/>
        <v>0</v>
      </c>
      <c r="HE58" s="240">
        <v>1.33</v>
      </c>
      <c r="HF58" s="240"/>
      <c r="HG58" s="98">
        <f t="shared" si="48"/>
        <v>1.33</v>
      </c>
      <c r="HH58" s="98">
        <f t="shared" si="48"/>
        <v>0</v>
      </c>
      <c r="HI58" s="240">
        <v>1.44</v>
      </c>
      <c r="HJ58" s="240"/>
      <c r="HK58" s="98">
        <f t="shared" si="49"/>
        <v>1.44</v>
      </c>
      <c r="HL58" s="98">
        <f t="shared" si="49"/>
        <v>0</v>
      </c>
      <c r="HM58" s="98"/>
      <c r="HN58" s="98"/>
      <c r="HO58" s="98">
        <f t="shared" si="50"/>
        <v>0</v>
      </c>
      <c r="HP58" s="98">
        <f t="shared" si="50"/>
        <v>0</v>
      </c>
      <c r="HQ58" s="98"/>
      <c r="HR58" s="98"/>
      <c r="HS58" s="98">
        <f t="shared" si="51"/>
        <v>0</v>
      </c>
      <c r="HT58" s="98">
        <f t="shared" si="51"/>
        <v>0</v>
      </c>
      <c r="HU58" s="98">
        <v>0</v>
      </c>
      <c r="HV58" s="98"/>
      <c r="HW58" s="98">
        <f t="shared" si="69"/>
        <v>0</v>
      </c>
      <c r="HX58" s="98">
        <f t="shared" si="69"/>
        <v>0</v>
      </c>
      <c r="HY58" s="98"/>
      <c r="HZ58" s="98"/>
      <c r="IA58" s="98">
        <f t="shared" si="53"/>
        <v>0</v>
      </c>
      <c r="IB58" s="98">
        <f t="shared" si="53"/>
        <v>0</v>
      </c>
      <c r="IC58" s="98"/>
      <c r="ID58" s="98"/>
      <c r="IE58" s="98">
        <f t="shared" si="54"/>
        <v>0</v>
      </c>
      <c r="IF58" s="263">
        <f t="shared" si="55"/>
        <v>0</v>
      </c>
      <c r="IG58" s="288"/>
      <c r="IH58" s="288"/>
      <c r="II58" s="264">
        <f t="shared" si="56"/>
        <v>0</v>
      </c>
      <c r="IJ58" s="264">
        <f t="shared" si="56"/>
        <v>0</v>
      </c>
      <c r="IM58" s="264">
        <f t="shared" si="57"/>
        <v>0</v>
      </c>
      <c r="IN58" s="264">
        <f t="shared" si="57"/>
        <v>0</v>
      </c>
      <c r="IO58" s="240"/>
      <c r="IP58" s="264"/>
      <c r="IQ58" s="264">
        <f t="shared" si="58"/>
        <v>0</v>
      </c>
      <c r="IR58" s="264">
        <f t="shared" si="58"/>
        <v>0</v>
      </c>
      <c r="IS58" s="264"/>
      <c r="IT58" s="264"/>
      <c r="IU58" s="264">
        <f t="shared" si="59"/>
        <v>0</v>
      </c>
      <c r="IV58" s="264">
        <f t="shared" si="59"/>
        <v>0</v>
      </c>
      <c r="IW58" s="264">
        <v>5.15</v>
      </c>
      <c r="IX58" s="264"/>
      <c r="IY58" s="264">
        <f t="shared" si="60"/>
        <v>5.15</v>
      </c>
      <c r="IZ58" s="264">
        <f t="shared" si="61"/>
        <v>0</v>
      </c>
      <c r="JA58" s="264"/>
      <c r="JB58" s="264"/>
      <c r="JC58" s="264">
        <f t="shared" si="62"/>
        <v>0</v>
      </c>
      <c r="JD58" s="264">
        <f t="shared" si="62"/>
        <v>0</v>
      </c>
      <c r="JE58" s="264">
        <v>0</v>
      </c>
      <c r="JF58" s="264"/>
      <c r="JG58" s="264">
        <f t="shared" si="63"/>
        <v>0</v>
      </c>
      <c r="JH58" s="264">
        <f t="shared" si="63"/>
        <v>0</v>
      </c>
      <c r="JI58" s="264"/>
      <c r="JJ58" s="264"/>
      <c r="JK58" s="264">
        <f t="shared" si="64"/>
        <v>0</v>
      </c>
      <c r="JL58" s="264">
        <f t="shared" si="64"/>
        <v>0</v>
      </c>
      <c r="JM58" s="264"/>
      <c r="JN58" s="264"/>
      <c r="JO58" s="264">
        <f t="shared" si="65"/>
        <v>0</v>
      </c>
      <c r="JP58" s="264">
        <f t="shared" si="65"/>
        <v>0</v>
      </c>
      <c r="JQ58" s="264"/>
      <c r="JR58" s="264"/>
      <c r="JS58" s="264">
        <f t="shared" si="66"/>
        <v>0</v>
      </c>
      <c r="JT58" s="264">
        <f t="shared" si="66"/>
        <v>0</v>
      </c>
      <c r="JU58" s="264"/>
      <c r="JV58" s="264"/>
      <c r="JW58" s="264">
        <f t="shared" si="67"/>
        <v>0</v>
      </c>
      <c r="JX58" s="264">
        <f t="shared" si="67"/>
        <v>0</v>
      </c>
    </row>
    <row r="59" spans="1:284" ht="12.75" customHeight="1">
      <c r="A59" s="221" t="s">
        <v>148</v>
      </c>
      <c r="B59" s="114">
        <v>49</v>
      </c>
      <c r="C59" s="289"/>
      <c r="D59" s="289"/>
      <c r="E59" s="98"/>
      <c r="F59" s="98"/>
      <c r="G59" s="95">
        <f t="shared" si="0"/>
        <v>0</v>
      </c>
      <c r="H59" s="95">
        <f t="shared" si="0"/>
        <v>0</v>
      </c>
      <c r="I59" s="290">
        <v>5.15</v>
      </c>
      <c r="J59" s="95"/>
      <c r="K59" s="95"/>
      <c r="L59" s="95"/>
      <c r="M59" s="95">
        <f t="shared" si="2"/>
        <v>5.15</v>
      </c>
      <c r="N59" s="95">
        <f t="shared" si="2"/>
        <v>0</v>
      </c>
      <c r="O59" s="289"/>
      <c r="P59" s="290"/>
      <c r="Q59" s="98"/>
      <c r="R59" s="95"/>
      <c r="S59" s="95">
        <f t="shared" si="3"/>
        <v>0</v>
      </c>
      <c r="T59" s="95">
        <f t="shared" si="3"/>
        <v>0</v>
      </c>
      <c r="U59" s="95"/>
      <c r="V59" s="95"/>
      <c r="W59" s="98"/>
      <c r="X59" s="98"/>
      <c r="Y59" s="95">
        <f t="shared" si="4"/>
        <v>0</v>
      </c>
      <c r="Z59" s="95">
        <f t="shared" si="4"/>
        <v>0</v>
      </c>
      <c r="AA59" s="95"/>
      <c r="AB59" s="298"/>
      <c r="AC59" s="299"/>
      <c r="AD59" s="292"/>
      <c r="AE59" s="95">
        <f t="shared" si="5"/>
        <v>0</v>
      </c>
      <c r="AF59" s="95">
        <f t="shared" si="5"/>
        <v>0</v>
      </c>
      <c r="AG59" s="95">
        <v>0</v>
      </c>
      <c r="AH59" s="95"/>
      <c r="AI59" s="95"/>
      <c r="AJ59" s="95"/>
      <c r="AK59" s="95">
        <f t="shared" si="6"/>
        <v>0</v>
      </c>
      <c r="AL59" s="95">
        <f t="shared" si="6"/>
        <v>0</v>
      </c>
      <c r="AM59" s="95"/>
      <c r="AN59" s="95"/>
      <c r="AO59" s="99"/>
      <c r="AP59" s="99"/>
      <c r="AQ59" s="95">
        <f t="shared" si="7"/>
        <v>0</v>
      </c>
      <c r="AR59" s="95">
        <f t="shared" si="7"/>
        <v>0</v>
      </c>
      <c r="AS59" s="98"/>
      <c r="AT59" s="98"/>
      <c r="AU59" s="98"/>
      <c r="AV59" s="95"/>
      <c r="AW59" s="95">
        <f t="shared" si="8"/>
        <v>0</v>
      </c>
      <c r="AX59" s="95">
        <f t="shared" si="8"/>
        <v>0</v>
      </c>
      <c r="AY59" s="260"/>
      <c r="AZ59" s="110"/>
      <c r="BA59" s="110"/>
      <c r="BB59" s="110"/>
      <c r="BC59" s="95">
        <f t="shared" si="9"/>
        <v>0</v>
      </c>
      <c r="BD59" s="95">
        <f t="shared" si="9"/>
        <v>0</v>
      </c>
      <c r="BE59" s="289"/>
      <c r="BF59" s="289"/>
      <c r="BG59" s="99"/>
      <c r="BH59" s="293"/>
      <c r="BI59" s="95">
        <f t="shared" si="10"/>
        <v>0</v>
      </c>
      <c r="BJ59" s="95">
        <f t="shared" si="10"/>
        <v>0</v>
      </c>
      <c r="BK59" s="118"/>
      <c r="BL59" s="118"/>
      <c r="BM59" s="95"/>
      <c r="BN59" s="95"/>
      <c r="BO59" s="95">
        <f t="shared" si="11"/>
        <v>0</v>
      </c>
      <c r="BP59" s="95">
        <f t="shared" si="11"/>
        <v>0</v>
      </c>
      <c r="BQ59" s="294"/>
      <c r="BR59" s="289"/>
      <c r="BS59" s="119"/>
      <c r="BT59" s="119"/>
      <c r="BU59" s="95">
        <f t="shared" si="12"/>
        <v>0</v>
      </c>
      <c r="BV59" s="95">
        <f t="shared" si="12"/>
        <v>0</v>
      </c>
      <c r="BW59" s="98"/>
      <c r="BX59" s="98"/>
      <c r="BY59" s="103"/>
      <c r="BZ59" s="295"/>
      <c r="CA59" s="95">
        <f t="shared" si="13"/>
        <v>0</v>
      </c>
      <c r="CB59" s="95">
        <f t="shared" si="13"/>
        <v>0</v>
      </c>
      <c r="CC59" s="98"/>
      <c r="CD59" s="98"/>
      <c r="CE59" s="120"/>
      <c r="CF59" s="120"/>
      <c r="CG59" s="95">
        <f t="shared" si="14"/>
        <v>0</v>
      </c>
      <c r="CH59" s="95">
        <f t="shared" si="14"/>
        <v>0</v>
      </c>
      <c r="CI59" s="289"/>
      <c r="CJ59" s="289"/>
      <c r="CK59" s="266"/>
      <c r="CL59" s="95"/>
      <c r="CM59" s="95">
        <f t="shared" si="15"/>
        <v>0</v>
      </c>
      <c r="CN59" s="95">
        <f t="shared" si="15"/>
        <v>0</v>
      </c>
      <c r="CO59" s="289"/>
      <c r="CP59" s="289"/>
      <c r="CQ59" s="95"/>
      <c r="CR59" s="95"/>
      <c r="CS59" s="95">
        <f t="shared" si="16"/>
        <v>0</v>
      </c>
      <c r="CT59" s="95">
        <f t="shared" si="16"/>
        <v>0</v>
      </c>
      <c r="CU59" s="98"/>
      <c r="CV59" s="98"/>
      <c r="CW59" s="289"/>
      <c r="CX59" s="289"/>
      <c r="CY59" s="95">
        <f t="shared" si="17"/>
        <v>0</v>
      </c>
      <c r="CZ59" s="95">
        <f t="shared" si="17"/>
        <v>0</v>
      </c>
      <c r="DA59" s="289"/>
      <c r="DB59" s="290"/>
      <c r="DC59" s="118"/>
      <c r="DD59" s="95"/>
      <c r="DE59" s="95">
        <f t="shared" si="18"/>
        <v>0</v>
      </c>
      <c r="DF59" s="95">
        <f t="shared" si="18"/>
        <v>0</v>
      </c>
      <c r="DG59" s="98"/>
      <c r="DH59" s="98"/>
      <c r="DI59" s="98"/>
      <c r="DJ59" s="98"/>
      <c r="DK59" s="95">
        <f t="shared" si="19"/>
        <v>0</v>
      </c>
      <c r="DL59" s="95">
        <f t="shared" si="19"/>
        <v>0</v>
      </c>
      <c r="DM59" s="289"/>
      <c r="DN59" s="289"/>
      <c r="DO59" s="296"/>
      <c r="DP59" s="297"/>
      <c r="DQ59" s="95">
        <f t="shared" si="20"/>
        <v>0</v>
      </c>
      <c r="DR59" s="95">
        <f t="shared" si="20"/>
        <v>0</v>
      </c>
      <c r="DS59" s="140"/>
      <c r="DT59" s="95"/>
      <c r="DU59" s="289"/>
      <c r="DV59" s="289"/>
      <c r="DW59" s="95">
        <f t="shared" si="21"/>
        <v>0</v>
      </c>
      <c r="DX59" s="95">
        <f t="shared" si="21"/>
        <v>0</v>
      </c>
      <c r="DY59" s="289"/>
      <c r="DZ59" s="290"/>
      <c r="EA59" s="261"/>
      <c r="EB59" s="95"/>
      <c r="EC59" s="95">
        <f t="shared" si="22"/>
        <v>0</v>
      </c>
      <c r="ED59" s="95">
        <f t="shared" si="22"/>
        <v>0</v>
      </c>
      <c r="EE59" s="289"/>
      <c r="EF59" s="289"/>
      <c r="EG59" s="296"/>
      <c r="EH59" s="296"/>
      <c r="EI59" s="95">
        <f t="shared" si="23"/>
        <v>0</v>
      </c>
      <c r="EJ59" s="95">
        <f t="shared" si="23"/>
        <v>0</v>
      </c>
      <c r="EK59" s="289"/>
      <c r="EL59" s="289"/>
      <c r="EM59" s="296"/>
      <c r="EN59" s="296"/>
      <c r="EO59" s="95">
        <f t="shared" si="24"/>
        <v>0</v>
      </c>
      <c r="EP59" s="95">
        <f t="shared" si="24"/>
        <v>0</v>
      </c>
      <c r="EQ59" s="262">
        <v>0</v>
      </c>
      <c r="ER59" s="240"/>
      <c r="ES59" s="240"/>
      <c r="ET59" s="240"/>
      <c r="EU59" s="98">
        <f t="shared" si="25"/>
        <v>0</v>
      </c>
      <c r="EV59" s="98">
        <f t="shared" si="26"/>
        <v>0</v>
      </c>
      <c r="EW59" s="95"/>
      <c r="EX59" s="95"/>
      <c r="EY59" s="95"/>
      <c r="EZ59" s="95"/>
      <c r="FA59" s="95">
        <f t="shared" si="27"/>
        <v>0</v>
      </c>
      <c r="FB59" s="95">
        <f t="shared" si="27"/>
        <v>0</v>
      </c>
      <c r="FC59" s="95"/>
      <c r="FD59" s="95"/>
      <c r="FE59" s="95"/>
      <c r="FF59" s="95"/>
      <c r="FG59" s="95">
        <f t="shared" si="28"/>
        <v>0</v>
      </c>
      <c r="FH59" s="95">
        <f t="shared" si="28"/>
        <v>0</v>
      </c>
      <c r="FI59" s="240"/>
      <c r="FJ59" s="240"/>
      <c r="FK59" s="240"/>
      <c r="FL59" s="240"/>
      <c r="FM59" s="98">
        <f t="shared" si="29"/>
        <v>0</v>
      </c>
      <c r="FN59" s="98">
        <f t="shared" si="30"/>
        <v>0</v>
      </c>
      <c r="FO59" s="240">
        <v>0</v>
      </c>
      <c r="FP59" s="240"/>
      <c r="FQ59" s="240"/>
      <c r="FR59" s="240"/>
      <c r="FS59" s="98">
        <f t="shared" si="31"/>
        <v>0</v>
      </c>
      <c r="FT59" s="98">
        <f t="shared" si="32"/>
        <v>0</v>
      </c>
      <c r="FU59" s="240">
        <v>0</v>
      </c>
      <c r="FV59" s="240"/>
      <c r="FW59" s="240"/>
      <c r="FX59" s="240"/>
      <c r="FY59" s="98">
        <f t="shared" si="33"/>
        <v>0</v>
      </c>
      <c r="FZ59" s="98">
        <f t="shared" si="34"/>
        <v>0</v>
      </c>
      <c r="GA59" s="240">
        <v>8.25</v>
      </c>
      <c r="GB59" s="240"/>
      <c r="GC59" s="240"/>
      <c r="GD59" s="240"/>
      <c r="GE59" s="98">
        <f t="shared" si="35"/>
        <v>8.25</v>
      </c>
      <c r="GF59" s="98">
        <f t="shared" si="36"/>
        <v>0</v>
      </c>
      <c r="GG59" s="240"/>
      <c r="GH59" s="240"/>
      <c r="GI59" s="98">
        <f t="shared" si="68"/>
        <v>0</v>
      </c>
      <c r="GJ59" s="98">
        <f t="shared" si="37"/>
        <v>0</v>
      </c>
      <c r="GK59" s="240"/>
      <c r="GL59" s="240"/>
      <c r="GM59" s="98">
        <f t="shared" si="38"/>
        <v>0</v>
      </c>
      <c r="GN59" s="98">
        <f t="shared" si="39"/>
        <v>0</v>
      </c>
      <c r="GO59" s="240">
        <v>3.4</v>
      </c>
      <c r="GP59" s="240"/>
      <c r="GQ59" s="98">
        <f t="shared" si="40"/>
        <v>3.4</v>
      </c>
      <c r="GR59" s="98">
        <f t="shared" si="41"/>
        <v>0</v>
      </c>
      <c r="GS59" s="240"/>
      <c r="GT59" s="240"/>
      <c r="GU59" s="98">
        <f t="shared" si="42"/>
        <v>0</v>
      </c>
      <c r="GV59" s="98">
        <f t="shared" si="43"/>
        <v>0</v>
      </c>
      <c r="GW59" s="240"/>
      <c r="GX59" s="240"/>
      <c r="GY59" s="98">
        <f t="shared" si="44"/>
        <v>0</v>
      </c>
      <c r="GZ59" s="98">
        <f t="shared" si="45"/>
        <v>0</v>
      </c>
      <c r="HA59" s="240"/>
      <c r="HB59" s="240"/>
      <c r="HC59" s="98">
        <f t="shared" si="46"/>
        <v>0</v>
      </c>
      <c r="HD59" s="98">
        <f t="shared" si="47"/>
        <v>0</v>
      </c>
      <c r="HE59" s="240">
        <v>1.33</v>
      </c>
      <c r="HF59" s="240"/>
      <c r="HG59" s="98">
        <f t="shared" si="48"/>
        <v>1.33</v>
      </c>
      <c r="HH59" s="98">
        <f t="shared" si="48"/>
        <v>0</v>
      </c>
      <c r="HI59" s="240">
        <v>1.44</v>
      </c>
      <c r="HJ59" s="240"/>
      <c r="HK59" s="98">
        <f t="shared" si="49"/>
        <v>1.44</v>
      </c>
      <c r="HL59" s="98">
        <f t="shared" si="49"/>
        <v>0</v>
      </c>
      <c r="HM59" s="98"/>
      <c r="HN59" s="98"/>
      <c r="HO59" s="98">
        <f t="shared" si="50"/>
        <v>0</v>
      </c>
      <c r="HP59" s="98">
        <f t="shared" si="50"/>
        <v>0</v>
      </c>
      <c r="HQ59" s="98"/>
      <c r="HR59" s="98"/>
      <c r="HS59" s="98">
        <f t="shared" si="51"/>
        <v>0</v>
      </c>
      <c r="HT59" s="98">
        <f t="shared" si="51"/>
        <v>0</v>
      </c>
      <c r="HU59" s="98">
        <v>0</v>
      </c>
      <c r="HV59" s="98"/>
      <c r="HW59" s="98">
        <f t="shared" si="69"/>
        <v>0</v>
      </c>
      <c r="HX59" s="98">
        <f t="shared" si="69"/>
        <v>0</v>
      </c>
      <c r="HY59" s="98"/>
      <c r="HZ59" s="98"/>
      <c r="IA59" s="98">
        <f t="shared" si="53"/>
        <v>0</v>
      </c>
      <c r="IB59" s="98">
        <f t="shared" si="53"/>
        <v>0</v>
      </c>
      <c r="IC59" s="98"/>
      <c r="ID59" s="98"/>
      <c r="IE59" s="98">
        <f t="shared" si="54"/>
        <v>0</v>
      </c>
      <c r="IF59" s="263">
        <f t="shared" si="55"/>
        <v>0</v>
      </c>
      <c r="IG59" s="288"/>
      <c r="IH59" s="288"/>
      <c r="II59" s="264">
        <f t="shared" si="56"/>
        <v>0</v>
      </c>
      <c r="IJ59" s="264">
        <f t="shared" si="56"/>
        <v>0</v>
      </c>
      <c r="IM59" s="264">
        <f t="shared" si="57"/>
        <v>0</v>
      </c>
      <c r="IN59" s="264">
        <f t="shared" si="57"/>
        <v>0</v>
      </c>
      <c r="IO59" s="240"/>
      <c r="IP59" s="264"/>
      <c r="IQ59" s="264">
        <f t="shared" si="58"/>
        <v>0</v>
      </c>
      <c r="IR59" s="264">
        <f t="shared" si="58"/>
        <v>0</v>
      </c>
      <c r="IS59" s="264"/>
      <c r="IT59" s="264"/>
      <c r="IU59" s="264">
        <f t="shared" si="59"/>
        <v>0</v>
      </c>
      <c r="IV59" s="264">
        <f t="shared" si="59"/>
        <v>0</v>
      </c>
      <c r="IW59" s="264">
        <v>5.15</v>
      </c>
      <c r="IX59" s="264"/>
      <c r="IY59" s="264">
        <f t="shared" si="60"/>
        <v>5.15</v>
      </c>
      <c r="IZ59" s="264">
        <f t="shared" si="61"/>
        <v>0</v>
      </c>
      <c r="JA59" s="264"/>
      <c r="JB59" s="264"/>
      <c r="JC59" s="264">
        <f t="shared" si="62"/>
        <v>0</v>
      </c>
      <c r="JD59" s="264">
        <f t="shared" si="62"/>
        <v>0</v>
      </c>
      <c r="JE59" s="264">
        <v>0</v>
      </c>
      <c r="JF59" s="264"/>
      <c r="JG59" s="264">
        <f t="shared" si="63"/>
        <v>0</v>
      </c>
      <c r="JH59" s="264">
        <f t="shared" si="63"/>
        <v>0</v>
      </c>
      <c r="JI59" s="264"/>
      <c r="JJ59" s="264"/>
      <c r="JK59" s="264">
        <f t="shared" si="64"/>
        <v>0</v>
      </c>
      <c r="JL59" s="264">
        <f t="shared" si="64"/>
        <v>0</v>
      </c>
      <c r="JM59" s="264"/>
      <c r="JN59" s="264"/>
      <c r="JO59" s="264">
        <f t="shared" si="65"/>
        <v>0</v>
      </c>
      <c r="JP59" s="264">
        <f t="shared" si="65"/>
        <v>0</v>
      </c>
      <c r="JQ59" s="264"/>
      <c r="JR59" s="264"/>
      <c r="JS59" s="264">
        <f t="shared" si="66"/>
        <v>0</v>
      </c>
      <c r="JT59" s="264">
        <f t="shared" si="66"/>
        <v>0</v>
      </c>
      <c r="JU59" s="264"/>
      <c r="JV59" s="264"/>
      <c r="JW59" s="264">
        <f t="shared" si="67"/>
        <v>0</v>
      </c>
      <c r="JX59" s="264">
        <f t="shared" si="67"/>
        <v>0</v>
      </c>
    </row>
    <row r="60" spans="1:284" ht="12.75" customHeight="1">
      <c r="A60" s="219"/>
      <c r="B60" s="114">
        <v>50</v>
      </c>
      <c r="C60" s="289"/>
      <c r="D60" s="289"/>
      <c r="E60" s="98"/>
      <c r="F60" s="98"/>
      <c r="G60" s="95">
        <f t="shared" si="0"/>
        <v>0</v>
      </c>
      <c r="H60" s="95">
        <f t="shared" si="0"/>
        <v>0</v>
      </c>
      <c r="I60" s="290">
        <v>0</v>
      </c>
      <c r="J60" s="95"/>
      <c r="K60" s="95"/>
      <c r="L60" s="95"/>
      <c r="M60" s="95">
        <f t="shared" si="2"/>
        <v>0</v>
      </c>
      <c r="N60" s="95">
        <f t="shared" si="2"/>
        <v>0</v>
      </c>
      <c r="O60" s="289"/>
      <c r="P60" s="290"/>
      <c r="Q60" s="98"/>
      <c r="R60" s="95"/>
      <c r="S60" s="95">
        <f t="shared" si="3"/>
        <v>0</v>
      </c>
      <c r="T60" s="95">
        <f t="shared" si="3"/>
        <v>0</v>
      </c>
      <c r="U60" s="95"/>
      <c r="V60" s="95"/>
      <c r="W60" s="98"/>
      <c r="X60" s="98"/>
      <c r="Y60" s="95">
        <f t="shared" si="4"/>
        <v>0</v>
      </c>
      <c r="Z60" s="95">
        <f t="shared" si="4"/>
        <v>0</v>
      </c>
      <c r="AA60" s="95"/>
      <c r="AB60" s="298"/>
      <c r="AC60" s="299"/>
      <c r="AD60" s="292"/>
      <c r="AE60" s="95">
        <f t="shared" si="5"/>
        <v>0</v>
      </c>
      <c r="AF60" s="95">
        <f t="shared" si="5"/>
        <v>0</v>
      </c>
      <c r="AG60" s="95">
        <v>41.24</v>
      </c>
      <c r="AH60" s="95"/>
      <c r="AI60" s="95"/>
      <c r="AJ60" s="95"/>
      <c r="AK60" s="95">
        <f t="shared" si="6"/>
        <v>41.24</v>
      </c>
      <c r="AL60" s="95">
        <f t="shared" si="6"/>
        <v>0</v>
      </c>
      <c r="AM60" s="95"/>
      <c r="AN60" s="95"/>
      <c r="AO60" s="99"/>
      <c r="AP60" s="99"/>
      <c r="AQ60" s="95">
        <f t="shared" si="7"/>
        <v>0</v>
      </c>
      <c r="AR60" s="95">
        <f t="shared" si="7"/>
        <v>0</v>
      </c>
      <c r="AS60" s="98"/>
      <c r="AT60" s="98"/>
      <c r="AU60" s="98"/>
      <c r="AV60" s="95"/>
      <c r="AW60" s="95">
        <f t="shared" si="8"/>
        <v>0</v>
      </c>
      <c r="AX60" s="95">
        <f t="shared" si="8"/>
        <v>0</v>
      </c>
      <c r="AY60" s="260"/>
      <c r="AZ60" s="110"/>
      <c r="BA60" s="110"/>
      <c r="BB60" s="110"/>
      <c r="BC60" s="95">
        <f t="shared" si="9"/>
        <v>0</v>
      </c>
      <c r="BD60" s="95">
        <f t="shared" si="9"/>
        <v>0</v>
      </c>
      <c r="BE60" s="289"/>
      <c r="BF60" s="289"/>
      <c r="BG60" s="99"/>
      <c r="BH60" s="293"/>
      <c r="BI60" s="95">
        <f t="shared" si="10"/>
        <v>0</v>
      </c>
      <c r="BJ60" s="95">
        <f t="shared" si="10"/>
        <v>0</v>
      </c>
      <c r="BK60" s="118"/>
      <c r="BL60" s="118"/>
      <c r="BM60" s="95"/>
      <c r="BN60" s="95"/>
      <c r="BO60" s="95">
        <f t="shared" si="11"/>
        <v>0</v>
      </c>
      <c r="BP60" s="95">
        <f t="shared" si="11"/>
        <v>0</v>
      </c>
      <c r="BQ60" s="294"/>
      <c r="BR60" s="289"/>
      <c r="BS60" s="119"/>
      <c r="BT60" s="119"/>
      <c r="BU60" s="95">
        <f t="shared" si="12"/>
        <v>0</v>
      </c>
      <c r="BV60" s="95">
        <f t="shared" si="12"/>
        <v>0</v>
      </c>
      <c r="BW60" s="98"/>
      <c r="BX60" s="98"/>
      <c r="BY60" s="103"/>
      <c r="BZ60" s="295"/>
      <c r="CA60" s="95">
        <f t="shared" si="13"/>
        <v>0</v>
      </c>
      <c r="CB60" s="95">
        <f t="shared" si="13"/>
        <v>0</v>
      </c>
      <c r="CC60" s="98"/>
      <c r="CD60" s="98"/>
      <c r="CE60" s="120"/>
      <c r="CF60" s="120"/>
      <c r="CG60" s="95">
        <f t="shared" si="14"/>
        <v>0</v>
      </c>
      <c r="CH60" s="95">
        <f t="shared" si="14"/>
        <v>0</v>
      </c>
      <c r="CI60" s="289"/>
      <c r="CJ60" s="289"/>
      <c r="CK60" s="266"/>
      <c r="CL60" s="95"/>
      <c r="CM60" s="95">
        <f t="shared" si="15"/>
        <v>0</v>
      </c>
      <c r="CN60" s="95">
        <f t="shared" si="15"/>
        <v>0</v>
      </c>
      <c r="CO60" s="289"/>
      <c r="CP60" s="289"/>
      <c r="CQ60" s="95"/>
      <c r="CR60" s="95"/>
      <c r="CS60" s="95">
        <f t="shared" si="16"/>
        <v>0</v>
      </c>
      <c r="CT60" s="95">
        <f t="shared" si="16"/>
        <v>0</v>
      </c>
      <c r="CU60" s="98"/>
      <c r="CV60" s="98"/>
      <c r="CW60" s="289"/>
      <c r="CX60" s="289"/>
      <c r="CY60" s="95">
        <f t="shared" si="17"/>
        <v>0</v>
      </c>
      <c r="CZ60" s="95">
        <f t="shared" si="17"/>
        <v>0</v>
      </c>
      <c r="DA60" s="289"/>
      <c r="DB60" s="290"/>
      <c r="DC60" s="118"/>
      <c r="DD60" s="95"/>
      <c r="DE60" s="95">
        <f t="shared" si="18"/>
        <v>0</v>
      </c>
      <c r="DF60" s="95">
        <f t="shared" si="18"/>
        <v>0</v>
      </c>
      <c r="DG60" s="98"/>
      <c r="DH60" s="98"/>
      <c r="DI60" s="98"/>
      <c r="DJ60" s="98"/>
      <c r="DK60" s="95">
        <f t="shared" si="19"/>
        <v>0</v>
      </c>
      <c r="DL60" s="95">
        <f t="shared" si="19"/>
        <v>0</v>
      </c>
      <c r="DM60" s="289"/>
      <c r="DN60" s="289"/>
      <c r="DO60" s="296"/>
      <c r="DP60" s="297"/>
      <c r="DQ60" s="95">
        <f t="shared" si="20"/>
        <v>0</v>
      </c>
      <c r="DR60" s="95">
        <f t="shared" si="20"/>
        <v>0</v>
      </c>
      <c r="DS60" s="140"/>
      <c r="DT60" s="95"/>
      <c r="DU60" s="289"/>
      <c r="DV60" s="289"/>
      <c r="DW60" s="95">
        <f t="shared" si="21"/>
        <v>0</v>
      </c>
      <c r="DX60" s="95">
        <f t="shared" si="21"/>
        <v>0</v>
      </c>
      <c r="DY60" s="289"/>
      <c r="DZ60" s="290"/>
      <c r="EA60" s="261"/>
      <c r="EB60" s="95"/>
      <c r="EC60" s="95">
        <f t="shared" si="22"/>
        <v>0</v>
      </c>
      <c r="ED60" s="95">
        <f t="shared" si="22"/>
        <v>0</v>
      </c>
      <c r="EE60" s="289"/>
      <c r="EF60" s="289"/>
      <c r="EG60" s="296"/>
      <c r="EH60" s="296"/>
      <c r="EI60" s="95">
        <f t="shared" si="23"/>
        <v>0</v>
      </c>
      <c r="EJ60" s="95">
        <f t="shared" si="23"/>
        <v>0</v>
      </c>
      <c r="EK60" s="289"/>
      <c r="EL60" s="289"/>
      <c r="EM60" s="296"/>
      <c r="EN60" s="296"/>
      <c r="EO60" s="95">
        <f t="shared" si="24"/>
        <v>0</v>
      </c>
      <c r="EP60" s="95">
        <f t="shared" si="24"/>
        <v>0</v>
      </c>
      <c r="EQ60" s="262">
        <v>0</v>
      </c>
      <c r="ER60" s="240"/>
      <c r="ES60" s="240"/>
      <c r="ET60" s="240"/>
      <c r="EU60" s="98">
        <f t="shared" si="25"/>
        <v>0</v>
      </c>
      <c r="EV60" s="98">
        <f t="shared" si="26"/>
        <v>0</v>
      </c>
      <c r="EW60" s="95"/>
      <c r="EX60" s="95"/>
      <c r="EY60" s="95"/>
      <c r="EZ60" s="95"/>
      <c r="FA60" s="95">
        <f t="shared" si="27"/>
        <v>0</v>
      </c>
      <c r="FB60" s="95">
        <f t="shared" si="27"/>
        <v>0</v>
      </c>
      <c r="FC60" s="95"/>
      <c r="FD60" s="95"/>
      <c r="FE60" s="95"/>
      <c r="FF60" s="95"/>
      <c r="FG60" s="95">
        <f t="shared" si="28"/>
        <v>0</v>
      </c>
      <c r="FH60" s="95">
        <f t="shared" si="28"/>
        <v>0</v>
      </c>
      <c r="FI60" s="240"/>
      <c r="FJ60" s="240"/>
      <c r="FK60" s="240"/>
      <c r="FL60" s="240"/>
      <c r="FM60" s="98">
        <f t="shared" si="29"/>
        <v>0</v>
      </c>
      <c r="FN60" s="98">
        <f t="shared" si="30"/>
        <v>0</v>
      </c>
      <c r="FO60" s="240">
        <v>0</v>
      </c>
      <c r="FP60" s="240"/>
      <c r="FQ60" s="240"/>
      <c r="FR60" s="240"/>
      <c r="FS60" s="98">
        <f t="shared" si="31"/>
        <v>0</v>
      </c>
      <c r="FT60" s="98">
        <f t="shared" si="32"/>
        <v>0</v>
      </c>
      <c r="FU60" s="240">
        <v>0</v>
      </c>
      <c r="FV60" s="240"/>
      <c r="FW60" s="240"/>
      <c r="FX60" s="240"/>
      <c r="FY60" s="98">
        <f t="shared" si="33"/>
        <v>0</v>
      </c>
      <c r="FZ60" s="98">
        <f t="shared" si="34"/>
        <v>0</v>
      </c>
      <c r="GA60" s="240">
        <v>8.25</v>
      </c>
      <c r="GB60" s="240"/>
      <c r="GC60" s="240"/>
      <c r="GD60" s="240"/>
      <c r="GE60" s="98">
        <f t="shared" si="35"/>
        <v>8.25</v>
      </c>
      <c r="GF60" s="98">
        <f t="shared" si="36"/>
        <v>0</v>
      </c>
      <c r="GG60" s="240"/>
      <c r="GH60" s="240"/>
      <c r="GI60" s="98">
        <f t="shared" si="68"/>
        <v>0</v>
      </c>
      <c r="GJ60" s="98">
        <f t="shared" si="37"/>
        <v>0</v>
      </c>
      <c r="GK60" s="240"/>
      <c r="GL60" s="240"/>
      <c r="GM60" s="98">
        <f t="shared" si="38"/>
        <v>0</v>
      </c>
      <c r="GN60" s="98">
        <f t="shared" si="39"/>
        <v>0</v>
      </c>
      <c r="GO60" s="240">
        <v>3.81</v>
      </c>
      <c r="GP60" s="240"/>
      <c r="GQ60" s="98">
        <f t="shared" si="40"/>
        <v>3.81</v>
      </c>
      <c r="GR60" s="98">
        <f t="shared" si="41"/>
        <v>0</v>
      </c>
      <c r="GS60" s="240"/>
      <c r="GT60" s="240"/>
      <c r="GU60" s="98">
        <f t="shared" si="42"/>
        <v>0</v>
      </c>
      <c r="GV60" s="98">
        <f t="shared" si="43"/>
        <v>0</v>
      </c>
      <c r="GW60" s="240"/>
      <c r="GX60" s="240"/>
      <c r="GY60" s="98">
        <f t="shared" si="44"/>
        <v>0</v>
      </c>
      <c r="GZ60" s="98">
        <f t="shared" si="45"/>
        <v>0</v>
      </c>
      <c r="HA60" s="240"/>
      <c r="HB60" s="240"/>
      <c r="HC60" s="98">
        <f t="shared" si="46"/>
        <v>0</v>
      </c>
      <c r="HD60" s="98">
        <f t="shared" si="47"/>
        <v>0</v>
      </c>
      <c r="HE60" s="240">
        <v>1.33</v>
      </c>
      <c r="HF60" s="240"/>
      <c r="HG60" s="98">
        <f t="shared" si="48"/>
        <v>1.33</v>
      </c>
      <c r="HH60" s="98">
        <f t="shared" si="48"/>
        <v>0</v>
      </c>
      <c r="HI60" s="240">
        <v>1.44</v>
      </c>
      <c r="HJ60" s="240"/>
      <c r="HK60" s="98">
        <f t="shared" si="49"/>
        <v>1.44</v>
      </c>
      <c r="HL60" s="98">
        <f t="shared" si="49"/>
        <v>0</v>
      </c>
      <c r="HM60" s="98"/>
      <c r="HN60" s="98"/>
      <c r="HO60" s="98">
        <f t="shared" si="50"/>
        <v>0</v>
      </c>
      <c r="HP60" s="98">
        <f t="shared" si="50"/>
        <v>0</v>
      </c>
      <c r="HQ60" s="98"/>
      <c r="HR60" s="98"/>
      <c r="HS60" s="98">
        <f t="shared" si="51"/>
        <v>0</v>
      </c>
      <c r="HT60" s="98">
        <f t="shared" si="51"/>
        <v>0</v>
      </c>
      <c r="HU60" s="98">
        <v>0</v>
      </c>
      <c r="HV60" s="98"/>
      <c r="HW60" s="98">
        <f t="shared" si="69"/>
        <v>0</v>
      </c>
      <c r="HX60" s="98">
        <f t="shared" si="69"/>
        <v>0</v>
      </c>
      <c r="HY60" s="98"/>
      <c r="HZ60" s="98"/>
      <c r="IA60" s="98">
        <f t="shared" si="53"/>
        <v>0</v>
      </c>
      <c r="IB60" s="98">
        <f t="shared" si="53"/>
        <v>0</v>
      </c>
      <c r="IC60" s="98"/>
      <c r="ID60" s="98"/>
      <c r="IE60" s="98">
        <f t="shared" si="54"/>
        <v>0</v>
      </c>
      <c r="IF60" s="263">
        <f t="shared" si="55"/>
        <v>0</v>
      </c>
      <c r="IG60" s="288"/>
      <c r="IH60" s="288"/>
      <c r="II60" s="264">
        <f t="shared" si="56"/>
        <v>0</v>
      </c>
      <c r="IJ60" s="264">
        <f t="shared" si="56"/>
        <v>0</v>
      </c>
      <c r="IM60" s="264">
        <f t="shared" si="57"/>
        <v>0</v>
      </c>
      <c r="IN60" s="264">
        <f t="shared" si="57"/>
        <v>0</v>
      </c>
      <c r="IO60" s="240"/>
      <c r="IP60" s="264"/>
      <c r="IQ60" s="264">
        <f t="shared" si="58"/>
        <v>0</v>
      </c>
      <c r="IR60" s="264">
        <f t="shared" si="58"/>
        <v>0</v>
      </c>
      <c r="IS60" s="264"/>
      <c r="IT60" s="264"/>
      <c r="IU60" s="264">
        <f t="shared" si="59"/>
        <v>0</v>
      </c>
      <c r="IV60" s="264">
        <f t="shared" si="59"/>
        <v>0</v>
      </c>
      <c r="IW60" s="264">
        <v>5.15</v>
      </c>
      <c r="IX60" s="264"/>
      <c r="IY60" s="264">
        <f t="shared" si="60"/>
        <v>5.15</v>
      </c>
      <c r="IZ60" s="264">
        <f t="shared" si="61"/>
        <v>0</v>
      </c>
      <c r="JA60" s="264"/>
      <c r="JB60" s="264"/>
      <c r="JC60" s="264">
        <f t="shared" si="62"/>
        <v>0</v>
      </c>
      <c r="JD60" s="264">
        <f t="shared" si="62"/>
        <v>0</v>
      </c>
      <c r="JE60" s="264">
        <v>0</v>
      </c>
      <c r="JF60" s="264"/>
      <c r="JG60" s="264">
        <f t="shared" si="63"/>
        <v>0</v>
      </c>
      <c r="JH60" s="264">
        <f t="shared" si="63"/>
        <v>0</v>
      </c>
      <c r="JI60" s="264"/>
      <c r="JJ60" s="264"/>
      <c r="JK60" s="264">
        <f t="shared" si="64"/>
        <v>0</v>
      </c>
      <c r="JL60" s="264">
        <f t="shared" si="64"/>
        <v>0</v>
      </c>
      <c r="JM60" s="264"/>
      <c r="JN60" s="264"/>
      <c r="JO60" s="264">
        <f t="shared" si="65"/>
        <v>0</v>
      </c>
      <c r="JP60" s="264">
        <f t="shared" si="65"/>
        <v>0</v>
      </c>
      <c r="JQ60" s="264"/>
      <c r="JR60" s="264"/>
      <c r="JS60" s="264">
        <f t="shared" si="66"/>
        <v>0</v>
      </c>
      <c r="JT60" s="264">
        <f t="shared" si="66"/>
        <v>0</v>
      </c>
      <c r="JU60" s="264"/>
      <c r="JV60" s="264"/>
      <c r="JW60" s="264">
        <f t="shared" si="67"/>
        <v>0</v>
      </c>
      <c r="JX60" s="264">
        <f t="shared" si="67"/>
        <v>0</v>
      </c>
    </row>
    <row r="61" spans="1:284" ht="12.75" customHeight="1">
      <c r="A61" s="219"/>
      <c r="B61" s="114">
        <v>51</v>
      </c>
      <c r="C61" s="289"/>
      <c r="D61" s="289"/>
      <c r="E61" s="98"/>
      <c r="F61" s="98"/>
      <c r="G61" s="95">
        <f t="shared" si="0"/>
        <v>0</v>
      </c>
      <c r="H61" s="95">
        <f t="shared" si="0"/>
        <v>0</v>
      </c>
      <c r="I61" s="290">
        <v>0</v>
      </c>
      <c r="J61" s="95"/>
      <c r="K61" s="95"/>
      <c r="L61" s="95"/>
      <c r="M61" s="95">
        <f t="shared" si="2"/>
        <v>0</v>
      </c>
      <c r="N61" s="95">
        <f t="shared" si="2"/>
        <v>0</v>
      </c>
      <c r="O61" s="289"/>
      <c r="P61" s="290"/>
      <c r="Q61" s="98"/>
      <c r="R61" s="95"/>
      <c r="S61" s="95">
        <f t="shared" si="3"/>
        <v>0</v>
      </c>
      <c r="T61" s="95">
        <f t="shared" si="3"/>
        <v>0</v>
      </c>
      <c r="U61" s="95"/>
      <c r="V61" s="95"/>
      <c r="W61" s="98"/>
      <c r="X61" s="98"/>
      <c r="Y61" s="95">
        <f t="shared" si="4"/>
        <v>0</v>
      </c>
      <c r="Z61" s="95">
        <f t="shared" si="4"/>
        <v>0</v>
      </c>
      <c r="AA61" s="95"/>
      <c r="AB61" s="298"/>
      <c r="AC61" s="299"/>
      <c r="AD61" s="292"/>
      <c r="AE61" s="95">
        <f t="shared" si="5"/>
        <v>0</v>
      </c>
      <c r="AF61" s="95">
        <f t="shared" si="5"/>
        <v>0</v>
      </c>
      <c r="AG61" s="95">
        <v>10.31</v>
      </c>
      <c r="AH61" s="95"/>
      <c r="AI61" s="95"/>
      <c r="AJ61" s="95"/>
      <c r="AK61" s="95">
        <f t="shared" si="6"/>
        <v>10.31</v>
      </c>
      <c r="AL61" s="95">
        <f t="shared" si="6"/>
        <v>0</v>
      </c>
      <c r="AM61" s="95"/>
      <c r="AN61" s="95"/>
      <c r="AO61" s="99"/>
      <c r="AP61" s="99"/>
      <c r="AQ61" s="95">
        <f t="shared" si="7"/>
        <v>0</v>
      </c>
      <c r="AR61" s="95">
        <f t="shared" si="7"/>
        <v>0</v>
      </c>
      <c r="AS61" s="98"/>
      <c r="AT61" s="98"/>
      <c r="AU61" s="98"/>
      <c r="AV61" s="95"/>
      <c r="AW61" s="95">
        <f t="shared" si="8"/>
        <v>0</v>
      </c>
      <c r="AX61" s="95">
        <f t="shared" si="8"/>
        <v>0</v>
      </c>
      <c r="AY61" s="260"/>
      <c r="AZ61" s="110"/>
      <c r="BA61" s="110"/>
      <c r="BB61" s="110"/>
      <c r="BC61" s="95">
        <f t="shared" si="9"/>
        <v>0</v>
      </c>
      <c r="BD61" s="95">
        <f t="shared" si="9"/>
        <v>0</v>
      </c>
      <c r="BE61" s="289"/>
      <c r="BF61" s="289"/>
      <c r="BG61" s="99"/>
      <c r="BH61" s="293"/>
      <c r="BI61" s="95">
        <f t="shared" si="10"/>
        <v>0</v>
      </c>
      <c r="BJ61" s="95">
        <f t="shared" si="10"/>
        <v>0</v>
      </c>
      <c r="BK61" s="118"/>
      <c r="BL61" s="118"/>
      <c r="BM61" s="95"/>
      <c r="BN61" s="95"/>
      <c r="BO61" s="95">
        <f t="shared" si="11"/>
        <v>0</v>
      </c>
      <c r="BP61" s="95">
        <f t="shared" si="11"/>
        <v>0</v>
      </c>
      <c r="BQ61" s="294"/>
      <c r="BR61" s="289"/>
      <c r="BS61" s="119"/>
      <c r="BT61" s="119"/>
      <c r="BU61" s="95">
        <f t="shared" si="12"/>
        <v>0</v>
      </c>
      <c r="BV61" s="95">
        <f t="shared" si="12"/>
        <v>0</v>
      </c>
      <c r="BW61" s="98"/>
      <c r="BX61" s="98"/>
      <c r="BY61" s="103"/>
      <c r="BZ61" s="295"/>
      <c r="CA61" s="95">
        <f t="shared" si="13"/>
        <v>0</v>
      </c>
      <c r="CB61" s="95">
        <f t="shared" si="13"/>
        <v>0</v>
      </c>
      <c r="CC61" s="98"/>
      <c r="CD61" s="98"/>
      <c r="CE61" s="120"/>
      <c r="CF61" s="120"/>
      <c r="CG61" s="95">
        <f t="shared" si="14"/>
        <v>0</v>
      </c>
      <c r="CH61" s="95">
        <f t="shared" si="14"/>
        <v>0</v>
      </c>
      <c r="CI61" s="289"/>
      <c r="CJ61" s="289"/>
      <c r="CK61" s="266"/>
      <c r="CL61" s="95"/>
      <c r="CM61" s="95">
        <f t="shared" si="15"/>
        <v>0</v>
      </c>
      <c r="CN61" s="95">
        <f t="shared" si="15"/>
        <v>0</v>
      </c>
      <c r="CO61" s="289"/>
      <c r="CP61" s="289"/>
      <c r="CQ61" s="95"/>
      <c r="CR61" s="95"/>
      <c r="CS61" s="95">
        <f t="shared" si="16"/>
        <v>0</v>
      </c>
      <c r="CT61" s="95">
        <f t="shared" si="16"/>
        <v>0</v>
      </c>
      <c r="CU61" s="98"/>
      <c r="CV61" s="98"/>
      <c r="CW61" s="289"/>
      <c r="CX61" s="289"/>
      <c r="CY61" s="95">
        <f t="shared" si="17"/>
        <v>0</v>
      </c>
      <c r="CZ61" s="95">
        <f t="shared" si="17"/>
        <v>0</v>
      </c>
      <c r="DA61" s="289"/>
      <c r="DB61" s="290"/>
      <c r="DC61" s="118"/>
      <c r="DD61" s="95"/>
      <c r="DE61" s="95">
        <f t="shared" si="18"/>
        <v>0</v>
      </c>
      <c r="DF61" s="95">
        <f t="shared" si="18"/>
        <v>0</v>
      </c>
      <c r="DG61" s="98"/>
      <c r="DH61" s="98"/>
      <c r="DI61" s="98"/>
      <c r="DJ61" s="98"/>
      <c r="DK61" s="95">
        <f t="shared" si="19"/>
        <v>0</v>
      </c>
      <c r="DL61" s="95">
        <f t="shared" si="19"/>
        <v>0</v>
      </c>
      <c r="DM61" s="289"/>
      <c r="DN61" s="289"/>
      <c r="DO61" s="296"/>
      <c r="DP61" s="297"/>
      <c r="DQ61" s="95">
        <f t="shared" si="20"/>
        <v>0</v>
      </c>
      <c r="DR61" s="95">
        <f t="shared" si="20"/>
        <v>0</v>
      </c>
      <c r="DS61" s="140"/>
      <c r="DT61" s="95"/>
      <c r="DU61" s="289"/>
      <c r="DV61" s="289"/>
      <c r="DW61" s="95">
        <f t="shared" si="21"/>
        <v>0</v>
      </c>
      <c r="DX61" s="95">
        <f t="shared" si="21"/>
        <v>0</v>
      </c>
      <c r="DY61" s="289"/>
      <c r="DZ61" s="290"/>
      <c r="EA61" s="261"/>
      <c r="EB61" s="95"/>
      <c r="EC61" s="95">
        <f t="shared" si="22"/>
        <v>0</v>
      </c>
      <c r="ED61" s="95">
        <f t="shared" si="22"/>
        <v>0</v>
      </c>
      <c r="EE61" s="289"/>
      <c r="EF61" s="289"/>
      <c r="EG61" s="296"/>
      <c r="EH61" s="296"/>
      <c r="EI61" s="95">
        <f t="shared" si="23"/>
        <v>0</v>
      </c>
      <c r="EJ61" s="95">
        <f t="shared" si="23"/>
        <v>0</v>
      </c>
      <c r="EK61" s="289"/>
      <c r="EL61" s="289"/>
      <c r="EM61" s="296"/>
      <c r="EN61" s="296"/>
      <c r="EO61" s="95">
        <f t="shared" si="24"/>
        <v>0</v>
      </c>
      <c r="EP61" s="95">
        <f t="shared" si="24"/>
        <v>0</v>
      </c>
      <c r="EQ61" s="262">
        <v>0</v>
      </c>
      <c r="ER61" s="240"/>
      <c r="ES61" s="240"/>
      <c r="ET61" s="240"/>
      <c r="EU61" s="98">
        <f t="shared" si="25"/>
        <v>0</v>
      </c>
      <c r="EV61" s="98">
        <f t="shared" si="26"/>
        <v>0</v>
      </c>
      <c r="EW61" s="95"/>
      <c r="EX61" s="95"/>
      <c r="EY61" s="95"/>
      <c r="EZ61" s="95"/>
      <c r="FA61" s="95">
        <f t="shared" si="27"/>
        <v>0</v>
      </c>
      <c r="FB61" s="95">
        <f t="shared" si="27"/>
        <v>0</v>
      </c>
      <c r="FC61" s="95"/>
      <c r="FD61" s="95"/>
      <c r="FE61" s="95"/>
      <c r="FF61" s="95"/>
      <c r="FG61" s="95">
        <f t="shared" si="28"/>
        <v>0</v>
      </c>
      <c r="FH61" s="95">
        <f t="shared" si="28"/>
        <v>0</v>
      </c>
      <c r="FI61" s="240"/>
      <c r="FJ61" s="240"/>
      <c r="FK61" s="240"/>
      <c r="FL61" s="240"/>
      <c r="FM61" s="98">
        <f t="shared" si="29"/>
        <v>0</v>
      </c>
      <c r="FN61" s="98">
        <f t="shared" si="30"/>
        <v>0</v>
      </c>
      <c r="FO61" s="240">
        <v>0</v>
      </c>
      <c r="FP61" s="240"/>
      <c r="FQ61" s="240"/>
      <c r="FR61" s="240"/>
      <c r="FS61" s="98">
        <f t="shared" si="31"/>
        <v>0</v>
      </c>
      <c r="FT61" s="98">
        <f t="shared" si="32"/>
        <v>0</v>
      </c>
      <c r="FU61" s="240">
        <v>0</v>
      </c>
      <c r="FV61" s="240"/>
      <c r="FW61" s="240"/>
      <c r="FX61" s="240"/>
      <c r="FY61" s="98">
        <f t="shared" si="33"/>
        <v>0</v>
      </c>
      <c r="FZ61" s="98">
        <f t="shared" si="34"/>
        <v>0</v>
      </c>
      <c r="GA61" s="240">
        <v>8.25</v>
      </c>
      <c r="GB61" s="240"/>
      <c r="GC61" s="240"/>
      <c r="GD61" s="240"/>
      <c r="GE61" s="98">
        <f t="shared" si="35"/>
        <v>8.25</v>
      </c>
      <c r="GF61" s="98">
        <f t="shared" si="36"/>
        <v>0</v>
      </c>
      <c r="GG61" s="240"/>
      <c r="GH61" s="240"/>
      <c r="GI61" s="98">
        <f t="shared" si="68"/>
        <v>0</v>
      </c>
      <c r="GJ61" s="98">
        <f t="shared" si="37"/>
        <v>0</v>
      </c>
      <c r="GK61" s="240"/>
      <c r="GL61" s="240"/>
      <c r="GM61" s="98">
        <f t="shared" si="38"/>
        <v>0</v>
      </c>
      <c r="GN61" s="98">
        <f t="shared" si="39"/>
        <v>0</v>
      </c>
      <c r="GO61" s="240">
        <v>3.3</v>
      </c>
      <c r="GP61" s="240"/>
      <c r="GQ61" s="98">
        <f t="shared" si="40"/>
        <v>3.3</v>
      </c>
      <c r="GR61" s="98">
        <f t="shared" si="41"/>
        <v>0</v>
      </c>
      <c r="GS61" s="240"/>
      <c r="GT61" s="240"/>
      <c r="GU61" s="98">
        <f t="shared" si="42"/>
        <v>0</v>
      </c>
      <c r="GV61" s="98">
        <f t="shared" si="43"/>
        <v>0</v>
      </c>
      <c r="GW61" s="240"/>
      <c r="GX61" s="240"/>
      <c r="GY61" s="98">
        <f t="shared" si="44"/>
        <v>0</v>
      </c>
      <c r="GZ61" s="98">
        <f t="shared" si="45"/>
        <v>0</v>
      </c>
      <c r="HA61" s="240"/>
      <c r="HB61" s="240"/>
      <c r="HC61" s="98">
        <f t="shared" si="46"/>
        <v>0</v>
      </c>
      <c r="HD61" s="98">
        <f t="shared" si="47"/>
        <v>0</v>
      </c>
      <c r="HE61" s="240">
        <v>1.33</v>
      </c>
      <c r="HF61" s="240"/>
      <c r="HG61" s="98">
        <f t="shared" si="48"/>
        <v>1.33</v>
      </c>
      <c r="HH61" s="98">
        <f t="shared" si="48"/>
        <v>0</v>
      </c>
      <c r="HI61" s="240">
        <v>1.44</v>
      </c>
      <c r="HJ61" s="240"/>
      <c r="HK61" s="98">
        <f t="shared" si="49"/>
        <v>1.44</v>
      </c>
      <c r="HL61" s="98">
        <f t="shared" si="49"/>
        <v>0</v>
      </c>
      <c r="HM61" s="98"/>
      <c r="HN61" s="98"/>
      <c r="HO61" s="98">
        <f t="shared" si="50"/>
        <v>0</v>
      </c>
      <c r="HP61" s="98">
        <f t="shared" si="50"/>
        <v>0</v>
      </c>
      <c r="HQ61" s="98"/>
      <c r="HR61" s="98"/>
      <c r="HS61" s="98">
        <f t="shared" si="51"/>
        <v>0</v>
      </c>
      <c r="HT61" s="98">
        <f t="shared" si="51"/>
        <v>0</v>
      </c>
      <c r="HU61" s="98">
        <v>0</v>
      </c>
      <c r="HV61" s="98"/>
      <c r="HW61" s="98">
        <f t="shared" si="69"/>
        <v>0</v>
      </c>
      <c r="HX61" s="98">
        <f t="shared" si="69"/>
        <v>0</v>
      </c>
      <c r="HY61" s="98"/>
      <c r="HZ61" s="98"/>
      <c r="IA61" s="98">
        <f t="shared" si="53"/>
        <v>0</v>
      </c>
      <c r="IB61" s="98">
        <f t="shared" si="53"/>
        <v>0</v>
      </c>
      <c r="IC61" s="98"/>
      <c r="ID61" s="98"/>
      <c r="IE61" s="98">
        <f t="shared" si="54"/>
        <v>0</v>
      </c>
      <c r="IF61" s="263">
        <f t="shared" si="55"/>
        <v>0</v>
      </c>
      <c r="IG61" s="288"/>
      <c r="IH61" s="288"/>
      <c r="II61" s="264">
        <f t="shared" si="56"/>
        <v>0</v>
      </c>
      <c r="IJ61" s="264">
        <f t="shared" si="56"/>
        <v>0</v>
      </c>
      <c r="IM61" s="264">
        <f t="shared" si="57"/>
        <v>0</v>
      </c>
      <c r="IN61" s="264">
        <f t="shared" si="57"/>
        <v>0</v>
      </c>
      <c r="IO61" s="240"/>
      <c r="IP61" s="264"/>
      <c r="IQ61" s="264">
        <f t="shared" si="58"/>
        <v>0</v>
      </c>
      <c r="IR61" s="264">
        <f t="shared" si="58"/>
        <v>0</v>
      </c>
      <c r="IS61" s="264"/>
      <c r="IT61" s="264"/>
      <c r="IU61" s="264">
        <f t="shared" si="59"/>
        <v>0</v>
      </c>
      <c r="IV61" s="264">
        <f t="shared" si="59"/>
        <v>0</v>
      </c>
      <c r="IW61" s="264">
        <v>0</v>
      </c>
      <c r="IX61" s="264"/>
      <c r="IY61" s="264">
        <f t="shared" si="60"/>
        <v>0</v>
      </c>
      <c r="IZ61" s="264">
        <f t="shared" si="61"/>
        <v>0</v>
      </c>
      <c r="JA61" s="264"/>
      <c r="JB61" s="264"/>
      <c r="JC61" s="264">
        <f t="shared" si="62"/>
        <v>0</v>
      </c>
      <c r="JD61" s="264">
        <f t="shared" si="62"/>
        <v>0</v>
      </c>
      <c r="JE61" s="264">
        <v>0</v>
      </c>
      <c r="JF61" s="264"/>
      <c r="JG61" s="264">
        <f t="shared" si="63"/>
        <v>0</v>
      </c>
      <c r="JH61" s="264">
        <f t="shared" si="63"/>
        <v>0</v>
      </c>
      <c r="JI61" s="264"/>
      <c r="JJ61" s="264"/>
      <c r="JK61" s="264">
        <f t="shared" si="64"/>
        <v>0</v>
      </c>
      <c r="JL61" s="264">
        <f t="shared" si="64"/>
        <v>0</v>
      </c>
      <c r="JM61" s="264"/>
      <c r="JN61" s="264"/>
      <c r="JO61" s="264">
        <f t="shared" si="65"/>
        <v>0</v>
      </c>
      <c r="JP61" s="264">
        <f t="shared" si="65"/>
        <v>0</v>
      </c>
      <c r="JQ61" s="264"/>
      <c r="JR61" s="264"/>
      <c r="JS61" s="264">
        <f t="shared" si="66"/>
        <v>0</v>
      </c>
      <c r="JT61" s="264">
        <f t="shared" si="66"/>
        <v>0</v>
      </c>
      <c r="JU61" s="264"/>
      <c r="JV61" s="264"/>
      <c r="JW61" s="264">
        <f t="shared" si="67"/>
        <v>0</v>
      </c>
      <c r="JX61" s="264">
        <f t="shared" si="67"/>
        <v>0</v>
      </c>
    </row>
    <row r="62" spans="1:284" ht="12.75" customHeight="1">
      <c r="A62" s="219"/>
      <c r="B62" s="114">
        <v>52</v>
      </c>
      <c r="C62" s="289"/>
      <c r="D62" s="289"/>
      <c r="E62" s="98"/>
      <c r="F62" s="98"/>
      <c r="G62" s="95">
        <f t="shared" si="0"/>
        <v>0</v>
      </c>
      <c r="H62" s="95">
        <f t="shared" si="0"/>
        <v>0</v>
      </c>
      <c r="I62" s="290">
        <v>0</v>
      </c>
      <c r="J62" s="95"/>
      <c r="K62" s="95"/>
      <c r="L62" s="95"/>
      <c r="M62" s="95">
        <f t="shared" si="2"/>
        <v>0</v>
      </c>
      <c r="N62" s="95">
        <f t="shared" si="2"/>
        <v>0</v>
      </c>
      <c r="O62" s="289"/>
      <c r="P62" s="290"/>
      <c r="Q62" s="98"/>
      <c r="R62" s="95"/>
      <c r="S62" s="95">
        <f t="shared" si="3"/>
        <v>0</v>
      </c>
      <c r="T62" s="95">
        <f t="shared" si="3"/>
        <v>0</v>
      </c>
      <c r="U62" s="95"/>
      <c r="V62" s="95"/>
      <c r="W62" s="98"/>
      <c r="X62" s="98"/>
      <c r="Y62" s="95">
        <f t="shared" si="4"/>
        <v>0</v>
      </c>
      <c r="Z62" s="95">
        <f t="shared" si="4"/>
        <v>0</v>
      </c>
      <c r="AA62" s="95"/>
      <c r="AB62" s="298"/>
      <c r="AC62" s="299"/>
      <c r="AD62" s="292"/>
      <c r="AE62" s="95">
        <f t="shared" si="5"/>
        <v>0</v>
      </c>
      <c r="AF62" s="95">
        <f t="shared" si="5"/>
        <v>0</v>
      </c>
      <c r="AG62" s="95">
        <v>0</v>
      </c>
      <c r="AH62" s="95"/>
      <c r="AI62" s="95"/>
      <c r="AJ62" s="95"/>
      <c r="AK62" s="95">
        <f t="shared" si="6"/>
        <v>0</v>
      </c>
      <c r="AL62" s="95">
        <f t="shared" si="6"/>
        <v>0</v>
      </c>
      <c r="AM62" s="95"/>
      <c r="AN62" s="95"/>
      <c r="AO62" s="99"/>
      <c r="AP62" s="99"/>
      <c r="AQ62" s="95">
        <f t="shared" si="7"/>
        <v>0</v>
      </c>
      <c r="AR62" s="95">
        <f t="shared" si="7"/>
        <v>0</v>
      </c>
      <c r="AS62" s="98"/>
      <c r="AT62" s="98"/>
      <c r="AU62" s="98"/>
      <c r="AV62" s="95"/>
      <c r="AW62" s="95">
        <f t="shared" si="8"/>
        <v>0</v>
      </c>
      <c r="AX62" s="95">
        <f t="shared" si="8"/>
        <v>0</v>
      </c>
      <c r="AY62" s="260"/>
      <c r="AZ62" s="110"/>
      <c r="BA62" s="110"/>
      <c r="BB62" s="110"/>
      <c r="BC62" s="95">
        <f t="shared" si="9"/>
        <v>0</v>
      </c>
      <c r="BD62" s="95">
        <f t="shared" si="9"/>
        <v>0</v>
      </c>
      <c r="BE62" s="289"/>
      <c r="BF62" s="289"/>
      <c r="BG62" s="99"/>
      <c r="BH62" s="293"/>
      <c r="BI62" s="95">
        <f t="shared" si="10"/>
        <v>0</v>
      </c>
      <c r="BJ62" s="95">
        <f t="shared" si="10"/>
        <v>0</v>
      </c>
      <c r="BK62" s="118"/>
      <c r="BL62" s="118"/>
      <c r="BM62" s="95"/>
      <c r="BN62" s="95"/>
      <c r="BO62" s="95">
        <f t="shared" si="11"/>
        <v>0</v>
      </c>
      <c r="BP62" s="95">
        <f t="shared" si="11"/>
        <v>0</v>
      </c>
      <c r="BQ62" s="294"/>
      <c r="BR62" s="289"/>
      <c r="BS62" s="119"/>
      <c r="BT62" s="119"/>
      <c r="BU62" s="95">
        <f t="shared" si="12"/>
        <v>0</v>
      </c>
      <c r="BV62" s="95">
        <f t="shared" si="12"/>
        <v>0</v>
      </c>
      <c r="BW62" s="98"/>
      <c r="BX62" s="98"/>
      <c r="BY62" s="103"/>
      <c r="BZ62" s="295"/>
      <c r="CA62" s="95">
        <f t="shared" si="13"/>
        <v>0</v>
      </c>
      <c r="CB62" s="95">
        <f t="shared" si="13"/>
        <v>0</v>
      </c>
      <c r="CC62" s="98"/>
      <c r="CD62" s="98"/>
      <c r="CE62" s="120"/>
      <c r="CF62" s="120"/>
      <c r="CG62" s="95">
        <f t="shared" si="14"/>
        <v>0</v>
      </c>
      <c r="CH62" s="95">
        <f t="shared" si="14"/>
        <v>0</v>
      </c>
      <c r="CI62" s="289"/>
      <c r="CJ62" s="289"/>
      <c r="CK62" s="266"/>
      <c r="CL62" s="95"/>
      <c r="CM62" s="95">
        <f t="shared" si="15"/>
        <v>0</v>
      </c>
      <c r="CN62" s="95">
        <f t="shared" si="15"/>
        <v>0</v>
      </c>
      <c r="CO62" s="289"/>
      <c r="CP62" s="289"/>
      <c r="CQ62" s="95"/>
      <c r="CR62" s="95"/>
      <c r="CS62" s="95">
        <f t="shared" si="16"/>
        <v>0</v>
      </c>
      <c r="CT62" s="95">
        <f t="shared" si="16"/>
        <v>0</v>
      </c>
      <c r="CU62" s="98"/>
      <c r="CV62" s="98"/>
      <c r="CW62" s="289"/>
      <c r="CX62" s="289"/>
      <c r="CY62" s="95">
        <f t="shared" si="17"/>
        <v>0</v>
      </c>
      <c r="CZ62" s="95">
        <f t="shared" si="17"/>
        <v>0</v>
      </c>
      <c r="DA62" s="289"/>
      <c r="DB62" s="290"/>
      <c r="DC62" s="118"/>
      <c r="DD62" s="95"/>
      <c r="DE62" s="95">
        <f t="shared" si="18"/>
        <v>0</v>
      </c>
      <c r="DF62" s="95">
        <f t="shared" si="18"/>
        <v>0</v>
      </c>
      <c r="DG62" s="98"/>
      <c r="DH62" s="98"/>
      <c r="DI62" s="98"/>
      <c r="DJ62" s="98"/>
      <c r="DK62" s="95">
        <f t="shared" si="19"/>
        <v>0</v>
      </c>
      <c r="DL62" s="95">
        <f t="shared" si="19"/>
        <v>0</v>
      </c>
      <c r="DM62" s="289"/>
      <c r="DN62" s="289"/>
      <c r="DO62" s="296"/>
      <c r="DP62" s="297"/>
      <c r="DQ62" s="95">
        <f t="shared" si="20"/>
        <v>0</v>
      </c>
      <c r="DR62" s="95">
        <f t="shared" si="20"/>
        <v>0</v>
      </c>
      <c r="DS62" s="140"/>
      <c r="DT62" s="95"/>
      <c r="DU62" s="289"/>
      <c r="DV62" s="289"/>
      <c r="DW62" s="95">
        <f t="shared" si="21"/>
        <v>0</v>
      </c>
      <c r="DX62" s="95">
        <f t="shared" si="21"/>
        <v>0</v>
      </c>
      <c r="DY62" s="289"/>
      <c r="DZ62" s="290"/>
      <c r="EA62" s="261"/>
      <c r="EB62" s="95"/>
      <c r="EC62" s="95">
        <f t="shared" si="22"/>
        <v>0</v>
      </c>
      <c r="ED62" s="95">
        <f t="shared" si="22"/>
        <v>0</v>
      </c>
      <c r="EE62" s="289"/>
      <c r="EF62" s="289"/>
      <c r="EG62" s="296"/>
      <c r="EH62" s="296"/>
      <c r="EI62" s="95">
        <f t="shared" si="23"/>
        <v>0</v>
      </c>
      <c r="EJ62" s="95">
        <f t="shared" si="23"/>
        <v>0</v>
      </c>
      <c r="EK62" s="289"/>
      <c r="EL62" s="289"/>
      <c r="EM62" s="296"/>
      <c r="EN62" s="296"/>
      <c r="EO62" s="95">
        <f t="shared" si="24"/>
        <v>0</v>
      </c>
      <c r="EP62" s="95">
        <f t="shared" si="24"/>
        <v>0</v>
      </c>
      <c r="EQ62" s="262">
        <v>0</v>
      </c>
      <c r="ER62" s="240"/>
      <c r="ES62" s="240"/>
      <c r="ET62" s="240"/>
      <c r="EU62" s="98">
        <f t="shared" si="25"/>
        <v>0</v>
      </c>
      <c r="EV62" s="98">
        <f t="shared" si="26"/>
        <v>0</v>
      </c>
      <c r="EW62" s="95"/>
      <c r="EX62" s="95"/>
      <c r="EY62" s="95"/>
      <c r="EZ62" s="95"/>
      <c r="FA62" s="95">
        <f t="shared" si="27"/>
        <v>0</v>
      </c>
      <c r="FB62" s="95">
        <f t="shared" si="27"/>
        <v>0</v>
      </c>
      <c r="FC62" s="95"/>
      <c r="FD62" s="95"/>
      <c r="FE62" s="95"/>
      <c r="FF62" s="95"/>
      <c r="FG62" s="95">
        <f t="shared" si="28"/>
        <v>0</v>
      </c>
      <c r="FH62" s="95">
        <f t="shared" si="28"/>
        <v>0</v>
      </c>
      <c r="FI62" s="240"/>
      <c r="FJ62" s="240"/>
      <c r="FK62" s="240"/>
      <c r="FL62" s="240"/>
      <c r="FM62" s="98">
        <f t="shared" si="29"/>
        <v>0</v>
      </c>
      <c r="FN62" s="98">
        <f t="shared" si="30"/>
        <v>0</v>
      </c>
      <c r="FO62" s="240">
        <v>0</v>
      </c>
      <c r="FP62" s="240"/>
      <c r="FQ62" s="240"/>
      <c r="FR62" s="240"/>
      <c r="FS62" s="98">
        <f t="shared" si="31"/>
        <v>0</v>
      </c>
      <c r="FT62" s="98">
        <f t="shared" si="32"/>
        <v>0</v>
      </c>
      <c r="FU62" s="240">
        <v>0</v>
      </c>
      <c r="FV62" s="240"/>
      <c r="FW62" s="240"/>
      <c r="FX62" s="240"/>
      <c r="FY62" s="98">
        <f t="shared" si="33"/>
        <v>0</v>
      </c>
      <c r="FZ62" s="98">
        <f t="shared" si="34"/>
        <v>0</v>
      </c>
      <c r="GA62" s="240">
        <v>8.25</v>
      </c>
      <c r="GB62" s="240"/>
      <c r="GC62" s="240"/>
      <c r="GD62" s="240"/>
      <c r="GE62" s="98">
        <f t="shared" si="35"/>
        <v>8.25</v>
      </c>
      <c r="GF62" s="98">
        <f t="shared" si="36"/>
        <v>0</v>
      </c>
      <c r="GG62" s="240"/>
      <c r="GH62" s="240"/>
      <c r="GI62" s="98">
        <f t="shared" si="68"/>
        <v>0</v>
      </c>
      <c r="GJ62" s="98">
        <f t="shared" si="37"/>
        <v>0</v>
      </c>
      <c r="GK62" s="240"/>
      <c r="GL62" s="240"/>
      <c r="GM62" s="98">
        <f t="shared" si="38"/>
        <v>0</v>
      </c>
      <c r="GN62" s="98">
        <f t="shared" si="39"/>
        <v>0</v>
      </c>
      <c r="GO62" s="240">
        <v>2.99</v>
      </c>
      <c r="GP62" s="240"/>
      <c r="GQ62" s="98">
        <f t="shared" si="40"/>
        <v>2.99</v>
      </c>
      <c r="GR62" s="98">
        <f t="shared" si="41"/>
        <v>0</v>
      </c>
      <c r="GS62" s="240"/>
      <c r="GT62" s="240"/>
      <c r="GU62" s="98">
        <f t="shared" si="42"/>
        <v>0</v>
      </c>
      <c r="GV62" s="98">
        <f t="shared" si="43"/>
        <v>0</v>
      </c>
      <c r="GW62" s="240"/>
      <c r="GX62" s="240"/>
      <c r="GY62" s="98">
        <f t="shared" si="44"/>
        <v>0</v>
      </c>
      <c r="GZ62" s="98">
        <f t="shared" si="45"/>
        <v>0</v>
      </c>
      <c r="HA62" s="240"/>
      <c r="HB62" s="240"/>
      <c r="HC62" s="98">
        <f t="shared" si="46"/>
        <v>0</v>
      </c>
      <c r="HD62" s="98">
        <f t="shared" si="47"/>
        <v>0</v>
      </c>
      <c r="HE62" s="240">
        <v>1.33</v>
      </c>
      <c r="HF62" s="240"/>
      <c r="HG62" s="98">
        <f t="shared" si="48"/>
        <v>1.33</v>
      </c>
      <c r="HH62" s="98">
        <f t="shared" si="48"/>
        <v>0</v>
      </c>
      <c r="HI62" s="240">
        <v>1.44</v>
      </c>
      <c r="HJ62" s="240"/>
      <c r="HK62" s="98">
        <f t="shared" si="49"/>
        <v>1.44</v>
      </c>
      <c r="HL62" s="98">
        <f t="shared" si="49"/>
        <v>0</v>
      </c>
      <c r="HM62" s="98"/>
      <c r="HN62" s="98"/>
      <c r="HO62" s="98">
        <f t="shared" si="50"/>
        <v>0</v>
      </c>
      <c r="HP62" s="98">
        <f t="shared" si="50"/>
        <v>0</v>
      </c>
      <c r="HQ62" s="98"/>
      <c r="HR62" s="98"/>
      <c r="HS62" s="98">
        <f t="shared" si="51"/>
        <v>0</v>
      </c>
      <c r="HT62" s="98">
        <f t="shared" si="51"/>
        <v>0</v>
      </c>
      <c r="HU62" s="98">
        <v>0</v>
      </c>
      <c r="HV62" s="98"/>
      <c r="HW62" s="98">
        <f t="shared" si="69"/>
        <v>0</v>
      </c>
      <c r="HX62" s="98">
        <f t="shared" si="69"/>
        <v>0</v>
      </c>
      <c r="HY62" s="98"/>
      <c r="HZ62" s="98"/>
      <c r="IA62" s="98">
        <f t="shared" si="53"/>
        <v>0</v>
      </c>
      <c r="IB62" s="98">
        <f t="shared" si="53"/>
        <v>0</v>
      </c>
      <c r="IC62" s="98"/>
      <c r="ID62" s="98"/>
      <c r="IE62" s="98">
        <f t="shared" si="54"/>
        <v>0</v>
      </c>
      <c r="IF62" s="263">
        <f t="shared" si="55"/>
        <v>0</v>
      </c>
      <c r="IG62" s="288"/>
      <c r="IH62" s="288"/>
      <c r="II62" s="264">
        <f t="shared" si="56"/>
        <v>0</v>
      </c>
      <c r="IJ62" s="264">
        <f t="shared" si="56"/>
        <v>0</v>
      </c>
      <c r="IM62" s="264">
        <f t="shared" si="57"/>
        <v>0</v>
      </c>
      <c r="IN62" s="264">
        <f t="shared" si="57"/>
        <v>0</v>
      </c>
      <c r="IO62" s="240"/>
      <c r="IP62" s="264"/>
      <c r="IQ62" s="264">
        <f t="shared" si="58"/>
        <v>0</v>
      </c>
      <c r="IR62" s="264">
        <f t="shared" si="58"/>
        <v>0</v>
      </c>
      <c r="IS62" s="264"/>
      <c r="IT62" s="264"/>
      <c r="IU62" s="264">
        <f t="shared" si="59"/>
        <v>0</v>
      </c>
      <c r="IV62" s="264">
        <f t="shared" si="59"/>
        <v>0</v>
      </c>
      <c r="IW62" s="264">
        <v>0</v>
      </c>
      <c r="IX62" s="264"/>
      <c r="IY62" s="264">
        <f t="shared" si="60"/>
        <v>0</v>
      </c>
      <c r="IZ62" s="264">
        <f t="shared" si="61"/>
        <v>0</v>
      </c>
      <c r="JA62" s="264"/>
      <c r="JB62" s="264"/>
      <c r="JC62" s="264">
        <f t="shared" si="62"/>
        <v>0</v>
      </c>
      <c r="JD62" s="264">
        <f t="shared" si="62"/>
        <v>0</v>
      </c>
      <c r="JE62" s="264">
        <v>0</v>
      </c>
      <c r="JF62" s="264"/>
      <c r="JG62" s="264">
        <f t="shared" si="63"/>
        <v>0</v>
      </c>
      <c r="JH62" s="264">
        <f t="shared" si="63"/>
        <v>0</v>
      </c>
      <c r="JI62" s="264"/>
      <c r="JJ62" s="264"/>
      <c r="JK62" s="264">
        <f t="shared" si="64"/>
        <v>0</v>
      </c>
      <c r="JL62" s="264">
        <f t="shared" si="64"/>
        <v>0</v>
      </c>
      <c r="JM62" s="264"/>
      <c r="JN62" s="264"/>
      <c r="JO62" s="264">
        <f t="shared" si="65"/>
        <v>0</v>
      </c>
      <c r="JP62" s="264">
        <f t="shared" si="65"/>
        <v>0</v>
      </c>
      <c r="JQ62" s="264"/>
      <c r="JR62" s="264"/>
      <c r="JS62" s="264">
        <f t="shared" si="66"/>
        <v>0</v>
      </c>
      <c r="JT62" s="264">
        <f t="shared" si="66"/>
        <v>0</v>
      </c>
      <c r="JU62" s="264"/>
      <c r="JV62" s="264"/>
      <c r="JW62" s="264">
        <f t="shared" si="67"/>
        <v>0</v>
      </c>
      <c r="JX62" s="264">
        <f t="shared" si="67"/>
        <v>0</v>
      </c>
    </row>
    <row r="63" spans="1:284" ht="12.75" customHeight="1">
      <c r="A63" s="221" t="s">
        <v>149</v>
      </c>
      <c r="B63" s="114">
        <v>53</v>
      </c>
      <c r="C63" s="289"/>
      <c r="D63" s="289"/>
      <c r="E63" s="98"/>
      <c r="F63" s="98"/>
      <c r="G63" s="95">
        <f t="shared" si="0"/>
        <v>0</v>
      </c>
      <c r="H63" s="95">
        <f t="shared" si="0"/>
        <v>0</v>
      </c>
      <c r="I63" s="290">
        <v>0</v>
      </c>
      <c r="J63" s="95"/>
      <c r="K63" s="95"/>
      <c r="L63" s="95"/>
      <c r="M63" s="95">
        <f t="shared" si="2"/>
        <v>0</v>
      </c>
      <c r="N63" s="95">
        <f t="shared" si="2"/>
        <v>0</v>
      </c>
      <c r="O63" s="289"/>
      <c r="P63" s="290"/>
      <c r="Q63" s="98"/>
      <c r="R63" s="95"/>
      <c r="S63" s="95">
        <f t="shared" si="3"/>
        <v>0</v>
      </c>
      <c r="T63" s="95">
        <f t="shared" si="3"/>
        <v>0</v>
      </c>
      <c r="U63" s="95"/>
      <c r="V63" s="95"/>
      <c r="W63" s="98"/>
      <c r="X63" s="98"/>
      <c r="Y63" s="95">
        <f t="shared" si="4"/>
        <v>0</v>
      </c>
      <c r="Z63" s="95">
        <f t="shared" si="4"/>
        <v>0</v>
      </c>
      <c r="AA63" s="95"/>
      <c r="AB63" s="298"/>
      <c r="AC63" s="299"/>
      <c r="AD63" s="292"/>
      <c r="AE63" s="95">
        <f t="shared" si="5"/>
        <v>0</v>
      </c>
      <c r="AF63" s="95">
        <f t="shared" si="5"/>
        <v>0</v>
      </c>
      <c r="AG63" s="95">
        <v>10.31</v>
      </c>
      <c r="AH63" s="95"/>
      <c r="AI63" s="95"/>
      <c r="AJ63" s="95"/>
      <c r="AK63" s="95">
        <f t="shared" si="6"/>
        <v>10.31</v>
      </c>
      <c r="AL63" s="95">
        <f t="shared" si="6"/>
        <v>0</v>
      </c>
      <c r="AM63" s="95"/>
      <c r="AN63" s="95"/>
      <c r="AO63" s="99"/>
      <c r="AP63" s="99"/>
      <c r="AQ63" s="95">
        <f t="shared" si="7"/>
        <v>0</v>
      </c>
      <c r="AR63" s="95">
        <f t="shared" si="7"/>
        <v>0</v>
      </c>
      <c r="AS63" s="98"/>
      <c r="AT63" s="98"/>
      <c r="AU63" s="98"/>
      <c r="AV63" s="95"/>
      <c r="AW63" s="95">
        <f t="shared" si="8"/>
        <v>0</v>
      </c>
      <c r="AX63" s="95">
        <f t="shared" si="8"/>
        <v>0</v>
      </c>
      <c r="AY63" s="260"/>
      <c r="AZ63" s="110"/>
      <c r="BA63" s="110"/>
      <c r="BB63" s="110"/>
      <c r="BC63" s="95">
        <f t="shared" si="9"/>
        <v>0</v>
      </c>
      <c r="BD63" s="95">
        <f t="shared" si="9"/>
        <v>0</v>
      </c>
      <c r="BE63" s="289"/>
      <c r="BF63" s="289"/>
      <c r="BG63" s="99"/>
      <c r="BH63" s="293"/>
      <c r="BI63" s="95">
        <f t="shared" si="10"/>
        <v>0</v>
      </c>
      <c r="BJ63" s="95">
        <f t="shared" si="10"/>
        <v>0</v>
      </c>
      <c r="BK63" s="118"/>
      <c r="BL63" s="118"/>
      <c r="BM63" s="95"/>
      <c r="BN63" s="95"/>
      <c r="BO63" s="95">
        <f t="shared" si="11"/>
        <v>0</v>
      </c>
      <c r="BP63" s="95">
        <f t="shared" si="11"/>
        <v>0</v>
      </c>
      <c r="BQ63" s="294"/>
      <c r="BR63" s="289"/>
      <c r="BS63" s="119"/>
      <c r="BT63" s="119"/>
      <c r="BU63" s="95">
        <f t="shared" si="12"/>
        <v>0</v>
      </c>
      <c r="BV63" s="95">
        <f t="shared" si="12"/>
        <v>0</v>
      </c>
      <c r="BW63" s="98"/>
      <c r="BX63" s="98"/>
      <c r="BY63" s="103"/>
      <c r="BZ63" s="295"/>
      <c r="CA63" s="95">
        <f t="shared" si="13"/>
        <v>0</v>
      </c>
      <c r="CB63" s="95">
        <f t="shared" si="13"/>
        <v>0</v>
      </c>
      <c r="CC63" s="98"/>
      <c r="CD63" s="98"/>
      <c r="CE63" s="120"/>
      <c r="CF63" s="120"/>
      <c r="CG63" s="95">
        <f t="shared" si="14"/>
        <v>0</v>
      </c>
      <c r="CH63" s="95">
        <f t="shared" si="14"/>
        <v>0</v>
      </c>
      <c r="CI63" s="289"/>
      <c r="CJ63" s="289"/>
      <c r="CK63" s="266"/>
      <c r="CL63" s="95"/>
      <c r="CM63" s="95">
        <f t="shared" si="15"/>
        <v>0</v>
      </c>
      <c r="CN63" s="95">
        <f t="shared" si="15"/>
        <v>0</v>
      </c>
      <c r="CO63" s="289"/>
      <c r="CP63" s="289"/>
      <c r="CQ63" s="95"/>
      <c r="CR63" s="95"/>
      <c r="CS63" s="95">
        <f t="shared" si="16"/>
        <v>0</v>
      </c>
      <c r="CT63" s="95">
        <f t="shared" si="16"/>
        <v>0</v>
      </c>
      <c r="CU63" s="98"/>
      <c r="CV63" s="98"/>
      <c r="CW63" s="289"/>
      <c r="CX63" s="289"/>
      <c r="CY63" s="95">
        <f t="shared" si="17"/>
        <v>0</v>
      </c>
      <c r="CZ63" s="95">
        <f t="shared" si="17"/>
        <v>0</v>
      </c>
      <c r="DA63" s="289"/>
      <c r="DB63" s="290"/>
      <c r="DC63" s="118"/>
      <c r="DD63" s="95"/>
      <c r="DE63" s="95">
        <f t="shared" si="18"/>
        <v>0</v>
      </c>
      <c r="DF63" s="95">
        <f t="shared" si="18"/>
        <v>0</v>
      </c>
      <c r="DG63" s="98"/>
      <c r="DH63" s="98"/>
      <c r="DI63" s="98"/>
      <c r="DJ63" s="98"/>
      <c r="DK63" s="95">
        <f t="shared" si="19"/>
        <v>0</v>
      </c>
      <c r="DL63" s="95">
        <f t="shared" si="19"/>
        <v>0</v>
      </c>
      <c r="DM63" s="289"/>
      <c r="DN63" s="289"/>
      <c r="DO63" s="296"/>
      <c r="DP63" s="297"/>
      <c r="DQ63" s="95">
        <f t="shared" si="20"/>
        <v>0</v>
      </c>
      <c r="DR63" s="95">
        <f t="shared" si="20"/>
        <v>0</v>
      </c>
      <c r="DS63" s="140"/>
      <c r="DT63" s="95"/>
      <c r="DU63" s="289"/>
      <c r="DV63" s="289"/>
      <c r="DW63" s="95">
        <f t="shared" si="21"/>
        <v>0</v>
      </c>
      <c r="DX63" s="95">
        <f t="shared" si="21"/>
        <v>0</v>
      </c>
      <c r="DY63" s="289"/>
      <c r="DZ63" s="290"/>
      <c r="EA63" s="261"/>
      <c r="EB63" s="95"/>
      <c r="EC63" s="95">
        <f t="shared" si="22"/>
        <v>0</v>
      </c>
      <c r="ED63" s="95">
        <f t="shared" si="22"/>
        <v>0</v>
      </c>
      <c r="EE63" s="289"/>
      <c r="EF63" s="289"/>
      <c r="EG63" s="296"/>
      <c r="EH63" s="296"/>
      <c r="EI63" s="95">
        <f t="shared" si="23"/>
        <v>0</v>
      </c>
      <c r="EJ63" s="95">
        <f t="shared" si="23"/>
        <v>0</v>
      </c>
      <c r="EK63" s="289"/>
      <c r="EL63" s="289"/>
      <c r="EM63" s="296"/>
      <c r="EN63" s="296"/>
      <c r="EO63" s="95">
        <f t="shared" si="24"/>
        <v>0</v>
      </c>
      <c r="EP63" s="95">
        <f t="shared" si="24"/>
        <v>0</v>
      </c>
      <c r="EQ63" s="262">
        <v>0</v>
      </c>
      <c r="ER63" s="240"/>
      <c r="ES63" s="240"/>
      <c r="ET63" s="240"/>
      <c r="EU63" s="98">
        <f t="shared" si="25"/>
        <v>0</v>
      </c>
      <c r="EV63" s="98">
        <f t="shared" si="26"/>
        <v>0</v>
      </c>
      <c r="EW63" s="95"/>
      <c r="EX63" s="95"/>
      <c r="EY63" s="95"/>
      <c r="EZ63" s="95"/>
      <c r="FA63" s="95">
        <f t="shared" si="27"/>
        <v>0</v>
      </c>
      <c r="FB63" s="95">
        <f t="shared" si="27"/>
        <v>0</v>
      </c>
      <c r="FC63" s="95"/>
      <c r="FD63" s="95"/>
      <c r="FE63" s="95"/>
      <c r="FF63" s="95"/>
      <c r="FG63" s="95">
        <f t="shared" si="28"/>
        <v>0</v>
      </c>
      <c r="FH63" s="95">
        <f t="shared" si="28"/>
        <v>0</v>
      </c>
      <c r="FI63" s="240"/>
      <c r="FJ63" s="240"/>
      <c r="FK63" s="240"/>
      <c r="FL63" s="240"/>
      <c r="FM63" s="98">
        <f t="shared" si="29"/>
        <v>0</v>
      </c>
      <c r="FN63" s="98">
        <f t="shared" si="30"/>
        <v>0</v>
      </c>
      <c r="FO63" s="240">
        <v>0</v>
      </c>
      <c r="FP63" s="240"/>
      <c r="FQ63" s="240"/>
      <c r="FR63" s="240"/>
      <c r="FS63" s="98">
        <f t="shared" si="31"/>
        <v>0</v>
      </c>
      <c r="FT63" s="98">
        <f t="shared" si="32"/>
        <v>0</v>
      </c>
      <c r="FU63" s="240">
        <v>0</v>
      </c>
      <c r="FV63" s="240"/>
      <c r="FW63" s="240"/>
      <c r="FX63" s="240"/>
      <c r="FY63" s="98">
        <f t="shared" si="33"/>
        <v>0</v>
      </c>
      <c r="FZ63" s="98">
        <f t="shared" si="34"/>
        <v>0</v>
      </c>
      <c r="GA63" s="240">
        <v>8.25</v>
      </c>
      <c r="GB63" s="240"/>
      <c r="GC63" s="240"/>
      <c r="GD63" s="240"/>
      <c r="GE63" s="98">
        <f t="shared" si="35"/>
        <v>8.25</v>
      </c>
      <c r="GF63" s="98">
        <f t="shared" si="36"/>
        <v>0</v>
      </c>
      <c r="GG63" s="240"/>
      <c r="GH63" s="240"/>
      <c r="GI63" s="98">
        <f t="shared" si="68"/>
        <v>0</v>
      </c>
      <c r="GJ63" s="98">
        <f t="shared" si="37"/>
        <v>0</v>
      </c>
      <c r="GK63" s="240"/>
      <c r="GL63" s="240"/>
      <c r="GM63" s="98">
        <f t="shared" si="38"/>
        <v>0</v>
      </c>
      <c r="GN63" s="98">
        <f t="shared" si="39"/>
        <v>0</v>
      </c>
      <c r="GO63" s="240">
        <v>2.78</v>
      </c>
      <c r="GP63" s="240"/>
      <c r="GQ63" s="98">
        <f t="shared" si="40"/>
        <v>2.78</v>
      </c>
      <c r="GR63" s="98">
        <f t="shared" si="41"/>
        <v>0</v>
      </c>
      <c r="GS63" s="240"/>
      <c r="GT63" s="240"/>
      <c r="GU63" s="98">
        <f t="shared" si="42"/>
        <v>0</v>
      </c>
      <c r="GV63" s="98">
        <f t="shared" si="43"/>
        <v>0</v>
      </c>
      <c r="GW63" s="240"/>
      <c r="GX63" s="240"/>
      <c r="GY63" s="98">
        <f t="shared" si="44"/>
        <v>0</v>
      </c>
      <c r="GZ63" s="98">
        <f t="shared" si="45"/>
        <v>0</v>
      </c>
      <c r="HA63" s="240"/>
      <c r="HB63" s="240"/>
      <c r="HC63" s="98">
        <f t="shared" si="46"/>
        <v>0</v>
      </c>
      <c r="HD63" s="98">
        <f t="shared" si="47"/>
        <v>0</v>
      </c>
      <c r="HE63" s="240">
        <v>1.33</v>
      </c>
      <c r="HF63" s="240"/>
      <c r="HG63" s="98">
        <f t="shared" si="48"/>
        <v>1.33</v>
      </c>
      <c r="HH63" s="98">
        <f t="shared" si="48"/>
        <v>0</v>
      </c>
      <c r="HI63" s="240">
        <v>1.44</v>
      </c>
      <c r="HJ63" s="240"/>
      <c r="HK63" s="98">
        <f t="shared" si="49"/>
        <v>1.44</v>
      </c>
      <c r="HL63" s="98">
        <f t="shared" si="49"/>
        <v>0</v>
      </c>
      <c r="HM63" s="98"/>
      <c r="HN63" s="98"/>
      <c r="HO63" s="98">
        <f t="shared" si="50"/>
        <v>0</v>
      </c>
      <c r="HP63" s="98">
        <f t="shared" si="50"/>
        <v>0</v>
      </c>
      <c r="HQ63" s="98"/>
      <c r="HR63" s="98"/>
      <c r="HS63" s="98">
        <f t="shared" si="51"/>
        <v>0</v>
      </c>
      <c r="HT63" s="98">
        <f t="shared" si="51"/>
        <v>0</v>
      </c>
      <c r="HU63" s="98">
        <v>0</v>
      </c>
      <c r="HV63" s="98"/>
      <c r="HW63" s="98">
        <f t="shared" si="69"/>
        <v>0</v>
      </c>
      <c r="HX63" s="98">
        <f t="shared" si="69"/>
        <v>0</v>
      </c>
      <c r="HY63" s="98"/>
      <c r="HZ63" s="98"/>
      <c r="IA63" s="98">
        <f t="shared" si="53"/>
        <v>0</v>
      </c>
      <c r="IB63" s="98">
        <f t="shared" si="53"/>
        <v>0</v>
      </c>
      <c r="IC63" s="98"/>
      <c r="ID63" s="98"/>
      <c r="IE63" s="98">
        <f t="shared" si="54"/>
        <v>0</v>
      </c>
      <c r="IF63" s="263">
        <f t="shared" si="55"/>
        <v>0</v>
      </c>
      <c r="IG63" s="288"/>
      <c r="IH63" s="288"/>
      <c r="II63" s="264">
        <f t="shared" si="56"/>
        <v>0</v>
      </c>
      <c r="IJ63" s="264">
        <f t="shared" si="56"/>
        <v>0</v>
      </c>
      <c r="IM63" s="264">
        <f t="shared" si="57"/>
        <v>0</v>
      </c>
      <c r="IN63" s="264">
        <f t="shared" si="57"/>
        <v>0</v>
      </c>
      <c r="IO63" s="240"/>
      <c r="IP63" s="264"/>
      <c r="IQ63" s="264">
        <f t="shared" si="58"/>
        <v>0</v>
      </c>
      <c r="IR63" s="264">
        <f t="shared" si="58"/>
        <v>0</v>
      </c>
      <c r="IS63" s="264"/>
      <c r="IT63" s="264"/>
      <c r="IU63" s="264">
        <f t="shared" si="59"/>
        <v>0</v>
      </c>
      <c r="IV63" s="264">
        <f t="shared" si="59"/>
        <v>0</v>
      </c>
      <c r="IW63" s="264">
        <v>0</v>
      </c>
      <c r="IX63" s="264"/>
      <c r="IY63" s="264">
        <f t="shared" si="60"/>
        <v>0</v>
      </c>
      <c r="IZ63" s="264">
        <f t="shared" si="61"/>
        <v>0</v>
      </c>
      <c r="JA63" s="264"/>
      <c r="JB63" s="264"/>
      <c r="JC63" s="264">
        <f t="shared" si="62"/>
        <v>0</v>
      </c>
      <c r="JD63" s="264">
        <f t="shared" si="62"/>
        <v>0</v>
      </c>
      <c r="JE63" s="264">
        <v>0</v>
      </c>
      <c r="JF63" s="264"/>
      <c r="JG63" s="264">
        <f t="shared" si="63"/>
        <v>0</v>
      </c>
      <c r="JH63" s="264">
        <f t="shared" si="63"/>
        <v>0</v>
      </c>
      <c r="JI63" s="264"/>
      <c r="JJ63" s="264"/>
      <c r="JK63" s="264">
        <f t="shared" si="64"/>
        <v>0</v>
      </c>
      <c r="JL63" s="264">
        <f t="shared" si="64"/>
        <v>0</v>
      </c>
      <c r="JM63" s="264"/>
      <c r="JN63" s="264"/>
      <c r="JO63" s="264">
        <f t="shared" si="65"/>
        <v>0</v>
      </c>
      <c r="JP63" s="264">
        <f t="shared" si="65"/>
        <v>0</v>
      </c>
      <c r="JQ63" s="264"/>
      <c r="JR63" s="264"/>
      <c r="JS63" s="264">
        <f t="shared" si="66"/>
        <v>0</v>
      </c>
      <c r="JT63" s="264">
        <f t="shared" si="66"/>
        <v>0</v>
      </c>
      <c r="JU63" s="264"/>
      <c r="JV63" s="264"/>
      <c r="JW63" s="264">
        <f t="shared" si="67"/>
        <v>0</v>
      </c>
      <c r="JX63" s="264">
        <f t="shared" si="67"/>
        <v>0</v>
      </c>
    </row>
    <row r="64" spans="1:284" ht="12.75" customHeight="1">
      <c r="A64" s="219"/>
      <c r="B64" s="114">
        <v>54</v>
      </c>
      <c r="C64" s="289"/>
      <c r="D64" s="289"/>
      <c r="E64" s="98"/>
      <c r="F64" s="98"/>
      <c r="G64" s="95">
        <f t="shared" si="0"/>
        <v>0</v>
      </c>
      <c r="H64" s="95">
        <f t="shared" si="0"/>
        <v>0</v>
      </c>
      <c r="I64" s="290">
        <v>0</v>
      </c>
      <c r="J64" s="95"/>
      <c r="K64" s="95"/>
      <c r="L64" s="95"/>
      <c r="M64" s="95">
        <f t="shared" si="2"/>
        <v>0</v>
      </c>
      <c r="N64" s="95">
        <f t="shared" si="2"/>
        <v>0</v>
      </c>
      <c r="O64" s="289"/>
      <c r="P64" s="290"/>
      <c r="Q64" s="98"/>
      <c r="R64" s="95"/>
      <c r="S64" s="95">
        <f t="shared" si="3"/>
        <v>0</v>
      </c>
      <c r="T64" s="95">
        <f t="shared" si="3"/>
        <v>0</v>
      </c>
      <c r="U64" s="95"/>
      <c r="V64" s="95"/>
      <c r="W64" s="98"/>
      <c r="X64" s="98"/>
      <c r="Y64" s="95">
        <f t="shared" si="4"/>
        <v>0</v>
      </c>
      <c r="Z64" s="95">
        <f t="shared" si="4"/>
        <v>0</v>
      </c>
      <c r="AA64" s="95"/>
      <c r="AB64" s="298"/>
      <c r="AC64" s="299"/>
      <c r="AD64" s="292"/>
      <c r="AE64" s="95">
        <f t="shared" si="5"/>
        <v>0</v>
      </c>
      <c r="AF64" s="95">
        <f t="shared" si="5"/>
        <v>0</v>
      </c>
      <c r="AG64" s="95">
        <v>0</v>
      </c>
      <c r="AH64" s="95"/>
      <c r="AI64" s="95"/>
      <c r="AJ64" s="95"/>
      <c r="AK64" s="95">
        <f t="shared" si="6"/>
        <v>0</v>
      </c>
      <c r="AL64" s="95">
        <f t="shared" si="6"/>
        <v>0</v>
      </c>
      <c r="AM64" s="95"/>
      <c r="AN64" s="95"/>
      <c r="AO64" s="99"/>
      <c r="AP64" s="99"/>
      <c r="AQ64" s="95">
        <f t="shared" si="7"/>
        <v>0</v>
      </c>
      <c r="AR64" s="95">
        <f t="shared" si="7"/>
        <v>0</v>
      </c>
      <c r="AS64" s="98"/>
      <c r="AT64" s="98"/>
      <c r="AU64" s="98"/>
      <c r="AV64" s="95"/>
      <c r="AW64" s="95">
        <f t="shared" si="8"/>
        <v>0</v>
      </c>
      <c r="AX64" s="95">
        <f t="shared" si="8"/>
        <v>0</v>
      </c>
      <c r="AY64" s="260"/>
      <c r="AZ64" s="110"/>
      <c r="BA64" s="110"/>
      <c r="BB64" s="110"/>
      <c r="BC64" s="95">
        <f t="shared" si="9"/>
        <v>0</v>
      </c>
      <c r="BD64" s="95">
        <f t="shared" si="9"/>
        <v>0</v>
      </c>
      <c r="BE64" s="289"/>
      <c r="BF64" s="289"/>
      <c r="BG64" s="99"/>
      <c r="BH64" s="293"/>
      <c r="BI64" s="95">
        <f t="shared" si="10"/>
        <v>0</v>
      </c>
      <c r="BJ64" s="95">
        <f t="shared" si="10"/>
        <v>0</v>
      </c>
      <c r="BK64" s="118"/>
      <c r="BL64" s="118"/>
      <c r="BM64" s="95"/>
      <c r="BN64" s="95"/>
      <c r="BO64" s="95">
        <f t="shared" si="11"/>
        <v>0</v>
      </c>
      <c r="BP64" s="95">
        <f t="shared" si="11"/>
        <v>0</v>
      </c>
      <c r="BQ64" s="294"/>
      <c r="BR64" s="289"/>
      <c r="BS64" s="119"/>
      <c r="BT64" s="119"/>
      <c r="BU64" s="95">
        <f t="shared" si="12"/>
        <v>0</v>
      </c>
      <c r="BV64" s="95">
        <f t="shared" si="12"/>
        <v>0</v>
      </c>
      <c r="BW64" s="98"/>
      <c r="BX64" s="98"/>
      <c r="BY64" s="103"/>
      <c r="BZ64" s="295"/>
      <c r="CA64" s="95">
        <f t="shared" si="13"/>
        <v>0</v>
      </c>
      <c r="CB64" s="95">
        <f t="shared" si="13"/>
        <v>0</v>
      </c>
      <c r="CC64" s="98"/>
      <c r="CD64" s="98"/>
      <c r="CE64" s="120"/>
      <c r="CF64" s="120"/>
      <c r="CG64" s="95">
        <f t="shared" si="14"/>
        <v>0</v>
      </c>
      <c r="CH64" s="95">
        <f t="shared" si="14"/>
        <v>0</v>
      </c>
      <c r="CI64" s="289"/>
      <c r="CJ64" s="289"/>
      <c r="CK64" s="266"/>
      <c r="CL64" s="95"/>
      <c r="CM64" s="95">
        <f t="shared" si="15"/>
        <v>0</v>
      </c>
      <c r="CN64" s="95">
        <f t="shared" si="15"/>
        <v>0</v>
      </c>
      <c r="CO64" s="289"/>
      <c r="CP64" s="289"/>
      <c r="CQ64" s="95"/>
      <c r="CR64" s="95"/>
      <c r="CS64" s="95">
        <f t="shared" si="16"/>
        <v>0</v>
      </c>
      <c r="CT64" s="95">
        <f t="shared" si="16"/>
        <v>0</v>
      </c>
      <c r="CU64" s="98"/>
      <c r="CV64" s="98"/>
      <c r="CW64" s="289"/>
      <c r="CX64" s="289"/>
      <c r="CY64" s="95">
        <f t="shared" si="17"/>
        <v>0</v>
      </c>
      <c r="CZ64" s="95">
        <f t="shared" si="17"/>
        <v>0</v>
      </c>
      <c r="DA64" s="289"/>
      <c r="DB64" s="290"/>
      <c r="DC64" s="118"/>
      <c r="DD64" s="95"/>
      <c r="DE64" s="95">
        <f t="shared" si="18"/>
        <v>0</v>
      </c>
      <c r="DF64" s="95">
        <f t="shared" si="18"/>
        <v>0</v>
      </c>
      <c r="DG64" s="98"/>
      <c r="DH64" s="98"/>
      <c r="DI64" s="98"/>
      <c r="DJ64" s="98"/>
      <c r="DK64" s="95">
        <f t="shared" si="19"/>
        <v>0</v>
      </c>
      <c r="DL64" s="95">
        <f t="shared" si="19"/>
        <v>0</v>
      </c>
      <c r="DM64" s="289"/>
      <c r="DN64" s="289"/>
      <c r="DO64" s="296"/>
      <c r="DP64" s="297"/>
      <c r="DQ64" s="95">
        <f t="shared" si="20"/>
        <v>0</v>
      </c>
      <c r="DR64" s="95">
        <f t="shared" si="20"/>
        <v>0</v>
      </c>
      <c r="DS64" s="140"/>
      <c r="DT64" s="95"/>
      <c r="DU64" s="289"/>
      <c r="DV64" s="289"/>
      <c r="DW64" s="95">
        <f t="shared" si="21"/>
        <v>0</v>
      </c>
      <c r="DX64" s="95">
        <f t="shared" si="21"/>
        <v>0</v>
      </c>
      <c r="DY64" s="289"/>
      <c r="DZ64" s="290"/>
      <c r="EA64" s="261"/>
      <c r="EB64" s="95"/>
      <c r="EC64" s="95">
        <f t="shared" si="22"/>
        <v>0</v>
      </c>
      <c r="ED64" s="95">
        <f t="shared" si="22"/>
        <v>0</v>
      </c>
      <c r="EE64" s="289"/>
      <c r="EF64" s="289"/>
      <c r="EG64" s="296"/>
      <c r="EH64" s="296"/>
      <c r="EI64" s="95">
        <f t="shared" si="23"/>
        <v>0</v>
      </c>
      <c r="EJ64" s="95">
        <f t="shared" si="23"/>
        <v>0</v>
      </c>
      <c r="EK64" s="289"/>
      <c r="EL64" s="289"/>
      <c r="EM64" s="296"/>
      <c r="EN64" s="296"/>
      <c r="EO64" s="95">
        <f t="shared" si="24"/>
        <v>0</v>
      </c>
      <c r="EP64" s="95">
        <f t="shared" si="24"/>
        <v>0</v>
      </c>
      <c r="EQ64" s="262">
        <v>0</v>
      </c>
      <c r="ER64" s="240"/>
      <c r="ES64" s="240"/>
      <c r="ET64" s="240"/>
      <c r="EU64" s="98">
        <f t="shared" si="25"/>
        <v>0</v>
      </c>
      <c r="EV64" s="98">
        <f t="shared" si="26"/>
        <v>0</v>
      </c>
      <c r="EW64" s="95"/>
      <c r="EX64" s="95"/>
      <c r="EY64" s="95"/>
      <c r="EZ64" s="95"/>
      <c r="FA64" s="95">
        <f t="shared" si="27"/>
        <v>0</v>
      </c>
      <c r="FB64" s="95">
        <f t="shared" si="27"/>
        <v>0</v>
      </c>
      <c r="FC64" s="95"/>
      <c r="FD64" s="95"/>
      <c r="FE64" s="95"/>
      <c r="FF64" s="95"/>
      <c r="FG64" s="95">
        <f t="shared" si="28"/>
        <v>0</v>
      </c>
      <c r="FH64" s="95">
        <f t="shared" si="28"/>
        <v>0</v>
      </c>
      <c r="FI64" s="240"/>
      <c r="FJ64" s="240"/>
      <c r="FK64" s="240"/>
      <c r="FL64" s="240"/>
      <c r="FM64" s="98">
        <f t="shared" si="29"/>
        <v>0</v>
      </c>
      <c r="FN64" s="98">
        <f t="shared" si="30"/>
        <v>0</v>
      </c>
      <c r="FO64" s="240">
        <v>0</v>
      </c>
      <c r="FP64" s="240"/>
      <c r="FQ64" s="240"/>
      <c r="FR64" s="240"/>
      <c r="FS64" s="98">
        <f t="shared" si="31"/>
        <v>0</v>
      </c>
      <c r="FT64" s="98">
        <f t="shared" si="32"/>
        <v>0</v>
      </c>
      <c r="FU64" s="240">
        <v>0</v>
      </c>
      <c r="FV64" s="240"/>
      <c r="FW64" s="240"/>
      <c r="FX64" s="240"/>
      <c r="FY64" s="98">
        <f t="shared" si="33"/>
        <v>0</v>
      </c>
      <c r="FZ64" s="98">
        <f t="shared" si="34"/>
        <v>0</v>
      </c>
      <c r="GA64" s="240">
        <v>8.25</v>
      </c>
      <c r="GB64" s="240"/>
      <c r="GC64" s="240"/>
      <c r="GD64" s="240"/>
      <c r="GE64" s="98">
        <f t="shared" si="35"/>
        <v>8.25</v>
      </c>
      <c r="GF64" s="98">
        <f t="shared" si="36"/>
        <v>0</v>
      </c>
      <c r="GG64" s="240"/>
      <c r="GH64" s="240"/>
      <c r="GI64" s="98">
        <f t="shared" si="68"/>
        <v>0</v>
      </c>
      <c r="GJ64" s="98">
        <f t="shared" si="37"/>
        <v>0</v>
      </c>
      <c r="GK64" s="240"/>
      <c r="GL64" s="240"/>
      <c r="GM64" s="98">
        <f t="shared" si="38"/>
        <v>0</v>
      </c>
      <c r="GN64" s="98">
        <f t="shared" si="39"/>
        <v>0</v>
      </c>
      <c r="GO64" s="240">
        <v>2.4700000000000002</v>
      </c>
      <c r="GP64" s="240"/>
      <c r="GQ64" s="98">
        <f t="shared" si="40"/>
        <v>2.4700000000000002</v>
      </c>
      <c r="GR64" s="98">
        <f t="shared" si="41"/>
        <v>0</v>
      </c>
      <c r="GS64" s="240"/>
      <c r="GT64" s="240"/>
      <c r="GU64" s="98">
        <f t="shared" si="42"/>
        <v>0</v>
      </c>
      <c r="GV64" s="98">
        <f t="shared" si="43"/>
        <v>0</v>
      </c>
      <c r="GW64" s="240"/>
      <c r="GX64" s="240"/>
      <c r="GY64" s="98">
        <f t="shared" si="44"/>
        <v>0</v>
      </c>
      <c r="GZ64" s="98">
        <f t="shared" si="45"/>
        <v>0</v>
      </c>
      <c r="HA64" s="240"/>
      <c r="HB64" s="240"/>
      <c r="HC64" s="98">
        <f t="shared" si="46"/>
        <v>0</v>
      </c>
      <c r="HD64" s="98">
        <f t="shared" si="47"/>
        <v>0</v>
      </c>
      <c r="HE64" s="240">
        <v>1.33</v>
      </c>
      <c r="HF64" s="240"/>
      <c r="HG64" s="98">
        <f t="shared" si="48"/>
        <v>1.33</v>
      </c>
      <c r="HH64" s="98">
        <f t="shared" si="48"/>
        <v>0</v>
      </c>
      <c r="HI64" s="240">
        <v>1.44</v>
      </c>
      <c r="HJ64" s="240"/>
      <c r="HK64" s="98">
        <f t="shared" si="49"/>
        <v>1.44</v>
      </c>
      <c r="HL64" s="98">
        <f t="shared" si="49"/>
        <v>0</v>
      </c>
      <c r="HM64" s="98"/>
      <c r="HN64" s="98"/>
      <c r="HO64" s="98">
        <f t="shared" si="50"/>
        <v>0</v>
      </c>
      <c r="HP64" s="98">
        <f t="shared" si="50"/>
        <v>0</v>
      </c>
      <c r="HQ64" s="98"/>
      <c r="HR64" s="98"/>
      <c r="HS64" s="98">
        <f t="shared" si="51"/>
        <v>0</v>
      </c>
      <c r="HT64" s="98">
        <f t="shared" si="51"/>
        <v>0</v>
      </c>
      <c r="HU64" s="98">
        <v>0</v>
      </c>
      <c r="HV64" s="98"/>
      <c r="HW64" s="98">
        <f t="shared" si="69"/>
        <v>0</v>
      </c>
      <c r="HX64" s="98">
        <f t="shared" si="69"/>
        <v>0</v>
      </c>
      <c r="HY64" s="98"/>
      <c r="HZ64" s="98"/>
      <c r="IA64" s="98">
        <f t="shared" si="53"/>
        <v>0</v>
      </c>
      <c r="IB64" s="98">
        <f t="shared" si="53"/>
        <v>0</v>
      </c>
      <c r="IC64" s="98"/>
      <c r="ID64" s="98"/>
      <c r="IE64" s="98">
        <f t="shared" si="54"/>
        <v>0</v>
      </c>
      <c r="IF64" s="263">
        <f t="shared" si="55"/>
        <v>0</v>
      </c>
      <c r="IG64" s="288"/>
      <c r="IH64" s="288"/>
      <c r="II64" s="264">
        <f t="shared" si="56"/>
        <v>0</v>
      </c>
      <c r="IJ64" s="264">
        <f t="shared" si="56"/>
        <v>0</v>
      </c>
      <c r="IM64" s="264">
        <f t="shared" si="57"/>
        <v>0</v>
      </c>
      <c r="IN64" s="264">
        <f t="shared" si="57"/>
        <v>0</v>
      </c>
      <c r="IO64" s="240"/>
      <c r="IP64" s="264"/>
      <c r="IQ64" s="264">
        <f t="shared" si="58"/>
        <v>0</v>
      </c>
      <c r="IR64" s="264">
        <f t="shared" si="58"/>
        <v>0</v>
      </c>
      <c r="IS64" s="264"/>
      <c r="IT64" s="264"/>
      <c r="IU64" s="264">
        <f t="shared" si="59"/>
        <v>0</v>
      </c>
      <c r="IV64" s="264">
        <f t="shared" si="59"/>
        <v>0</v>
      </c>
      <c r="IW64" s="264">
        <v>0</v>
      </c>
      <c r="IX64" s="264"/>
      <c r="IY64" s="264">
        <f t="shared" si="60"/>
        <v>0</v>
      </c>
      <c r="IZ64" s="264">
        <f t="shared" si="61"/>
        <v>0</v>
      </c>
      <c r="JA64" s="264"/>
      <c r="JB64" s="264"/>
      <c r="JC64" s="264">
        <f t="shared" si="62"/>
        <v>0</v>
      </c>
      <c r="JD64" s="264">
        <f t="shared" si="62"/>
        <v>0</v>
      </c>
      <c r="JE64" s="264">
        <v>0</v>
      </c>
      <c r="JF64" s="264"/>
      <c r="JG64" s="264">
        <f t="shared" si="63"/>
        <v>0</v>
      </c>
      <c r="JH64" s="264">
        <f t="shared" si="63"/>
        <v>0</v>
      </c>
      <c r="JI64" s="264"/>
      <c r="JJ64" s="264"/>
      <c r="JK64" s="264">
        <f t="shared" si="64"/>
        <v>0</v>
      </c>
      <c r="JL64" s="264">
        <f t="shared" si="64"/>
        <v>0</v>
      </c>
      <c r="JM64" s="264"/>
      <c r="JN64" s="264"/>
      <c r="JO64" s="264">
        <f t="shared" si="65"/>
        <v>0</v>
      </c>
      <c r="JP64" s="264">
        <f t="shared" si="65"/>
        <v>0</v>
      </c>
      <c r="JQ64" s="264"/>
      <c r="JR64" s="264"/>
      <c r="JS64" s="264">
        <f t="shared" si="66"/>
        <v>0</v>
      </c>
      <c r="JT64" s="264">
        <f t="shared" si="66"/>
        <v>0</v>
      </c>
      <c r="JU64" s="264"/>
      <c r="JV64" s="264"/>
      <c r="JW64" s="264">
        <f t="shared" si="67"/>
        <v>0</v>
      </c>
      <c r="JX64" s="264">
        <f t="shared" si="67"/>
        <v>0</v>
      </c>
    </row>
    <row r="65" spans="1:284" ht="12.75" customHeight="1">
      <c r="A65" s="219"/>
      <c r="B65" s="114">
        <v>55</v>
      </c>
      <c r="C65" s="289"/>
      <c r="D65" s="289"/>
      <c r="E65" s="98"/>
      <c r="F65" s="98"/>
      <c r="G65" s="95">
        <f t="shared" si="0"/>
        <v>0</v>
      </c>
      <c r="H65" s="95">
        <f t="shared" si="0"/>
        <v>0</v>
      </c>
      <c r="I65" s="290">
        <v>5.15</v>
      </c>
      <c r="J65" s="95"/>
      <c r="K65" s="95"/>
      <c r="L65" s="95"/>
      <c r="M65" s="95">
        <f t="shared" si="2"/>
        <v>5.15</v>
      </c>
      <c r="N65" s="95">
        <f t="shared" si="2"/>
        <v>0</v>
      </c>
      <c r="O65" s="289"/>
      <c r="P65" s="290"/>
      <c r="Q65" s="98"/>
      <c r="R65" s="95"/>
      <c r="S65" s="95">
        <f t="shared" si="3"/>
        <v>0</v>
      </c>
      <c r="T65" s="95">
        <f t="shared" si="3"/>
        <v>0</v>
      </c>
      <c r="U65" s="95"/>
      <c r="V65" s="95"/>
      <c r="W65" s="98"/>
      <c r="X65" s="98"/>
      <c r="Y65" s="95">
        <f t="shared" si="4"/>
        <v>0</v>
      </c>
      <c r="Z65" s="95">
        <f t="shared" si="4"/>
        <v>0</v>
      </c>
      <c r="AA65" s="95"/>
      <c r="AB65" s="298"/>
      <c r="AC65" s="299"/>
      <c r="AD65" s="292"/>
      <c r="AE65" s="95">
        <f t="shared" si="5"/>
        <v>0</v>
      </c>
      <c r="AF65" s="95">
        <f t="shared" si="5"/>
        <v>0</v>
      </c>
      <c r="AG65" s="95">
        <v>0</v>
      </c>
      <c r="AH65" s="95"/>
      <c r="AI65" s="95"/>
      <c r="AJ65" s="95"/>
      <c r="AK65" s="95">
        <f t="shared" si="6"/>
        <v>0</v>
      </c>
      <c r="AL65" s="95">
        <f t="shared" si="6"/>
        <v>0</v>
      </c>
      <c r="AM65" s="95"/>
      <c r="AN65" s="95"/>
      <c r="AO65" s="99"/>
      <c r="AP65" s="99"/>
      <c r="AQ65" s="95">
        <f t="shared" si="7"/>
        <v>0</v>
      </c>
      <c r="AR65" s="95">
        <f t="shared" si="7"/>
        <v>0</v>
      </c>
      <c r="AS65" s="98"/>
      <c r="AT65" s="98"/>
      <c r="AU65" s="98"/>
      <c r="AV65" s="95"/>
      <c r="AW65" s="95">
        <f t="shared" si="8"/>
        <v>0</v>
      </c>
      <c r="AX65" s="95">
        <f t="shared" si="8"/>
        <v>0</v>
      </c>
      <c r="AY65" s="260"/>
      <c r="AZ65" s="110"/>
      <c r="BA65" s="110"/>
      <c r="BB65" s="110"/>
      <c r="BC65" s="95">
        <f t="shared" si="9"/>
        <v>0</v>
      </c>
      <c r="BD65" s="95">
        <f t="shared" si="9"/>
        <v>0</v>
      </c>
      <c r="BE65" s="289"/>
      <c r="BF65" s="289"/>
      <c r="BG65" s="99"/>
      <c r="BH65" s="293"/>
      <c r="BI65" s="95">
        <f t="shared" si="10"/>
        <v>0</v>
      </c>
      <c r="BJ65" s="95">
        <f t="shared" si="10"/>
        <v>0</v>
      </c>
      <c r="BK65" s="118"/>
      <c r="BL65" s="118"/>
      <c r="BM65" s="95"/>
      <c r="BN65" s="95"/>
      <c r="BO65" s="95">
        <f t="shared" si="11"/>
        <v>0</v>
      </c>
      <c r="BP65" s="95">
        <f t="shared" si="11"/>
        <v>0</v>
      </c>
      <c r="BQ65" s="294"/>
      <c r="BR65" s="289"/>
      <c r="BS65" s="119"/>
      <c r="BT65" s="119"/>
      <c r="BU65" s="95">
        <f t="shared" si="12"/>
        <v>0</v>
      </c>
      <c r="BV65" s="95">
        <f t="shared" si="12"/>
        <v>0</v>
      </c>
      <c r="BW65" s="98"/>
      <c r="BX65" s="98"/>
      <c r="BY65" s="103"/>
      <c r="BZ65" s="295"/>
      <c r="CA65" s="95">
        <f t="shared" si="13"/>
        <v>0</v>
      </c>
      <c r="CB65" s="95">
        <f t="shared" si="13"/>
        <v>0</v>
      </c>
      <c r="CC65" s="98"/>
      <c r="CD65" s="98"/>
      <c r="CE65" s="120"/>
      <c r="CF65" s="120"/>
      <c r="CG65" s="95">
        <f t="shared" si="14"/>
        <v>0</v>
      </c>
      <c r="CH65" s="95">
        <f t="shared" si="14"/>
        <v>0</v>
      </c>
      <c r="CI65" s="289"/>
      <c r="CJ65" s="289"/>
      <c r="CK65" s="266"/>
      <c r="CL65" s="95"/>
      <c r="CM65" s="95">
        <f t="shared" si="15"/>
        <v>0</v>
      </c>
      <c r="CN65" s="95">
        <f t="shared" si="15"/>
        <v>0</v>
      </c>
      <c r="CO65" s="289"/>
      <c r="CP65" s="289"/>
      <c r="CQ65" s="95"/>
      <c r="CR65" s="95"/>
      <c r="CS65" s="95">
        <f t="shared" si="16"/>
        <v>0</v>
      </c>
      <c r="CT65" s="95">
        <f t="shared" si="16"/>
        <v>0</v>
      </c>
      <c r="CU65" s="98"/>
      <c r="CV65" s="98"/>
      <c r="CW65" s="289"/>
      <c r="CX65" s="289"/>
      <c r="CY65" s="95">
        <f t="shared" si="17"/>
        <v>0</v>
      </c>
      <c r="CZ65" s="95">
        <f t="shared" si="17"/>
        <v>0</v>
      </c>
      <c r="DA65" s="289"/>
      <c r="DB65" s="290"/>
      <c r="DC65" s="118"/>
      <c r="DD65" s="95"/>
      <c r="DE65" s="95">
        <f t="shared" si="18"/>
        <v>0</v>
      </c>
      <c r="DF65" s="95">
        <f t="shared" si="18"/>
        <v>0</v>
      </c>
      <c r="DG65" s="98"/>
      <c r="DH65" s="98"/>
      <c r="DI65" s="98"/>
      <c r="DJ65" s="98"/>
      <c r="DK65" s="95">
        <f t="shared" si="19"/>
        <v>0</v>
      </c>
      <c r="DL65" s="95">
        <f t="shared" si="19"/>
        <v>0</v>
      </c>
      <c r="DM65" s="289"/>
      <c r="DN65" s="289"/>
      <c r="DO65" s="296"/>
      <c r="DP65" s="297"/>
      <c r="DQ65" s="95">
        <f t="shared" si="20"/>
        <v>0</v>
      </c>
      <c r="DR65" s="95">
        <f t="shared" si="20"/>
        <v>0</v>
      </c>
      <c r="DS65" s="140"/>
      <c r="DT65" s="95"/>
      <c r="DU65" s="289"/>
      <c r="DV65" s="289"/>
      <c r="DW65" s="95">
        <f t="shared" si="21"/>
        <v>0</v>
      </c>
      <c r="DX65" s="95">
        <f t="shared" si="21"/>
        <v>0</v>
      </c>
      <c r="DY65" s="289"/>
      <c r="DZ65" s="290"/>
      <c r="EA65" s="261"/>
      <c r="EB65" s="95"/>
      <c r="EC65" s="95">
        <f t="shared" si="22"/>
        <v>0</v>
      </c>
      <c r="ED65" s="95">
        <f t="shared" si="22"/>
        <v>0</v>
      </c>
      <c r="EE65" s="289"/>
      <c r="EF65" s="289"/>
      <c r="EG65" s="296"/>
      <c r="EH65" s="296"/>
      <c r="EI65" s="95">
        <f t="shared" si="23"/>
        <v>0</v>
      </c>
      <c r="EJ65" s="95">
        <f t="shared" si="23"/>
        <v>0</v>
      </c>
      <c r="EK65" s="289"/>
      <c r="EL65" s="289"/>
      <c r="EM65" s="296"/>
      <c r="EN65" s="296"/>
      <c r="EO65" s="95">
        <f t="shared" si="24"/>
        <v>0</v>
      </c>
      <c r="EP65" s="95">
        <f t="shared" si="24"/>
        <v>0</v>
      </c>
      <c r="EQ65" s="262">
        <v>0</v>
      </c>
      <c r="ER65" s="240"/>
      <c r="ES65" s="240"/>
      <c r="ET65" s="240"/>
      <c r="EU65" s="98">
        <f t="shared" si="25"/>
        <v>0</v>
      </c>
      <c r="EV65" s="98">
        <f t="shared" si="26"/>
        <v>0</v>
      </c>
      <c r="EW65" s="95"/>
      <c r="EX65" s="95"/>
      <c r="EY65" s="95"/>
      <c r="EZ65" s="95"/>
      <c r="FA65" s="95">
        <f t="shared" si="27"/>
        <v>0</v>
      </c>
      <c r="FB65" s="95">
        <f t="shared" si="27"/>
        <v>0</v>
      </c>
      <c r="FC65" s="95"/>
      <c r="FD65" s="95"/>
      <c r="FE65" s="95"/>
      <c r="FF65" s="95"/>
      <c r="FG65" s="95">
        <f t="shared" si="28"/>
        <v>0</v>
      </c>
      <c r="FH65" s="95">
        <f t="shared" si="28"/>
        <v>0</v>
      </c>
      <c r="FI65" s="240"/>
      <c r="FJ65" s="240"/>
      <c r="FK65" s="240"/>
      <c r="FL65" s="240"/>
      <c r="FM65" s="98">
        <f t="shared" si="29"/>
        <v>0</v>
      </c>
      <c r="FN65" s="98">
        <f t="shared" si="30"/>
        <v>0</v>
      </c>
      <c r="FO65" s="240">
        <v>0</v>
      </c>
      <c r="FP65" s="240"/>
      <c r="FQ65" s="240"/>
      <c r="FR65" s="240"/>
      <c r="FS65" s="98">
        <f t="shared" si="31"/>
        <v>0</v>
      </c>
      <c r="FT65" s="98">
        <f t="shared" si="32"/>
        <v>0</v>
      </c>
      <c r="FU65" s="240">
        <v>0</v>
      </c>
      <c r="FV65" s="240"/>
      <c r="FW65" s="240"/>
      <c r="FX65" s="240"/>
      <c r="FY65" s="98">
        <f t="shared" si="33"/>
        <v>0</v>
      </c>
      <c r="FZ65" s="98">
        <f t="shared" si="34"/>
        <v>0</v>
      </c>
      <c r="GA65" s="240">
        <v>8.25</v>
      </c>
      <c r="GB65" s="240"/>
      <c r="GC65" s="240"/>
      <c r="GD65" s="240"/>
      <c r="GE65" s="98">
        <f t="shared" si="35"/>
        <v>8.25</v>
      </c>
      <c r="GF65" s="98">
        <f t="shared" si="36"/>
        <v>0</v>
      </c>
      <c r="GG65" s="240"/>
      <c r="GH65" s="240"/>
      <c r="GI65" s="98">
        <f t="shared" si="68"/>
        <v>0</v>
      </c>
      <c r="GJ65" s="98">
        <f t="shared" si="37"/>
        <v>0</v>
      </c>
      <c r="GK65" s="240"/>
      <c r="GL65" s="240"/>
      <c r="GM65" s="98">
        <f t="shared" si="38"/>
        <v>0</v>
      </c>
      <c r="GN65" s="98">
        <f t="shared" si="39"/>
        <v>0</v>
      </c>
      <c r="GO65" s="240">
        <v>1.86</v>
      </c>
      <c r="GP65" s="240"/>
      <c r="GQ65" s="98">
        <f t="shared" si="40"/>
        <v>1.86</v>
      </c>
      <c r="GR65" s="98">
        <f t="shared" si="41"/>
        <v>0</v>
      </c>
      <c r="GS65" s="240"/>
      <c r="GT65" s="240"/>
      <c r="GU65" s="98">
        <f t="shared" si="42"/>
        <v>0</v>
      </c>
      <c r="GV65" s="98">
        <f t="shared" si="43"/>
        <v>0</v>
      </c>
      <c r="GW65" s="240"/>
      <c r="GX65" s="240"/>
      <c r="GY65" s="98">
        <f t="shared" si="44"/>
        <v>0</v>
      </c>
      <c r="GZ65" s="98">
        <f t="shared" si="45"/>
        <v>0</v>
      </c>
      <c r="HA65" s="240"/>
      <c r="HB65" s="240"/>
      <c r="HC65" s="98">
        <f t="shared" si="46"/>
        <v>0</v>
      </c>
      <c r="HD65" s="98">
        <f t="shared" si="47"/>
        <v>0</v>
      </c>
      <c r="HE65" s="240">
        <v>1.33</v>
      </c>
      <c r="HF65" s="240"/>
      <c r="HG65" s="98">
        <f t="shared" si="48"/>
        <v>1.33</v>
      </c>
      <c r="HH65" s="98">
        <f t="shared" si="48"/>
        <v>0</v>
      </c>
      <c r="HI65" s="240">
        <v>1.44</v>
      </c>
      <c r="HJ65" s="240"/>
      <c r="HK65" s="98">
        <f t="shared" si="49"/>
        <v>1.44</v>
      </c>
      <c r="HL65" s="98">
        <f t="shared" si="49"/>
        <v>0</v>
      </c>
      <c r="HM65" s="98"/>
      <c r="HN65" s="98"/>
      <c r="HO65" s="98">
        <f t="shared" si="50"/>
        <v>0</v>
      </c>
      <c r="HP65" s="98">
        <f t="shared" si="50"/>
        <v>0</v>
      </c>
      <c r="HQ65" s="98"/>
      <c r="HR65" s="98"/>
      <c r="HS65" s="98">
        <f t="shared" si="51"/>
        <v>0</v>
      </c>
      <c r="HT65" s="98">
        <f t="shared" si="51"/>
        <v>0</v>
      </c>
      <c r="HU65" s="98">
        <v>0</v>
      </c>
      <c r="HV65" s="98"/>
      <c r="HW65" s="98">
        <f t="shared" si="69"/>
        <v>0</v>
      </c>
      <c r="HX65" s="98">
        <f t="shared" si="69"/>
        <v>0</v>
      </c>
      <c r="HY65" s="98"/>
      <c r="HZ65" s="98"/>
      <c r="IA65" s="98">
        <f t="shared" si="53"/>
        <v>0</v>
      </c>
      <c r="IB65" s="98">
        <f t="shared" si="53"/>
        <v>0</v>
      </c>
      <c r="IC65" s="98"/>
      <c r="ID65" s="98"/>
      <c r="IE65" s="98">
        <f t="shared" si="54"/>
        <v>0</v>
      </c>
      <c r="IF65" s="263">
        <f t="shared" si="55"/>
        <v>0</v>
      </c>
      <c r="IG65" s="288"/>
      <c r="IH65" s="288"/>
      <c r="II65" s="264">
        <f t="shared" si="56"/>
        <v>0</v>
      </c>
      <c r="IJ65" s="264">
        <f t="shared" si="56"/>
        <v>0</v>
      </c>
      <c r="IM65" s="264">
        <f t="shared" si="57"/>
        <v>0</v>
      </c>
      <c r="IN65" s="264">
        <f t="shared" si="57"/>
        <v>0</v>
      </c>
      <c r="IO65" s="240"/>
      <c r="IP65" s="264"/>
      <c r="IQ65" s="264">
        <f t="shared" si="58"/>
        <v>0</v>
      </c>
      <c r="IR65" s="264">
        <f t="shared" si="58"/>
        <v>0</v>
      </c>
      <c r="IS65" s="264"/>
      <c r="IT65" s="264"/>
      <c r="IU65" s="264">
        <f t="shared" si="59"/>
        <v>0</v>
      </c>
      <c r="IV65" s="264">
        <f t="shared" si="59"/>
        <v>0</v>
      </c>
      <c r="IW65" s="264">
        <v>0</v>
      </c>
      <c r="IX65" s="264"/>
      <c r="IY65" s="264">
        <f t="shared" si="60"/>
        <v>0</v>
      </c>
      <c r="IZ65" s="264">
        <f t="shared" si="61"/>
        <v>0</v>
      </c>
      <c r="JA65" s="264"/>
      <c r="JB65" s="264"/>
      <c r="JC65" s="264">
        <f t="shared" si="62"/>
        <v>0</v>
      </c>
      <c r="JD65" s="264">
        <f t="shared" si="62"/>
        <v>0</v>
      </c>
      <c r="JE65" s="264">
        <v>0</v>
      </c>
      <c r="JF65" s="264"/>
      <c r="JG65" s="264">
        <f t="shared" si="63"/>
        <v>0</v>
      </c>
      <c r="JH65" s="264">
        <f t="shared" si="63"/>
        <v>0</v>
      </c>
      <c r="JI65" s="264"/>
      <c r="JJ65" s="264"/>
      <c r="JK65" s="264">
        <f t="shared" si="64"/>
        <v>0</v>
      </c>
      <c r="JL65" s="264">
        <f t="shared" si="64"/>
        <v>0</v>
      </c>
      <c r="JM65" s="264"/>
      <c r="JN65" s="264"/>
      <c r="JO65" s="264">
        <f t="shared" si="65"/>
        <v>0</v>
      </c>
      <c r="JP65" s="264">
        <f t="shared" si="65"/>
        <v>0</v>
      </c>
      <c r="JQ65" s="264"/>
      <c r="JR65" s="264"/>
      <c r="JS65" s="264">
        <f t="shared" si="66"/>
        <v>0</v>
      </c>
      <c r="JT65" s="264">
        <f t="shared" si="66"/>
        <v>0</v>
      </c>
      <c r="JU65" s="264"/>
      <c r="JV65" s="264"/>
      <c r="JW65" s="264">
        <f t="shared" si="67"/>
        <v>0</v>
      </c>
      <c r="JX65" s="264">
        <f t="shared" si="67"/>
        <v>0</v>
      </c>
    </row>
    <row r="66" spans="1:284" ht="12.75" customHeight="1">
      <c r="A66" s="219"/>
      <c r="B66" s="114">
        <v>56</v>
      </c>
      <c r="C66" s="289"/>
      <c r="D66" s="289"/>
      <c r="E66" s="98"/>
      <c r="F66" s="98"/>
      <c r="G66" s="95">
        <f t="shared" si="0"/>
        <v>0</v>
      </c>
      <c r="H66" s="95">
        <f t="shared" si="0"/>
        <v>0</v>
      </c>
      <c r="I66" s="290">
        <v>5.15</v>
      </c>
      <c r="J66" s="95"/>
      <c r="K66" s="95"/>
      <c r="L66" s="95"/>
      <c r="M66" s="95">
        <f t="shared" si="2"/>
        <v>5.15</v>
      </c>
      <c r="N66" s="95">
        <f t="shared" si="2"/>
        <v>0</v>
      </c>
      <c r="O66" s="289"/>
      <c r="P66" s="290"/>
      <c r="Q66" s="98"/>
      <c r="R66" s="95"/>
      <c r="S66" s="95">
        <f t="shared" si="3"/>
        <v>0</v>
      </c>
      <c r="T66" s="95">
        <f t="shared" si="3"/>
        <v>0</v>
      </c>
      <c r="U66" s="95"/>
      <c r="V66" s="95"/>
      <c r="W66" s="98"/>
      <c r="X66" s="98"/>
      <c r="Y66" s="95">
        <f t="shared" si="4"/>
        <v>0</v>
      </c>
      <c r="Z66" s="95">
        <f t="shared" si="4"/>
        <v>0</v>
      </c>
      <c r="AA66" s="95"/>
      <c r="AB66" s="298"/>
      <c r="AC66" s="299"/>
      <c r="AD66" s="292"/>
      <c r="AE66" s="95">
        <f t="shared" si="5"/>
        <v>0</v>
      </c>
      <c r="AF66" s="95">
        <f t="shared" si="5"/>
        <v>0</v>
      </c>
      <c r="AG66" s="95">
        <v>10.31</v>
      </c>
      <c r="AH66" s="95"/>
      <c r="AI66" s="95"/>
      <c r="AJ66" s="95"/>
      <c r="AK66" s="95">
        <f t="shared" si="6"/>
        <v>10.31</v>
      </c>
      <c r="AL66" s="95">
        <f t="shared" si="6"/>
        <v>0</v>
      </c>
      <c r="AM66" s="95"/>
      <c r="AN66" s="95"/>
      <c r="AO66" s="99"/>
      <c r="AP66" s="99"/>
      <c r="AQ66" s="95">
        <f t="shared" si="7"/>
        <v>0</v>
      </c>
      <c r="AR66" s="95">
        <f t="shared" si="7"/>
        <v>0</v>
      </c>
      <c r="AS66" s="98"/>
      <c r="AT66" s="98"/>
      <c r="AU66" s="98"/>
      <c r="AV66" s="95"/>
      <c r="AW66" s="95">
        <f t="shared" si="8"/>
        <v>0</v>
      </c>
      <c r="AX66" s="95">
        <f t="shared" si="8"/>
        <v>0</v>
      </c>
      <c r="AY66" s="260"/>
      <c r="AZ66" s="110"/>
      <c r="BA66" s="110"/>
      <c r="BB66" s="110"/>
      <c r="BC66" s="95">
        <f t="shared" si="9"/>
        <v>0</v>
      </c>
      <c r="BD66" s="95">
        <f t="shared" si="9"/>
        <v>0</v>
      </c>
      <c r="BE66" s="289"/>
      <c r="BF66" s="289"/>
      <c r="BG66" s="99"/>
      <c r="BH66" s="293"/>
      <c r="BI66" s="95">
        <f t="shared" si="10"/>
        <v>0</v>
      </c>
      <c r="BJ66" s="95">
        <f t="shared" si="10"/>
        <v>0</v>
      </c>
      <c r="BK66" s="118"/>
      <c r="BL66" s="118"/>
      <c r="BM66" s="95"/>
      <c r="BN66" s="95"/>
      <c r="BO66" s="95">
        <f t="shared" si="11"/>
        <v>0</v>
      </c>
      <c r="BP66" s="95">
        <f t="shared" si="11"/>
        <v>0</v>
      </c>
      <c r="BQ66" s="294"/>
      <c r="BR66" s="289"/>
      <c r="BS66" s="119"/>
      <c r="BT66" s="119"/>
      <c r="BU66" s="95">
        <f t="shared" si="12"/>
        <v>0</v>
      </c>
      <c r="BV66" s="95">
        <f t="shared" si="12"/>
        <v>0</v>
      </c>
      <c r="BW66" s="98"/>
      <c r="BX66" s="98"/>
      <c r="BY66" s="103"/>
      <c r="BZ66" s="295"/>
      <c r="CA66" s="95">
        <f t="shared" si="13"/>
        <v>0</v>
      </c>
      <c r="CB66" s="95">
        <f t="shared" si="13"/>
        <v>0</v>
      </c>
      <c r="CC66" s="98"/>
      <c r="CD66" s="98"/>
      <c r="CE66" s="120"/>
      <c r="CF66" s="120"/>
      <c r="CG66" s="95">
        <f t="shared" si="14"/>
        <v>0</v>
      </c>
      <c r="CH66" s="95">
        <f t="shared" si="14"/>
        <v>0</v>
      </c>
      <c r="CI66" s="289"/>
      <c r="CJ66" s="289"/>
      <c r="CK66" s="266"/>
      <c r="CL66" s="95"/>
      <c r="CM66" s="95">
        <f t="shared" si="15"/>
        <v>0</v>
      </c>
      <c r="CN66" s="95">
        <f t="shared" si="15"/>
        <v>0</v>
      </c>
      <c r="CO66" s="289"/>
      <c r="CP66" s="289"/>
      <c r="CQ66" s="95"/>
      <c r="CR66" s="95"/>
      <c r="CS66" s="95">
        <f t="shared" si="16"/>
        <v>0</v>
      </c>
      <c r="CT66" s="95">
        <f t="shared" si="16"/>
        <v>0</v>
      </c>
      <c r="CU66" s="98"/>
      <c r="CV66" s="98"/>
      <c r="CW66" s="289"/>
      <c r="CX66" s="289"/>
      <c r="CY66" s="95">
        <f t="shared" si="17"/>
        <v>0</v>
      </c>
      <c r="CZ66" s="95">
        <f t="shared" si="17"/>
        <v>0</v>
      </c>
      <c r="DA66" s="289"/>
      <c r="DB66" s="290"/>
      <c r="DC66" s="118"/>
      <c r="DD66" s="95"/>
      <c r="DE66" s="95">
        <f t="shared" si="18"/>
        <v>0</v>
      </c>
      <c r="DF66" s="95">
        <f t="shared" si="18"/>
        <v>0</v>
      </c>
      <c r="DG66" s="98"/>
      <c r="DH66" s="98"/>
      <c r="DI66" s="98"/>
      <c r="DJ66" s="98"/>
      <c r="DK66" s="95">
        <f t="shared" si="19"/>
        <v>0</v>
      </c>
      <c r="DL66" s="95">
        <f t="shared" si="19"/>
        <v>0</v>
      </c>
      <c r="DM66" s="289"/>
      <c r="DN66" s="289"/>
      <c r="DO66" s="296"/>
      <c r="DP66" s="297"/>
      <c r="DQ66" s="95">
        <f t="shared" si="20"/>
        <v>0</v>
      </c>
      <c r="DR66" s="95">
        <f t="shared" si="20"/>
        <v>0</v>
      </c>
      <c r="DS66" s="140"/>
      <c r="DT66" s="95"/>
      <c r="DU66" s="289"/>
      <c r="DV66" s="289"/>
      <c r="DW66" s="95">
        <f t="shared" si="21"/>
        <v>0</v>
      </c>
      <c r="DX66" s="95">
        <f t="shared" si="21"/>
        <v>0</v>
      </c>
      <c r="DY66" s="289"/>
      <c r="DZ66" s="290"/>
      <c r="EA66" s="261"/>
      <c r="EB66" s="95"/>
      <c r="EC66" s="95">
        <f t="shared" si="22"/>
        <v>0</v>
      </c>
      <c r="ED66" s="95">
        <f t="shared" si="22"/>
        <v>0</v>
      </c>
      <c r="EE66" s="289"/>
      <c r="EF66" s="289"/>
      <c r="EG66" s="296"/>
      <c r="EH66" s="296"/>
      <c r="EI66" s="95">
        <f t="shared" si="23"/>
        <v>0</v>
      </c>
      <c r="EJ66" s="95">
        <f t="shared" si="23"/>
        <v>0</v>
      </c>
      <c r="EK66" s="289"/>
      <c r="EL66" s="289"/>
      <c r="EM66" s="296"/>
      <c r="EN66" s="296"/>
      <c r="EO66" s="95">
        <f t="shared" si="24"/>
        <v>0</v>
      </c>
      <c r="EP66" s="95">
        <f t="shared" si="24"/>
        <v>0</v>
      </c>
      <c r="EQ66" s="262">
        <v>0</v>
      </c>
      <c r="ER66" s="240"/>
      <c r="ES66" s="240"/>
      <c r="ET66" s="240"/>
      <c r="EU66" s="98">
        <f t="shared" si="25"/>
        <v>0</v>
      </c>
      <c r="EV66" s="98">
        <f t="shared" si="26"/>
        <v>0</v>
      </c>
      <c r="EW66" s="95"/>
      <c r="EX66" s="95"/>
      <c r="EY66" s="95"/>
      <c r="EZ66" s="95"/>
      <c r="FA66" s="95">
        <f t="shared" si="27"/>
        <v>0</v>
      </c>
      <c r="FB66" s="95">
        <f t="shared" si="27"/>
        <v>0</v>
      </c>
      <c r="FC66" s="95"/>
      <c r="FD66" s="95"/>
      <c r="FE66" s="95"/>
      <c r="FF66" s="95"/>
      <c r="FG66" s="95">
        <f t="shared" si="28"/>
        <v>0</v>
      </c>
      <c r="FH66" s="95">
        <f t="shared" si="28"/>
        <v>0</v>
      </c>
      <c r="FI66" s="240"/>
      <c r="FJ66" s="240"/>
      <c r="FK66" s="240"/>
      <c r="FL66" s="240"/>
      <c r="FM66" s="98">
        <f t="shared" si="29"/>
        <v>0</v>
      </c>
      <c r="FN66" s="98">
        <f t="shared" si="30"/>
        <v>0</v>
      </c>
      <c r="FO66" s="240">
        <v>0</v>
      </c>
      <c r="FP66" s="240"/>
      <c r="FQ66" s="240"/>
      <c r="FR66" s="240"/>
      <c r="FS66" s="98">
        <f t="shared" si="31"/>
        <v>0</v>
      </c>
      <c r="FT66" s="98">
        <f t="shared" si="32"/>
        <v>0</v>
      </c>
      <c r="FU66" s="240">
        <v>0</v>
      </c>
      <c r="FV66" s="240"/>
      <c r="FW66" s="240"/>
      <c r="FX66" s="240"/>
      <c r="FY66" s="98">
        <f t="shared" si="33"/>
        <v>0</v>
      </c>
      <c r="FZ66" s="98">
        <f t="shared" si="34"/>
        <v>0</v>
      </c>
      <c r="GA66" s="240">
        <v>8.25</v>
      </c>
      <c r="GB66" s="240"/>
      <c r="GC66" s="240"/>
      <c r="GD66" s="240"/>
      <c r="GE66" s="98">
        <f t="shared" si="35"/>
        <v>8.25</v>
      </c>
      <c r="GF66" s="98">
        <f t="shared" si="36"/>
        <v>0</v>
      </c>
      <c r="GG66" s="240"/>
      <c r="GH66" s="240"/>
      <c r="GI66" s="98">
        <f t="shared" si="68"/>
        <v>0</v>
      </c>
      <c r="GJ66" s="98">
        <f t="shared" si="37"/>
        <v>0</v>
      </c>
      <c r="GK66" s="240"/>
      <c r="GL66" s="240"/>
      <c r="GM66" s="98">
        <f t="shared" si="38"/>
        <v>0</v>
      </c>
      <c r="GN66" s="98">
        <f t="shared" si="39"/>
        <v>0</v>
      </c>
      <c r="GO66" s="240">
        <v>1.65</v>
      </c>
      <c r="GP66" s="240"/>
      <c r="GQ66" s="98">
        <f t="shared" si="40"/>
        <v>1.65</v>
      </c>
      <c r="GR66" s="98">
        <f t="shared" si="41"/>
        <v>0</v>
      </c>
      <c r="GS66" s="240"/>
      <c r="GT66" s="240"/>
      <c r="GU66" s="98">
        <f t="shared" si="42"/>
        <v>0</v>
      </c>
      <c r="GV66" s="98">
        <f t="shared" si="43"/>
        <v>0</v>
      </c>
      <c r="GW66" s="240"/>
      <c r="GX66" s="240"/>
      <c r="GY66" s="98">
        <f t="shared" si="44"/>
        <v>0</v>
      </c>
      <c r="GZ66" s="98">
        <f t="shared" si="45"/>
        <v>0</v>
      </c>
      <c r="HA66" s="240"/>
      <c r="HB66" s="240"/>
      <c r="HC66" s="98">
        <f t="shared" si="46"/>
        <v>0</v>
      </c>
      <c r="HD66" s="98">
        <f t="shared" si="47"/>
        <v>0</v>
      </c>
      <c r="HE66" s="240">
        <v>1.33</v>
      </c>
      <c r="HF66" s="240"/>
      <c r="HG66" s="98">
        <f t="shared" si="48"/>
        <v>1.33</v>
      </c>
      <c r="HH66" s="98">
        <f t="shared" si="48"/>
        <v>0</v>
      </c>
      <c r="HI66" s="240">
        <v>1.44</v>
      </c>
      <c r="HJ66" s="240"/>
      <c r="HK66" s="98">
        <f t="shared" si="49"/>
        <v>1.44</v>
      </c>
      <c r="HL66" s="98">
        <f t="shared" si="49"/>
        <v>0</v>
      </c>
      <c r="HM66" s="98"/>
      <c r="HN66" s="98"/>
      <c r="HO66" s="98">
        <f t="shared" si="50"/>
        <v>0</v>
      </c>
      <c r="HP66" s="98">
        <f t="shared" si="50"/>
        <v>0</v>
      </c>
      <c r="HQ66" s="98"/>
      <c r="HR66" s="98"/>
      <c r="HS66" s="98">
        <f t="shared" si="51"/>
        <v>0</v>
      </c>
      <c r="HT66" s="98">
        <f t="shared" si="51"/>
        <v>0</v>
      </c>
      <c r="HU66" s="98">
        <v>0</v>
      </c>
      <c r="HV66" s="98"/>
      <c r="HW66" s="98">
        <f t="shared" si="69"/>
        <v>0</v>
      </c>
      <c r="HX66" s="98">
        <f t="shared" si="69"/>
        <v>0</v>
      </c>
      <c r="HY66" s="98"/>
      <c r="HZ66" s="98"/>
      <c r="IA66" s="98">
        <f t="shared" si="53"/>
        <v>0</v>
      </c>
      <c r="IB66" s="98">
        <f t="shared" si="53"/>
        <v>0</v>
      </c>
      <c r="IC66" s="98"/>
      <c r="ID66" s="98"/>
      <c r="IE66" s="98">
        <f t="shared" si="54"/>
        <v>0</v>
      </c>
      <c r="IF66" s="263">
        <f t="shared" si="55"/>
        <v>0</v>
      </c>
      <c r="IG66" s="288"/>
      <c r="IH66" s="288"/>
      <c r="II66" s="264">
        <f t="shared" si="56"/>
        <v>0</v>
      </c>
      <c r="IJ66" s="264">
        <f t="shared" si="56"/>
        <v>0</v>
      </c>
      <c r="IM66" s="264">
        <f t="shared" si="57"/>
        <v>0</v>
      </c>
      <c r="IN66" s="264">
        <f t="shared" si="57"/>
        <v>0</v>
      </c>
      <c r="IO66" s="240"/>
      <c r="IP66" s="264"/>
      <c r="IQ66" s="264">
        <f t="shared" si="58"/>
        <v>0</v>
      </c>
      <c r="IR66" s="264">
        <f t="shared" si="58"/>
        <v>0</v>
      </c>
      <c r="IS66" s="264"/>
      <c r="IT66" s="264"/>
      <c r="IU66" s="264">
        <f t="shared" si="59"/>
        <v>0</v>
      </c>
      <c r="IV66" s="264">
        <f t="shared" si="59"/>
        <v>0</v>
      </c>
      <c r="IW66" s="264">
        <v>0</v>
      </c>
      <c r="IX66" s="264"/>
      <c r="IY66" s="264">
        <f t="shared" si="60"/>
        <v>0</v>
      </c>
      <c r="IZ66" s="264">
        <f t="shared" si="61"/>
        <v>0</v>
      </c>
      <c r="JA66" s="264"/>
      <c r="JB66" s="264"/>
      <c r="JC66" s="264">
        <f t="shared" si="62"/>
        <v>0</v>
      </c>
      <c r="JD66" s="264">
        <f t="shared" si="62"/>
        <v>0</v>
      </c>
      <c r="JE66" s="264">
        <v>0</v>
      </c>
      <c r="JF66" s="264"/>
      <c r="JG66" s="264">
        <f t="shared" si="63"/>
        <v>0</v>
      </c>
      <c r="JH66" s="264">
        <f t="shared" si="63"/>
        <v>0</v>
      </c>
      <c r="JI66" s="264"/>
      <c r="JJ66" s="264"/>
      <c r="JK66" s="264">
        <f t="shared" si="64"/>
        <v>0</v>
      </c>
      <c r="JL66" s="264">
        <f t="shared" si="64"/>
        <v>0</v>
      </c>
      <c r="JM66" s="264"/>
      <c r="JN66" s="264"/>
      <c r="JO66" s="264">
        <f t="shared" si="65"/>
        <v>0</v>
      </c>
      <c r="JP66" s="264">
        <f t="shared" si="65"/>
        <v>0</v>
      </c>
      <c r="JQ66" s="264"/>
      <c r="JR66" s="264"/>
      <c r="JS66" s="264">
        <f t="shared" si="66"/>
        <v>0</v>
      </c>
      <c r="JT66" s="264">
        <f t="shared" si="66"/>
        <v>0</v>
      </c>
      <c r="JU66" s="264"/>
      <c r="JV66" s="264"/>
      <c r="JW66" s="264">
        <f t="shared" si="67"/>
        <v>0</v>
      </c>
      <c r="JX66" s="264">
        <f t="shared" si="67"/>
        <v>0</v>
      </c>
    </row>
    <row r="67" spans="1:284" ht="12.75" customHeight="1">
      <c r="A67" s="222" t="s">
        <v>150</v>
      </c>
      <c r="B67" s="114">
        <v>57</v>
      </c>
      <c r="C67" s="289"/>
      <c r="D67" s="289"/>
      <c r="E67" s="98"/>
      <c r="F67" s="98"/>
      <c r="G67" s="95">
        <f t="shared" si="0"/>
        <v>0</v>
      </c>
      <c r="H67" s="95">
        <f t="shared" si="0"/>
        <v>0</v>
      </c>
      <c r="I67" s="290">
        <v>0</v>
      </c>
      <c r="J67" s="95"/>
      <c r="K67" s="95"/>
      <c r="L67" s="95"/>
      <c r="M67" s="95">
        <f t="shared" si="2"/>
        <v>0</v>
      </c>
      <c r="N67" s="95">
        <f t="shared" si="2"/>
        <v>0</v>
      </c>
      <c r="O67" s="289"/>
      <c r="P67" s="290"/>
      <c r="Q67" s="98"/>
      <c r="R67" s="95"/>
      <c r="S67" s="95">
        <f t="shared" si="3"/>
        <v>0</v>
      </c>
      <c r="T67" s="95">
        <f t="shared" si="3"/>
        <v>0</v>
      </c>
      <c r="U67" s="95"/>
      <c r="V67" s="95"/>
      <c r="W67" s="98"/>
      <c r="X67" s="98"/>
      <c r="Y67" s="95">
        <f t="shared" si="4"/>
        <v>0</v>
      </c>
      <c r="Z67" s="95">
        <f t="shared" si="4"/>
        <v>0</v>
      </c>
      <c r="AA67" s="95"/>
      <c r="AB67" s="298"/>
      <c r="AC67" s="299"/>
      <c r="AD67" s="292"/>
      <c r="AE67" s="95">
        <f t="shared" si="5"/>
        <v>0</v>
      </c>
      <c r="AF67" s="95">
        <f t="shared" si="5"/>
        <v>0</v>
      </c>
      <c r="AG67" s="95">
        <v>10.31</v>
      </c>
      <c r="AH67" s="95"/>
      <c r="AI67" s="95"/>
      <c r="AJ67" s="95"/>
      <c r="AK67" s="95">
        <f t="shared" si="6"/>
        <v>10.31</v>
      </c>
      <c r="AL67" s="95">
        <f t="shared" si="6"/>
        <v>0</v>
      </c>
      <c r="AM67" s="95"/>
      <c r="AN67" s="95"/>
      <c r="AO67" s="99"/>
      <c r="AP67" s="99"/>
      <c r="AQ67" s="95">
        <f t="shared" si="7"/>
        <v>0</v>
      </c>
      <c r="AR67" s="95">
        <f t="shared" si="7"/>
        <v>0</v>
      </c>
      <c r="AS67" s="98"/>
      <c r="AT67" s="98"/>
      <c r="AU67" s="98"/>
      <c r="AV67" s="95"/>
      <c r="AW67" s="95">
        <f t="shared" si="8"/>
        <v>0</v>
      </c>
      <c r="AX67" s="95">
        <f t="shared" si="8"/>
        <v>0</v>
      </c>
      <c r="AY67" s="260"/>
      <c r="AZ67" s="110"/>
      <c r="BA67" s="110"/>
      <c r="BB67" s="110"/>
      <c r="BC67" s="95">
        <f t="shared" si="9"/>
        <v>0</v>
      </c>
      <c r="BD67" s="95">
        <f t="shared" si="9"/>
        <v>0</v>
      </c>
      <c r="BE67" s="289"/>
      <c r="BF67" s="289"/>
      <c r="BG67" s="99"/>
      <c r="BH67" s="293"/>
      <c r="BI67" s="95">
        <f t="shared" si="10"/>
        <v>0</v>
      </c>
      <c r="BJ67" s="95">
        <f t="shared" si="10"/>
        <v>0</v>
      </c>
      <c r="BK67" s="118"/>
      <c r="BL67" s="118"/>
      <c r="BM67" s="95"/>
      <c r="BN67" s="95"/>
      <c r="BO67" s="95">
        <f t="shared" si="11"/>
        <v>0</v>
      </c>
      <c r="BP67" s="95">
        <f t="shared" si="11"/>
        <v>0</v>
      </c>
      <c r="BQ67" s="294"/>
      <c r="BR67" s="289"/>
      <c r="BS67" s="119"/>
      <c r="BT67" s="119"/>
      <c r="BU67" s="95">
        <f t="shared" si="12"/>
        <v>0</v>
      </c>
      <c r="BV67" s="95">
        <f t="shared" si="12"/>
        <v>0</v>
      </c>
      <c r="BW67" s="98"/>
      <c r="BX67" s="98"/>
      <c r="BY67" s="103"/>
      <c r="BZ67" s="295"/>
      <c r="CA67" s="95">
        <f t="shared" si="13"/>
        <v>0</v>
      </c>
      <c r="CB67" s="95">
        <f t="shared" si="13"/>
        <v>0</v>
      </c>
      <c r="CC67" s="98"/>
      <c r="CD67" s="98"/>
      <c r="CE67" s="120"/>
      <c r="CF67" s="120"/>
      <c r="CG67" s="95">
        <f t="shared" si="14"/>
        <v>0</v>
      </c>
      <c r="CH67" s="95">
        <f t="shared" si="14"/>
        <v>0</v>
      </c>
      <c r="CI67" s="289"/>
      <c r="CJ67" s="289"/>
      <c r="CK67" s="266"/>
      <c r="CL67" s="95"/>
      <c r="CM67" s="95">
        <f t="shared" si="15"/>
        <v>0</v>
      </c>
      <c r="CN67" s="95">
        <f t="shared" si="15"/>
        <v>0</v>
      </c>
      <c r="CO67" s="289"/>
      <c r="CP67" s="289"/>
      <c r="CQ67" s="95"/>
      <c r="CR67" s="95"/>
      <c r="CS67" s="95">
        <f t="shared" si="16"/>
        <v>0</v>
      </c>
      <c r="CT67" s="95">
        <f t="shared" si="16"/>
        <v>0</v>
      </c>
      <c r="CU67" s="98"/>
      <c r="CV67" s="98"/>
      <c r="CW67" s="289"/>
      <c r="CX67" s="289"/>
      <c r="CY67" s="95">
        <f t="shared" si="17"/>
        <v>0</v>
      </c>
      <c r="CZ67" s="95">
        <f t="shared" si="17"/>
        <v>0</v>
      </c>
      <c r="DA67" s="289"/>
      <c r="DB67" s="290"/>
      <c r="DC67" s="118"/>
      <c r="DD67" s="95"/>
      <c r="DE67" s="95">
        <f t="shared" si="18"/>
        <v>0</v>
      </c>
      <c r="DF67" s="95">
        <f t="shared" si="18"/>
        <v>0</v>
      </c>
      <c r="DG67" s="98"/>
      <c r="DH67" s="98"/>
      <c r="DI67" s="98"/>
      <c r="DJ67" s="98"/>
      <c r="DK67" s="95">
        <f t="shared" si="19"/>
        <v>0</v>
      </c>
      <c r="DL67" s="95">
        <f t="shared" si="19"/>
        <v>0</v>
      </c>
      <c r="DM67" s="289"/>
      <c r="DN67" s="289"/>
      <c r="DO67" s="296"/>
      <c r="DP67" s="297"/>
      <c r="DQ67" s="95">
        <f t="shared" si="20"/>
        <v>0</v>
      </c>
      <c r="DR67" s="95">
        <f t="shared" si="20"/>
        <v>0</v>
      </c>
      <c r="DS67" s="140"/>
      <c r="DT67" s="95"/>
      <c r="DU67" s="289"/>
      <c r="DV67" s="289"/>
      <c r="DW67" s="95">
        <f t="shared" si="21"/>
        <v>0</v>
      </c>
      <c r="DX67" s="95">
        <f t="shared" si="21"/>
        <v>0</v>
      </c>
      <c r="DY67" s="289"/>
      <c r="DZ67" s="290"/>
      <c r="EA67" s="261"/>
      <c r="EB67" s="95"/>
      <c r="EC67" s="95">
        <f t="shared" si="22"/>
        <v>0</v>
      </c>
      <c r="ED67" s="95">
        <f t="shared" si="22"/>
        <v>0</v>
      </c>
      <c r="EE67" s="289"/>
      <c r="EF67" s="289"/>
      <c r="EG67" s="296"/>
      <c r="EH67" s="296"/>
      <c r="EI67" s="95">
        <f t="shared" si="23"/>
        <v>0</v>
      </c>
      <c r="EJ67" s="95">
        <f t="shared" si="23"/>
        <v>0</v>
      </c>
      <c r="EK67" s="289"/>
      <c r="EL67" s="289"/>
      <c r="EM67" s="296"/>
      <c r="EN67" s="296"/>
      <c r="EO67" s="95">
        <f t="shared" si="24"/>
        <v>0</v>
      </c>
      <c r="EP67" s="95">
        <f t="shared" si="24"/>
        <v>0</v>
      </c>
      <c r="EQ67" s="262">
        <v>0</v>
      </c>
      <c r="ER67" s="240"/>
      <c r="ES67" s="240"/>
      <c r="ET67" s="240"/>
      <c r="EU67" s="98">
        <f t="shared" si="25"/>
        <v>0</v>
      </c>
      <c r="EV67" s="98">
        <f t="shared" si="26"/>
        <v>0</v>
      </c>
      <c r="EW67" s="95"/>
      <c r="EX67" s="95"/>
      <c r="EY67" s="95"/>
      <c r="EZ67" s="95"/>
      <c r="FA67" s="95">
        <f t="shared" si="27"/>
        <v>0</v>
      </c>
      <c r="FB67" s="95">
        <f t="shared" si="27"/>
        <v>0</v>
      </c>
      <c r="FC67" s="95"/>
      <c r="FD67" s="95"/>
      <c r="FE67" s="95"/>
      <c r="FF67" s="95"/>
      <c r="FG67" s="95">
        <f t="shared" si="28"/>
        <v>0</v>
      </c>
      <c r="FH67" s="95">
        <f t="shared" si="28"/>
        <v>0</v>
      </c>
      <c r="FI67" s="240"/>
      <c r="FJ67" s="240"/>
      <c r="FK67" s="240"/>
      <c r="FL67" s="240"/>
      <c r="FM67" s="98">
        <f t="shared" si="29"/>
        <v>0</v>
      </c>
      <c r="FN67" s="98">
        <f t="shared" si="30"/>
        <v>0</v>
      </c>
      <c r="FO67" s="240">
        <v>0</v>
      </c>
      <c r="FP67" s="240"/>
      <c r="FQ67" s="240"/>
      <c r="FR67" s="240"/>
      <c r="FS67" s="98">
        <f t="shared" si="31"/>
        <v>0</v>
      </c>
      <c r="FT67" s="98">
        <f t="shared" si="32"/>
        <v>0</v>
      </c>
      <c r="FU67" s="240">
        <v>0</v>
      </c>
      <c r="FV67" s="240"/>
      <c r="FW67" s="240"/>
      <c r="FX67" s="240"/>
      <c r="FY67" s="98">
        <f t="shared" si="33"/>
        <v>0</v>
      </c>
      <c r="FZ67" s="98">
        <f t="shared" si="34"/>
        <v>0</v>
      </c>
      <c r="GA67" s="240">
        <v>8.25</v>
      </c>
      <c r="GB67" s="240"/>
      <c r="GC67" s="240"/>
      <c r="GD67" s="240"/>
      <c r="GE67" s="98">
        <f t="shared" si="35"/>
        <v>8.25</v>
      </c>
      <c r="GF67" s="98">
        <f t="shared" si="36"/>
        <v>0</v>
      </c>
      <c r="GG67" s="240"/>
      <c r="GH67" s="240"/>
      <c r="GI67" s="98">
        <f t="shared" si="68"/>
        <v>0</v>
      </c>
      <c r="GJ67" s="98">
        <f t="shared" si="37"/>
        <v>0</v>
      </c>
      <c r="GK67" s="240"/>
      <c r="GL67" s="240"/>
      <c r="GM67" s="98">
        <f t="shared" si="38"/>
        <v>0</v>
      </c>
      <c r="GN67" s="98">
        <f t="shared" si="39"/>
        <v>0</v>
      </c>
      <c r="GO67" s="240">
        <v>1.96</v>
      </c>
      <c r="GP67" s="240"/>
      <c r="GQ67" s="98">
        <f t="shared" si="40"/>
        <v>1.96</v>
      </c>
      <c r="GR67" s="98">
        <f t="shared" si="41"/>
        <v>0</v>
      </c>
      <c r="GS67" s="240"/>
      <c r="GT67" s="240"/>
      <c r="GU67" s="98">
        <f t="shared" si="42"/>
        <v>0</v>
      </c>
      <c r="GV67" s="98">
        <f t="shared" si="43"/>
        <v>0</v>
      </c>
      <c r="GW67" s="240"/>
      <c r="GX67" s="240"/>
      <c r="GY67" s="98">
        <f t="shared" si="44"/>
        <v>0</v>
      </c>
      <c r="GZ67" s="98">
        <f t="shared" si="45"/>
        <v>0</v>
      </c>
      <c r="HA67" s="240"/>
      <c r="HB67" s="240"/>
      <c r="HC67" s="98">
        <f t="shared" si="46"/>
        <v>0</v>
      </c>
      <c r="HD67" s="98">
        <f t="shared" si="47"/>
        <v>0</v>
      </c>
      <c r="HE67" s="240">
        <v>1.33</v>
      </c>
      <c r="HF67" s="240"/>
      <c r="HG67" s="98">
        <f t="shared" si="48"/>
        <v>1.33</v>
      </c>
      <c r="HH67" s="98">
        <f t="shared" si="48"/>
        <v>0</v>
      </c>
      <c r="HI67" s="240">
        <v>1.44</v>
      </c>
      <c r="HJ67" s="240"/>
      <c r="HK67" s="98">
        <f t="shared" si="49"/>
        <v>1.44</v>
      </c>
      <c r="HL67" s="98">
        <f t="shared" si="49"/>
        <v>0</v>
      </c>
      <c r="HM67" s="98"/>
      <c r="HN67" s="98"/>
      <c r="HO67" s="98">
        <f t="shared" si="50"/>
        <v>0</v>
      </c>
      <c r="HP67" s="98">
        <f t="shared" si="50"/>
        <v>0</v>
      </c>
      <c r="HQ67" s="98"/>
      <c r="HR67" s="98"/>
      <c r="HS67" s="98">
        <f t="shared" si="51"/>
        <v>0</v>
      </c>
      <c r="HT67" s="98">
        <f t="shared" si="51"/>
        <v>0</v>
      </c>
      <c r="HU67" s="98">
        <v>0</v>
      </c>
      <c r="HV67" s="98"/>
      <c r="HW67" s="98">
        <f t="shared" si="69"/>
        <v>0</v>
      </c>
      <c r="HX67" s="98">
        <f t="shared" si="69"/>
        <v>0</v>
      </c>
      <c r="HY67" s="98"/>
      <c r="HZ67" s="98"/>
      <c r="IA67" s="98">
        <f t="shared" si="53"/>
        <v>0</v>
      </c>
      <c r="IB67" s="98">
        <f t="shared" si="53"/>
        <v>0</v>
      </c>
      <c r="IC67" s="98"/>
      <c r="ID67" s="98"/>
      <c r="IE67" s="98">
        <f t="shared" si="54"/>
        <v>0</v>
      </c>
      <c r="IF67" s="263">
        <f t="shared" si="55"/>
        <v>0</v>
      </c>
      <c r="IG67" s="288"/>
      <c r="IH67" s="288"/>
      <c r="II67" s="264">
        <f t="shared" si="56"/>
        <v>0</v>
      </c>
      <c r="IJ67" s="264">
        <f t="shared" si="56"/>
        <v>0</v>
      </c>
      <c r="IM67" s="264">
        <f t="shared" si="57"/>
        <v>0</v>
      </c>
      <c r="IN67" s="264">
        <f t="shared" si="57"/>
        <v>0</v>
      </c>
      <c r="IO67" s="240"/>
      <c r="IP67" s="264"/>
      <c r="IQ67" s="264">
        <f t="shared" si="58"/>
        <v>0</v>
      </c>
      <c r="IR67" s="264">
        <f t="shared" si="58"/>
        <v>0</v>
      </c>
      <c r="IS67" s="264"/>
      <c r="IT67" s="264"/>
      <c r="IU67" s="264">
        <f t="shared" si="59"/>
        <v>0</v>
      </c>
      <c r="IV67" s="264">
        <f t="shared" si="59"/>
        <v>0</v>
      </c>
      <c r="IW67" s="264">
        <v>0</v>
      </c>
      <c r="IX67" s="264"/>
      <c r="IY67" s="264">
        <f t="shared" si="60"/>
        <v>0</v>
      </c>
      <c r="IZ67" s="264">
        <f t="shared" si="61"/>
        <v>0</v>
      </c>
      <c r="JA67" s="264"/>
      <c r="JB67" s="264"/>
      <c r="JC67" s="264">
        <f t="shared" si="62"/>
        <v>0</v>
      </c>
      <c r="JD67" s="264">
        <f t="shared" si="62"/>
        <v>0</v>
      </c>
      <c r="JE67" s="264">
        <v>0</v>
      </c>
      <c r="JF67" s="264"/>
      <c r="JG67" s="264">
        <f t="shared" si="63"/>
        <v>0</v>
      </c>
      <c r="JH67" s="264">
        <f t="shared" si="63"/>
        <v>0</v>
      </c>
      <c r="JI67" s="264"/>
      <c r="JJ67" s="264"/>
      <c r="JK67" s="264">
        <f t="shared" si="64"/>
        <v>0</v>
      </c>
      <c r="JL67" s="264">
        <f t="shared" si="64"/>
        <v>0</v>
      </c>
      <c r="JM67" s="264"/>
      <c r="JN67" s="264"/>
      <c r="JO67" s="264">
        <f t="shared" si="65"/>
        <v>0</v>
      </c>
      <c r="JP67" s="264">
        <f t="shared" si="65"/>
        <v>0</v>
      </c>
      <c r="JQ67" s="264"/>
      <c r="JR67" s="264"/>
      <c r="JS67" s="264">
        <f t="shared" si="66"/>
        <v>0</v>
      </c>
      <c r="JT67" s="264">
        <f t="shared" si="66"/>
        <v>0</v>
      </c>
      <c r="JU67" s="264"/>
      <c r="JV67" s="264"/>
      <c r="JW67" s="264">
        <f t="shared" si="67"/>
        <v>0</v>
      </c>
      <c r="JX67" s="264">
        <f t="shared" si="67"/>
        <v>0</v>
      </c>
    </row>
    <row r="68" spans="1:284" ht="12.75" customHeight="1">
      <c r="A68" s="219"/>
      <c r="B68" s="114">
        <v>58</v>
      </c>
      <c r="C68" s="289"/>
      <c r="D68" s="289"/>
      <c r="E68" s="98"/>
      <c r="F68" s="98"/>
      <c r="G68" s="95">
        <f t="shared" si="0"/>
        <v>0</v>
      </c>
      <c r="H68" s="95">
        <f t="shared" si="0"/>
        <v>0</v>
      </c>
      <c r="I68" s="290">
        <v>0</v>
      </c>
      <c r="J68" s="95"/>
      <c r="K68" s="95"/>
      <c r="L68" s="95"/>
      <c r="M68" s="95">
        <f t="shared" si="2"/>
        <v>0</v>
      </c>
      <c r="N68" s="95">
        <f t="shared" si="2"/>
        <v>0</v>
      </c>
      <c r="O68" s="289"/>
      <c r="P68" s="290"/>
      <c r="Q68" s="98"/>
      <c r="R68" s="95"/>
      <c r="S68" s="95">
        <f t="shared" si="3"/>
        <v>0</v>
      </c>
      <c r="T68" s="95">
        <f t="shared" si="3"/>
        <v>0</v>
      </c>
      <c r="U68" s="95"/>
      <c r="V68" s="95"/>
      <c r="W68" s="98"/>
      <c r="X68" s="98"/>
      <c r="Y68" s="95">
        <f t="shared" si="4"/>
        <v>0</v>
      </c>
      <c r="Z68" s="95">
        <f t="shared" si="4"/>
        <v>0</v>
      </c>
      <c r="AA68" s="95"/>
      <c r="AB68" s="298"/>
      <c r="AC68" s="299"/>
      <c r="AD68" s="292"/>
      <c r="AE68" s="95">
        <f t="shared" si="5"/>
        <v>0</v>
      </c>
      <c r="AF68" s="95">
        <f t="shared" si="5"/>
        <v>0</v>
      </c>
      <c r="AG68" s="95">
        <v>10.31</v>
      </c>
      <c r="AH68" s="95"/>
      <c r="AI68" s="95"/>
      <c r="AJ68" s="95"/>
      <c r="AK68" s="95">
        <f t="shared" si="6"/>
        <v>10.31</v>
      </c>
      <c r="AL68" s="95">
        <f t="shared" si="6"/>
        <v>0</v>
      </c>
      <c r="AM68" s="95"/>
      <c r="AN68" s="95"/>
      <c r="AO68" s="99"/>
      <c r="AP68" s="99"/>
      <c r="AQ68" s="95">
        <f t="shared" si="7"/>
        <v>0</v>
      </c>
      <c r="AR68" s="95">
        <f t="shared" si="7"/>
        <v>0</v>
      </c>
      <c r="AS68" s="98"/>
      <c r="AT68" s="98"/>
      <c r="AU68" s="98"/>
      <c r="AV68" s="95"/>
      <c r="AW68" s="95">
        <f t="shared" si="8"/>
        <v>0</v>
      </c>
      <c r="AX68" s="95">
        <f t="shared" si="8"/>
        <v>0</v>
      </c>
      <c r="AY68" s="260"/>
      <c r="AZ68" s="110"/>
      <c r="BA68" s="110"/>
      <c r="BB68" s="110"/>
      <c r="BC68" s="95">
        <f t="shared" si="9"/>
        <v>0</v>
      </c>
      <c r="BD68" s="95">
        <f t="shared" si="9"/>
        <v>0</v>
      </c>
      <c r="BE68" s="289"/>
      <c r="BF68" s="289"/>
      <c r="BG68" s="99"/>
      <c r="BH68" s="293"/>
      <c r="BI68" s="95">
        <f t="shared" si="10"/>
        <v>0</v>
      </c>
      <c r="BJ68" s="95">
        <f t="shared" si="10"/>
        <v>0</v>
      </c>
      <c r="BK68" s="118"/>
      <c r="BL68" s="118"/>
      <c r="BM68" s="95"/>
      <c r="BN68" s="95"/>
      <c r="BO68" s="95">
        <f t="shared" si="11"/>
        <v>0</v>
      </c>
      <c r="BP68" s="95">
        <f t="shared" si="11"/>
        <v>0</v>
      </c>
      <c r="BQ68" s="294"/>
      <c r="BR68" s="289"/>
      <c r="BS68" s="119"/>
      <c r="BT68" s="119"/>
      <c r="BU68" s="95">
        <f t="shared" si="12"/>
        <v>0</v>
      </c>
      <c r="BV68" s="95">
        <f t="shared" si="12"/>
        <v>0</v>
      </c>
      <c r="BW68" s="98"/>
      <c r="BX68" s="98"/>
      <c r="BY68" s="103"/>
      <c r="BZ68" s="295"/>
      <c r="CA68" s="95">
        <f t="shared" si="13"/>
        <v>0</v>
      </c>
      <c r="CB68" s="95">
        <f t="shared" si="13"/>
        <v>0</v>
      </c>
      <c r="CC68" s="98"/>
      <c r="CD68" s="98"/>
      <c r="CE68" s="120"/>
      <c r="CF68" s="120"/>
      <c r="CG68" s="95">
        <f t="shared" si="14"/>
        <v>0</v>
      </c>
      <c r="CH68" s="95">
        <f t="shared" si="14"/>
        <v>0</v>
      </c>
      <c r="CI68" s="289"/>
      <c r="CJ68" s="289"/>
      <c r="CK68" s="266"/>
      <c r="CL68" s="95"/>
      <c r="CM68" s="95">
        <f t="shared" si="15"/>
        <v>0</v>
      </c>
      <c r="CN68" s="95">
        <f t="shared" si="15"/>
        <v>0</v>
      </c>
      <c r="CO68" s="289"/>
      <c r="CP68" s="289"/>
      <c r="CQ68" s="95"/>
      <c r="CR68" s="95"/>
      <c r="CS68" s="95">
        <f t="shared" si="16"/>
        <v>0</v>
      </c>
      <c r="CT68" s="95">
        <f t="shared" si="16"/>
        <v>0</v>
      </c>
      <c r="CU68" s="98"/>
      <c r="CV68" s="98"/>
      <c r="CW68" s="289"/>
      <c r="CX68" s="289"/>
      <c r="CY68" s="95">
        <f t="shared" si="17"/>
        <v>0</v>
      </c>
      <c r="CZ68" s="95">
        <f t="shared" si="17"/>
        <v>0</v>
      </c>
      <c r="DA68" s="289"/>
      <c r="DB68" s="290"/>
      <c r="DC68" s="118"/>
      <c r="DD68" s="95"/>
      <c r="DE68" s="95">
        <f t="shared" si="18"/>
        <v>0</v>
      </c>
      <c r="DF68" s="95">
        <f t="shared" si="18"/>
        <v>0</v>
      </c>
      <c r="DG68" s="98"/>
      <c r="DH68" s="98"/>
      <c r="DI68" s="98"/>
      <c r="DJ68" s="98"/>
      <c r="DK68" s="95">
        <f t="shared" si="19"/>
        <v>0</v>
      </c>
      <c r="DL68" s="95">
        <f t="shared" si="19"/>
        <v>0</v>
      </c>
      <c r="DM68" s="289"/>
      <c r="DN68" s="289"/>
      <c r="DO68" s="296"/>
      <c r="DP68" s="297"/>
      <c r="DQ68" s="95">
        <f t="shared" si="20"/>
        <v>0</v>
      </c>
      <c r="DR68" s="95">
        <f t="shared" si="20"/>
        <v>0</v>
      </c>
      <c r="DS68" s="140"/>
      <c r="DT68" s="95"/>
      <c r="DU68" s="289"/>
      <c r="DV68" s="289"/>
      <c r="DW68" s="95">
        <f t="shared" si="21"/>
        <v>0</v>
      </c>
      <c r="DX68" s="95">
        <f t="shared" si="21"/>
        <v>0</v>
      </c>
      <c r="DY68" s="289"/>
      <c r="DZ68" s="290"/>
      <c r="EA68" s="261"/>
      <c r="EB68" s="95"/>
      <c r="EC68" s="95">
        <f t="shared" si="22"/>
        <v>0</v>
      </c>
      <c r="ED68" s="95">
        <f t="shared" si="22"/>
        <v>0</v>
      </c>
      <c r="EE68" s="289"/>
      <c r="EF68" s="289"/>
      <c r="EG68" s="296"/>
      <c r="EH68" s="296"/>
      <c r="EI68" s="95">
        <f t="shared" si="23"/>
        <v>0</v>
      </c>
      <c r="EJ68" s="95">
        <f t="shared" si="23"/>
        <v>0</v>
      </c>
      <c r="EK68" s="289"/>
      <c r="EL68" s="289"/>
      <c r="EM68" s="296"/>
      <c r="EN68" s="296"/>
      <c r="EO68" s="95">
        <f t="shared" si="24"/>
        <v>0</v>
      </c>
      <c r="EP68" s="95">
        <f t="shared" si="24"/>
        <v>0</v>
      </c>
      <c r="EQ68" s="262">
        <v>0</v>
      </c>
      <c r="ER68" s="240"/>
      <c r="ES68" s="240"/>
      <c r="ET68" s="240"/>
      <c r="EU68" s="98">
        <f t="shared" si="25"/>
        <v>0</v>
      </c>
      <c r="EV68" s="98">
        <f t="shared" si="26"/>
        <v>0</v>
      </c>
      <c r="EW68" s="95"/>
      <c r="EX68" s="95"/>
      <c r="EY68" s="95"/>
      <c r="EZ68" s="95"/>
      <c r="FA68" s="95">
        <f t="shared" si="27"/>
        <v>0</v>
      </c>
      <c r="FB68" s="95">
        <f t="shared" si="27"/>
        <v>0</v>
      </c>
      <c r="FC68" s="95"/>
      <c r="FD68" s="95"/>
      <c r="FE68" s="95"/>
      <c r="FF68" s="95"/>
      <c r="FG68" s="95">
        <f t="shared" si="28"/>
        <v>0</v>
      </c>
      <c r="FH68" s="95">
        <f t="shared" si="28"/>
        <v>0</v>
      </c>
      <c r="FI68" s="240"/>
      <c r="FJ68" s="240"/>
      <c r="FK68" s="240"/>
      <c r="FL68" s="240"/>
      <c r="FM68" s="98">
        <f t="shared" si="29"/>
        <v>0</v>
      </c>
      <c r="FN68" s="98">
        <f t="shared" si="30"/>
        <v>0</v>
      </c>
      <c r="FO68" s="240">
        <v>0</v>
      </c>
      <c r="FP68" s="240"/>
      <c r="FQ68" s="240"/>
      <c r="FR68" s="240"/>
      <c r="FS68" s="98">
        <f t="shared" si="31"/>
        <v>0</v>
      </c>
      <c r="FT68" s="98">
        <f t="shared" si="32"/>
        <v>0</v>
      </c>
      <c r="FU68" s="240">
        <v>0</v>
      </c>
      <c r="FV68" s="240"/>
      <c r="FW68" s="240"/>
      <c r="FX68" s="240"/>
      <c r="FY68" s="98">
        <f t="shared" si="33"/>
        <v>0</v>
      </c>
      <c r="FZ68" s="98">
        <f t="shared" si="34"/>
        <v>0</v>
      </c>
      <c r="GA68" s="240">
        <v>8.25</v>
      </c>
      <c r="GB68" s="240"/>
      <c r="GC68" s="240"/>
      <c r="GD68" s="240"/>
      <c r="GE68" s="98">
        <f t="shared" si="35"/>
        <v>8.25</v>
      </c>
      <c r="GF68" s="98">
        <f t="shared" si="36"/>
        <v>0</v>
      </c>
      <c r="GG68" s="240"/>
      <c r="GH68" s="240"/>
      <c r="GI68" s="98">
        <f t="shared" si="68"/>
        <v>0</v>
      </c>
      <c r="GJ68" s="98">
        <f t="shared" si="37"/>
        <v>0</v>
      </c>
      <c r="GK68" s="240"/>
      <c r="GL68" s="240"/>
      <c r="GM68" s="98">
        <f t="shared" si="38"/>
        <v>0</v>
      </c>
      <c r="GN68" s="98">
        <f t="shared" si="39"/>
        <v>0</v>
      </c>
      <c r="GO68" s="240">
        <v>1.75</v>
      </c>
      <c r="GP68" s="240"/>
      <c r="GQ68" s="98">
        <f t="shared" si="40"/>
        <v>1.75</v>
      </c>
      <c r="GR68" s="98">
        <f t="shared" si="41"/>
        <v>0</v>
      </c>
      <c r="GS68" s="240"/>
      <c r="GT68" s="240"/>
      <c r="GU68" s="98">
        <f t="shared" si="42"/>
        <v>0</v>
      </c>
      <c r="GV68" s="98">
        <f t="shared" si="43"/>
        <v>0</v>
      </c>
      <c r="GW68" s="240"/>
      <c r="GX68" s="240"/>
      <c r="GY68" s="98">
        <f t="shared" si="44"/>
        <v>0</v>
      </c>
      <c r="GZ68" s="98">
        <f t="shared" si="45"/>
        <v>0</v>
      </c>
      <c r="HA68" s="240"/>
      <c r="HB68" s="240"/>
      <c r="HC68" s="98">
        <f t="shared" si="46"/>
        <v>0</v>
      </c>
      <c r="HD68" s="98">
        <f t="shared" si="47"/>
        <v>0</v>
      </c>
      <c r="HE68" s="240">
        <v>1.33</v>
      </c>
      <c r="HF68" s="240"/>
      <c r="HG68" s="98">
        <f t="shared" si="48"/>
        <v>1.33</v>
      </c>
      <c r="HH68" s="98">
        <f t="shared" si="48"/>
        <v>0</v>
      </c>
      <c r="HI68" s="240">
        <v>1.44</v>
      </c>
      <c r="HJ68" s="240"/>
      <c r="HK68" s="98">
        <f t="shared" si="49"/>
        <v>1.44</v>
      </c>
      <c r="HL68" s="98">
        <f t="shared" si="49"/>
        <v>0</v>
      </c>
      <c r="HM68" s="98"/>
      <c r="HN68" s="98"/>
      <c r="HO68" s="98">
        <f t="shared" si="50"/>
        <v>0</v>
      </c>
      <c r="HP68" s="98">
        <f t="shared" si="50"/>
        <v>0</v>
      </c>
      <c r="HQ68" s="98"/>
      <c r="HR68" s="98"/>
      <c r="HS68" s="98">
        <f t="shared" si="51"/>
        <v>0</v>
      </c>
      <c r="HT68" s="98">
        <f t="shared" si="51"/>
        <v>0</v>
      </c>
      <c r="HU68" s="98">
        <v>0</v>
      </c>
      <c r="HV68" s="98"/>
      <c r="HW68" s="98">
        <f t="shared" si="69"/>
        <v>0</v>
      </c>
      <c r="HX68" s="98">
        <f t="shared" si="69"/>
        <v>0</v>
      </c>
      <c r="HY68" s="98"/>
      <c r="HZ68" s="98"/>
      <c r="IA68" s="98">
        <f t="shared" si="53"/>
        <v>0</v>
      </c>
      <c r="IB68" s="98">
        <f t="shared" si="53"/>
        <v>0</v>
      </c>
      <c r="IC68" s="98"/>
      <c r="ID68" s="98"/>
      <c r="IE68" s="98">
        <f t="shared" si="54"/>
        <v>0</v>
      </c>
      <c r="IF68" s="263">
        <f t="shared" si="55"/>
        <v>0</v>
      </c>
      <c r="IG68" s="288"/>
      <c r="IH68" s="288"/>
      <c r="II68" s="264">
        <f t="shared" si="56"/>
        <v>0</v>
      </c>
      <c r="IJ68" s="264">
        <f t="shared" si="56"/>
        <v>0</v>
      </c>
      <c r="IM68" s="264">
        <f t="shared" si="57"/>
        <v>0</v>
      </c>
      <c r="IN68" s="264">
        <f t="shared" si="57"/>
        <v>0</v>
      </c>
      <c r="IO68" s="240"/>
      <c r="IP68" s="264"/>
      <c r="IQ68" s="264">
        <f t="shared" si="58"/>
        <v>0</v>
      </c>
      <c r="IR68" s="264">
        <f t="shared" si="58"/>
        <v>0</v>
      </c>
      <c r="IS68" s="264"/>
      <c r="IT68" s="264"/>
      <c r="IU68" s="264">
        <f t="shared" si="59"/>
        <v>0</v>
      </c>
      <c r="IV68" s="264">
        <f t="shared" si="59"/>
        <v>0</v>
      </c>
      <c r="IW68" s="264">
        <v>0</v>
      </c>
      <c r="IX68" s="264"/>
      <c r="IY68" s="264">
        <f t="shared" si="60"/>
        <v>0</v>
      </c>
      <c r="IZ68" s="264">
        <f t="shared" si="61"/>
        <v>0</v>
      </c>
      <c r="JA68" s="264"/>
      <c r="JB68" s="264"/>
      <c r="JC68" s="264">
        <f t="shared" si="62"/>
        <v>0</v>
      </c>
      <c r="JD68" s="264">
        <f t="shared" si="62"/>
        <v>0</v>
      </c>
      <c r="JE68" s="264">
        <v>0</v>
      </c>
      <c r="JF68" s="264"/>
      <c r="JG68" s="264">
        <f t="shared" si="63"/>
        <v>0</v>
      </c>
      <c r="JH68" s="264">
        <f t="shared" si="63"/>
        <v>0</v>
      </c>
      <c r="JI68" s="264"/>
      <c r="JJ68" s="264"/>
      <c r="JK68" s="264">
        <f t="shared" si="64"/>
        <v>0</v>
      </c>
      <c r="JL68" s="264">
        <f t="shared" si="64"/>
        <v>0</v>
      </c>
      <c r="JM68" s="264"/>
      <c r="JN68" s="264"/>
      <c r="JO68" s="264">
        <f t="shared" si="65"/>
        <v>0</v>
      </c>
      <c r="JP68" s="264">
        <f t="shared" si="65"/>
        <v>0</v>
      </c>
      <c r="JQ68" s="264"/>
      <c r="JR68" s="264"/>
      <c r="JS68" s="264">
        <f t="shared" si="66"/>
        <v>0</v>
      </c>
      <c r="JT68" s="264">
        <f t="shared" si="66"/>
        <v>0</v>
      </c>
      <c r="JU68" s="264"/>
      <c r="JV68" s="264"/>
      <c r="JW68" s="264">
        <f t="shared" si="67"/>
        <v>0</v>
      </c>
      <c r="JX68" s="264">
        <f t="shared" si="67"/>
        <v>0</v>
      </c>
    </row>
    <row r="69" spans="1:284" ht="12.75" customHeight="1">
      <c r="A69" s="219"/>
      <c r="B69" s="114">
        <v>59</v>
      </c>
      <c r="C69" s="289"/>
      <c r="D69" s="289"/>
      <c r="E69" s="98"/>
      <c r="F69" s="98"/>
      <c r="G69" s="95">
        <f t="shared" si="0"/>
        <v>0</v>
      </c>
      <c r="H69" s="95">
        <f t="shared" si="0"/>
        <v>0</v>
      </c>
      <c r="I69" s="290">
        <v>0</v>
      </c>
      <c r="J69" s="95"/>
      <c r="K69" s="95"/>
      <c r="L69" s="95"/>
      <c r="M69" s="95">
        <f t="shared" si="2"/>
        <v>0</v>
      </c>
      <c r="N69" s="95">
        <f t="shared" si="2"/>
        <v>0</v>
      </c>
      <c r="O69" s="289"/>
      <c r="P69" s="290"/>
      <c r="Q69" s="98"/>
      <c r="R69" s="95"/>
      <c r="S69" s="95">
        <f t="shared" si="3"/>
        <v>0</v>
      </c>
      <c r="T69" s="95">
        <f t="shared" si="3"/>
        <v>0</v>
      </c>
      <c r="U69" s="95"/>
      <c r="V69" s="95"/>
      <c r="W69" s="98"/>
      <c r="X69" s="98"/>
      <c r="Y69" s="95">
        <f t="shared" si="4"/>
        <v>0</v>
      </c>
      <c r="Z69" s="95">
        <f t="shared" si="4"/>
        <v>0</v>
      </c>
      <c r="AA69" s="95"/>
      <c r="AB69" s="298"/>
      <c r="AC69" s="299"/>
      <c r="AD69" s="292"/>
      <c r="AE69" s="95">
        <f t="shared" si="5"/>
        <v>0</v>
      </c>
      <c r="AF69" s="95">
        <f t="shared" si="5"/>
        <v>0</v>
      </c>
      <c r="AG69" s="95">
        <v>0</v>
      </c>
      <c r="AH69" s="95"/>
      <c r="AI69" s="95"/>
      <c r="AJ69" s="95"/>
      <c r="AK69" s="95">
        <f t="shared" si="6"/>
        <v>0</v>
      </c>
      <c r="AL69" s="95">
        <f t="shared" si="6"/>
        <v>0</v>
      </c>
      <c r="AM69" s="95"/>
      <c r="AN69" s="95"/>
      <c r="AO69" s="99"/>
      <c r="AP69" s="99"/>
      <c r="AQ69" s="95">
        <f t="shared" si="7"/>
        <v>0</v>
      </c>
      <c r="AR69" s="95">
        <f t="shared" si="7"/>
        <v>0</v>
      </c>
      <c r="AS69" s="98"/>
      <c r="AT69" s="98"/>
      <c r="AU69" s="98"/>
      <c r="AV69" s="95"/>
      <c r="AW69" s="95">
        <f t="shared" si="8"/>
        <v>0</v>
      </c>
      <c r="AX69" s="95">
        <f t="shared" si="8"/>
        <v>0</v>
      </c>
      <c r="AY69" s="260"/>
      <c r="AZ69" s="110"/>
      <c r="BA69" s="110"/>
      <c r="BB69" s="110"/>
      <c r="BC69" s="95">
        <f t="shared" si="9"/>
        <v>0</v>
      </c>
      <c r="BD69" s="95">
        <f t="shared" si="9"/>
        <v>0</v>
      </c>
      <c r="BE69" s="289"/>
      <c r="BF69" s="289"/>
      <c r="BG69" s="99"/>
      <c r="BH69" s="293"/>
      <c r="BI69" s="95">
        <f t="shared" si="10"/>
        <v>0</v>
      </c>
      <c r="BJ69" s="95">
        <f t="shared" si="10"/>
        <v>0</v>
      </c>
      <c r="BK69" s="118"/>
      <c r="BL69" s="118"/>
      <c r="BM69" s="95"/>
      <c r="BN69" s="95"/>
      <c r="BO69" s="95">
        <f t="shared" si="11"/>
        <v>0</v>
      </c>
      <c r="BP69" s="95">
        <f t="shared" si="11"/>
        <v>0</v>
      </c>
      <c r="BQ69" s="294"/>
      <c r="BR69" s="289"/>
      <c r="BS69" s="119"/>
      <c r="BT69" s="119"/>
      <c r="BU69" s="95">
        <f t="shared" si="12"/>
        <v>0</v>
      </c>
      <c r="BV69" s="95">
        <f t="shared" si="12"/>
        <v>0</v>
      </c>
      <c r="BW69" s="98"/>
      <c r="BX69" s="98"/>
      <c r="BY69" s="103"/>
      <c r="BZ69" s="295"/>
      <c r="CA69" s="95">
        <f t="shared" si="13"/>
        <v>0</v>
      </c>
      <c r="CB69" s="95">
        <f t="shared" si="13"/>
        <v>0</v>
      </c>
      <c r="CC69" s="98"/>
      <c r="CD69" s="98"/>
      <c r="CE69" s="120"/>
      <c r="CF69" s="120"/>
      <c r="CG69" s="95">
        <f t="shared" si="14"/>
        <v>0</v>
      </c>
      <c r="CH69" s="95">
        <f t="shared" si="14"/>
        <v>0</v>
      </c>
      <c r="CI69" s="289"/>
      <c r="CJ69" s="289"/>
      <c r="CK69" s="266"/>
      <c r="CL69" s="95"/>
      <c r="CM69" s="95">
        <f t="shared" si="15"/>
        <v>0</v>
      </c>
      <c r="CN69" s="95">
        <f t="shared" si="15"/>
        <v>0</v>
      </c>
      <c r="CO69" s="289"/>
      <c r="CP69" s="289"/>
      <c r="CQ69" s="95"/>
      <c r="CR69" s="95"/>
      <c r="CS69" s="95">
        <f t="shared" si="16"/>
        <v>0</v>
      </c>
      <c r="CT69" s="95">
        <f t="shared" si="16"/>
        <v>0</v>
      </c>
      <c r="CU69" s="98"/>
      <c r="CV69" s="98"/>
      <c r="CW69" s="289"/>
      <c r="CX69" s="289"/>
      <c r="CY69" s="95">
        <f t="shared" si="17"/>
        <v>0</v>
      </c>
      <c r="CZ69" s="95">
        <f t="shared" si="17"/>
        <v>0</v>
      </c>
      <c r="DA69" s="289"/>
      <c r="DB69" s="290"/>
      <c r="DC69" s="118"/>
      <c r="DD69" s="95"/>
      <c r="DE69" s="95">
        <f t="shared" si="18"/>
        <v>0</v>
      </c>
      <c r="DF69" s="95">
        <f t="shared" si="18"/>
        <v>0</v>
      </c>
      <c r="DG69" s="98"/>
      <c r="DH69" s="98"/>
      <c r="DI69" s="98"/>
      <c r="DJ69" s="98"/>
      <c r="DK69" s="95">
        <f t="shared" si="19"/>
        <v>0</v>
      </c>
      <c r="DL69" s="95">
        <f t="shared" si="19"/>
        <v>0</v>
      </c>
      <c r="DM69" s="289"/>
      <c r="DN69" s="289"/>
      <c r="DO69" s="296"/>
      <c r="DP69" s="297"/>
      <c r="DQ69" s="95">
        <f t="shared" si="20"/>
        <v>0</v>
      </c>
      <c r="DR69" s="95">
        <f t="shared" si="20"/>
        <v>0</v>
      </c>
      <c r="DS69" s="140"/>
      <c r="DT69" s="95"/>
      <c r="DU69" s="289"/>
      <c r="DV69" s="289"/>
      <c r="DW69" s="95">
        <f t="shared" si="21"/>
        <v>0</v>
      </c>
      <c r="DX69" s="95">
        <f t="shared" si="21"/>
        <v>0</v>
      </c>
      <c r="DY69" s="289"/>
      <c r="DZ69" s="290"/>
      <c r="EA69" s="261"/>
      <c r="EB69" s="95"/>
      <c r="EC69" s="95">
        <f t="shared" si="22"/>
        <v>0</v>
      </c>
      <c r="ED69" s="95">
        <f t="shared" si="22"/>
        <v>0</v>
      </c>
      <c r="EE69" s="289"/>
      <c r="EF69" s="289"/>
      <c r="EG69" s="296"/>
      <c r="EH69" s="296"/>
      <c r="EI69" s="95">
        <f t="shared" si="23"/>
        <v>0</v>
      </c>
      <c r="EJ69" s="95">
        <f t="shared" si="23"/>
        <v>0</v>
      </c>
      <c r="EK69" s="289"/>
      <c r="EL69" s="289"/>
      <c r="EM69" s="296"/>
      <c r="EN69" s="296"/>
      <c r="EO69" s="95">
        <f t="shared" si="24"/>
        <v>0</v>
      </c>
      <c r="EP69" s="95">
        <f t="shared" si="24"/>
        <v>0</v>
      </c>
      <c r="EQ69" s="262">
        <v>0</v>
      </c>
      <c r="ER69" s="240"/>
      <c r="ES69" s="240"/>
      <c r="ET69" s="240"/>
      <c r="EU69" s="98">
        <f t="shared" si="25"/>
        <v>0</v>
      </c>
      <c r="EV69" s="98">
        <f t="shared" si="26"/>
        <v>0</v>
      </c>
      <c r="EW69" s="95"/>
      <c r="EX69" s="95"/>
      <c r="EY69" s="95"/>
      <c r="EZ69" s="95"/>
      <c r="FA69" s="95">
        <f t="shared" si="27"/>
        <v>0</v>
      </c>
      <c r="FB69" s="95">
        <f t="shared" si="27"/>
        <v>0</v>
      </c>
      <c r="FC69" s="95"/>
      <c r="FD69" s="95"/>
      <c r="FE69" s="95"/>
      <c r="FF69" s="95"/>
      <c r="FG69" s="95">
        <f t="shared" si="28"/>
        <v>0</v>
      </c>
      <c r="FH69" s="95">
        <f t="shared" si="28"/>
        <v>0</v>
      </c>
      <c r="FI69" s="240"/>
      <c r="FJ69" s="240"/>
      <c r="FK69" s="240"/>
      <c r="FL69" s="240"/>
      <c r="FM69" s="98">
        <f t="shared" si="29"/>
        <v>0</v>
      </c>
      <c r="FN69" s="98">
        <f t="shared" si="30"/>
        <v>0</v>
      </c>
      <c r="FO69" s="240">
        <v>0</v>
      </c>
      <c r="FP69" s="240"/>
      <c r="FQ69" s="240"/>
      <c r="FR69" s="240"/>
      <c r="FS69" s="98">
        <f t="shared" si="31"/>
        <v>0</v>
      </c>
      <c r="FT69" s="98">
        <f t="shared" si="32"/>
        <v>0</v>
      </c>
      <c r="FU69" s="240">
        <v>0</v>
      </c>
      <c r="FV69" s="240"/>
      <c r="FW69" s="240"/>
      <c r="FX69" s="240"/>
      <c r="FY69" s="98">
        <f t="shared" si="33"/>
        <v>0</v>
      </c>
      <c r="FZ69" s="98">
        <f t="shared" si="34"/>
        <v>0</v>
      </c>
      <c r="GA69" s="240">
        <v>8.25</v>
      </c>
      <c r="GB69" s="240"/>
      <c r="GC69" s="240"/>
      <c r="GD69" s="240"/>
      <c r="GE69" s="98">
        <f t="shared" si="35"/>
        <v>8.25</v>
      </c>
      <c r="GF69" s="98">
        <f t="shared" si="36"/>
        <v>0</v>
      </c>
      <c r="GG69" s="240"/>
      <c r="GH69" s="240"/>
      <c r="GI69" s="98">
        <f t="shared" si="68"/>
        <v>0</v>
      </c>
      <c r="GJ69" s="98">
        <f t="shared" si="37"/>
        <v>0</v>
      </c>
      <c r="GK69" s="240"/>
      <c r="GL69" s="240"/>
      <c r="GM69" s="98">
        <f t="shared" si="38"/>
        <v>0</v>
      </c>
      <c r="GN69" s="98">
        <f t="shared" si="39"/>
        <v>0</v>
      </c>
      <c r="GO69" s="240">
        <v>1.55</v>
      </c>
      <c r="GP69" s="240"/>
      <c r="GQ69" s="98">
        <f t="shared" si="40"/>
        <v>1.55</v>
      </c>
      <c r="GR69" s="98">
        <f t="shared" si="41"/>
        <v>0</v>
      </c>
      <c r="GS69" s="240"/>
      <c r="GT69" s="240"/>
      <c r="GU69" s="98">
        <f t="shared" si="42"/>
        <v>0</v>
      </c>
      <c r="GV69" s="98">
        <f t="shared" si="43"/>
        <v>0</v>
      </c>
      <c r="GW69" s="240"/>
      <c r="GX69" s="240"/>
      <c r="GY69" s="98">
        <f t="shared" si="44"/>
        <v>0</v>
      </c>
      <c r="GZ69" s="98">
        <f t="shared" si="45"/>
        <v>0</v>
      </c>
      <c r="HA69" s="240"/>
      <c r="HB69" s="240"/>
      <c r="HC69" s="98">
        <f t="shared" si="46"/>
        <v>0</v>
      </c>
      <c r="HD69" s="98">
        <f t="shared" si="47"/>
        <v>0</v>
      </c>
      <c r="HE69" s="240">
        <v>1.33</v>
      </c>
      <c r="HF69" s="240"/>
      <c r="HG69" s="98">
        <f t="shared" si="48"/>
        <v>1.33</v>
      </c>
      <c r="HH69" s="98">
        <f t="shared" si="48"/>
        <v>0</v>
      </c>
      <c r="HI69" s="240">
        <v>1.44</v>
      </c>
      <c r="HJ69" s="240"/>
      <c r="HK69" s="98">
        <f t="shared" si="49"/>
        <v>1.44</v>
      </c>
      <c r="HL69" s="98">
        <f t="shared" si="49"/>
        <v>0</v>
      </c>
      <c r="HM69" s="98"/>
      <c r="HN69" s="98"/>
      <c r="HO69" s="98">
        <f t="shared" si="50"/>
        <v>0</v>
      </c>
      <c r="HP69" s="98">
        <f t="shared" si="50"/>
        <v>0</v>
      </c>
      <c r="HQ69" s="98"/>
      <c r="HR69" s="98"/>
      <c r="HS69" s="98">
        <f t="shared" si="51"/>
        <v>0</v>
      </c>
      <c r="HT69" s="98">
        <f t="shared" si="51"/>
        <v>0</v>
      </c>
      <c r="HU69" s="98">
        <v>0</v>
      </c>
      <c r="HV69" s="98"/>
      <c r="HW69" s="98">
        <f t="shared" si="69"/>
        <v>0</v>
      </c>
      <c r="HX69" s="98">
        <f t="shared" si="69"/>
        <v>0</v>
      </c>
      <c r="HY69" s="98"/>
      <c r="HZ69" s="98"/>
      <c r="IA69" s="98">
        <f t="shared" si="53"/>
        <v>0</v>
      </c>
      <c r="IB69" s="98">
        <f t="shared" si="53"/>
        <v>0</v>
      </c>
      <c r="IC69" s="98"/>
      <c r="ID69" s="98"/>
      <c r="IE69" s="98">
        <f t="shared" si="54"/>
        <v>0</v>
      </c>
      <c r="IF69" s="263">
        <f t="shared" si="55"/>
        <v>0</v>
      </c>
      <c r="IG69" s="288"/>
      <c r="IH69" s="288"/>
      <c r="II69" s="264">
        <f t="shared" si="56"/>
        <v>0</v>
      </c>
      <c r="IJ69" s="264">
        <f t="shared" si="56"/>
        <v>0</v>
      </c>
      <c r="IM69" s="264">
        <f t="shared" si="57"/>
        <v>0</v>
      </c>
      <c r="IN69" s="264">
        <f t="shared" si="57"/>
        <v>0</v>
      </c>
      <c r="IO69" s="240"/>
      <c r="IP69" s="264"/>
      <c r="IQ69" s="264">
        <f t="shared" si="58"/>
        <v>0</v>
      </c>
      <c r="IR69" s="264">
        <f t="shared" si="58"/>
        <v>0</v>
      </c>
      <c r="IS69" s="264"/>
      <c r="IT69" s="264"/>
      <c r="IU69" s="264">
        <f t="shared" si="59"/>
        <v>0</v>
      </c>
      <c r="IV69" s="264">
        <f t="shared" si="59"/>
        <v>0</v>
      </c>
      <c r="IW69" s="264">
        <v>0</v>
      </c>
      <c r="IX69" s="264"/>
      <c r="IY69" s="264">
        <f t="shared" si="60"/>
        <v>0</v>
      </c>
      <c r="IZ69" s="264">
        <f t="shared" si="61"/>
        <v>0</v>
      </c>
      <c r="JA69" s="264"/>
      <c r="JB69" s="264"/>
      <c r="JC69" s="264">
        <f t="shared" si="62"/>
        <v>0</v>
      </c>
      <c r="JD69" s="264">
        <f t="shared" si="62"/>
        <v>0</v>
      </c>
      <c r="JE69" s="264">
        <v>0</v>
      </c>
      <c r="JF69" s="264"/>
      <c r="JG69" s="264">
        <f t="shared" si="63"/>
        <v>0</v>
      </c>
      <c r="JH69" s="264">
        <f t="shared" si="63"/>
        <v>0</v>
      </c>
      <c r="JI69" s="264"/>
      <c r="JJ69" s="264"/>
      <c r="JK69" s="264">
        <f t="shared" si="64"/>
        <v>0</v>
      </c>
      <c r="JL69" s="264">
        <f t="shared" si="64"/>
        <v>0</v>
      </c>
      <c r="JM69" s="264"/>
      <c r="JN69" s="264"/>
      <c r="JO69" s="264">
        <f t="shared" si="65"/>
        <v>0</v>
      </c>
      <c r="JP69" s="264">
        <f t="shared" si="65"/>
        <v>0</v>
      </c>
      <c r="JQ69" s="264"/>
      <c r="JR69" s="264"/>
      <c r="JS69" s="264">
        <f t="shared" si="66"/>
        <v>0</v>
      </c>
      <c r="JT69" s="264">
        <f t="shared" si="66"/>
        <v>0</v>
      </c>
      <c r="JU69" s="264"/>
      <c r="JV69" s="264"/>
      <c r="JW69" s="264">
        <f t="shared" si="67"/>
        <v>0</v>
      </c>
      <c r="JX69" s="264">
        <f t="shared" si="67"/>
        <v>0</v>
      </c>
    </row>
    <row r="70" spans="1:284" ht="12.75" customHeight="1">
      <c r="A70" s="219"/>
      <c r="B70" s="114">
        <v>60</v>
      </c>
      <c r="C70" s="289"/>
      <c r="D70" s="289"/>
      <c r="E70" s="98"/>
      <c r="F70" s="98"/>
      <c r="G70" s="95">
        <f t="shared" si="0"/>
        <v>0</v>
      </c>
      <c r="H70" s="95">
        <f t="shared" si="0"/>
        <v>0</v>
      </c>
      <c r="I70" s="290">
        <v>0</v>
      </c>
      <c r="J70" s="95"/>
      <c r="K70" s="95"/>
      <c r="L70" s="95"/>
      <c r="M70" s="95">
        <f t="shared" si="2"/>
        <v>0</v>
      </c>
      <c r="N70" s="95">
        <f t="shared" si="2"/>
        <v>0</v>
      </c>
      <c r="O70" s="289"/>
      <c r="P70" s="290"/>
      <c r="Q70" s="98"/>
      <c r="R70" s="95"/>
      <c r="S70" s="95">
        <f t="shared" si="3"/>
        <v>0</v>
      </c>
      <c r="T70" s="95">
        <f t="shared" si="3"/>
        <v>0</v>
      </c>
      <c r="U70" s="95"/>
      <c r="V70" s="95"/>
      <c r="W70" s="98"/>
      <c r="X70" s="98"/>
      <c r="Y70" s="95">
        <f t="shared" si="4"/>
        <v>0</v>
      </c>
      <c r="Z70" s="95">
        <f t="shared" si="4"/>
        <v>0</v>
      </c>
      <c r="AA70" s="95"/>
      <c r="AB70" s="298"/>
      <c r="AC70" s="299"/>
      <c r="AD70" s="292"/>
      <c r="AE70" s="95">
        <f t="shared" si="5"/>
        <v>0</v>
      </c>
      <c r="AF70" s="95">
        <f t="shared" si="5"/>
        <v>0</v>
      </c>
      <c r="AG70" s="95">
        <v>0</v>
      </c>
      <c r="AH70" s="95"/>
      <c r="AI70" s="95"/>
      <c r="AJ70" s="95"/>
      <c r="AK70" s="95">
        <f t="shared" si="6"/>
        <v>0</v>
      </c>
      <c r="AL70" s="95">
        <f t="shared" si="6"/>
        <v>0</v>
      </c>
      <c r="AM70" s="95"/>
      <c r="AN70" s="95"/>
      <c r="AO70" s="99"/>
      <c r="AP70" s="99"/>
      <c r="AQ70" s="95">
        <f t="shared" si="7"/>
        <v>0</v>
      </c>
      <c r="AR70" s="95">
        <f t="shared" si="7"/>
        <v>0</v>
      </c>
      <c r="AS70" s="98"/>
      <c r="AT70" s="98"/>
      <c r="AU70" s="98"/>
      <c r="AV70" s="95"/>
      <c r="AW70" s="95">
        <f t="shared" si="8"/>
        <v>0</v>
      </c>
      <c r="AX70" s="95">
        <f t="shared" si="8"/>
        <v>0</v>
      </c>
      <c r="AY70" s="260"/>
      <c r="AZ70" s="110"/>
      <c r="BA70" s="110"/>
      <c r="BB70" s="110"/>
      <c r="BC70" s="95">
        <f t="shared" si="9"/>
        <v>0</v>
      </c>
      <c r="BD70" s="95">
        <f t="shared" si="9"/>
        <v>0</v>
      </c>
      <c r="BE70" s="289"/>
      <c r="BF70" s="289"/>
      <c r="BG70" s="99"/>
      <c r="BH70" s="293"/>
      <c r="BI70" s="95">
        <f t="shared" si="10"/>
        <v>0</v>
      </c>
      <c r="BJ70" s="95">
        <f t="shared" si="10"/>
        <v>0</v>
      </c>
      <c r="BK70" s="118"/>
      <c r="BL70" s="118"/>
      <c r="BM70" s="95"/>
      <c r="BN70" s="95"/>
      <c r="BO70" s="95">
        <f t="shared" si="11"/>
        <v>0</v>
      </c>
      <c r="BP70" s="95">
        <f t="shared" si="11"/>
        <v>0</v>
      </c>
      <c r="BQ70" s="294"/>
      <c r="BR70" s="289"/>
      <c r="BS70" s="119"/>
      <c r="BT70" s="119"/>
      <c r="BU70" s="95">
        <f t="shared" si="12"/>
        <v>0</v>
      </c>
      <c r="BV70" s="95">
        <f t="shared" si="12"/>
        <v>0</v>
      </c>
      <c r="BW70" s="98"/>
      <c r="BX70" s="98"/>
      <c r="BY70" s="103"/>
      <c r="BZ70" s="295"/>
      <c r="CA70" s="95">
        <f t="shared" si="13"/>
        <v>0</v>
      </c>
      <c r="CB70" s="95">
        <f t="shared" si="13"/>
        <v>0</v>
      </c>
      <c r="CC70" s="98"/>
      <c r="CD70" s="98"/>
      <c r="CE70" s="120"/>
      <c r="CF70" s="120"/>
      <c r="CG70" s="95">
        <f t="shared" si="14"/>
        <v>0</v>
      </c>
      <c r="CH70" s="95">
        <f t="shared" si="14"/>
        <v>0</v>
      </c>
      <c r="CI70" s="289"/>
      <c r="CJ70" s="289"/>
      <c r="CK70" s="266"/>
      <c r="CL70" s="95"/>
      <c r="CM70" s="95">
        <f t="shared" si="15"/>
        <v>0</v>
      </c>
      <c r="CN70" s="95">
        <f t="shared" si="15"/>
        <v>0</v>
      </c>
      <c r="CO70" s="289"/>
      <c r="CP70" s="289"/>
      <c r="CQ70" s="95"/>
      <c r="CR70" s="95"/>
      <c r="CS70" s="95">
        <f t="shared" si="16"/>
        <v>0</v>
      </c>
      <c r="CT70" s="95">
        <f t="shared" si="16"/>
        <v>0</v>
      </c>
      <c r="CU70" s="98"/>
      <c r="CV70" s="98"/>
      <c r="CW70" s="289"/>
      <c r="CX70" s="289"/>
      <c r="CY70" s="95">
        <f t="shared" si="17"/>
        <v>0</v>
      </c>
      <c r="CZ70" s="95">
        <f t="shared" si="17"/>
        <v>0</v>
      </c>
      <c r="DA70" s="289"/>
      <c r="DB70" s="290"/>
      <c r="DC70" s="118"/>
      <c r="DD70" s="95"/>
      <c r="DE70" s="95">
        <f t="shared" si="18"/>
        <v>0</v>
      </c>
      <c r="DF70" s="95">
        <f t="shared" si="18"/>
        <v>0</v>
      </c>
      <c r="DG70" s="98"/>
      <c r="DH70" s="98"/>
      <c r="DI70" s="98"/>
      <c r="DJ70" s="98"/>
      <c r="DK70" s="95">
        <f t="shared" si="19"/>
        <v>0</v>
      </c>
      <c r="DL70" s="95">
        <f t="shared" si="19"/>
        <v>0</v>
      </c>
      <c r="DM70" s="289"/>
      <c r="DN70" s="289"/>
      <c r="DO70" s="296"/>
      <c r="DP70" s="297"/>
      <c r="DQ70" s="95">
        <f t="shared" si="20"/>
        <v>0</v>
      </c>
      <c r="DR70" s="95">
        <f t="shared" si="20"/>
        <v>0</v>
      </c>
      <c r="DS70" s="140"/>
      <c r="DT70" s="95"/>
      <c r="DU70" s="289"/>
      <c r="DV70" s="289"/>
      <c r="DW70" s="95">
        <f t="shared" si="21"/>
        <v>0</v>
      </c>
      <c r="DX70" s="95">
        <f t="shared" si="21"/>
        <v>0</v>
      </c>
      <c r="DY70" s="289"/>
      <c r="DZ70" s="290"/>
      <c r="EA70" s="261"/>
      <c r="EB70" s="95"/>
      <c r="EC70" s="95">
        <f t="shared" si="22"/>
        <v>0</v>
      </c>
      <c r="ED70" s="95">
        <f t="shared" si="22"/>
        <v>0</v>
      </c>
      <c r="EE70" s="289"/>
      <c r="EF70" s="289"/>
      <c r="EG70" s="296"/>
      <c r="EH70" s="296"/>
      <c r="EI70" s="95">
        <f t="shared" si="23"/>
        <v>0</v>
      </c>
      <c r="EJ70" s="95">
        <f t="shared" si="23"/>
        <v>0</v>
      </c>
      <c r="EK70" s="289"/>
      <c r="EL70" s="289"/>
      <c r="EM70" s="296"/>
      <c r="EN70" s="296"/>
      <c r="EO70" s="95">
        <f t="shared" si="24"/>
        <v>0</v>
      </c>
      <c r="EP70" s="95">
        <f t="shared" si="24"/>
        <v>0</v>
      </c>
      <c r="EQ70" s="262">
        <v>0</v>
      </c>
      <c r="ER70" s="240"/>
      <c r="ES70" s="240"/>
      <c r="ET70" s="240"/>
      <c r="EU70" s="98">
        <f t="shared" si="25"/>
        <v>0</v>
      </c>
      <c r="EV70" s="98">
        <f t="shared" si="26"/>
        <v>0</v>
      </c>
      <c r="EW70" s="95"/>
      <c r="EX70" s="95"/>
      <c r="EY70" s="95"/>
      <c r="EZ70" s="95"/>
      <c r="FA70" s="95">
        <f t="shared" si="27"/>
        <v>0</v>
      </c>
      <c r="FB70" s="95">
        <f t="shared" si="27"/>
        <v>0</v>
      </c>
      <c r="FC70" s="95"/>
      <c r="FD70" s="95"/>
      <c r="FE70" s="95"/>
      <c r="FF70" s="95"/>
      <c r="FG70" s="95">
        <f t="shared" si="28"/>
        <v>0</v>
      </c>
      <c r="FH70" s="95">
        <f t="shared" si="28"/>
        <v>0</v>
      </c>
      <c r="FI70" s="240"/>
      <c r="FJ70" s="240"/>
      <c r="FK70" s="240"/>
      <c r="FL70" s="240"/>
      <c r="FM70" s="98">
        <f t="shared" si="29"/>
        <v>0</v>
      </c>
      <c r="FN70" s="98">
        <f t="shared" si="30"/>
        <v>0</v>
      </c>
      <c r="FO70" s="240">
        <v>0</v>
      </c>
      <c r="FP70" s="240"/>
      <c r="FQ70" s="240"/>
      <c r="FR70" s="240"/>
      <c r="FS70" s="98">
        <f t="shared" si="31"/>
        <v>0</v>
      </c>
      <c r="FT70" s="98">
        <f t="shared" si="32"/>
        <v>0</v>
      </c>
      <c r="FU70" s="240">
        <v>0</v>
      </c>
      <c r="FV70" s="240"/>
      <c r="FW70" s="240"/>
      <c r="FX70" s="240"/>
      <c r="FY70" s="98">
        <f t="shared" si="33"/>
        <v>0</v>
      </c>
      <c r="FZ70" s="98">
        <f t="shared" si="34"/>
        <v>0</v>
      </c>
      <c r="GA70" s="240">
        <v>8.25</v>
      </c>
      <c r="GB70" s="240"/>
      <c r="GC70" s="240"/>
      <c r="GD70" s="240"/>
      <c r="GE70" s="98">
        <f t="shared" si="35"/>
        <v>8.25</v>
      </c>
      <c r="GF70" s="98">
        <f t="shared" si="36"/>
        <v>0</v>
      </c>
      <c r="GG70" s="240"/>
      <c r="GH70" s="240"/>
      <c r="GI70" s="98">
        <f t="shared" si="68"/>
        <v>0</v>
      </c>
      <c r="GJ70" s="98">
        <f t="shared" si="37"/>
        <v>0</v>
      </c>
      <c r="GK70" s="240"/>
      <c r="GL70" s="240"/>
      <c r="GM70" s="98">
        <f t="shared" si="38"/>
        <v>0</v>
      </c>
      <c r="GN70" s="98">
        <f t="shared" si="39"/>
        <v>0</v>
      </c>
      <c r="GO70" s="240">
        <v>1.44</v>
      </c>
      <c r="GP70" s="240"/>
      <c r="GQ70" s="98">
        <f t="shared" si="40"/>
        <v>1.44</v>
      </c>
      <c r="GR70" s="98">
        <f t="shared" si="41"/>
        <v>0</v>
      </c>
      <c r="GS70" s="240"/>
      <c r="GT70" s="240"/>
      <c r="GU70" s="98">
        <f t="shared" si="42"/>
        <v>0</v>
      </c>
      <c r="GV70" s="98">
        <f t="shared" si="43"/>
        <v>0</v>
      </c>
      <c r="GW70" s="240"/>
      <c r="GX70" s="240"/>
      <c r="GY70" s="98">
        <f t="shared" si="44"/>
        <v>0</v>
      </c>
      <c r="GZ70" s="98">
        <f t="shared" si="45"/>
        <v>0</v>
      </c>
      <c r="HA70" s="240"/>
      <c r="HB70" s="240"/>
      <c r="HC70" s="98">
        <f t="shared" si="46"/>
        <v>0</v>
      </c>
      <c r="HD70" s="98">
        <f t="shared" si="47"/>
        <v>0</v>
      </c>
      <c r="HE70" s="240">
        <v>1.33</v>
      </c>
      <c r="HF70" s="240"/>
      <c r="HG70" s="98">
        <f t="shared" si="48"/>
        <v>1.33</v>
      </c>
      <c r="HH70" s="98">
        <f t="shared" si="48"/>
        <v>0</v>
      </c>
      <c r="HI70" s="240">
        <v>1.44</v>
      </c>
      <c r="HJ70" s="240"/>
      <c r="HK70" s="98">
        <f t="shared" si="49"/>
        <v>1.44</v>
      </c>
      <c r="HL70" s="98">
        <f t="shared" si="49"/>
        <v>0</v>
      </c>
      <c r="HM70" s="98"/>
      <c r="HN70" s="98"/>
      <c r="HO70" s="98">
        <f t="shared" si="50"/>
        <v>0</v>
      </c>
      <c r="HP70" s="98">
        <f t="shared" si="50"/>
        <v>0</v>
      </c>
      <c r="HQ70" s="98"/>
      <c r="HR70" s="98"/>
      <c r="HS70" s="98">
        <f t="shared" si="51"/>
        <v>0</v>
      </c>
      <c r="HT70" s="98">
        <f t="shared" si="51"/>
        <v>0</v>
      </c>
      <c r="HU70" s="98">
        <v>0</v>
      </c>
      <c r="HV70" s="98"/>
      <c r="HW70" s="98">
        <f t="shared" si="69"/>
        <v>0</v>
      </c>
      <c r="HX70" s="98">
        <f t="shared" si="69"/>
        <v>0</v>
      </c>
      <c r="HY70" s="98"/>
      <c r="HZ70" s="98"/>
      <c r="IA70" s="98">
        <f t="shared" si="53"/>
        <v>0</v>
      </c>
      <c r="IB70" s="98">
        <f t="shared" si="53"/>
        <v>0</v>
      </c>
      <c r="IC70" s="98"/>
      <c r="ID70" s="98"/>
      <c r="IE70" s="98">
        <f t="shared" si="54"/>
        <v>0</v>
      </c>
      <c r="IF70" s="263">
        <f t="shared" si="55"/>
        <v>0</v>
      </c>
      <c r="IG70" s="288"/>
      <c r="IH70" s="288"/>
      <c r="II70" s="264">
        <f t="shared" si="56"/>
        <v>0</v>
      </c>
      <c r="IJ70" s="264">
        <f t="shared" si="56"/>
        <v>0</v>
      </c>
      <c r="IM70" s="264">
        <f t="shared" si="57"/>
        <v>0</v>
      </c>
      <c r="IN70" s="264">
        <f t="shared" si="57"/>
        <v>0</v>
      </c>
      <c r="IO70" s="240"/>
      <c r="IP70" s="264"/>
      <c r="IQ70" s="264">
        <f t="shared" si="58"/>
        <v>0</v>
      </c>
      <c r="IR70" s="264">
        <f t="shared" si="58"/>
        <v>0</v>
      </c>
      <c r="IS70" s="264"/>
      <c r="IT70" s="264"/>
      <c r="IU70" s="264">
        <f t="shared" si="59"/>
        <v>0</v>
      </c>
      <c r="IV70" s="264">
        <f t="shared" si="59"/>
        <v>0</v>
      </c>
      <c r="IW70" s="264">
        <v>0</v>
      </c>
      <c r="IX70" s="264"/>
      <c r="IY70" s="264">
        <f t="shared" si="60"/>
        <v>0</v>
      </c>
      <c r="IZ70" s="264">
        <f t="shared" si="61"/>
        <v>0</v>
      </c>
      <c r="JA70" s="264"/>
      <c r="JB70" s="264"/>
      <c r="JC70" s="264">
        <f t="shared" si="62"/>
        <v>0</v>
      </c>
      <c r="JD70" s="264">
        <f t="shared" si="62"/>
        <v>0</v>
      </c>
      <c r="JE70" s="264">
        <v>0</v>
      </c>
      <c r="JF70" s="264"/>
      <c r="JG70" s="264">
        <f t="shared" si="63"/>
        <v>0</v>
      </c>
      <c r="JH70" s="264">
        <f t="shared" si="63"/>
        <v>0</v>
      </c>
      <c r="JI70" s="264"/>
      <c r="JJ70" s="264"/>
      <c r="JK70" s="264">
        <f t="shared" si="64"/>
        <v>0</v>
      </c>
      <c r="JL70" s="264">
        <f t="shared" si="64"/>
        <v>0</v>
      </c>
      <c r="JM70" s="264"/>
      <c r="JN70" s="264"/>
      <c r="JO70" s="264">
        <f t="shared" si="65"/>
        <v>0</v>
      </c>
      <c r="JP70" s="264">
        <f t="shared" si="65"/>
        <v>0</v>
      </c>
      <c r="JQ70" s="264"/>
      <c r="JR70" s="264"/>
      <c r="JS70" s="264">
        <f t="shared" si="66"/>
        <v>0</v>
      </c>
      <c r="JT70" s="264">
        <f t="shared" si="66"/>
        <v>0</v>
      </c>
      <c r="JU70" s="264"/>
      <c r="JV70" s="264"/>
      <c r="JW70" s="264">
        <f t="shared" si="67"/>
        <v>0</v>
      </c>
      <c r="JX70" s="264">
        <f t="shared" si="67"/>
        <v>0</v>
      </c>
    </row>
    <row r="71" spans="1:284" ht="12.75" customHeight="1">
      <c r="A71" s="222" t="s">
        <v>151</v>
      </c>
      <c r="B71" s="114">
        <v>61</v>
      </c>
      <c r="C71" s="289"/>
      <c r="D71" s="289"/>
      <c r="E71" s="98"/>
      <c r="F71" s="98"/>
      <c r="G71" s="95">
        <f t="shared" si="0"/>
        <v>0</v>
      </c>
      <c r="H71" s="95">
        <f t="shared" si="0"/>
        <v>0</v>
      </c>
      <c r="I71" s="290">
        <v>0</v>
      </c>
      <c r="J71" s="95"/>
      <c r="K71" s="95"/>
      <c r="L71" s="95"/>
      <c r="M71" s="95">
        <f t="shared" si="2"/>
        <v>0</v>
      </c>
      <c r="N71" s="95">
        <f t="shared" si="2"/>
        <v>0</v>
      </c>
      <c r="O71" s="289"/>
      <c r="P71" s="290"/>
      <c r="Q71" s="98"/>
      <c r="R71" s="95"/>
      <c r="S71" s="95">
        <f t="shared" si="3"/>
        <v>0</v>
      </c>
      <c r="T71" s="95">
        <f t="shared" si="3"/>
        <v>0</v>
      </c>
      <c r="U71" s="95"/>
      <c r="V71" s="95"/>
      <c r="W71" s="98"/>
      <c r="X71" s="98"/>
      <c r="Y71" s="95">
        <f t="shared" si="4"/>
        <v>0</v>
      </c>
      <c r="Z71" s="95">
        <f t="shared" si="4"/>
        <v>0</v>
      </c>
      <c r="AA71" s="95"/>
      <c r="AB71" s="298"/>
      <c r="AC71" s="299"/>
      <c r="AD71" s="292"/>
      <c r="AE71" s="95">
        <f t="shared" si="5"/>
        <v>0</v>
      </c>
      <c r="AF71" s="95">
        <f t="shared" si="5"/>
        <v>0</v>
      </c>
      <c r="AG71" s="95">
        <v>0</v>
      </c>
      <c r="AH71" s="95"/>
      <c r="AI71" s="95"/>
      <c r="AJ71" s="95"/>
      <c r="AK71" s="95">
        <f t="shared" si="6"/>
        <v>0</v>
      </c>
      <c r="AL71" s="95">
        <f t="shared" si="6"/>
        <v>0</v>
      </c>
      <c r="AM71" s="95"/>
      <c r="AN71" s="95"/>
      <c r="AO71" s="99"/>
      <c r="AP71" s="99"/>
      <c r="AQ71" s="95">
        <f t="shared" si="7"/>
        <v>0</v>
      </c>
      <c r="AR71" s="95">
        <f t="shared" si="7"/>
        <v>0</v>
      </c>
      <c r="AS71" s="98"/>
      <c r="AT71" s="98"/>
      <c r="AU71" s="98"/>
      <c r="AV71" s="95"/>
      <c r="AW71" s="95">
        <f t="shared" si="8"/>
        <v>0</v>
      </c>
      <c r="AX71" s="95">
        <f t="shared" si="8"/>
        <v>0</v>
      </c>
      <c r="AY71" s="260"/>
      <c r="AZ71" s="110"/>
      <c r="BA71" s="110"/>
      <c r="BB71" s="110"/>
      <c r="BC71" s="95">
        <f t="shared" si="9"/>
        <v>0</v>
      </c>
      <c r="BD71" s="95">
        <f t="shared" si="9"/>
        <v>0</v>
      </c>
      <c r="BE71" s="289"/>
      <c r="BF71" s="289"/>
      <c r="BG71" s="99"/>
      <c r="BH71" s="293"/>
      <c r="BI71" s="95">
        <f t="shared" si="10"/>
        <v>0</v>
      </c>
      <c r="BJ71" s="95">
        <f t="shared" si="10"/>
        <v>0</v>
      </c>
      <c r="BK71" s="118"/>
      <c r="BL71" s="118"/>
      <c r="BM71" s="95"/>
      <c r="BN71" s="95"/>
      <c r="BO71" s="95">
        <f t="shared" si="11"/>
        <v>0</v>
      </c>
      <c r="BP71" s="95">
        <f t="shared" si="11"/>
        <v>0</v>
      </c>
      <c r="BQ71" s="294"/>
      <c r="BR71" s="289"/>
      <c r="BS71" s="119"/>
      <c r="BT71" s="119"/>
      <c r="BU71" s="95">
        <f t="shared" si="12"/>
        <v>0</v>
      </c>
      <c r="BV71" s="95">
        <f t="shared" si="12"/>
        <v>0</v>
      </c>
      <c r="BW71" s="98"/>
      <c r="BX71" s="98"/>
      <c r="BY71" s="103"/>
      <c r="BZ71" s="295"/>
      <c r="CA71" s="95">
        <f t="shared" si="13"/>
        <v>0</v>
      </c>
      <c r="CB71" s="95">
        <f t="shared" si="13"/>
        <v>0</v>
      </c>
      <c r="CC71" s="98"/>
      <c r="CD71" s="98"/>
      <c r="CE71" s="120"/>
      <c r="CF71" s="120"/>
      <c r="CG71" s="95">
        <f t="shared" si="14"/>
        <v>0</v>
      </c>
      <c r="CH71" s="95">
        <f t="shared" si="14"/>
        <v>0</v>
      </c>
      <c r="CI71" s="289"/>
      <c r="CJ71" s="289"/>
      <c r="CK71" s="266"/>
      <c r="CL71" s="95"/>
      <c r="CM71" s="95">
        <f t="shared" si="15"/>
        <v>0</v>
      </c>
      <c r="CN71" s="95">
        <f t="shared" si="15"/>
        <v>0</v>
      </c>
      <c r="CO71" s="289"/>
      <c r="CP71" s="289"/>
      <c r="CQ71" s="95"/>
      <c r="CR71" s="95"/>
      <c r="CS71" s="95">
        <f t="shared" si="16"/>
        <v>0</v>
      </c>
      <c r="CT71" s="95">
        <f t="shared" si="16"/>
        <v>0</v>
      </c>
      <c r="CU71" s="98"/>
      <c r="CV71" s="98"/>
      <c r="CW71" s="289"/>
      <c r="CX71" s="289"/>
      <c r="CY71" s="95">
        <f t="shared" si="17"/>
        <v>0</v>
      </c>
      <c r="CZ71" s="95">
        <f t="shared" si="17"/>
        <v>0</v>
      </c>
      <c r="DA71" s="289"/>
      <c r="DB71" s="290"/>
      <c r="DC71" s="118"/>
      <c r="DD71" s="95"/>
      <c r="DE71" s="95">
        <f t="shared" si="18"/>
        <v>0</v>
      </c>
      <c r="DF71" s="95">
        <f t="shared" si="18"/>
        <v>0</v>
      </c>
      <c r="DG71" s="98"/>
      <c r="DH71" s="98"/>
      <c r="DI71" s="98"/>
      <c r="DJ71" s="98"/>
      <c r="DK71" s="95">
        <f t="shared" si="19"/>
        <v>0</v>
      </c>
      <c r="DL71" s="95">
        <f t="shared" si="19"/>
        <v>0</v>
      </c>
      <c r="DM71" s="289"/>
      <c r="DN71" s="289"/>
      <c r="DO71" s="296"/>
      <c r="DP71" s="297"/>
      <c r="DQ71" s="95">
        <f t="shared" si="20"/>
        <v>0</v>
      </c>
      <c r="DR71" s="95">
        <f t="shared" si="20"/>
        <v>0</v>
      </c>
      <c r="DS71" s="140"/>
      <c r="DT71" s="95"/>
      <c r="DU71" s="289"/>
      <c r="DV71" s="289"/>
      <c r="DW71" s="95">
        <f t="shared" si="21"/>
        <v>0</v>
      </c>
      <c r="DX71" s="95">
        <f t="shared" si="21"/>
        <v>0</v>
      </c>
      <c r="DY71" s="289"/>
      <c r="DZ71" s="290"/>
      <c r="EA71" s="261"/>
      <c r="EB71" s="95"/>
      <c r="EC71" s="95">
        <f t="shared" si="22"/>
        <v>0</v>
      </c>
      <c r="ED71" s="95">
        <f t="shared" si="22"/>
        <v>0</v>
      </c>
      <c r="EE71" s="289"/>
      <c r="EF71" s="289"/>
      <c r="EG71" s="296"/>
      <c r="EH71" s="296"/>
      <c r="EI71" s="95">
        <f t="shared" si="23"/>
        <v>0</v>
      </c>
      <c r="EJ71" s="95">
        <f t="shared" si="23"/>
        <v>0</v>
      </c>
      <c r="EK71" s="289"/>
      <c r="EL71" s="289"/>
      <c r="EM71" s="296"/>
      <c r="EN71" s="296"/>
      <c r="EO71" s="95">
        <f t="shared" si="24"/>
        <v>0</v>
      </c>
      <c r="EP71" s="95">
        <f t="shared" si="24"/>
        <v>0</v>
      </c>
      <c r="EQ71" s="262">
        <v>0</v>
      </c>
      <c r="ER71" s="240"/>
      <c r="ES71" s="240"/>
      <c r="ET71" s="240"/>
      <c r="EU71" s="98">
        <f t="shared" si="25"/>
        <v>0</v>
      </c>
      <c r="EV71" s="98">
        <f t="shared" si="26"/>
        <v>0</v>
      </c>
      <c r="EW71" s="95"/>
      <c r="EX71" s="95"/>
      <c r="EY71" s="95"/>
      <c r="EZ71" s="95"/>
      <c r="FA71" s="95">
        <f t="shared" si="27"/>
        <v>0</v>
      </c>
      <c r="FB71" s="95">
        <f t="shared" si="27"/>
        <v>0</v>
      </c>
      <c r="FC71" s="95"/>
      <c r="FD71" s="95"/>
      <c r="FE71" s="95"/>
      <c r="FF71" s="95"/>
      <c r="FG71" s="95">
        <f t="shared" si="28"/>
        <v>0</v>
      </c>
      <c r="FH71" s="95">
        <f t="shared" si="28"/>
        <v>0</v>
      </c>
      <c r="FI71" s="240"/>
      <c r="FJ71" s="240"/>
      <c r="FK71" s="240"/>
      <c r="FL71" s="240"/>
      <c r="FM71" s="98">
        <f t="shared" si="29"/>
        <v>0</v>
      </c>
      <c r="FN71" s="98">
        <f t="shared" si="30"/>
        <v>0</v>
      </c>
      <c r="FO71" s="240">
        <v>0</v>
      </c>
      <c r="FP71" s="240"/>
      <c r="FQ71" s="240"/>
      <c r="FR71" s="240"/>
      <c r="FS71" s="98">
        <f t="shared" si="31"/>
        <v>0</v>
      </c>
      <c r="FT71" s="98">
        <f t="shared" si="32"/>
        <v>0</v>
      </c>
      <c r="FU71" s="240">
        <v>3.61</v>
      </c>
      <c r="FV71" s="240"/>
      <c r="FW71" s="240"/>
      <c r="FX71" s="240"/>
      <c r="FY71" s="98">
        <f t="shared" si="33"/>
        <v>3.61</v>
      </c>
      <c r="FZ71" s="98">
        <f t="shared" si="34"/>
        <v>0</v>
      </c>
      <c r="GA71" s="240">
        <v>8.25</v>
      </c>
      <c r="GB71" s="240"/>
      <c r="GC71" s="240"/>
      <c r="GD71" s="240"/>
      <c r="GE71" s="98">
        <f t="shared" si="35"/>
        <v>8.25</v>
      </c>
      <c r="GF71" s="98">
        <f t="shared" si="36"/>
        <v>0</v>
      </c>
      <c r="GG71" s="240"/>
      <c r="GH71" s="240"/>
      <c r="GI71" s="98">
        <f t="shared" si="68"/>
        <v>0</v>
      </c>
      <c r="GJ71" s="98">
        <f t="shared" si="37"/>
        <v>0</v>
      </c>
      <c r="GK71" s="240"/>
      <c r="GL71" s="240"/>
      <c r="GM71" s="98">
        <f t="shared" si="38"/>
        <v>0</v>
      </c>
      <c r="GN71" s="98">
        <f t="shared" si="39"/>
        <v>0</v>
      </c>
      <c r="GO71" s="240">
        <v>1.34</v>
      </c>
      <c r="GP71" s="240"/>
      <c r="GQ71" s="98">
        <f t="shared" si="40"/>
        <v>1.34</v>
      </c>
      <c r="GR71" s="98">
        <f t="shared" si="41"/>
        <v>0</v>
      </c>
      <c r="GS71" s="240"/>
      <c r="GT71" s="240"/>
      <c r="GU71" s="98">
        <f t="shared" si="42"/>
        <v>0</v>
      </c>
      <c r="GV71" s="98">
        <f t="shared" si="43"/>
        <v>0</v>
      </c>
      <c r="GW71" s="240"/>
      <c r="GX71" s="240"/>
      <c r="GY71" s="98">
        <f t="shared" si="44"/>
        <v>0</v>
      </c>
      <c r="GZ71" s="98">
        <f t="shared" si="45"/>
        <v>0</v>
      </c>
      <c r="HA71" s="240"/>
      <c r="HB71" s="240"/>
      <c r="HC71" s="98">
        <f t="shared" si="46"/>
        <v>0</v>
      </c>
      <c r="HD71" s="98">
        <f t="shared" si="47"/>
        <v>0</v>
      </c>
      <c r="HE71" s="240">
        <v>1.33</v>
      </c>
      <c r="HF71" s="240"/>
      <c r="HG71" s="98">
        <f t="shared" si="48"/>
        <v>1.33</v>
      </c>
      <c r="HH71" s="98">
        <f t="shared" si="48"/>
        <v>0</v>
      </c>
      <c r="HI71" s="240">
        <v>1.65</v>
      </c>
      <c r="HJ71" s="240"/>
      <c r="HK71" s="98">
        <f t="shared" si="49"/>
        <v>1.65</v>
      </c>
      <c r="HL71" s="98">
        <f t="shared" si="49"/>
        <v>0</v>
      </c>
      <c r="HM71" s="98"/>
      <c r="HN71" s="98"/>
      <c r="HO71" s="98">
        <f t="shared" si="50"/>
        <v>0</v>
      </c>
      <c r="HP71" s="98">
        <f t="shared" si="50"/>
        <v>0</v>
      </c>
      <c r="HQ71" s="98"/>
      <c r="HR71" s="98"/>
      <c r="HS71" s="98">
        <f t="shared" si="51"/>
        <v>0</v>
      </c>
      <c r="HT71" s="98">
        <f t="shared" si="51"/>
        <v>0</v>
      </c>
      <c r="HU71" s="98">
        <v>0</v>
      </c>
      <c r="HV71" s="98"/>
      <c r="HW71" s="98">
        <f t="shared" si="69"/>
        <v>0</v>
      </c>
      <c r="HX71" s="98">
        <f t="shared" si="69"/>
        <v>0</v>
      </c>
      <c r="HY71" s="98"/>
      <c r="HZ71" s="98"/>
      <c r="IA71" s="98">
        <f t="shared" si="53"/>
        <v>0</v>
      </c>
      <c r="IB71" s="98">
        <f t="shared" si="53"/>
        <v>0</v>
      </c>
      <c r="IC71" s="98"/>
      <c r="ID71" s="98"/>
      <c r="IE71" s="98">
        <f t="shared" si="54"/>
        <v>0</v>
      </c>
      <c r="IF71" s="263">
        <f t="shared" si="55"/>
        <v>0</v>
      </c>
      <c r="IG71" s="288"/>
      <c r="IH71" s="288"/>
      <c r="II71" s="264">
        <f t="shared" si="56"/>
        <v>0</v>
      </c>
      <c r="IJ71" s="264">
        <f t="shared" si="56"/>
        <v>0</v>
      </c>
      <c r="IM71" s="264">
        <f t="shared" si="57"/>
        <v>0</v>
      </c>
      <c r="IN71" s="264">
        <f t="shared" si="57"/>
        <v>0</v>
      </c>
      <c r="IO71" s="240"/>
      <c r="IP71" s="264"/>
      <c r="IQ71" s="264">
        <f t="shared" si="58"/>
        <v>0</v>
      </c>
      <c r="IR71" s="264">
        <f t="shared" si="58"/>
        <v>0</v>
      </c>
      <c r="IS71" s="264"/>
      <c r="IT71" s="264"/>
      <c r="IU71" s="264">
        <f t="shared" si="59"/>
        <v>0</v>
      </c>
      <c r="IV71" s="264">
        <f t="shared" si="59"/>
        <v>0</v>
      </c>
      <c r="IW71" s="264">
        <v>0</v>
      </c>
      <c r="IX71" s="264"/>
      <c r="IY71" s="264">
        <f t="shared" si="60"/>
        <v>0</v>
      </c>
      <c r="IZ71" s="264">
        <f t="shared" si="61"/>
        <v>0</v>
      </c>
      <c r="JA71" s="264"/>
      <c r="JB71" s="264"/>
      <c r="JC71" s="264">
        <f t="shared" si="62"/>
        <v>0</v>
      </c>
      <c r="JD71" s="264">
        <f t="shared" si="62"/>
        <v>0</v>
      </c>
      <c r="JE71" s="264">
        <v>0</v>
      </c>
      <c r="JF71" s="264"/>
      <c r="JG71" s="264">
        <f t="shared" si="63"/>
        <v>0</v>
      </c>
      <c r="JH71" s="264">
        <f t="shared" si="63"/>
        <v>0</v>
      </c>
      <c r="JI71" s="264"/>
      <c r="JJ71" s="264"/>
      <c r="JK71" s="264">
        <f t="shared" si="64"/>
        <v>0</v>
      </c>
      <c r="JL71" s="264">
        <f t="shared" si="64"/>
        <v>0</v>
      </c>
      <c r="JM71" s="264"/>
      <c r="JN71" s="264"/>
      <c r="JO71" s="264">
        <f t="shared" si="65"/>
        <v>0</v>
      </c>
      <c r="JP71" s="264">
        <f t="shared" si="65"/>
        <v>0</v>
      </c>
      <c r="JQ71" s="264"/>
      <c r="JR71" s="264"/>
      <c r="JS71" s="264">
        <f t="shared" si="66"/>
        <v>0</v>
      </c>
      <c r="JT71" s="264">
        <f t="shared" si="66"/>
        <v>0</v>
      </c>
      <c r="JU71" s="264"/>
      <c r="JV71" s="264"/>
      <c r="JW71" s="264">
        <f t="shared" si="67"/>
        <v>0</v>
      </c>
      <c r="JX71" s="264">
        <f t="shared" si="67"/>
        <v>0</v>
      </c>
    </row>
    <row r="72" spans="1:284" ht="12.75" customHeight="1">
      <c r="A72" s="219"/>
      <c r="B72" s="114">
        <v>62</v>
      </c>
      <c r="C72" s="289"/>
      <c r="D72" s="289"/>
      <c r="E72" s="98"/>
      <c r="F72" s="98"/>
      <c r="G72" s="95">
        <f t="shared" si="0"/>
        <v>0</v>
      </c>
      <c r="H72" s="95">
        <f t="shared" si="0"/>
        <v>0</v>
      </c>
      <c r="I72" s="290">
        <v>0</v>
      </c>
      <c r="J72" s="95"/>
      <c r="K72" s="95"/>
      <c r="L72" s="95"/>
      <c r="M72" s="95">
        <f t="shared" si="2"/>
        <v>0</v>
      </c>
      <c r="N72" s="95">
        <f t="shared" si="2"/>
        <v>0</v>
      </c>
      <c r="O72" s="289"/>
      <c r="P72" s="290"/>
      <c r="Q72" s="98"/>
      <c r="R72" s="95"/>
      <c r="S72" s="95">
        <f t="shared" si="3"/>
        <v>0</v>
      </c>
      <c r="T72" s="95">
        <f t="shared" si="3"/>
        <v>0</v>
      </c>
      <c r="U72" s="95"/>
      <c r="V72" s="95"/>
      <c r="W72" s="98"/>
      <c r="X72" s="98"/>
      <c r="Y72" s="95">
        <f t="shared" si="4"/>
        <v>0</v>
      </c>
      <c r="Z72" s="95">
        <f t="shared" si="4"/>
        <v>0</v>
      </c>
      <c r="AA72" s="95"/>
      <c r="AB72" s="298"/>
      <c r="AC72" s="299"/>
      <c r="AD72" s="292"/>
      <c r="AE72" s="95">
        <f t="shared" si="5"/>
        <v>0</v>
      </c>
      <c r="AF72" s="95">
        <f t="shared" si="5"/>
        <v>0</v>
      </c>
      <c r="AG72" s="95">
        <v>0</v>
      </c>
      <c r="AH72" s="95"/>
      <c r="AI72" s="95"/>
      <c r="AJ72" s="95"/>
      <c r="AK72" s="95">
        <f t="shared" si="6"/>
        <v>0</v>
      </c>
      <c r="AL72" s="95">
        <f t="shared" si="6"/>
        <v>0</v>
      </c>
      <c r="AM72" s="95"/>
      <c r="AN72" s="95"/>
      <c r="AO72" s="99"/>
      <c r="AP72" s="99"/>
      <c r="AQ72" s="95">
        <f t="shared" si="7"/>
        <v>0</v>
      </c>
      <c r="AR72" s="95">
        <f t="shared" si="7"/>
        <v>0</v>
      </c>
      <c r="AS72" s="98"/>
      <c r="AT72" s="98"/>
      <c r="AU72" s="98"/>
      <c r="AV72" s="95"/>
      <c r="AW72" s="95">
        <f t="shared" si="8"/>
        <v>0</v>
      </c>
      <c r="AX72" s="95">
        <f t="shared" si="8"/>
        <v>0</v>
      </c>
      <c r="AY72" s="260"/>
      <c r="AZ72" s="110"/>
      <c r="BA72" s="110"/>
      <c r="BB72" s="110"/>
      <c r="BC72" s="95">
        <f t="shared" si="9"/>
        <v>0</v>
      </c>
      <c r="BD72" s="95">
        <f t="shared" si="9"/>
        <v>0</v>
      </c>
      <c r="BE72" s="289"/>
      <c r="BF72" s="289"/>
      <c r="BG72" s="99"/>
      <c r="BH72" s="293"/>
      <c r="BI72" s="95">
        <f t="shared" si="10"/>
        <v>0</v>
      </c>
      <c r="BJ72" s="95">
        <f t="shared" si="10"/>
        <v>0</v>
      </c>
      <c r="BK72" s="118"/>
      <c r="BL72" s="118"/>
      <c r="BM72" s="95"/>
      <c r="BN72" s="95"/>
      <c r="BO72" s="95">
        <f t="shared" si="11"/>
        <v>0</v>
      </c>
      <c r="BP72" s="95">
        <f t="shared" si="11"/>
        <v>0</v>
      </c>
      <c r="BQ72" s="294"/>
      <c r="BR72" s="289"/>
      <c r="BS72" s="119"/>
      <c r="BT72" s="119"/>
      <c r="BU72" s="95">
        <f t="shared" si="12"/>
        <v>0</v>
      </c>
      <c r="BV72" s="95">
        <f t="shared" si="12"/>
        <v>0</v>
      </c>
      <c r="BW72" s="98"/>
      <c r="BX72" s="98"/>
      <c r="BY72" s="103"/>
      <c r="BZ72" s="295"/>
      <c r="CA72" s="95">
        <f t="shared" si="13"/>
        <v>0</v>
      </c>
      <c r="CB72" s="95">
        <f t="shared" si="13"/>
        <v>0</v>
      </c>
      <c r="CC72" s="98"/>
      <c r="CD72" s="98"/>
      <c r="CE72" s="120"/>
      <c r="CF72" s="120"/>
      <c r="CG72" s="95">
        <f t="shared" si="14"/>
        <v>0</v>
      </c>
      <c r="CH72" s="95">
        <f t="shared" si="14"/>
        <v>0</v>
      </c>
      <c r="CI72" s="289"/>
      <c r="CJ72" s="289"/>
      <c r="CK72" s="266"/>
      <c r="CL72" s="95"/>
      <c r="CM72" s="95">
        <f t="shared" si="15"/>
        <v>0</v>
      </c>
      <c r="CN72" s="95">
        <f t="shared" si="15"/>
        <v>0</v>
      </c>
      <c r="CO72" s="289"/>
      <c r="CP72" s="289"/>
      <c r="CQ72" s="95"/>
      <c r="CR72" s="95"/>
      <c r="CS72" s="95">
        <f t="shared" si="16"/>
        <v>0</v>
      </c>
      <c r="CT72" s="95">
        <f t="shared" si="16"/>
        <v>0</v>
      </c>
      <c r="CU72" s="98"/>
      <c r="CV72" s="98"/>
      <c r="CW72" s="289"/>
      <c r="CX72" s="289"/>
      <c r="CY72" s="95">
        <f t="shared" si="17"/>
        <v>0</v>
      </c>
      <c r="CZ72" s="95">
        <f t="shared" si="17"/>
        <v>0</v>
      </c>
      <c r="DA72" s="289"/>
      <c r="DB72" s="290"/>
      <c r="DC72" s="118"/>
      <c r="DD72" s="95"/>
      <c r="DE72" s="95">
        <f t="shared" si="18"/>
        <v>0</v>
      </c>
      <c r="DF72" s="95">
        <f t="shared" si="18"/>
        <v>0</v>
      </c>
      <c r="DG72" s="98"/>
      <c r="DH72" s="98"/>
      <c r="DI72" s="98"/>
      <c r="DJ72" s="98"/>
      <c r="DK72" s="95">
        <f t="shared" si="19"/>
        <v>0</v>
      </c>
      <c r="DL72" s="95">
        <f t="shared" si="19"/>
        <v>0</v>
      </c>
      <c r="DM72" s="289"/>
      <c r="DN72" s="289"/>
      <c r="DO72" s="296"/>
      <c r="DP72" s="297"/>
      <c r="DQ72" s="95">
        <f t="shared" si="20"/>
        <v>0</v>
      </c>
      <c r="DR72" s="95">
        <f t="shared" si="20"/>
        <v>0</v>
      </c>
      <c r="DS72" s="140"/>
      <c r="DT72" s="95"/>
      <c r="DU72" s="289"/>
      <c r="DV72" s="289"/>
      <c r="DW72" s="95">
        <f t="shared" si="21"/>
        <v>0</v>
      </c>
      <c r="DX72" s="95">
        <f t="shared" si="21"/>
        <v>0</v>
      </c>
      <c r="DY72" s="289"/>
      <c r="DZ72" s="290"/>
      <c r="EA72" s="261"/>
      <c r="EB72" s="95"/>
      <c r="EC72" s="95">
        <f t="shared" si="22"/>
        <v>0</v>
      </c>
      <c r="ED72" s="95">
        <f t="shared" si="22"/>
        <v>0</v>
      </c>
      <c r="EE72" s="289"/>
      <c r="EF72" s="289"/>
      <c r="EG72" s="296"/>
      <c r="EH72" s="296"/>
      <c r="EI72" s="95">
        <f t="shared" si="23"/>
        <v>0</v>
      </c>
      <c r="EJ72" s="95">
        <f t="shared" si="23"/>
        <v>0</v>
      </c>
      <c r="EK72" s="289"/>
      <c r="EL72" s="289"/>
      <c r="EM72" s="296"/>
      <c r="EN72" s="296"/>
      <c r="EO72" s="95">
        <f t="shared" si="24"/>
        <v>0</v>
      </c>
      <c r="EP72" s="95">
        <f t="shared" si="24"/>
        <v>0</v>
      </c>
      <c r="EQ72" s="262">
        <v>0</v>
      </c>
      <c r="ER72" s="240"/>
      <c r="ES72" s="240"/>
      <c r="ET72" s="240"/>
      <c r="EU72" s="98">
        <f t="shared" si="25"/>
        <v>0</v>
      </c>
      <c r="EV72" s="98">
        <f t="shared" si="26"/>
        <v>0</v>
      </c>
      <c r="EW72" s="95"/>
      <c r="EX72" s="95"/>
      <c r="EY72" s="95"/>
      <c r="EZ72" s="95"/>
      <c r="FA72" s="95">
        <f t="shared" si="27"/>
        <v>0</v>
      </c>
      <c r="FB72" s="95">
        <f t="shared" si="27"/>
        <v>0</v>
      </c>
      <c r="FC72" s="95"/>
      <c r="FD72" s="95"/>
      <c r="FE72" s="95"/>
      <c r="FF72" s="95"/>
      <c r="FG72" s="95">
        <f t="shared" si="28"/>
        <v>0</v>
      </c>
      <c r="FH72" s="95">
        <f t="shared" si="28"/>
        <v>0</v>
      </c>
      <c r="FI72" s="240"/>
      <c r="FJ72" s="240"/>
      <c r="FK72" s="240"/>
      <c r="FL72" s="240"/>
      <c r="FM72" s="98">
        <f t="shared" si="29"/>
        <v>0</v>
      </c>
      <c r="FN72" s="98">
        <f t="shared" si="30"/>
        <v>0</v>
      </c>
      <c r="FO72" s="240">
        <v>0</v>
      </c>
      <c r="FP72" s="240"/>
      <c r="FQ72" s="240"/>
      <c r="FR72" s="240"/>
      <c r="FS72" s="98">
        <f t="shared" si="31"/>
        <v>0</v>
      </c>
      <c r="FT72" s="98">
        <f t="shared" si="32"/>
        <v>0</v>
      </c>
      <c r="FU72" s="240">
        <v>3.61</v>
      </c>
      <c r="FV72" s="240"/>
      <c r="FW72" s="240"/>
      <c r="FX72" s="240"/>
      <c r="FY72" s="98">
        <f t="shared" si="33"/>
        <v>3.61</v>
      </c>
      <c r="FZ72" s="98">
        <f t="shared" si="34"/>
        <v>0</v>
      </c>
      <c r="GA72" s="240">
        <v>8.25</v>
      </c>
      <c r="GB72" s="240"/>
      <c r="GC72" s="240"/>
      <c r="GD72" s="240"/>
      <c r="GE72" s="98">
        <f t="shared" si="35"/>
        <v>8.25</v>
      </c>
      <c r="GF72" s="98">
        <f t="shared" si="36"/>
        <v>0</v>
      </c>
      <c r="GG72" s="240"/>
      <c r="GH72" s="240"/>
      <c r="GI72" s="98">
        <f t="shared" si="68"/>
        <v>0</v>
      </c>
      <c r="GJ72" s="98">
        <f t="shared" si="37"/>
        <v>0</v>
      </c>
      <c r="GK72" s="240"/>
      <c r="GL72" s="240"/>
      <c r="GM72" s="98">
        <f t="shared" si="38"/>
        <v>0</v>
      </c>
      <c r="GN72" s="98">
        <f t="shared" si="39"/>
        <v>0</v>
      </c>
      <c r="GO72" s="240">
        <v>1.1299999999999999</v>
      </c>
      <c r="GP72" s="240"/>
      <c r="GQ72" s="98">
        <f t="shared" si="40"/>
        <v>1.1299999999999999</v>
      </c>
      <c r="GR72" s="98">
        <f t="shared" si="41"/>
        <v>0</v>
      </c>
      <c r="GS72" s="240"/>
      <c r="GT72" s="240"/>
      <c r="GU72" s="98">
        <f t="shared" si="42"/>
        <v>0</v>
      </c>
      <c r="GV72" s="98">
        <f t="shared" si="43"/>
        <v>0</v>
      </c>
      <c r="GW72" s="240"/>
      <c r="GX72" s="240"/>
      <c r="GY72" s="98">
        <f t="shared" si="44"/>
        <v>0</v>
      </c>
      <c r="GZ72" s="98">
        <f t="shared" si="45"/>
        <v>0</v>
      </c>
      <c r="HA72" s="240"/>
      <c r="HB72" s="240"/>
      <c r="HC72" s="98">
        <f t="shared" si="46"/>
        <v>0</v>
      </c>
      <c r="HD72" s="98">
        <f t="shared" si="47"/>
        <v>0</v>
      </c>
      <c r="HE72" s="240">
        <v>1.33</v>
      </c>
      <c r="HF72" s="240"/>
      <c r="HG72" s="98">
        <f t="shared" si="48"/>
        <v>1.33</v>
      </c>
      <c r="HH72" s="98">
        <f t="shared" si="48"/>
        <v>0</v>
      </c>
      <c r="HI72" s="240">
        <v>1.65</v>
      </c>
      <c r="HJ72" s="240"/>
      <c r="HK72" s="98">
        <f t="shared" si="49"/>
        <v>1.65</v>
      </c>
      <c r="HL72" s="98">
        <f t="shared" si="49"/>
        <v>0</v>
      </c>
      <c r="HM72" s="98"/>
      <c r="HN72" s="98"/>
      <c r="HO72" s="98">
        <f t="shared" si="50"/>
        <v>0</v>
      </c>
      <c r="HP72" s="98">
        <f t="shared" si="50"/>
        <v>0</v>
      </c>
      <c r="HQ72" s="98"/>
      <c r="HR72" s="98"/>
      <c r="HS72" s="98">
        <f t="shared" si="51"/>
        <v>0</v>
      </c>
      <c r="HT72" s="98">
        <f t="shared" si="51"/>
        <v>0</v>
      </c>
      <c r="HU72" s="98">
        <v>0</v>
      </c>
      <c r="HV72" s="98"/>
      <c r="HW72" s="98">
        <f t="shared" si="69"/>
        <v>0</v>
      </c>
      <c r="HX72" s="98">
        <f t="shared" si="69"/>
        <v>0</v>
      </c>
      <c r="HY72" s="98"/>
      <c r="HZ72" s="98"/>
      <c r="IA72" s="98">
        <f t="shared" si="53"/>
        <v>0</v>
      </c>
      <c r="IB72" s="98">
        <f t="shared" si="53"/>
        <v>0</v>
      </c>
      <c r="IC72" s="98"/>
      <c r="ID72" s="98"/>
      <c r="IE72" s="98">
        <f t="shared" si="54"/>
        <v>0</v>
      </c>
      <c r="IF72" s="263">
        <f t="shared" si="55"/>
        <v>0</v>
      </c>
      <c r="IG72" s="288"/>
      <c r="IH72" s="288"/>
      <c r="II72" s="264">
        <f t="shared" si="56"/>
        <v>0</v>
      </c>
      <c r="IJ72" s="264">
        <f t="shared" si="56"/>
        <v>0</v>
      </c>
      <c r="IM72" s="264">
        <f t="shared" si="57"/>
        <v>0</v>
      </c>
      <c r="IN72" s="264">
        <f t="shared" si="57"/>
        <v>0</v>
      </c>
      <c r="IO72" s="240"/>
      <c r="IP72" s="264"/>
      <c r="IQ72" s="264">
        <f t="shared" si="58"/>
        <v>0</v>
      </c>
      <c r="IR72" s="264">
        <f t="shared" si="58"/>
        <v>0</v>
      </c>
      <c r="IS72" s="264"/>
      <c r="IT72" s="264"/>
      <c r="IU72" s="264">
        <f t="shared" si="59"/>
        <v>0</v>
      </c>
      <c r="IV72" s="264">
        <f t="shared" si="59"/>
        <v>0</v>
      </c>
      <c r="IW72" s="264">
        <v>0</v>
      </c>
      <c r="IX72" s="264"/>
      <c r="IY72" s="264">
        <f t="shared" si="60"/>
        <v>0</v>
      </c>
      <c r="IZ72" s="264">
        <f t="shared" si="61"/>
        <v>0</v>
      </c>
      <c r="JA72" s="264"/>
      <c r="JB72" s="264"/>
      <c r="JC72" s="264">
        <f t="shared" si="62"/>
        <v>0</v>
      </c>
      <c r="JD72" s="264">
        <f t="shared" si="62"/>
        <v>0</v>
      </c>
      <c r="JE72" s="264">
        <v>0</v>
      </c>
      <c r="JF72" s="264"/>
      <c r="JG72" s="264">
        <f t="shared" si="63"/>
        <v>0</v>
      </c>
      <c r="JH72" s="264">
        <f t="shared" si="63"/>
        <v>0</v>
      </c>
      <c r="JI72" s="264"/>
      <c r="JJ72" s="264"/>
      <c r="JK72" s="264">
        <f t="shared" si="64"/>
        <v>0</v>
      </c>
      <c r="JL72" s="264">
        <f t="shared" si="64"/>
        <v>0</v>
      </c>
      <c r="JM72" s="264"/>
      <c r="JN72" s="264"/>
      <c r="JO72" s="264">
        <f t="shared" si="65"/>
        <v>0</v>
      </c>
      <c r="JP72" s="264">
        <f t="shared" si="65"/>
        <v>0</v>
      </c>
      <c r="JQ72" s="264"/>
      <c r="JR72" s="264"/>
      <c r="JS72" s="264">
        <f t="shared" si="66"/>
        <v>0</v>
      </c>
      <c r="JT72" s="264">
        <f t="shared" si="66"/>
        <v>0</v>
      </c>
      <c r="JU72" s="264"/>
      <c r="JV72" s="264"/>
      <c r="JW72" s="264">
        <f t="shared" si="67"/>
        <v>0</v>
      </c>
      <c r="JX72" s="264">
        <f t="shared" si="67"/>
        <v>0</v>
      </c>
    </row>
    <row r="73" spans="1:284" ht="12.75" customHeight="1">
      <c r="A73" s="219"/>
      <c r="B73" s="114">
        <v>63</v>
      </c>
      <c r="C73" s="289"/>
      <c r="D73" s="289"/>
      <c r="E73" s="98"/>
      <c r="F73" s="98"/>
      <c r="G73" s="95">
        <f t="shared" si="0"/>
        <v>0</v>
      </c>
      <c r="H73" s="95">
        <f t="shared" si="0"/>
        <v>0</v>
      </c>
      <c r="I73" s="290">
        <v>0</v>
      </c>
      <c r="J73" s="95"/>
      <c r="K73" s="95"/>
      <c r="L73" s="95"/>
      <c r="M73" s="95">
        <f t="shared" si="2"/>
        <v>0</v>
      </c>
      <c r="N73" s="95">
        <f t="shared" si="2"/>
        <v>0</v>
      </c>
      <c r="O73" s="289"/>
      <c r="P73" s="290"/>
      <c r="Q73" s="98"/>
      <c r="R73" s="95"/>
      <c r="S73" s="95">
        <f t="shared" si="3"/>
        <v>0</v>
      </c>
      <c r="T73" s="95">
        <f t="shared" si="3"/>
        <v>0</v>
      </c>
      <c r="U73" s="95"/>
      <c r="V73" s="95"/>
      <c r="W73" s="98"/>
      <c r="X73" s="98"/>
      <c r="Y73" s="95">
        <f t="shared" si="4"/>
        <v>0</v>
      </c>
      <c r="Z73" s="95">
        <f t="shared" si="4"/>
        <v>0</v>
      </c>
      <c r="AA73" s="95"/>
      <c r="AB73" s="298"/>
      <c r="AC73" s="299"/>
      <c r="AD73" s="292"/>
      <c r="AE73" s="95">
        <f t="shared" si="5"/>
        <v>0</v>
      </c>
      <c r="AF73" s="95">
        <f t="shared" si="5"/>
        <v>0</v>
      </c>
      <c r="AG73" s="95">
        <v>10.31</v>
      </c>
      <c r="AH73" s="95"/>
      <c r="AI73" s="95"/>
      <c r="AJ73" s="95"/>
      <c r="AK73" s="95">
        <f t="shared" si="6"/>
        <v>10.31</v>
      </c>
      <c r="AL73" s="95">
        <f t="shared" si="6"/>
        <v>0</v>
      </c>
      <c r="AM73" s="95"/>
      <c r="AN73" s="95"/>
      <c r="AO73" s="99"/>
      <c r="AP73" s="99"/>
      <c r="AQ73" s="95">
        <f t="shared" si="7"/>
        <v>0</v>
      </c>
      <c r="AR73" s="95">
        <f t="shared" si="7"/>
        <v>0</v>
      </c>
      <c r="AS73" s="98"/>
      <c r="AT73" s="98"/>
      <c r="AU73" s="98"/>
      <c r="AV73" s="95"/>
      <c r="AW73" s="95">
        <f t="shared" si="8"/>
        <v>0</v>
      </c>
      <c r="AX73" s="95">
        <f t="shared" si="8"/>
        <v>0</v>
      </c>
      <c r="AY73" s="260"/>
      <c r="AZ73" s="110"/>
      <c r="BA73" s="110"/>
      <c r="BB73" s="110"/>
      <c r="BC73" s="95">
        <f t="shared" si="9"/>
        <v>0</v>
      </c>
      <c r="BD73" s="95">
        <f t="shared" si="9"/>
        <v>0</v>
      </c>
      <c r="BE73" s="289"/>
      <c r="BF73" s="289"/>
      <c r="BG73" s="99"/>
      <c r="BH73" s="293"/>
      <c r="BI73" s="95">
        <f t="shared" si="10"/>
        <v>0</v>
      </c>
      <c r="BJ73" s="95">
        <f t="shared" si="10"/>
        <v>0</v>
      </c>
      <c r="BK73" s="118"/>
      <c r="BL73" s="118"/>
      <c r="BM73" s="95"/>
      <c r="BN73" s="95"/>
      <c r="BO73" s="95">
        <f t="shared" si="11"/>
        <v>0</v>
      </c>
      <c r="BP73" s="95">
        <f t="shared" si="11"/>
        <v>0</v>
      </c>
      <c r="BQ73" s="294"/>
      <c r="BR73" s="289"/>
      <c r="BS73" s="119"/>
      <c r="BT73" s="119"/>
      <c r="BU73" s="95">
        <f t="shared" si="12"/>
        <v>0</v>
      </c>
      <c r="BV73" s="95">
        <f t="shared" si="12"/>
        <v>0</v>
      </c>
      <c r="BW73" s="98"/>
      <c r="BX73" s="98"/>
      <c r="BY73" s="103"/>
      <c r="BZ73" s="295"/>
      <c r="CA73" s="95">
        <f t="shared" si="13"/>
        <v>0</v>
      </c>
      <c r="CB73" s="95">
        <f t="shared" si="13"/>
        <v>0</v>
      </c>
      <c r="CC73" s="98"/>
      <c r="CD73" s="98"/>
      <c r="CE73" s="120"/>
      <c r="CF73" s="120"/>
      <c r="CG73" s="95">
        <f t="shared" si="14"/>
        <v>0</v>
      </c>
      <c r="CH73" s="95">
        <f t="shared" si="14"/>
        <v>0</v>
      </c>
      <c r="CI73" s="289"/>
      <c r="CJ73" s="289"/>
      <c r="CK73" s="266"/>
      <c r="CL73" s="95"/>
      <c r="CM73" s="95">
        <f t="shared" si="15"/>
        <v>0</v>
      </c>
      <c r="CN73" s="95">
        <f t="shared" si="15"/>
        <v>0</v>
      </c>
      <c r="CO73" s="289"/>
      <c r="CP73" s="289"/>
      <c r="CQ73" s="95"/>
      <c r="CR73" s="95"/>
      <c r="CS73" s="95">
        <f t="shared" si="16"/>
        <v>0</v>
      </c>
      <c r="CT73" s="95">
        <f t="shared" si="16"/>
        <v>0</v>
      </c>
      <c r="CU73" s="98"/>
      <c r="CV73" s="98"/>
      <c r="CW73" s="289"/>
      <c r="CX73" s="289"/>
      <c r="CY73" s="95">
        <f t="shared" si="17"/>
        <v>0</v>
      </c>
      <c r="CZ73" s="95">
        <f t="shared" si="17"/>
        <v>0</v>
      </c>
      <c r="DA73" s="289"/>
      <c r="DB73" s="290"/>
      <c r="DC73" s="118"/>
      <c r="DD73" s="95"/>
      <c r="DE73" s="95">
        <f t="shared" si="18"/>
        <v>0</v>
      </c>
      <c r="DF73" s="95">
        <f t="shared" si="18"/>
        <v>0</v>
      </c>
      <c r="DG73" s="98"/>
      <c r="DH73" s="98"/>
      <c r="DI73" s="98"/>
      <c r="DJ73" s="98"/>
      <c r="DK73" s="95">
        <f t="shared" si="19"/>
        <v>0</v>
      </c>
      <c r="DL73" s="95">
        <f t="shared" si="19"/>
        <v>0</v>
      </c>
      <c r="DM73" s="289"/>
      <c r="DN73" s="289"/>
      <c r="DO73" s="296"/>
      <c r="DP73" s="297"/>
      <c r="DQ73" s="95">
        <f t="shared" si="20"/>
        <v>0</v>
      </c>
      <c r="DR73" s="95">
        <f t="shared" si="20"/>
        <v>0</v>
      </c>
      <c r="DS73" s="140"/>
      <c r="DT73" s="95"/>
      <c r="DU73" s="289"/>
      <c r="DV73" s="289"/>
      <c r="DW73" s="95">
        <f t="shared" si="21"/>
        <v>0</v>
      </c>
      <c r="DX73" s="95">
        <f t="shared" si="21"/>
        <v>0</v>
      </c>
      <c r="DY73" s="289"/>
      <c r="DZ73" s="290"/>
      <c r="EA73" s="261"/>
      <c r="EB73" s="95"/>
      <c r="EC73" s="95">
        <f t="shared" si="22"/>
        <v>0</v>
      </c>
      <c r="ED73" s="95">
        <f t="shared" si="22"/>
        <v>0</v>
      </c>
      <c r="EE73" s="289"/>
      <c r="EF73" s="289"/>
      <c r="EG73" s="296"/>
      <c r="EH73" s="296"/>
      <c r="EI73" s="95">
        <f t="shared" si="23"/>
        <v>0</v>
      </c>
      <c r="EJ73" s="95">
        <f t="shared" si="23"/>
        <v>0</v>
      </c>
      <c r="EK73" s="289"/>
      <c r="EL73" s="289"/>
      <c r="EM73" s="296"/>
      <c r="EN73" s="296"/>
      <c r="EO73" s="95">
        <f t="shared" si="24"/>
        <v>0</v>
      </c>
      <c r="EP73" s="95">
        <f t="shared" si="24"/>
        <v>0</v>
      </c>
      <c r="EQ73" s="262">
        <v>0</v>
      </c>
      <c r="ER73" s="240"/>
      <c r="ES73" s="240"/>
      <c r="ET73" s="240"/>
      <c r="EU73" s="98">
        <f t="shared" si="25"/>
        <v>0</v>
      </c>
      <c r="EV73" s="98">
        <f t="shared" si="26"/>
        <v>0</v>
      </c>
      <c r="EW73" s="95"/>
      <c r="EX73" s="95"/>
      <c r="EY73" s="95"/>
      <c r="EZ73" s="95"/>
      <c r="FA73" s="95">
        <f t="shared" si="27"/>
        <v>0</v>
      </c>
      <c r="FB73" s="95">
        <f t="shared" si="27"/>
        <v>0</v>
      </c>
      <c r="FC73" s="95"/>
      <c r="FD73" s="95"/>
      <c r="FE73" s="95"/>
      <c r="FF73" s="95"/>
      <c r="FG73" s="95">
        <f t="shared" si="28"/>
        <v>0</v>
      </c>
      <c r="FH73" s="95">
        <f t="shared" si="28"/>
        <v>0</v>
      </c>
      <c r="FI73" s="240"/>
      <c r="FJ73" s="240"/>
      <c r="FK73" s="240"/>
      <c r="FL73" s="240"/>
      <c r="FM73" s="98">
        <f t="shared" si="29"/>
        <v>0</v>
      </c>
      <c r="FN73" s="98">
        <f t="shared" si="30"/>
        <v>0</v>
      </c>
      <c r="FO73" s="240">
        <v>0</v>
      </c>
      <c r="FP73" s="240"/>
      <c r="FQ73" s="240"/>
      <c r="FR73" s="240"/>
      <c r="FS73" s="98">
        <f t="shared" si="31"/>
        <v>0</v>
      </c>
      <c r="FT73" s="98">
        <f t="shared" si="32"/>
        <v>0</v>
      </c>
      <c r="FU73" s="240">
        <v>3.61</v>
      </c>
      <c r="FV73" s="240"/>
      <c r="FW73" s="240"/>
      <c r="FX73" s="240"/>
      <c r="FY73" s="98">
        <f t="shared" si="33"/>
        <v>3.61</v>
      </c>
      <c r="FZ73" s="98">
        <f t="shared" si="34"/>
        <v>0</v>
      </c>
      <c r="GA73" s="240">
        <v>8.25</v>
      </c>
      <c r="GB73" s="240"/>
      <c r="GC73" s="240"/>
      <c r="GD73" s="240"/>
      <c r="GE73" s="98">
        <f t="shared" si="35"/>
        <v>8.25</v>
      </c>
      <c r="GF73" s="98">
        <f t="shared" si="36"/>
        <v>0</v>
      </c>
      <c r="GG73" s="240"/>
      <c r="GH73" s="240"/>
      <c r="GI73" s="98">
        <f t="shared" si="68"/>
        <v>0</v>
      </c>
      <c r="GJ73" s="98">
        <f t="shared" si="37"/>
        <v>0</v>
      </c>
      <c r="GK73" s="240"/>
      <c r="GL73" s="240"/>
      <c r="GM73" s="98">
        <f t="shared" si="38"/>
        <v>0</v>
      </c>
      <c r="GN73" s="98">
        <f t="shared" si="39"/>
        <v>0</v>
      </c>
      <c r="GO73" s="240">
        <v>1.03</v>
      </c>
      <c r="GP73" s="240"/>
      <c r="GQ73" s="98">
        <f t="shared" si="40"/>
        <v>1.03</v>
      </c>
      <c r="GR73" s="98">
        <f t="shared" si="41"/>
        <v>0</v>
      </c>
      <c r="GS73" s="240"/>
      <c r="GT73" s="240"/>
      <c r="GU73" s="98">
        <f t="shared" si="42"/>
        <v>0</v>
      </c>
      <c r="GV73" s="98">
        <f t="shared" si="43"/>
        <v>0</v>
      </c>
      <c r="GW73" s="240"/>
      <c r="GX73" s="240"/>
      <c r="GY73" s="98">
        <f t="shared" si="44"/>
        <v>0</v>
      </c>
      <c r="GZ73" s="98">
        <f t="shared" si="45"/>
        <v>0</v>
      </c>
      <c r="HA73" s="240"/>
      <c r="HB73" s="240"/>
      <c r="HC73" s="98">
        <f t="shared" si="46"/>
        <v>0</v>
      </c>
      <c r="HD73" s="98">
        <f t="shared" si="47"/>
        <v>0</v>
      </c>
      <c r="HE73" s="240">
        <v>1.33</v>
      </c>
      <c r="HF73" s="240"/>
      <c r="HG73" s="98">
        <f t="shared" si="48"/>
        <v>1.33</v>
      </c>
      <c r="HH73" s="98">
        <f t="shared" si="48"/>
        <v>0</v>
      </c>
      <c r="HI73" s="240">
        <v>1.65</v>
      </c>
      <c r="HJ73" s="240"/>
      <c r="HK73" s="98">
        <f t="shared" si="49"/>
        <v>1.65</v>
      </c>
      <c r="HL73" s="98">
        <f t="shared" si="49"/>
        <v>0</v>
      </c>
      <c r="HM73" s="98"/>
      <c r="HN73" s="98"/>
      <c r="HO73" s="98">
        <f t="shared" si="50"/>
        <v>0</v>
      </c>
      <c r="HP73" s="98">
        <f t="shared" si="50"/>
        <v>0</v>
      </c>
      <c r="HQ73" s="98"/>
      <c r="HR73" s="98"/>
      <c r="HS73" s="98">
        <f t="shared" si="51"/>
        <v>0</v>
      </c>
      <c r="HT73" s="98">
        <f t="shared" si="51"/>
        <v>0</v>
      </c>
      <c r="HU73" s="98">
        <v>0</v>
      </c>
      <c r="HV73" s="98"/>
      <c r="HW73" s="98">
        <f t="shared" si="69"/>
        <v>0</v>
      </c>
      <c r="HX73" s="98">
        <f t="shared" si="69"/>
        <v>0</v>
      </c>
      <c r="HY73" s="98"/>
      <c r="HZ73" s="98"/>
      <c r="IA73" s="98">
        <f t="shared" si="53"/>
        <v>0</v>
      </c>
      <c r="IB73" s="98">
        <f t="shared" si="53"/>
        <v>0</v>
      </c>
      <c r="IC73" s="98"/>
      <c r="ID73" s="98"/>
      <c r="IE73" s="98">
        <f t="shared" si="54"/>
        <v>0</v>
      </c>
      <c r="IF73" s="263">
        <f t="shared" si="55"/>
        <v>0</v>
      </c>
      <c r="IG73" s="288"/>
      <c r="IH73" s="288"/>
      <c r="II73" s="264">
        <f t="shared" si="56"/>
        <v>0</v>
      </c>
      <c r="IJ73" s="264">
        <f t="shared" si="56"/>
        <v>0</v>
      </c>
      <c r="IM73" s="264">
        <f t="shared" si="57"/>
        <v>0</v>
      </c>
      <c r="IN73" s="264">
        <f t="shared" si="57"/>
        <v>0</v>
      </c>
      <c r="IO73" s="240"/>
      <c r="IP73" s="264"/>
      <c r="IQ73" s="264">
        <f t="shared" si="58"/>
        <v>0</v>
      </c>
      <c r="IR73" s="264">
        <f t="shared" si="58"/>
        <v>0</v>
      </c>
      <c r="IS73" s="264"/>
      <c r="IT73" s="264"/>
      <c r="IU73" s="264">
        <f t="shared" si="59"/>
        <v>0</v>
      </c>
      <c r="IV73" s="264">
        <f t="shared" si="59"/>
        <v>0</v>
      </c>
      <c r="IW73" s="264">
        <v>0</v>
      </c>
      <c r="IX73" s="264"/>
      <c r="IY73" s="264">
        <f t="shared" si="60"/>
        <v>0</v>
      </c>
      <c r="IZ73" s="264">
        <f t="shared" si="61"/>
        <v>0</v>
      </c>
      <c r="JA73" s="264"/>
      <c r="JB73" s="264"/>
      <c r="JC73" s="264">
        <f t="shared" si="62"/>
        <v>0</v>
      </c>
      <c r="JD73" s="264">
        <f t="shared" si="62"/>
        <v>0</v>
      </c>
      <c r="JE73" s="264">
        <v>0</v>
      </c>
      <c r="JF73" s="264"/>
      <c r="JG73" s="264">
        <f t="shared" si="63"/>
        <v>0</v>
      </c>
      <c r="JH73" s="264">
        <f t="shared" si="63"/>
        <v>0</v>
      </c>
      <c r="JI73" s="264"/>
      <c r="JJ73" s="264"/>
      <c r="JK73" s="264">
        <f t="shared" si="64"/>
        <v>0</v>
      </c>
      <c r="JL73" s="264">
        <f t="shared" si="64"/>
        <v>0</v>
      </c>
      <c r="JM73" s="264"/>
      <c r="JN73" s="264"/>
      <c r="JO73" s="264">
        <f t="shared" si="65"/>
        <v>0</v>
      </c>
      <c r="JP73" s="264">
        <f t="shared" si="65"/>
        <v>0</v>
      </c>
      <c r="JQ73" s="264"/>
      <c r="JR73" s="264"/>
      <c r="JS73" s="264">
        <f t="shared" si="66"/>
        <v>0</v>
      </c>
      <c r="JT73" s="264">
        <f t="shared" si="66"/>
        <v>0</v>
      </c>
      <c r="JU73" s="264"/>
      <c r="JV73" s="264"/>
      <c r="JW73" s="264">
        <f t="shared" si="67"/>
        <v>0</v>
      </c>
      <c r="JX73" s="264">
        <f t="shared" si="67"/>
        <v>0</v>
      </c>
    </row>
    <row r="74" spans="1:284" ht="12.75" customHeight="1">
      <c r="A74" s="219"/>
      <c r="B74" s="114">
        <v>64</v>
      </c>
      <c r="C74" s="289"/>
      <c r="D74" s="289"/>
      <c r="E74" s="98"/>
      <c r="F74" s="98"/>
      <c r="G74" s="95">
        <f t="shared" si="0"/>
        <v>0</v>
      </c>
      <c r="H74" s="95">
        <f t="shared" si="0"/>
        <v>0</v>
      </c>
      <c r="I74" s="290">
        <v>10.31</v>
      </c>
      <c r="J74" s="95"/>
      <c r="K74" s="95"/>
      <c r="L74" s="95"/>
      <c r="M74" s="95">
        <f t="shared" si="2"/>
        <v>10.31</v>
      </c>
      <c r="N74" s="95">
        <f t="shared" si="2"/>
        <v>0</v>
      </c>
      <c r="O74" s="289"/>
      <c r="P74" s="290"/>
      <c r="Q74" s="98"/>
      <c r="R74" s="95"/>
      <c r="S74" s="95">
        <f t="shared" si="3"/>
        <v>0</v>
      </c>
      <c r="T74" s="95">
        <f t="shared" si="3"/>
        <v>0</v>
      </c>
      <c r="U74" s="95"/>
      <c r="V74" s="95"/>
      <c r="W74" s="98"/>
      <c r="X74" s="98"/>
      <c r="Y74" s="95">
        <f t="shared" si="4"/>
        <v>0</v>
      </c>
      <c r="Z74" s="95">
        <f t="shared" si="4"/>
        <v>0</v>
      </c>
      <c r="AA74" s="95"/>
      <c r="AB74" s="298"/>
      <c r="AC74" s="299"/>
      <c r="AD74" s="292"/>
      <c r="AE74" s="95">
        <f t="shared" si="5"/>
        <v>0</v>
      </c>
      <c r="AF74" s="95">
        <f t="shared" si="5"/>
        <v>0</v>
      </c>
      <c r="AG74" s="95">
        <v>10.31</v>
      </c>
      <c r="AH74" s="95"/>
      <c r="AI74" s="95"/>
      <c r="AJ74" s="95"/>
      <c r="AK74" s="95">
        <f t="shared" si="6"/>
        <v>10.31</v>
      </c>
      <c r="AL74" s="95">
        <f t="shared" si="6"/>
        <v>0</v>
      </c>
      <c r="AM74" s="95"/>
      <c r="AN74" s="95"/>
      <c r="AO74" s="99"/>
      <c r="AP74" s="99"/>
      <c r="AQ74" s="95">
        <f t="shared" si="7"/>
        <v>0</v>
      </c>
      <c r="AR74" s="95">
        <f t="shared" si="7"/>
        <v>0</v>
      </c>
      <c r="AS74" s="98"/>
      <c r="AT74" s="98"/>
      <c r="AU74" s="98"/>
      <c r="AV74" s="95"/>
      <c r="AW74" s="95">
        <f t="shared" si="8"/>
        <v>0</v>
      </c>
      <c r="AX74" s="95">
        <f t="shared" si="8"/>
        <v>0</v>
      </c>
      <c r="AY74" s="260"/>
      <c r="AZ74" s="110"/>
      <c r="BA74" s="110"/>
      <c r="BB74" s="110"/>
      <c r="BC74" s="95">
        <f t="shared" si="9"/>
        <v>0</v>
      </c>
      <c r="BD74" s="95">
        <f t="shared" si="9"/>
        <v>0</v>
      </c>
      <c r="BE74" s="289"/>
      <c r="BF74" s="289"/>
      <c r="BG74" s="99"/>
      <c r="BH74" s="293"/>
      <c r="BI74" s="95">
        <f t="shared" si="10"/>
        <v>0</v>
      </c>
      <c r="BJ74" s="95">
        <f t="shared" si="10"/>
        <v>0</v>
      </c>
      <c r="BK74" s="118"/>
      <c r="BL74" s="118"/>
      <c r="BM74" s="95"/>
      <c r="BN74" s="95"/>
      <c r="BO74" s="95">
        <f t="shared" si="11"/>
        <v>0</v>
      </c>
      <c r="BP74" s="95">
        <f t="shared" si="11"/>
        <v>0</v>
      </c>
      <c r="BQ74" s="294"/>
      <c r="BR74" s="289"/>
      <c r="BS74" s="119"/>
      <c r="BT74" s="119"/>
      <c r="BU74" s="95">
        <f t="shared" si="12"/>
        <v>0</v>
      </c>
      <c r="BV74" s="95">
        <f t="shared" si="12"/>
        <v>0</v>
      </c>
      <c r="BW74" s="98"/>
      <c r="BX74" s="98"/>
      <c r="BY74" s="103"/>
      <c r="BZ74" s="295"/>
      <c r="CA74" s="95">
        <f t="shared" si="13"/>
        <v>0</v>
      </c>
      <c r="CB74" s="95">
        <f t="shared" si="13"/>
        <v>0</v>
      </c>
      <c r="CC74" s="98"/>
      <c r="CD74" s="98"/>
      <c r="CE74" s="120"/>
      <c r="CF74" s="120"/>
      <c r="CG74" s="95">
        <f t="shared" si="14"/>
        <v>0</v>
      </c>
      <c r="CH74" s="95">
        <f t="shared" si="14"/>
        <v>0</v>
      </c>
      <c r="CI74" s="289"/>
      <c r="CJ74" s="289"/>
      <c r="CK74" s="266"/>
      <c r="CL74" s="95"/>
      <c r="CM74" s="95">
        <f t="shared" si="15"/>
        <v>0</v>
      </c>
      <c r="CN74" s="95">
        <f t="shared" si="15"/>
        <v>0</v>
      </c>
      <c r="CO74" s="289"/>
      <c r="CP74" s="289"/>
      <c r="CQ74" s="95"/>
      <c r="CR74" s="95"/>
      <c r="CS74" s="95">
        <f t="shared" si="16"/>
        <v>0</v>
      </c>
      <c r="CT74" s="95">
        <f t="shared" si="16"/>
        <v>0</v>
      </c>
      <c r="CU74" s="98"/>
      <c r="CV74" s="98"/>
      <c r="CW74" s="289"/>
      <c r="CX74" s="289"/>
      <c r="CY74" s="95">
        <f t="shared" si="17"/>
        <v>0</v>
      </c>
      <c r="CZ74" s="95">
        <f t="shared" si="17"/>
        <v>0</v>
      </c>
      <c r="DA74" s="289"/>
      <c r="DB74" s="290"/>
      <c r="DC74" s="118"/>
      <c r="DD74" s="95"/>
      <c r="DE74" s="95">
        <f t="shared" si="18"/>
        <v>0</v>
      </c>
      <c r="DF74" s="95">
        <f t="shared" si="18"/>
        <v>0</v>
      </c>
      <c r="DG74" s="98"/>
      <c r="DH74" s="98"/>
      <c r="DI74" s="98"/>
      <c r="DJ74" s="98"/>
      <c r="DK74" s="95">
        <f t="shared" si="19"/>
        <v>0</v>
      </c>
      <c r="DL74" s="95">
        <f t="shared" si="19"/>
        <v>0</v>
      </c>
      <c r="DM74" s="289"/>
      <c r="DN74" s="289"/>
      <c r="DO74" s="296"/>
      <c r="DP74" s="297"/>
      <c r="DQ74" s="95">
        <f t="shared" si="20"/>
        <v>0</v>
      </c>
      <c r="DR74" s="95">
        <f t="shared" si="20"/>
        <v>0</v>
      </c>
      <c r="DS74" s="140"/>
      <c r="DT74" s="95"/>
      <c r="DU74" s="289"/>
      <c r="DV74" s="289"/>
      <c r="DW74" s="95">
        <f t="shared" si="21"/>
        <v>0</v>
      </c>
      <c r="DX74" s="95">
        <f t="shared" si="21"/>
        <v>0</v>
      </c>
      <c r="DY74" s="289"/>
      <c r="DZ74" s="290"/>
      <c r="EA74" s="261"/>
      <c r="EB74" s="95"/>
      <c r="EC74" s="95">
        <f t="shared" si="22"/>
        <v>0</v>
      </c>
      <c r="ED74" s="95">
        <f t="shared" si="22"/>
        <v>0</v>
      </c>
      <c r="EE74" s="289"/>
      <c r="EF74" s="289"/>
      <c r="EG74" s="296"/>
      <c r="EH74" s="296"/>
      <c r="EI74" s="95">
        <f t="shared" si="23"/>
        <v>0</v>
      </c>
      <c r="EJ74" s="95">
        <f t="shared" si="23"/>
        <v>0</v>
      </c>
      <c r="EK74" s="289"/>
      <c r="EL74" s="289"/>
      <c r="EM74" s="296"/>
      <c r="EN74" s="296"/>
      <c r="EO74" s="95">
        <f t="shared" si="24"/>
        <v>0</v>
      </c>
      <c r="EP74" s="95">
        <f t="shared" si="24"/>
        <v>0</v>
      </c>
      <c r="EQ74" s="262">
        <v>15.46</v>
      </c>
      <c r="ER74" s="240"/>
      <c r="ES74" s="240"/>
      <c r="ET74" s="240"/>
      <c r="EU74" s="98">
        <f t="shared" si="25"/>
        <v>15.46</v>
      </c>
      <c r="EV74" s="98">
        <f t="shared" si="26"/>
        <v>0</v>
      </c>
      <c r="EW74" s="95"/>
      <c r="EX74" s="95"/>
      <c r="EY74" s="95"/>
      <c r="EZ74" s="95"/>
      <c r="FA74" s="95">
        <f t="shared" si="27"/>
        <v>0</v>
      </c>
      <c r="FB74" s="95">
        <f t="shared" si="27"/>
        <v>0</v>
      </c>
      <c r="FC74" s="95"/>
      <c r="FD74" s="95"/>
      <c r="FE74" s="95"/>
      <c r="FF74" s="95"/>
      <c r="FG74" s="95">
        <f t="shared" si="28"/>
        <v>0</v>
      </c>
      <c r="FH74" s="95">
        <f t="shared" si="28"/>
        <v>0</v>
      </c>
      <c r="FI74" s="240"/>
      <c r="FJ74" s="240"/>
      <c r="FK74" s="240"/>
      <c r="FL74" s="240"/>
      <c r="FM74" s="98">
        <f t="shared" si="29"/>
        <v>0</v>
      </c>
      <c r="FN74" s="98">
        <f t="shared" si="30"/>
        <v>0</v>
      </c>
      <c r="FO74" s="240">
        <v>0</v>
      </c>
      <c r="FP74" s="240"/>
      <c r="FQ74" s="240"/>
      <c r="FR74" s="240"/>
      <c r="FS74" s="98">
        <f t="shared" si="31"/>
        <v>0</v>
      </c>
      <c r="FT74" s="98">
        <f t="shared" si="32"/>
        <v>0</v>
      </c>
      <c r="FU74" s="240">
        <v>3.61</v>
      </c>
      <c r="FV74" s="240"/>
      <c r="FW74" s="240"/>
      <c r="FX74" s="240"/>
      <c r="FY74" s="98">
        <f t="shared" si="33"/>
        <v>3.61</v>
      </c>
      <c r="FZ74" s="98">
        <f t="shared" si="34"/>
        <v>0</v>
      </c>
      <c r="GA74" s="240">
        <v>8.25</v>
      </c>
      <c r="GB74" s="240"/>
      <c r="GC74" s="240"/>
      <c r="GD74" s="240"/>
      <c r="GE74" s="98">
        <f t="shared" si="35"/>
        <v>8.25</v>
      </c>
      <c r="GF74" s="98">
        <f t="shared" si="36"/>
        <v>0</v>
      </c>
      <c r="GG74" s="240"/>
      <c r="GH74" s="240"/>
      <c r="GI74" s="98">
        <f t="shared" si="68"/>
        <v>0</v>
      </c>
      <c r="GJ74" s="98">
        <f t="shared" si="37"/>
        <v>0</v>
      </c>
      <c r="GK74" s="240"/>
      <c r="GL74" s="240"/>
      <c r="GM74" s="98">
        <f t="shared" si="38"/>
        <v>0</v>
      </c>
      <c r="GN74" s="98">
        <f t="shared" si="39"/>
        <v>0</v>
      </c>
      <c r="GO74" s="240">
        <v>0.93</v>
      </c>
      <c r="GP74" s="240"/>
      <c r="GQ74" s="98">
        <f t="shared" si="40"/>
        <v>0.93</v>
      </c>
      <c r="GR74" s="98">
        <f t="shared" si="41"/>
        <v>0</v>
      </c>
      <c r="GS74" s="240"/>
      <c r="GT74" s="240"/>
      <c r="GU74" s="98">
        <f t="shared" si="42"/>
        <v>0</v>
      </c>
      <c r="GV74" s="98">
        <f t="shared" si="43"/>
        <v>0</v>
      </c>
      <c r="GW74" s="240"/>
      <c r="GX74" s="240"/>
      <c r="GY74" s="98">
        <f t="shared" si="44"/>
        <v>0</v>
      </c>
      <c r="GZ74" s="98">
        <f t="shared" si="45"/>
        <v>0</v>
      </c>
      <c r="HA74" s="240"/>
      <c r="HB74" s="240"/>
      <c r="HC74" s="98">
        <f t="shared" si="46"/>
        <v>0</v>
      </c>
      <c r="HD74" s="98">
        <f t="shared" si="47"/>
        <v>0</v>
      </c>
      <c r="HE74" s="240">
        <v>1.33</v>
      </c>
      <c r="HF74" s="240"/>
      <c r="HG74" s="98">
        <f t="shared" si="48"/>
        <v>1.33</v>
      </c>
      <c r="HH74" s="98">
        <f t="shared" si="48"/>
        <v>0</v>
      </c>
      <c r="HI74" s="240">
        <v>1.65</v>
      </c>
      <c r="HJ74" s="240"/>
      <c r="HK74" s="98">
        <f t="shared" si="49"/>
        <v>1.65</v>
      </c>
      <c r="HL74" s="98">
        <f t="shared" si="49"/>
        <v>0</v>
      </c>
      <c r="HM74" s="98"/>
      <c r="HN74" s="98"/>
      <c r="HO74" s="98">
        <f t="shared" si="50"/>
        <v>0</v>
      </c>
      <c r="HP74" s="98">
        <f t="shared" si="50"/>
        <v>0</v>
      </c>
      <c r="HQ74" s="98"/>
      <c r="HR74" s="98"/>
      <c r="HS74" s="98">
        <f t="shared" si="51"/>
        <v>0</v>
      </c>
      <c r="HT74" s="98">
        <f t="shared" si="51"/>
        <v>0</v>
      </c>
      <c r="HU74" s="98">
        <v>0</v>
      </c>
      <c r="HV74" s="98"/>
      <c r="HW74" s="98">
        <f t="shared" si="69"/>
        <v>0</v>
      </c>
      <c r="HX74" s="98">
        <f t="shared" si="69"/>
        <v>0</v>
      </c>
      <c r="HY74" s="98"/>
      <c r="HZ74" s="98"/>
      <c r="IA74" s="98">
        <f t="shared" si="53"/>
        <v>0</v>
      </c>
      <c r="IB74" s="98">
        <f t="shared" si="53"/>
        <v>0</v>
      </c>
      <c r="IC74" s="98"/>
      <c r="ID74" s="98"/>
      <c r="IE74" s="98">
        <f t="shared" si="54"/>
        <v>0</v>
      </c>
      <c r="IF74" s="263">
        <f t="shared" si="55"/>
        <v>0</v>
      </c>
      <c r="IG74" s="288"/>
      <c r="IH74" s="288"/>
      <c r="II74" s="264">
        <f t="shared" si="56"/>
        <v>0</v>
      </c>
      <c r="IJ74" s="264">
        <f t="shared" si="56"/>
        <v>0</v>
      </c>
      <c r="IM74" s="264">
        <f t="shared" si="57"/>
        <v>0</v>
      </c>
      <c r="IN74" s="264">
        <f t="shared" si="57"/>
        <v>0</v>
      </c>
      <c r="IO74" s="240"/>
      <c r="IP74" s="264"/>
      <c r="IQ74" s="264">
        <f t="shared" si="58"/>
        <v>0</v>
      </c>
      <c r="IR74" s="264">
        <f t="shared" si="58"/>
        <v>0</v>
      </c>
      <c r="IS74" s="264"/>
      <c r="IT74" s="264"/>
      <c r="IU74" s="264">
        <f t="shared" si="59"/>
        <v>0</v>
      </c>
      <c r="IV74" s="264">
        <f t="shared" si="59"/>
        <v>0</v>
      </c>
      <c r="IW74" s="264">
        <v>0</v>
      </c>
      <c r="IX74" s="264"/>
      <c r="IY74" s="264">
        <f t="shared" si="60"/>
        <v>0</v>
      </c>
      <c r="IZ74" s="264">
        <f t="shared" si="61"/>
        <v>0</v>
      </c>
      <c r="JA74" s="264"/>
      <c r="JB74" s="264"/>
      <c r="JC74" s="264">
        <f t="shared" si="62"/>
        <v>0</v>
      </c>
      <c r="JD74" s="264">
        <f t="shared" si="62"/>
        <v>0</v>
      </c>
      <c r="JE74" s="264">
        <v>0</v>
      </c>
      <c r="JF74" s="264"/>
      <c r="JG74" s="264">
        <f t="shared" si="63"/>
        <v>0</v>
      </c>
      <c r="JH74" s="264">
        <f t="shared" si="63"/>
        <v>0</v>
      </c>
      <c r="JI74" s="264"/>
      <c r="JJ74" s="264"/>
      <c r="JK74" s="264">
        <f t="shared" si="64"/>
        <v>0</v>
      </c>
      <c r="JL74" s="264">
        <f t="shared" si="64"/>
        <v>0</v>
      </c>
      <c r="JM74" s="264"/>
      <c r="JN74" s="264"/>
      <c r="JO74" s="264">
        <f t="shared" si="65"/>
        <v>0</v>
      </c>
      <c r="JP74" s="264">
        <f t="shared" si="65"/>
        <v>0</v>
      </c>
      <c r="JQ74" s="264"/>
      <c r="JR74" s="264"/>
      <c r="JS74" s="264">
        <f t="shared" si="66"/>
        <v>0</v>
      </c>
      <c r="JT74" s="264">
        <f t="shared" si="66"/>
        <v>0</v>
      </c>
      <c r="JU74" s="264"/>
      <c r="JV74" s="264"/>
      <c r="JW74" s="264">
        <f t="shared" si="67"/>
        <v>0</v>
      </c>
      <c r="JX74" s="264">
        <f t="shared" si="67"/>
        <v>0</v>
      </c>
    </row>
    <row r="75" spans="1:284" ht="12.75" customHeight="1">
      <c r="A75" s="222" t="s">
        <v>152</v>
      </c>
      <c r="B75" s="114">
        <v>65</v>
      </c>
      <c r="C75" s="289"/>
      <c r="D75" s="289"/>
      <c r="E75" s="98"/>
      <c r="F75" s="98"/>
      <c r="G75" s="95">
        <f t="shared" si="0"/>
        <v>0</v>
      </c>
      <c r="H75" s="95">
        <f t="shared" si="0"/>
        <v>0</v>
      </c>
      <c r="I75" s="290">
        <v>0</v>
      </c>
      <c r="J75" s="95"/>
      <c r="K75" s="95"/>
      <c r="L75" s="95"/>
      <c r="M75" s="95">
        <f t="shared" si="2"/>
        <v>0</v>
      </c>
      <c r="N75" s="95">
        <f t="shared" si="2"/>
        <v>0</v>
      </c>
      <c r="O75" s="289"/>
      <c r="P75" s="290"/>
      <c r="Q75" s="98"/>
      <c r="R75" s="95"/>
      <c r="S75" s="95">
        <f t="shared" si="3"/>
        <v>0</v>
      </c>
      <c r="T75" s="95">
        <f t="shared" si="3"/>
        <v>0</v>
      </c>
      <c r="U75" s="95"/>
      <c r="V75" s="95"/>
      <c r="W75" s="98"/>
      <c r="X75" s="98"/>
      <c r="Y75" s="95">
        <f t="shared" si="4"/>
        <v>0</v>
      </c>
      <c r="Z75" s="95">
        <f t="shared" si="4"/>
        <v>0</v>
      </c>
      <c r="AA75" s="95"/>
      <c r="AB75" s="298"/>
      <c r="AC75" s="299"/>
      <c r="AD75" s="292"/>
      <c r="AE75" s="95">
        <f t="shared" si="5"/>
        <v>0</v>
      </c>
      <c r="AF75" s="95">
        <f t="shared" si="5"/>
        <v>0</v>
      </c>
      <c r="AG75" s="95">
        <v>0</v>
      </c>
      <c r="AH75" s="95"/>
      <c r="AI75" s="95"/>
      <c r="AJ75" s="95"/>
      <c r="AK75" s="95">
        <f t="shared" si="6"/>
        <v>0</v>
      </c>
      <c r="AL75" s="95">
        <f t="shared" si="6"/>
        <v>0</v>
      </c>
      <c r="AM75" s="95"/>
      <c r="AN75" s="95"/>
      <c r="AO75" s="99"/>
      <c r="AP75" s="99"/>
      <c r="AQ75" s="95">
        <f t="shared" si="7"/>
        <v>0</v>
      </c>
      <c r="AR75" s="95">
        <f t="shared" si="7"/>
        <v>0</v>
      </c>
      <c r="AS75" s="98"/>
      <c r="AT75" s="98"/>
      <c r="AU75" s="98"/>
      <c r="AV75" s="95"/>
      <c r="AW75" s="95">
        <f t="shared" si="8"/>
        <v>0</v>
      </c>
      <c r="AX75" s="95">
        <f t="shared" si="8"/>
        <v>0</v>
      </c>
      <c r="AY75" s="260"/>
      <c r="AZ75" s="110"/>
      <c r="BA75" s="110"/>
      <c r="BB75" s="110"/>
      <c r="BC75" s="95">
        <f t="shared" si="9"/>
        <v>0</v>
      </c>
      <c r="BD75" s="95">
        <f t="shared" si="9"/>
        <v>0</v>
      </c>
      <c r="BE75" s="289"/>
      <c r="BF75" s="289"/>
      <c r="BG75" s="99"/>
      <c r="BH75" s="293"/>
      <c r="BI75" s="95">
        <f t="shared" si="10"/>
        <v>0</v>
      </c>
      <c r="BJ75" s="95">
        <f t="shared" si="10"/>
        <v>0</v>
      </c>
      <c r="BK75" s="118"/>
      <c r="BL75" s="118"/>
      <c r="BM75" s="95"/>
      <c r="BN75" s="95"/>
      <c r="BO75" s="95">
        <f t="shared" si="11"/>
        <v>0</v>
      </c>
      <c r="BP75" s="95">
        <f t="shared" si="11"/>
        <v>0</v>
      </c>
      <c r="BQ75" s="294"/>
      <c r="BR75" s="289"/>
      <c r="BS75" s="119"/>
      <c r="BT75" s="119"/>
      <c r="BU75" s="95">
        <f t="shared" si="12"/>
        <v>0</v>
      </c>
      <c r="BV75" s="95">
        <f t="shared" si="12"/>
        <v>0</v>
      </c>
      <c r="BW75" s="98"/>
      <c r="BX75" s="98"/>
      <c r="BY75" s="103"/>
      <c r="BZ75" s="295"/>
      <c r="CA75" s="95">
        <f t="shared" si="13"/>
        <v>0</v>
      </c>
      <c r="CB75" s="95">
        <f t="shared" si="13"/>
        <v>0</v>
      </c>
      <c r="CC75" s="98"/>
      <c r="CD75" s="98"/>
      <c r="CE75" s="120"/>
      <c r="CF75" s="120"/>
      <c r="CG75" s="95">
        <f t="shared" si="14"/>
        <v>0</v>
      </c>
      <c r="CH75" s="95">
        <f t="shared" si="14"/>
        <v>0</v>
      </c>
      <c r="CI75" s="289"/>
      <c r="CJ75" s="289"/>
      <c r="CK75" s="266"/>
      <c r="CL75" s="95"/>
      <c r="CM75" s="95">
        <f t="shared" si="15"/>
        <v>0</v>
      </c>
      <c r="CN75" s="95">
        <f t="shared" si="15"/>
        <v>0</v>
      </c>
      <c r="CO75" s="289"/>
      <c r="CP75" s="289"/>
      <c r="CQ75" s="95"/>
      <c r="CR75" s="95"/>
      <c r="CS75" s="95">
        <f t="shared" si="16"/>
        <v>0</v>
      </c>
      <c r="CT75" s="95">
        <f t="shared" si="16"/>
        <v>0</v>
      </c>
      <c r="CU75" s="98"/>
      <c r="CV75" s="98"/>
      <c r="CW75" s="289"/>
      <c r="CX75" s="289"/>
      <c r="CY75" s="95">
        <f t="shared" si="17"/>
        <v>0</v>
      </c>
      <c r="CZ75" s="95">
        <f t="shared" si="17"/>
        <v>0</v>
      </c>
      <c r="DA75" s="289"/>
      <c r="DB75" s="290"/>
      <c r="DC75" s="118"/>
      <c r="DD75" s="95"/>
      <c r="DE75" s="95">
        <f t="shared" si="18"/>
        <v>0</v>
      </c>
      <c r="DF75" s="95">
        <f t="shared" si="18"/>
        <v>0</v>
      </c>
      <c r="DG75" s="98"/>
      <c r="DH75" s="98"/>
      <c r="DI75" s="98"/>
      <c r="DJ75" s="98"/>
      <c r="DK75" s="95">
        <f t="shared" si="19"/>
        <v>0</v>
      </c>
      <c r="DL75" s="95">
        <f t="shared" si="19"/>
        <v>0</v>
      </c>
      <c r="DM75" s="289"/>
      <c r="DN75" s="289"/>
      <c r="DO75" s="296"/>
      <c r="DP75" s="297"/>
      <c r="DQ75" s="95">
        <f t="shared" si="20"/>
        <v>0</v>
      </c>
      <c r="DR75" s="95">
        <f t="shared" si="20"/>
        <v>0</v>
      </c>
      <c r="DS75" s="140"/>
      <c r="DT75" s="95"/>
      <c r="DU75" s="289"/>
      <c r="DV75" s="289"/>
      <c r="DW75" s="95">
        <f t="shared" si="21"/>
        <v>0</v>
      </c>
      <c r="DX75" s="95">
        <f t="shared" si="21"/>
        <v>0</v>
      </c>
      <c r="DY75" s="289"/>
      <c r="DZ75" s="290"/>
      <c r="EA75" s="261"/>
      <c r="EB75" s="95"/>
      <c r="EC75" s="95">
        <f t="shared" si="22"/>
        <v>0</v>
      </c>
      <c r="ED75" s="95">
        <f t="shared" si="22"/>
        <v>0</v>
      </c>
      <c r="EE75" s="289"/>
      <c r="EF75" s="289"/>
      <c r="EG75" s="296"/>
      <c r="EH75" s="296"/>
      <c r="EI75" s="95">
        <f t="shared" si="23"/>
        <v>0</v>
      </c>
      <c r="EJ75" s="95">
        <f t="shared" si="23"/>
        <v>0</v>
      </c>
      <c r="EK75" s="289"/>
      <c r="EL75" s="289"/>
      <c r="EM75" s="296"/>
      <c r="EN75" s="296"/>
      <c r="EO75" s="95">
        <f t="shared" si="24"/>
        <v>0</v>
      </c>
      <c r="EP75" s="95">
        <f t="shared" si="24"/>
        <v>0</v>
      </c>
      <c r="EQ75" s="262">
        <v>0</v>
      </c>
      <c r="ER75" s="240"/>
      <c r="ES75" s="240"/>
      <c r="ET75" s="240"/>
      <c r="EU75" s="98">
        <f t="shared" si="25"/>
        <v>0</v>
      </c>
      <c r="EV75" s="98">
        <f t="shared" si="26"/>
        <v>0</v>
      </c>
      <c r="EW75" s="95"/>
      <c r="EX75" s="95"/>
      <c r="EY75" s="95"/>
      <c r="EZ75" s="95"/>
      <c r="FA75" s="95">
        <f t="shared" si="27"/>
        <v>0</v>
      </c>
      <c r="FB75" s="95">
        <f t="shared" si="27"/>
        <v>0</v>
      </c>
      <c r="FC75" s="95"/>
      <c r="FD75" s="95"/>
      <c r="FE75" s="95"/>
      <c r="FF75" s="95"/>
      <c r="FG75" s="95">
        <f t="shared" si="28"/>
        <v>0</v>
      </c>
      <c r="FH75" s="95">
        <f t="shared" si="28"/>
        <v>0</v>
      </c>
      <c r="FI75" s="240"/>
      <c r="FJ75" s="240"/>
      <c r="FK75" s="240"/>
      <c r="FL75" s="240"/>
      <c r="FM75" s="98">
        <f t="shared" si="29"/>
        <v>0</v>
      </c>
      <c r="FN75" s="98">
        <f t="shared" si="30"/>
        <v>0</v>
      </c>
      <c r="FO75" s="240">
        <v>1.03</v>
      </c>
      <c r="FP75" s="240"/>
      <c r="FQ75" s="240"/>
      <c r="FR75" s="240"/>
      <c r="FS75" s="98">
        <f t="shared" si="31"/>
        <v>1.03</v>
      </c>
      <c r="FT75" s="98">
        <f t="shared" si="32"/>
        <v>0</v>
      </c>
      <c r="FU75" s="240">
        <v>3.61</v>
      </c>
      <c r="FV75" s="240"/>
      <c r="FW75" s="240"/>
      <c r="FX75" s="240"/>
      <c r="FY75" s="98">
        <f t="shared" si="33"/>
        <v>3.61</v>
      </c>
      <c r="FZ75" s="98">
        <f t="shared" si="34"/>
        <v>0</v>
      </c>
      <c r="GA75" s="240">
        <v>8.25</v>
      </c>
      <c r="GB75" s="240"/>
      <c r="GC75" s="240"/>
      <c r="GD75" s="240"/>
      <c r="GE75" s="98">
        <f t="shared" si="35"/>
        <v>8.25</v>
      </c>
      <c r="GF75" s="98">
        <f t="shared" si="36"/>
        <v>0</v>
      </c>
      <c r="GG75" s="240"/>
      <c r="GH75" s="240"/>
      <c r="GI75" s="98">
        <f t="shared" ref="GI75:GI106" si="70">GG75</f>
        <v>0</v>
      </c>
      <c r="GJ75" s="98">
        <f t="shared" si="37"/>
        <v>0</v>
      </c>
      <c r="GK75" s="240"/>
      <c r="GL75" s="240"/>
      <c r="GM75" s="98">
        <f t="shared" si="38"/>
        <v>0</v>
      </c>
      <c r="GN75" s="98">
        <f t="shared" si="39"/>
        <v>0</v>
      </c>
      <c r="GO75" s="240">
        <v>0.82</v>
      </c>
      <c r="GP75" s="240"/>
      <c r="GQ75" s="98">
        <f t="shared" si="40"/>
        <v>0.82</v>
      </c>
      <c r="GR75" s="98">
        <f t="shared" si="41"/>
        <v>0</v>
      </c>
      <c r="GS75" s="240"/>
      <c r="GT75" s="240"/>
      <c r="GU75" s="98">
        <f t="shared" si="42"/>
        <v>0</v>
      </c>
      <c r="GV75" s="98">
        <f t="shared" si="43"/>
        <v>0</v>
      </c>
      <c r="GW75" s="240"/>
      <c r="GX75" s="240"/>
      <c r="GY75" s="98">
        <f t="shared" si="44"/>
        <v>0</v>
      </c>
      <c r="GZ75" s="98">
        <f t="shared" si="45"/>
        <v>0</v>
      </c>
      <c r="HA75" s="240"/>
      <c r="HB75" s="240"/>
      <c r="HC75" s="98">
        <f t="shared" si="46"/>
        <v>0</v>
      </c>
      <c r="HD75" s="98">
        <f t="shared" si="47"/>
        <v>0</v>
      </c>
      <c r="HE75" s="240">
        <v>1.33</v>
      </c>
      <c r="HF75" s="240"/>
      <c r="HG75" s="98">
        <f t="shared" si="48"/>
        <v>1.33</v>
      </c>
      <c r="HH75" s="98">
        <f t="shared" si="48"/>
        <v>0</v>
      </c>
      <c r="HI75" s="240">
        <v>1.65</v>
      </c>
      <c r="HJ75" s="240"/>
      <c r="HK75" s="98">
        <f t="shared" si="49"/>
        <v>1.65</v>
      </c>
      <c r="HL75" s="98">
        <f t="shared" si="49"/>
        <v>0</v>
      </c>
      <c r="HM75" s="98"/>
      <c r="HN75" s="98"/>
      <c r="HO75" s="98">
        <f t="shared" si="50"/>
        <v>0</v>
      </c>
      <c r="HP75" s="98">
        <f t="shared" si="50"/>
        <v>0</v>
      </c>
      <c r="HQ75" s="98"/>
      <c r="HR75" s="98"/>
      <c r="HS75" s="98">
        <f t="shared" si="51"/>
        <v>0</v>
      </c>
      <c r="HT75" s="98">
        <f t="shared" si="51"/>
        <v>0</v>
      </c>
      <c r="HU75" s="98">
        <v>6.19</v>
      </c>
      <c r="HV75" s="98"/>
      <c r="HW75" s="98">
        <f t="shared" si="69"/>
        <v>6.19</v>
      </c>
      <c r="HX75" s="98">
        <f t="shared" si="69"/>
        <v>0</v>
      </c>
      <c r="HY75" s="98"/>
      <c r="HZ75" s="98"/>
      <c r="IA75" s="98">
        <f t="shared" si="53"/>
        <v>0</v>
      </c>
      <c r="IB75" s="98">
        <f t="shared" si="53"/>
        <v>0</v>
      </c>
      <c r="IC75" s="98"/>
      <c r="ID75" s="98"/>
      <c r="IE75" s="98">
        <f t="shared" si="54"/>
        <v>0</v>
      </c>
      <c r="IF75" s="263">
        <f t="shared" si="55"/>
        <v>0</v>
      </c>
      <c r="IG75" s="288"/>
      <c r="IH75" s="288"/>
      <c r="II75" s="264">
        <f t="shared" si="56"/>
        <v>0</v>
      </c>
      <c r="IJ75" s="264">
        <f t="shared" si="56"/>
        <v>0</v>
      </c>
      <c r="IM75" s="264">
        <f t="shared" si="57"/>
        <v>0</v>
      </c>
      <c r="IN75" s="264">
        <f t="shared" si="57"/>
        <v>0</v>
      </c>
      <c r="IO75" s="240"/>
      <c r="IP75" s="264"/>
      <c r="IQ75" s="264">
        <f t="shared" si="58"/>
        <v>0</v>
      </c>
      <c r="IR75" s="264">
        <f t="shared" si="58"/>
        <v>0</v>
      </c>
      <c r="IS75" s="264"/>
      <c r="IT75" s="264"/>
      <c r="IU75" s="264">
        <f t="shared" si="59"/>
        <v>0</v>
      </c>
      <c r="IV75" s="264">
        <f t="shared" si="59"/>
        <v>0</v>
      </c>
      <c r="IW75" s="264">
        <v>0</v>
      </c>
      <c r="IX75" s="264"/>
      <c r="IY75" s="264">
        <f t="shared" si="60"/>
        <v>0</v>
      </c>
      <c r="IZ75" s="264">
        <f t="shared" si="61"/>
        <v>0</v>
      </c>
      <c r="JA75" s="264"/>
      <c r="JB75" s="264"/>
      <c r="JC75" s="264">
        <f t="shared" si="62"/>
        <v>0</v>
      </c>
      <c r="JD75" s="264">
        <f t="shared" si="62"/>
        <v>0</v>
      </c>
      <c r="JE75" s="264">
        <v>0</v>
      </c>
      <c r="JF75" s="264"/>
      <c r="JG75" s="264">
        <f t="shared" si="63"/>
        <v>0</v>
      </c>
      <c r="JH75" s="264">
        <f t="shared" si="63"/>
        <v>0</v>
      </c>
      <c r="JI75" s="264"/>
      <c r="JJ75" s="264"/>
      <c r="JK75" s="264">
        <f t="shared" si="64"/>
        <v>0</v>
      </c>
      <c r="JL75" s="264">
        <f t="shared" si="64"/>
        <v>0</v>
      </c>
      <c r="JM75" s="264"/>
      <c r="JN75" s="264"/>
      <c r="JO75" s="264">
        <f t="shared" si="65"/>
        <v>0</v>
      </c>
      <c r="JP75" s="264">
        <f t="shared" si="65"/>
        <v>0</v>
      </c>
      <c r="JQ75" s="264"/>
      <c r="JR75" s="264"/>
      <c r="JS75" s="264">
        <f t="shared" si="66"/>
        <v>0</v>
      </c>
      <c r="JT75" s="264">
        <f t="shared" si="66"/>
        <v>0</v>
      </c>
      <c r="JU75" s="264"/>
      <c r="JV75" s="264"/>
      <c r="JW75" s="264">
        <f t="shared" si="67"/>
        <v>0</v>
      </c>
      <c r="JX75" s="264">
        <f t="shared" si="67"/>
        <v>0</v>
      </c>
    </row>
    <row r="76" spans="1:284" ht="12.75" customHeight="1">
      <c r="A76" s="219"/>
      <c r="B76" s="114">
        <v>66</v>
      </c>
      <c r="C76" s="289"/>
      <c r="D76" s="289"/>
      <c r="E76" s="98"/>
      <c r="F76" s="98"/>
      <c r="G76" s="95">
        <f t="shared" ref="G76:H106" si="71">C76+E76</f>
        <v>0</v>
      </c>
      <c r="H76" s="95">
        <f t="shared" si="71"/>
        <v>0</v>
      </c>
      <c r="I76" s="290">
        <v>0</v>
      </c>
      <c r="J76" s="95"/>
      <c r="K76" s="95"/>
      <c r="L76" s="95"/>
      <c r="M76" s="95">
        <f t="shared" ref="M76:N106" si="72">I76+K76</f>
        <v>0</v>
      </c>
      <c r="N76" s="95">
        <f t="shared" si="72"/>
        <v>0</v>
      </c>
      <c r="O76" s="289"/>
      <c r="P76" s="290"/>
      <c r="Q76" s="98"/>
      <c r="R76" s="95"/>
      <c r="S76" s="95">
        <f t="shared" ref="S76:T106" si="73">O76+Q76</f>
        <v>0</v>
      </c>
      <c r="T76" s="95">
        <f t="shared" si="73"/>
        <v>0</v>
      </c>
      <c r="U76" s="95"/>
      <c r="V76" s="95"/>
      <c r="W76" s="98"/>
      <c r="X76" s="98"/>
      <c r="Y76" s="95">
        <f t="shared" ref="Y76:Z106" si="74">U76+W76</f>
        <v>0</v>
      </c>
      <c r="Z76" s="95">
        <f t="shared" si="74"/>
        <v>0</v>
      </c>
      <c r="AA76" s="95"/>
      <c r="AB76" s="298"/>
      <c r="AC76" s="299"/>
      <c r="AD76" s="292"/>
      <c r="AE76" s="95">
        <f t="shared" ref="AE76:AF106" si="75">AA76+AC76</f>
        <v>0</v>
      </c>
      <c r="AF76" s="95">
        <f t="shared" si="75"/>
        <v>0</v>
      </c>
      <c r="AG76" s="95">
        <v>0</v>
      </c>
      <c r="AH76" s="95"/>
      <c r="AI76" s="95"/>
      <c r="AJ76" s="95"/>
      <c r="AK76" s="95">
        <f t="shared" ref="AK76:AL106" si="76">AG76+AI76</f>
        <v>0</v>
      </c>
      <c r="AL76" s="95">
        <f t="shared" si="76"/>
        <v>0</v>
      </c>
      <c r="AM76" s="95"/>
      <c r="AN76" s="95"/>
      <c r="AO76" s="99"/>
      <c r="AP76" s="99"/>
      <c r="AQ76" s="95">
        <f t="shared" ref="AQ76:AR106" si="77">AM76+AO76</f>
        <v>0</v>
      </c>
      <c r="AR76" s="95">
        <f t="shared" si="77"/>
        <v>0</v>
      </c>
      <c r="AS76" s="98"/>
      <c r="AT76" s="98"/>
      <c r="AU76" s="98"/>
      <c r="AV76" s="95"/>
      <c r="AW76" s="95">
        <f t="shared" ref="AW76:AX106" si="78">AS76+AU76</f>
        <v>0</v>
      </c>
      <c r="AX76" s="95">
        <f t="shared" si="78"/>
        <v>0</v>
      </c>
      <c r="AY76" s="260"/>
      <c r="AZ76" s="110"/>
      <c r="BA76" s="110"/>
      <c r="BB76" s="110"/>
      <c r="BC76" s="95">
        <f t="shared" ref="BC76:BD106" si="79">AY76+BA76</f>
        <v>0</v>
      </c>
      <c r="BD76" s="95">
        <f t="shared" si="79"/>
        <v>0</v>
      </c>
      <c r="BE76" s="289"/>
      <c r="BF76" s="289"/>
      <c r="BG76" s="99"/>
      <c r="BH76" s="293"/>
      <c r="BI76" s="95">
        <f t="shared" ref="BI76:BJ106" si="80">BE76+BG76</f>
        <v>0</v>
      </c>
      <c r="BJ76" s="95">
        <f t="shared" si="80"/>
        <v>0</v>
      </c>
      <c r="BK76" s="118"/>
      <c r="BL76" s="118"/>
      <c r="BM76" s="95"/>
      <c r="BN76" s="95"/>
      <c r="BO76" s="95">
        <f t="shared" ref="BO76:BP106" si="81">BK76+BM76</f>
        <v>0</v>
      </c>
      <c r="BP76" s="95">
        <f t="shared" si="81"/>
        <v>0</v>
      </c>
      <c r="BQ76" s="294"/>
      <c r="BR76" s="289"/>
      <c r="BS76" s="119"/>
      <c r="BT76" s="119"/>
      <c r="BU76" s="95">
        <f t="shared" ref="BU76:BV106" si="82">BQ76+BS76</f>
        <v>0</v>
      </c>
      <c r="BV76" s="95">
        <f t="shared" si="82"/>
        <v>0</v>
      </c>
      <c r="BW76" s="98"/>
      <c r="BX76" s="98"/>
      <c r="BY76" s="103"/>
      <c r="BZ76" s="295"/>
      <c r="CA76" s="95">
        <f t="shared" ref="CA76:CB106" si="83">BW76+BY76</f>
        <v>0</v>
      </c>
      <c r="CB76" s="95">
        <f t="shared" si="83"/>
        <v>0</v>
      </c>
      <c r="CC76" s="98"/>
      <c r="CD76" s="98"/>
      <c r="CE76" s="120"/>
      <c r="CF76" s="120"/>
      <c r="CG76" s="95">
        <f t="shared" ref="CG76:CH106" si="84">CC76+CE76</f>
        <v>0</v>
      </c>
      <c r="CH76" s="95">
        <f t="shared" si="84"/>
        <v>0</v>
      </c>
      <c r="CI76" s="289"/>
      <c r="CJ76" s="289"/>
      <c r="CK76" s="266"/>
      <c r="CL76" s="95"/>
      <c r="CM76" s="95">
        <f t="shared" ref="CM76:CN106" si="85">CI76+CK76</f>
        <v>0</v>
      </c>
      <c r="CN76" s="95">
        <f t="shared" si="85"/>
        <v>0</v>
      </c>
      <c r="CO76" s="289"/>
      <c r="CP76" s="289"/>
      <c r="CQ76" s="95"/>
      <c r="CR76" s="95"/>
      <c r="CS76" s="95">
        <f t="shared" ref="CS76:CT106" si="86">CO76+CQ76</f>
        <v>0</v>
      </c>
      <c r="CT76" s="95">
        <f t="shared" si="86"/>
        <v>0</v>
      </c>
      <c r="CU76" s="98"/>
      <c r="CV76" s="98"/>
      <c r="CW76" s="289"/>
      <c r="CX76" s="289"/>
      <c r="CY76" s="95">
        <f t="shared" ref="CY76:CZ106" si="87">CU76+CW76</f>
        <v>0</v>
      </c>
      <c r="CZ76" s="95">
        <f t="shared" si="87"/>
        <v>0</v>
      </c>
      <c r="DA76" s="289"/>
      <c r="DB76" s="290"/>
      <c r="DC76" s="118"/>
      <c r="DD76" s="95"/>
      <c r="DE76" s="95">
        <f t="shared" ref="DE76:DF106" si="88">DA76+DC76</f>
        <v>0</v>
      </c>
      <c r="DF76" s="95">
        <f t="shared" si="88"/>
        <v>0</v>
      </c>
      <c r="DG76" s="98"/>
      <c r="DH76" s="98"/>
      <c r="DI76" s="98"/>
      <c r="DJ76" s="98"/>
      <c r="DK76" s="95">
        <f t="shared" ref="DK76:DL106" si="89">DG76+DI76</f>
        <v>0</v>
      </c>
      <c r="DL76" s="95">
        <f t="shared" si="89"/>
        <v>0</v>
      </c>
      <c r="DM76" s="289"/>
      <c r="DN76" s="289"/>
      <c r="DO76" s="296"/>
      <c r="DP76" s="297"/>
      <c r="DQ76" s="95">
        <f t="shared" ref="DQ76:DR106" si="90">DM76+DO76</f>
        <v>0</v>
      </c>
      <c r="DR76" s="95">
        <f t="shared" si="90"/>
        <v>0</v>
      </c>
      <c r="DS76" s="140"/>
      <c r="DT76" s="95"/>
      <c r="DU76" s="289"/>
      <c r="DV76" s="289"/>
      <c r="DW76" s="95">
        <f t="shared" ref="DW76:DX106" si="91">DS76+DU76</f>
        <v>0</v>
      </c>
      <c r="DX76" s="95">
        <f t="shared" si="91"/>
        <v>0</v>
      </c>
      <c r="DY76" s="289"/>
      <c r="DZ76" s="290"/>
      <c r="EA76" s="261"/>
      <c r="EB76" s="95"/>
      <c r="EC76" s="95">
        <f t="shared" ref="EC76:ED106" si="92">DY76+EA76</f>
        <v>0</v>
      </c>
      <c r="ED76" s="95">
        <f t="shared" si="92"/>
        <v>0</v>
      </c>
      <c r="EE76" s="289"/>
      <c r="EF76" s="289"/>
      <c r="EG76" s="296"/>
      <c r="EH76" s="296"/>
      <c r="EI76" s="95">
        <f t="shared" ref="EI76:EJ106" si="93">EE76+EG76</f>
        <v>0</v>
      </c>
      <c r="EJ76" s="95">
        <f t="shared" si="93"/>
        <v>0</v>
      </c>
      <c r="EK76" s="289"/>
      <c r="EL76" s="289"/>
      <c r="EM76" s="296"/>
      <c r="EN76" s="296"/>
      <c r="EO76" s="95">
        <f t="shared" ref="EO76:EP106" si="94">EK76+EM76</f>
        <v>0</v>
      </c>
      <c r="EP76" s="95">
        <f t="shared" si="94"/>
        <v>0</v>
      </c>
      <c r="EQ76" s="262">
        <v>0</v>
      </c>
      <c r="ER76" s="240"/>
      <c r="ES76" s="240"/>
      <c r="ET76" s="240"/>
      <c r="EU76" s="98">
        <f t="shared" ref="EU76:EU106" si="95">EQ76+ES76</f>
        <v>0</v>
      </c>
      <c r="EV76" s="98">
        <f t="shared" ref="EV76:EV106" si="96">ER76+ET76</f>
        <v>0</v>
      </c>
      <c r="EW76" s="95"/>
      <c r="EX76" s="95"/>
      <c r="EY76" s="95"/>
      <c r="EZ76" s="95"/>
      <c r="FA76" s="95">
        <f t="shared" ref="FA76:FB106" si="97">EW76+EY76</f>
        <v>0</v>
      </c>
      <c r="FB76" s="95">
        <f t="shared" si="97"/>
        <v>0</v>
      </c>
      <c r="FC76" s="95"/>
      <c r="FD76" s="95"/>
      <c r="FE76" s="95"/>
      <c r="FF76" s="95"/>
      <c r="FG76" s="95">
        <f t="shared" ref="FG76:FH106" si="98">FC76+FE76</f>
        <v>0</v>
      </c>
      <c r="FH76" s="95">
        <f t="shared" si="98"/>
        <v>0</v>
      </c>
      <c r="FI76" s="240"/>
      <c r="FJ76" s="240"/>
      <c r="FK76" s="240"/>
      <c r="FL76" s="240"/>
      <c r="FM76" s="98">
        <f t="shared" ref="FM76:FM106" si="99">FI76+FK76</f>
        <v>0</v>
      </c>
      <c r="FN76" s="98">
        <f t="shared" ref="FN76:FN106" si="100">FJ76+FL76</f>
        <v>0</v>
      </c>
      <c r="FO76" s="240">
        <v>1.03</v>
      </c>
      <c r="FP76" s="240"/>
      <c r="FQ76" s="240"/>
      <c r="FR76" s="240"/>
      <c r="FS76" s="98">
        <f t="shared" ref="FS76:FS106" si="101">FO76+FQ76</f>
        <v>1.03</v>
      </c>
      <c r="FT76" s="98">
        <f t="shared" ref="FT76:FT106" si="102">FP76+FR76</f>
        <v>0</v>
      </c>
      <c r="FU76" s="240">
        <v>3.61</v>
      </c>
      <c r="FV76" s="240"/>
      <c r="FW76" s="240"/>
      <c r="FX76" s="240"/>
      <c r="FY76" s="98">
        <f t="shared" ref="FY76:FY106" si="103">FU76+FW76</f>
        <v>3.61</v>
      </c>
      <c r="FZ76" s="98">
        <f t="shared" ref="FZ76:FZ106" si="104">FV76+FX76</f>
        <v>0</v>
      </c>
      <c r="GA76" s="240">
        <v>8.25</v>
      </c>
      <c r="GB76" s="240"/>
      <c r="GC76" s="240"/>
      <c r="GD76" s="240"/>
      <c r="GE76" s="98">
        <f t="shared" ref="GE76:GE106" si="105">GA76+GC76</f>
        <v>8.25</v>
      </c>
      <c r="GF76" s="98">
        <f t="shared" ref="GF76:GF106" si="106">GB76+GD76</f>
        <v>0</v>
      </c>
      <c r="GG76" s="240"/>
      <c r="GH76" s="240"/>
      <c r="GI76" s="98">
        <f t="shared" si="70"/>
        <v>0</v>
      </c>
      <c r="GJ76" s="98">
        <f t="shared" ref="GJ76:GJ106" si="107">GH76</f>
        <v>0</v>
      </c>
      <c r="GK76" s="240"/>
      <c r="GL76" s="240"/>
      <c r="GM76" s="98">
        <f t="shared" ref="GM76:GM106" si="108">GK76</f>
        <v>0</v>
      </c>
      <c r="GN76" s="98">
        <f t="shared" ref="GN76:GN106" si="109">GL76</f>
        <v>0</v>
      </c>
      <c r="GO76" s="240">
        <v>0.72</v>
      </c>
      <c r="GP76" s="240"/>
      <c r="GQ76" s="98">
        <f t="shared" ref="GQ76:GQ106" si="110">GO76</f>
        <v>0.72</v>
      </c>
      <c r="GR76" s="98">
        <f t="shared" ref="GR76:GR106" si="111">GP76</f>
        <v>0</v>
      </c>
      <c r="GS76" s="240"/>
      <c r="GT76" s="240"/>
      <c r="GU76" s="98">
        <f t="shared" ref="GU76:GU106" si="112">GS76</f>
        <v>0</v>
      </c>
      <c r="GV76" s="98">
        <f t="shared" ref="GV76:GV106" si="113">GT76</f>
        <v>0</v>
      </c>
      <c r="GW76" s="240"/>
      <c r="GX76" s="240"/>
      <c r="GY76" s="98">
        <f t="shared" ref="GY76:GY106" si="114">GW76</f>
        <v>0</v>
      </c>
      <c r="GZ76" s="98">
        <f t="shared" ref="GZ76:GZ106" si="115">GX76</f>
        <v>0</v>
      </c>
      <c r="HA76" s="240"/>
      <c r="HB76" s="240"/>
      <c r="HC76" s="98">
        <f t="shared" ref="HC76:HC106" si="116">HA76</f>
        <v>0</v>
      </c>
      <c r="HD76" s="98">
        <f t="shared" ref="HD76:HD106" si="117">HB76</f>
        <v>0</v>
      </c>
      <c r="HE76" s="240">
        <v>1.33</v>
      </c>
      <c r="HF76" s="240"/>
      <c r="HG76" s="98">
        <f t="shared" ref="HG76:HH106" si="118">HE76</f>
        <v>1.33</v>
      </c>
      <c r="HH76" s="98">
        <f t="shared" si="118"/>
        <v>0</v>
      </c>
      <c r="HI76" s="240">
        <v>1.65</v>
      </c>
      <c r="HJ76" s="240"/>
      <c r="HK76" s="98">
        <f t="shared" ref="HK76:HL106" si="119">HI76</f>
        <v>1.65</v>
      </c>
      <c r="HL76" s="98">
        <f t="shared" si="119"/>
        <v>0</v>
      </c>
      <c r="HM76" s="98"/>
      <c r="HN76" s="98"/>
      <c r="HO76" s="98">
        <f t="shared" ref="HO76:HP106" si="120">HM76</f>
        <v>0</v>
      </c>
      <c r="HP76" s="98">
        <f t="shared" si="120"/>
        <v>0</v>
      </c>
      <c r="HQ76" s="98"/>
      <c r="HR76" s="98"/>
      <c r="HS76" s="98">
        <f t="shared" ref="HS76:HT106" si="121">HQ76</f>
        <v>0</v>
      </c>
      <c r="HT76" s="98">
        <f t="shared" si="121"/>
        <v>0</v>
      </c>
      <c r="HU76" s="98">
        <v>6.19</v>
      </c>
      <c r="HV76" s="98"/>
      <c r="HW76" s="98">
        <f t="shared" ref="HW76:HX106" si="122">HU76</f>
        <v>6.19</v>
      </c>
      <c r="HX76" s="98">
        <f t="shared" si="122"/>
        <v>0</v>
      </c>
      <c r="HY76" s="98"/>
      <c r="HZ76" s="98"/>
      <c r="IA76" s="98">
        <f t="shared" ref="IA76:IB106" si="123">HY76</f>
        <v>0</v>
      </c>
      <c r="IB76" s="98">
        <f t="shared" si="123"/>
        <v>0</v>
      </c>
      <c r="IC76" s="98"/>
      <c r="ID76" s="98"/>
      <c r="IE76" s="98">
        <f t="shared" ref="IE76:IE106" si="124">IC76</f>
        <v>0</v>
      </c>
      <c r="IF76" s="263">
        <f t="shared" ref="IF76:IF106" si="125">ID76</f>
        <v>0</v>
      </c>
      <c r="IG76" s="288"/>
      <c r="IH76" s="288"/>
      <c r="II76" s="264">
        <f t="shared" ref="II76:IJ106" si="126">IG76</f>
        <v>0</v>
      </c>
      <c r="IJ76" s="264">
        <f t="shared" si="126"/>
        <v>0</v>
      </c>
      <c r="IM76" s="264">
        <f t="shared" ref="IM76:IN106" si="127">IK76</f>
        <v>0</v>
      </c>
      <c r="IN76" s="264">
        <f t="shared" si="127"/>
        <v>0</v>
      </c>
      <c r="IO76" s="240"/>
      <c r="IP76" s="264"/>
      <c r="IQ76" s="264">
        <f t="shared" ref="IQ76:IR106" si="128">IO76</f>
        <v>0</v>
      </c>
      <c r="IR76" s="264">
        <f t="shared" si="128"/>
        <v>0</v>
      </c>
      <c r="IS76" s="264"/>
      <c r="IT76" s="264"/>
      <c r="IU76" s="264">
        <f t="shared" ref="IU76:IV106" si="129">IS76</f>
        <v>0</v>
      </c>
      <c r="IV76" s="264">
        <f t="shared" si="129"/>
        <v>0</v>
      </c>
      <c r="IW76" s="264">
        <v>0</v>
      </c>
      <c r="IX76" s="264"/>
      <c r="IY76" s="264">
        <f t="shared" ref="IY76:IY106" si="130">IW76</f>
        <v>0</v>
      </c>
      <c r="IZ76" s="264">
        <f t="shared" ref="IZ76:IZ106" si="131">IX76</f>
        <v>0</v>
      </c>
      <c r="JA76" s="264"/>
      <c r="JB76" s="264"/>
      <c r="JC76" s="264">
        <f t="shared" ref="JC76:JD106" si="132">JA76</f>
        <v>0</v>
      </c>
      <c r="JD76" s="264">
        <f t="shared" si="132"/>
        <v>0</v>
      </c>
      <c r="JE76" s="264">
        <v>0</v>
      </c>
      <c r="JF76" s="264"/>
      <c r="JG76" s="264">
        <f t="shared" ref="JG76:JH106" si="133">JE76</f>
        <v>0</v>
      </c>
      <c r="JH76" s="264">
        <f t="shared" si="133"/>
        <v>0</v>
      </c>
      <c r="JI76" s="264"/>
      <c r="JJ76" s="264"/>
      <c r="JK76" s="264">
        <f t="shared" ref="JK76:JL106" si="134">JI76</f>
        <v>0</v>
      </c>
      <c r="JL76" s="264">
        <f t="shared" si="134"/>
        <v>0</v>
      </c>
      <c r="JM76" s="264"/>
      <c r="JN76" s="264"/>
      <c r="JO76" s="264">
        <f t="shared" ref="JO76:JP106" si="135">JM76</f>
        <v>0</v>
      </c>
      <c r="JP76" s="264">
        <f t="shared" si="135"/>
        <v>0</v>
      </c>
      <c r="JQ76" s="264"/>
      <c r="JR76" s="264"/>
      <c r="JS76" s="264">
        <f t="shared" ref="JS76:JT106" si="136">JQ76</f>
        <v>0</v>
      </c>
      <c r="JT76" s="264">
        <f t="shared" si="136"/>
        <v>0</v>
      </c>
      <c r="JU76" s="264"/>
      <c r="JV76" s="264"/>
      <c r="JW76" s="264">
        <f t="shared" ref="JW76:JX106" si="137">JU76</f>
        <v>0</v>
      </c>
      <c r="JX76" s="264">
        <f t="shared" si="137"/>
        <v>0</v>
      </c>
    </row>
    <row r="77" spans="1:284" ht="12.75" customHeight="1">
      <c r="A77" s="219"/>
      <c r="B77" s="114">
        <v>67</v>
      </c>
      <c r="C77" s="289"/>
      <c r="D77" s="289"/>
      <c r="E77" s="98"/>
      <c r="F77" s="98"/>
      <c r="G77" s="95">
        <f t="shared" si="71"/>
        <v>0</v>
      </c>
      <c r="H77" s="95">
        <f t="shared" si="71"/>
        <v>0</v>
      </c>
      <c r="I77" s="290">
        <v>0</v>
      </c>
      <c r="J77" s="95"/>
      <c r="K77" s="95"/>
      <c r="L77" s="95"/>
      <c r="M77" s="95">
        <f t="shared" si="72"/>
        <v>0</v>
      </c>
      <c r="N77" s="95">
        <f t="shared" si="72"/>
        <v>0</v>
      </c>
      <c r="O77" s="289"/>
      <c r="P77" s="290"/>
      <c r="Q77" s="98"/>
      <c r="R77" s="95"/>
      <c r="S77" s="95">
        <f t="shared" si="73"/>
        <v>0</v>
      </c>
      <c r="T77" s="95">
        <f t="shared" si="73"/>
        <v>0</v>
      </c>
      <c r="U77" s="95"/>
      <c r="V77" s="95"/>
      <c r="W77" s="98"/>
      <c r="X77" s="98"/>
      <c r="Y77" s="95">
        <f t="shared" si="74"/>
        <v>0</v>
      </c>
      <c r="Z77" s="95">
        <f t="shared" si="74"/>
        <v>0</v>
      </c>
      <c r="AA77" s="95"/>
      <c r="AB77" s="298"/>
      <c r="AC77" s="299"/>
      <c r="AD77" s="292"/>
      <c r="AE77" s="95">
        <f t="shared" si="75"/>
        <v>0</v>
      </c>
      <c r="AF77" s="95">
        <f t="shared" si="75"/>
        <v>0</v>
      </c>
      <c r="AG77" s="95">
        <v>0</v>
      </c>
      <c r="AH77" s="95"/>
      <c r="AI77" s="95"/>
      <c r="AJ77" s="95"/>
      <c r="AK77" s="95">
        <f t="shared" si="76"/>
        <v>0</v>
      </c>
      <c r="AL77" s="95">
        <f t="shared" si="76"/>
        <v>0</v>
      </c>
      <c r="AM77" s="95"/>
      <c r="AN77" s="95"/>
      <c r="AO77" s="99"/>
      <c r="AP77" s="99"/>
      <c r="AQ77" s="95">
        <f t="shared" si="77"/>
        <v>0</v>
      </c>
      <c r="AR77" s="95">
        <f t="shared" si="77"/>
        <v>0</v>
      </c>
      <c r="AS77" s="98"/>
      <c r="AT77" s="98"/>
      <c r="AU77" s="98"/>
      <c r="AV77" s="95"/>
      <c r="AW77" s="95">
        <f t="shared" si="78"/>
        <v>0</v>
      </c>
      <c r="AX77" s="95">
        <f t="shared" si="78"/>
        <v>0</v>
      </c>
      <c r="AY77" s="260"/>
      <c r="AZ77" s="110"/>
      <c r="BA77" s="110"/>
      <c r="BB77" s="110"/>
      <c r="BC77" s="95">
        <f t="shared" si="79"/>
        <v>0</v>
      </c>
      <c r="BD77" s="95">
        <f t="shared" si="79"/>
        <v>0</v>
      </c>
      <c r="BE77" s="289"/>
      <c r="BF77" s="289"/>
      <c r="BG77" s="99"/>
      <c r="BH77" s="293"/>
      <c r="BI77" s="95">
        <f t="shared" si="80"/>
        <v>0</v>
      </c>
      <c r="BJ77" s="95">
        <f t="shared" si="80"/>
        <v>0</v>
      </c>
      <c r="BK77" s="118"/>
      <c r="BL77" s="118"/>
      <c r="BM77" s="95"/>
      <c r="BN77" s="95"/>
      <c r="BO77" s="95">
        <f t="shared" si="81"/>
        <v>0</v>
      </c>
      <c r="BP77" s="95">
        <f t="shared" si="81"/>
        <v>0</v>
      </c>
      <c r="BQ77" s="294"/>
      <c r="BR77" s="289"/>
      <c r="BS77" s="119"/>
      <c r="BT77" s="119"/>
      <c r="BU77" s="95">
        <f t="shared" si="82"/>
        <v>0</v>
      </c>
      <c r="BV77" s="95">
        <f t="shared" si="82"/>
        <v>0</v>
      </c>
      <c r="BW77" s="98"/>
      <c r="BX77" s="98"/>
      <c r="BY77" s="103"/>
      <c r="BZ77" s="295"/>
      <c r="CA77" s="95">
        <f t="shared" si="83"/>
        <v>0</v>
      </c>
      <c r="CB77" s="95">
        <f t="shared" si="83"/>
        <v>0</v>
      </c>
      <c r="CC77" s="98"/>
      <c r="CD77" s="98"/>
      <c r="CE77" s="120"/>
      <c r="CF77" s="120"/>
      <c r="CG77" s="95">
        <f t="shared" si="84"/>
        <v>0</v>
      </c>
      <c r="CH77" s="95">
        <f t="shared" si="84"/>
        <v>0</v>
      </c>
      <c r="CI77" s="289"/>
      <c r="CJ77" s="289"/>
      <c r="CK77" s="266"/>
      <c r="CL77" s="95"/>
      <c r="CM77" s="95">
        <f t="shared" si="85"/>
        <v>0</v>
      </c>
      <c r="CN77" s="95">
        <f t="shared" si="85"/>
        <v>0</v>
      </c>
      <c r="CO77" s="289"/>
      <c r="CP77" s="289"/>
      <c r="CQ77" s="95"/>
      <c r="CR77" s="95"/>
      <c r="CS77" s="95">
        <f t="shared" si="86"/>
        <v>0</v>
      </c>
      <c r="CT77" s="95">
        <f t="shared" si="86"/>
        <v>0</v>
      </c>
      <c r="CU77" s="98"/>
      <c r="CV77" s="98"/>
      <c r="CW77" s="289"/>
      <c r="CX77" s="289"/>
      <c r="CY77" s="95">
        <f t="shared" si="87"/>
        <v>0</v>
      </c>
      <c r="CZ77" s="95">
        <f t="shared" si="87"/>
        <v>0</v>
      </c>
      <c r="DA77" s="289"/>
      <c r="DB77" s="290"/>
      <c r="DC77" s="118"/>
      <c r="DD77" s="95"/>
      <c r="DE77" s="95">
        <f t="shared" si="88"/>
        <v>0</v>
      </c>
      <c r="DF77" s="95">
        <f t="shared" si="88"/>
        <v>0</v>
      </c>
      <c r="DG77" s="98"/>
      <c r="DH77" s="98"/>
      <c r="DI77" s="98"/>
      <c r="DJ77" s="98"/>
      <c r="DK77" s="95">
        <f t="shared" si="89"/>
        <v>0</v>
      </c>
      <c r="DL77" s="95">
        <f t="shared" si="89"/>
        <v>0</v>
      </c>
      <c r="DM77" s="289"/>
      <c r="DN77" s="289"/>
      <c r="DO77" s="296"/>
      <c r="DP77" s="297"/>
      <c r="DQ77" s="95">
        <f t="shared" si="90"/>
        <v>0</v>
      </c>
      <c r="DR77" s="95">
        <f t="shared" si="90"/>
        <v>0</v>
      </c>
      <c r="DS77" s="140"/>
      <c r="DT77" s="95"/>
      <c r="DU77" s="289"/>
      <c r="DV77" s="289"/>
      <c r="DW77" s="95">
        <f t="shared" si="91"/>
        <v>0</v>
      </c>
      <c r="DX77" s="95">
        <f t="shared" si="91"/>
        <v>0</v>
      </c>
      <c r="DY77" s="289"/>
      <c r="DZ77" s="290"/>
      <c r="EA77" s="261"/>
      <c r="EB77" s="95"/>
      <c r="EC77" s="95">
        <f t="shared" si="92"/>
        <v>0</v>
      </c>
      <c r="ED77" s="95">
        <f t="shared" si="92"/>
        <v>0</v>
      </c>
      <c r="EE77" s="289"/>
      <c r="EF77" s="289"/>
      <c r="EG77" s="296"/>
      <c r="EH77" s="296"/>
      <c r="EI77" s="95">
        <f t="shared" si="93"/>
        <v>0</v>
      </c>
      <c r="EJ77" s="95">
        <f t="shared" si="93"/>
        <v>0</v>
      </c>
      <c r="EK77" s="289"/>
      <c r="EL77" s="289"/>
      <c r="EM77" s="296"/>
      <c r="EN77" s="296"/>
      <c r="EO77" s="95">
        <f t="shared" si="94"/>
        <v>0</v>
      </c>
      <c r="EP77" s="95">
        <f t="shared" si="94"/>
        <v>0</v>
      </c>
      <c r="EQ77" s="262">
        <v>0</v>
      </c>
      <c r="ER77" s="240"/>
      <c r="ES77" s="240"/>
      <c r="ET77" s="240"/>
      <c r="EU77" s="98">
        <f t="shared" si="95"/>
        <v>0</v>
      </c>
      <c r="EV77" s="98">
        <f t="shared" si="96"/>
        <v>0</v>
      </c>
      <c r="EW77" s="95"/>
      <c r="EX77" s="95"/>
      <c r="EY77" s="95"/>
      <c r="EZ77" s="95"/>
      <c r="FA77" s="95">
        <f t="shared" si="97"/>
        <v>0</v>
      </c>
      <c r="FB77" s="95">
        <f t="shared" si="97"/>
        <v>0</v>
      </c>
      <c r="FC77" s="95"/>
      <c r="FD77" s="95"/>
      <c r="FE77" s="95"/>
      <c r="FF77" s="95"/>
      <c r="FG77" s="95">
        <f t="shared" si="98"/>
        <v>0</v>
      </c>
      <c r="FH77" s="95">
        <f t="shared" si="98"/>
        <v>0</v>
      </c>
      <c r="FI77" s="240"/>
      <c r="FJ77" s="240"/>
      <c r="FK77" s="240"/>
      <c r="FL77" s="240"/>
      <c r="FM77" s="98">
        <f t="shared" si="99"/>
        <v>0</v>
      </c>
      <c r="FN77" s="98">
        <f t="shared" si="100"/>
        <v>0</v>
      </c>
      <c r="FO77" s="240">
        <v>1.03</v>
      </c>
      <c r="FP77" s="240"/>
      <c r="FQ77" s="240"/>
      <c r="FR77" s="240"/>
      <c r="FS77" s="98">
        <f t="shared" si="101"/>
        <v>1.03</v>
      </c>
      <c r="FT77" s="98">
        <f t="shared" si="102"/>
        <v>0</v>
      </c>
      <c r="FU77" s="240">
        <v>3.61</v>
      </c>
      <c r="FV77" s="240"/>
      <c r="FW77" s="240"/>
      <c r="FX77" s="240"/>
      <c r="FY77" s="98">
        <f t="shared" si="103"/>
        <v>3.61</v>
      </c>
      <c r="FZ77" s="98">
        <f t="shared" si="104"/>
        <v>0</v>
      </c>
      <c r="GA77" s="240">
        <v>8.25</v>
      </c>
      <c r="GB77" s="240"/>
      <c r="GC77" s="240"/>
      <c r="GD77" s="240"/>
      <c r="GE77" s="98">
        <f t="shared" si="105"/>
        <v>8.25</v>
      </c>
      <c r="GF77" s="98">
        <f t="shared" si="106"/>
        <v>0</v>
      </c>
      <c r="GG77" s="240"/>
      <c r="GH77" s="240"/>
      <c r="GI77" s="98">
        <f t="shared" si="70"/>
        <v>0</v>
      </c>
      <c r="GJ77" s="98">
        <f t="shared" si="107"/>
        <v>0</v>
      </c>
      <c r="GK77" s="240"/>
      <c r="GL77" s="240"/>
      <c r="GM77" s="98">
        <f t="shared" si="108"/>
        <v>0</v>
      </c>
      <c r="GN77" s="98">
        <f t="shared" si="109"/>
        <v>0</v>
      </c>
      <c r="GO77" s="240">
        <v>0.62</v>
      </c>
      <c r="GP77" s="240"/>
      <c r="GQ77" s="98">
        <f t="shared" si="110"/>
        <v>0.62</v>
      </c>
      <c r="GR77" s="98">
        <f t="shared" si="111"/>
        <v>0</v>
      </c>
      <c r="GS77" s="240"/>
      <c r="GT77" s="240"/>
      <c r="GU77" s="98">
        <f t="shared" si="112"/>
        <v>0</v>
      </c>
      <c r="GV77" s="98">
        <f t="shared" si="113"/>
        <v>0</v>
      </c>
      <c r="GW77" s="240"/>
      <c r="GX77" s="240"/>
      <c r="GY77" s="98">
        <f t="shared" si="114"/>
        <v>0</v>
      </c>
      <c r="GZ77" s="98">
        <f t="shared" si="115"/>
        <v>0</v>
      </c>
      <c r="HA77" s="240"/>
      <c r="HB77" s="240"/>
      <c r="HC77" s="98">
        <f t="shared" si="116"/>
        <v>0</v>
      </c>
      <c r="HD77" s="98">
        <f t="shared" si="117"/>
        <v>0</v>
      </c>
      <c r="HE77" s="240">
        <v>1.33</v>
      </c>
      <c r="HF77" s="240"/>
      <c r="HG77" s="98">
        <f t="shared" si="118"/>
        <v>1.33</v>
      </c>
      <c r="HH77" s="98">
        <f t="shared" si="118"/>
        <v>0</v>
      </c>
      <c r="HI77" s="240">
        <v>1.65</v>
      </c>
      <c r="HJ77" s="240"/>
      <c r="HK77" s="98">
        <f t="shared" si="119"/>
        <v>1.65</v>
      </c>
      <c r="HL77" s="98">
        <f t="shared" si="119"/>
        <v>0</v>
      </c>
      <c r="HM77" s="98"/>
      <c r="HN77" s="98"/>
      <c r="HO77" s="98">
        <f t="shared" si="120"/>
        <v>0</v>
      </c>
      <c r="HP77" s="98">
        <f t="shared" si="120"/>
        <v>0</v>
      </c>
      <c r="HQ77" s="98"/>
      <c r="HR77" s="98"/>
      <c r="HS77" s="98">
        <f t="shared" si="121"/>
        <v>0</v>
      </c>
      <c r="HT77" s="98">
        <f t="shared" si="121"/>
        <v>0</v>
      </c>
      <c r="HU77" s="98">
        <v>6.19</v>
      </c>
      <c r="HV77" s="98"/>
      <c r="HW77" s="98">
        <f t="shared" si="122"/>
        <v>6.19</v>
      </c>
      <c r="HX77" s="98">
        <f t="shared" si="122"/>
        <v>0</v>
      </c>
      <c r="HY77" s="98"/>
      <c r="HZ77" s="98"/>
      <c r="IA77" s="98">
        <f t="shared" si="123"/>
        <v>0</v>
      </c>
      <c r="IB77" s="98">
        <f t="shared" si="123"/>
        <v>0</v>
      </c>
      <c r="IC77" s="98"/>
      <c r="ID77" s="98"/>
      <c r="IE77" s="98">
        <f t="shared" si="124"/>
        <v>0</v>
      </c>
      <c r="IF77" s="263">
        <f t="shared" si="125"/>
        <v>0</v>
      </c>
      <c r="IG77" s="288"/>
      <c r="IH77" s="288"/>
      <c r="II77" s="264">
        <f t="shared" si="126"/>
        <v>0</v>
      </c>
      <c r="IJ77" s="264">
        <f t="shared" si="126"/>
        <v>0</v>
      </c>
      <c r="IM77" s="264">
        <f t="shared" si="127"/>
        <v>0</v>
      </c>
      <c r="IN77" s="264">
        <f t="shared" si="127"/>
        <v>0</v>
      </c>
      <c r="IO77" s="240"/>
      <c r="IP77" s="264"/>
      <c r="IQ77" s="264">
        <f t="shared" si="128"/>
        <v>0</v>
      </c>
      <c r="IR77" s="264">
        <f t="shared" si="128"/>
        <v>0</v>
      </c>
      <c r="IS77" s="264"/>
      <c r="IT77" s="264"/>
      <c r="IU77" s="264">
        <f t="shared" si="129"/>
        <v>0</v>
      </c>
      <c r="IV77" s="264">
        <f t="shared" si="129"/>
        <v>0</v>
      </c>
      <c r="IW77" s="264">
        <v>0</v>
      </c>
      <c r="IX77" s="264"/>
      <c r="IY77" s="264">
        <f t="shared" si="130"/>
        <v>0</v>
      </c>
      <c r="IZ77" s="264">
        <f t="shared" si="131"/>
        <v>0</v>
      </c>
      <c r="JA77" s="264"/>
      <c r="JB77" s="264"/>
      <c r="JC77" s="264">
        <f t="shared" si="132"/>
        <v>0</v>
      </c>
      <c r="JD77" s="264">
        <f t="shared" si="132"/>
        <v>0</v>
      </c>
      <c r="JE77" s="264">
        <v>0</v>
      </c>
      <c r="JF77" s="264"/>
      <c r="JG77" s="264">
        <f t="shared" si="133"/>
        <v>0</v>
      </c>
      <c r="JH77" s="264">
        <f t="shared" si="133"/>
        <v>0</v>
      </c>
      <c r="JI77" s="264"/>
      <c r="JJ77" s="264"/>
      <c r="JK77" s="264">
        <f t="shared" si="134"/>
        <v>0</v>
      </c>
      <c r="JL77" s="264">
        <f t="shared" si="134"/>
        <v>0</v>
      </c>
      <c r="JM77" s="264"/>
      <c r="JN77" s="264"/>
      <c r="JO77" s="264">
        <f t="shared" si="135"/>
        <v>0</v>
      </c>
      <c r="JP77" s="264">
        <f t="shared" si="135"/>
        <v>0</v>
      </c>
      <c r="JQ77" s="264"/>
      <c r="JR77" s="264"/>
      <c r="JS77" s="264">
        <f t="shared" si="136"/>
        <v>0</v>
      </c>
      <c r="JT77" s="264">
        <f t="shared" si="136"/>
        <v>0</v>
      </c>
      <c r="JU77" s="264"/>
      <c r="JV77" s="264"/>
      <c r="JW77" s="264">
        <f t="shared" si="137"/>
        <v>0</v>
      </c>
      <c r="JX77" s="264">
        <f t="shared" si="137"/>
        <v>0</v>
      </c>
    </row>
    <row r="78" spans="1:284" ht="12.75" customHeight="1">
      <c r="A78" s="219"/>
      <c r="B78" s="114">
        <v>68</v>
      </c>
      <c r="C78" s="289"/>
      <c r="D78" s="289"/>
      <c r="E78" s="98"/>
      <c r="F78" s="98"/>
      <c r="G78" s="95">
        <f t="shared" si="71"/>
        <v>0</v>
      </c>
      <c r="H78" s="95">
        <f t="shared" si="71"/>
        <v>0</v>
      </c>
      <c r="I78" s="290">
        <v>0</v>
      </c>
      <c r="J78" s="95"/>
      <c r="K78" s="95"/>
      <c r="L78" s="95"/>
      <c r="M78" s="95">
        <f t="shared" si="72"/>
        <v>0</v>
      </c>
      <c r="N78" s="95">
        <f t="shared" si="72"/>
        <v>0</v>
      </c>
      <c r="O78" s="289"/>
      <c r="P78" s="290"/>
      <c r="Q78" s="98"/>
      <c r="R78" s="95"/>
      <c r="S78" s="95">
        <f t="shared" si="73"/>
        <v>0</v>
      </c>
      <c r="T78" s="95">
        <f t="shared" si="73"/>
        <v>0</v>
      </c>
      <c r="U78" s="95"/>
      <c r="V78" s="95"/>
      <c r="W78" s="98"/>
      <c r="X78" s="98"/>
      <c r="Y78" s="95">
        <f t="shared" si="74"/>
        <v>0</v>
      </c>
      <c r="Z78" s="95">
        <f t="shared" si="74"/>
        <v>0</v>
      </c>
      <c r="AA78" s="95"/>
      <c r="AB78" s="298"/>
      <c r="AC78" s="299"/>
      <c r="AD78" s="292"/>
      <c r="AE78" s="95">
        <f t="shared" si="75"/>
        <v>0</v>
      </c>
      <c r="AF78" s="95">
        <f t="shared" si="75"/>
        <v>0</v>
      </c>
      <c r="AG78" s="95">
        <v>0</v>
      </c>
      <c r="AH78" s="95"/>
      <c r="AI78" s="95"/>
      <c r="AJ78" s="95"/>
      <c r="AK78" s="95">
        <f t="shared" si="76"/>
        <v>0</v>
      </c>
      <c r="AL78" s="95">
        <f t="shared" si="76"/>
        <v>0</v>
      </c>
      <c r="AM78" s="95"/>
      <c r="AN78" s="95"/>
      <c r="AO78" s="99"/>
      <c r="AP78" s="99"/>
      <c r="AQ78" s="95">
        <f t="shared" si="77"/>
        <v>0</v>
      </c>
      <c r="AR78" s="95">
        <f t="shared" si="77"/>
        <v>0</v>
      </c>
      <c r="AS78" s="98"/>
      <c r="AT78" s="98"/>
      <c r="AU78" s="98"/>
      <c r="AV78" s="95"/>
      <c r="AW78" s="95">
        <f t="shared" si="78"/>
        <v>0</v>
      </c>
      <c r="AX78" s="95">
        <f t="shared" si="78"/>
        <v>0</v>
      </c>
      <c r="AY78" s="260"/>
      <c r="AZ78" s="110"/>
      <c r="BA78" s="110"/>
      <c r="BB78" s="110"/>
      <c r="BC78" s="95">
        <f t="shared" si="79"/>
        <v>0</v>
      </c>
      <c r="BD78" s="95">
        <f t="shared" si="79"/>
        <v>0</v>
      </c>
      <c r="BE78" s="289"/>
      <c r="BF78" s="289"/>
      <c r="BG78" s="99"/>
      <c r="BH78" s="293"/>
      <c r="BI78" s="95">
        <f t="shared" si="80"/>
        <v>0</v>
      </c>
      <c r="BJ78" s="95">
        <f t="shared" si="80"/>
        <v>0</v>
      </c>
      <c r="BK78" s="118"/>
      <c r="BL78" s="118"/>
      <c r="BM78" s="95"/>
      <c r="BN78" s="95"/>
      <c r="BO78" s="95">
        <f t="shared" si="81"/>
        <v>0</v>
      </c>
      <c r="BP78" s="95">
        <f t="shared" si="81"/>
        <v>0</v>
      </c>
      <c r="BQ78" s="294"/>
      <c r="BR78" s="289"/>
      <c r="BS78" s="119"/>
      <c r="BT78" s="119"/>
      <c r="BU78" s="95">
        <f t="shared" si="82"/>
        <v>0</v>
      </c>
      <c r="BV78" s="95">
        <f t="shared" si="82"/>
        <v>0</v>
      </c>
      <c r="BW78" s="98"/>
      <c r="BX78" s="98"/>
      <c r="BY78" s="103"/>
      <c r="BZ78" s="295"/>
      <c r="CA78" s="95">
        <f t="shared" si="83"/>
        <v>0</v>
      </c>
      <c r="CB78" s="95">
        <f t="shared" si="83"/>
        <v>0</v>
      </c>
      <c r="CC78" s="98"/>
      <c r="CD78" s="98"/>
      <c r="CE78" s="120"/>
      <c r="CF78" s="120"/>
      <c r="CG78" s="95">
        <f t="shared" si="84"/>
        <v>0</v>
      </c>
      <c r="CH78" s="95">
        <f t="shared" si="84"/>
        <v>0</v>
      </c>
      <c r="CI78" s="289"/>
      <c r="CJ78" s="289"/>
      <c r="CK78" s="266"/>
      <c r="CL78" s="95"/>
      <c r="CM78" s="95">
        <f t="shared" si="85"/>
        <v>0</v>
      </c>
      <c r="CN78" s="95">
        <f t="shared" si="85"/>
        <v>0</v>
      </c>
      <c r="CO78" s="289"/>
      <c r="CP78" s="289"/>
      <c r="CQ78" s="95"/>
      <c r="CR78" s="95"/>
      <c r="CS78" s="95">
        <f t="shared" si="86"/>
        <v>0</v>
      </c>
      <c r="CT78" s="95">
        <f t="shared" si="86"/>
        <v>0</v>
      </c>
      <c r="CU78" s="98"/>
      <c r="CV78" s="98"/>
      <c r="CW78" s="289"/>
      <c r="CX78" s="289"/>
      <c r="CY78" s="95">
        <f t="shared" si="87"/>
        <v>0</v>
      </c>
      <c r="CZ78" s="95">
        <f t="shared" si="87"/>
        <v>0</v>
      </c>
      <c r="DA78" s="289"/>
      <c r="DB78" s="290"/>
      <c r="DC78" s="118"/>
      <c r="DD78" s="95"/>
      <c r="DE78" s="95">
        <f t="shared" si="88"/>
        <v>0</v>
      </c>
      <c r="DF78" s="95">
        <f t="shared" si="88"/>
        <v>0</v>
      </c>
      <c r="DG78" s="98"/>
      <c r="DH78" s="98"/>
      <c r="DI78" s="98"/>
      <c r="DJ78" s="98"/>
      <c r="DK78" s="95">
        <f t="shared" si="89"/>
        <v>0</v>
      </c>
      <c r="DL78" s="95">
        <f t="shared" si="89"/>
        <v>0</v>
      </c>
      <c r="DM78" s="289"/>
      <c r="DN78" s="289"/>
      <c r="DO78" s="296"/>
      <c r="DP78" s="297"/>
      <c r="DQ78" s="95">
        <f t="shared" si="90"/>
        <v>0</v>
      </c>
      <c r="DR78" s="95">
        <f t="shared" si="90"/>
        <v>0</v>
      </c>
      <c r="DS78" s="140"/>
      <c r="DT78" s="95"/>
      <c r="DU78" s="289"/>
      <c r="DV78" s="289"/>
      <c r="DW78" s="95">
        <f t="shared" si="91"/>
        <v>0</v>
      </c>
      <c r="DX78" s="95">
        <f t="shared" si="91"/>
        <v>0</v>
      </c>
      <c r="DY78" s="289"/>
      <c r="DZ78" s="290"/>
      <c r="EA78" s="261"/>
      <c r="EB78" s="95"/>
      <c r="EC78" s="95">
        <f t="shared" si="92"/>
        <v>0</v>
      </c>
      <c r="ED78" s="95">
        <f t="shared" si="92"/>
        <v>0</v>
      </c>
      <c r="EE78" s="289"/>
      <c r="EF78" s="289"/>
      <c r="EG78" s="296"/>
      <c r="EH78" s="296"/>
      <c r="EI78" s="95">
        <f t="shared" si="93"/>
        <v>0</v>
      </c>
      <c r="EJ78" s="95">
        <f t="shared" si="93"/>
        <v>0</v>
      </c>
      <c r="EK78" s="289"/>
      <c r="EL78" s="289"/>
      <c r="EM78" s="296"/>
      <c r="EN78" s="296"/>
      <c r="EO78" s="95">
        <f t="shared" si="94"/>
        <v>0</v>
      </c>
      <c r="EP78" s="95">
        <f t="shared" si="94"/>
        <v>0</v>
      </c>
      <c r="EQ78" s="262">
        <v>0</v>
      </c>
      <c r="ER78" s="240"/>
      <c r="ES78" s="240"/>
      <c r="ET78" s="240"/>
      <c r="EU78" s="98">
        <f t="shared" si="95"/>
        <v>0</v>
      </c>
      <c r="EV78" s="98">
        <f t="shared" si="96"/>
        <v>0</v>
      </c>
      <c r="EW78" s="95"/>
      <c r="EX78" s="95"/>
      <c r="EY78" s="95"/>
      <c r="EZ78" s="95"/>
      <c r="FA78" s="95">
        <f t="shared" si="97"/>
        <v>0</v>
      </c>
      <c r="FB78" s="95">
        <f t="shared" si="97"/>
        <v>0</v>
      </c>
      <c r="FC78" s="95"/>
      <c r="FD78" s="95"/>
      <c r="FE78" s="95"/>
      <c r="FF78" s="95"/>
      <c r="FG78" s="95">
        <f t="shared" si="98"/>
        <v>0</v>
      </c>
      <c r="FH78" s="95">
        <f t="shared" si="98"/>
        <v>0</v>
      </c>
      <c r="FI78" s="240"/>
      <c r="FJ78" s="240"/>
      <c r="FK78" s="240"/>
      <c r="FL78" s="240"/>
      <c r="FM78" s="98">
        <f t="shared" si="99"/>
        <v>0</v>
      </c>
      <c r="FN78" s="98">
        <f t="shared" si="100"/>
        <v>0</v>
      </c>
      <c r="FO78" s="240">
        <v>1.03</v>
      </c>
      <c r="FP78" s="240"/>
      <c r="FQ78" s="240"/>
      <c r="FR78" s="240"/>
      <c r="FS78" s="98">
        <f t="shared" si="101"/>
        <v>1.03</v>
      </c>
      <c r="FT78" s="98">
        <f t="shared" si="102"/>
        <v>0</v>
      </c>
      <c r="FU78" s="240">
        <v>3.61</v>
      </c>
      <c r="FV78" s="240"/>
      <c r="FW78" s="240"/>
      <c r="FX78" s="240"/>
      <c r="FY78" s="98">
        <f t="shared" si="103"/>
        <v>3.61</v>
      </c>
      <c r="FZ78" s="98">
        <f t="shared" si="104"/>
        <v>0</v>
      </c>
      <c r="GA78" s="240">
        <v>8.25</v>
      </c>
      <c r="GB78" s="240"/>
      <c r="GC78" s="240"/>
      <c r="GD78" s="240"/>
      <c r="GE78" s="98">
        <f t="shared" si="105"/>
        <v>8.25</v>
      </c>
      <c r="GF78" s="98">
        <f t="shared" si="106"/>
        <v>0</v>
      </c>
      <c r="GG78" s="240"/>
      <c r="GH78" s="240"/>
      <c r="GI78" s="98">
        <f t="shared" si="70"/>
        <v>0</v>
      </c>
      <c r="GJ78" s="98">
        <f t="shared" si="107"/>
        <v>0</v>
      </c>
      <c r="GK78" s="240"/>
      <c r="GL78" s="240"/>
      <c r="GM78" s="98">
        <f t="shared" si="108"/>
        <v>0</v>
      </c>
      <c r="GN78" s="98">
        <f t="shared" si="109"/>
        <v>0</v>
      </c>
      <c r="GO78" s="240">
        <v>0.41</v>
      </c>
      <c r="GP78" s="240"/>
      <c r="GQ78" s="98">
        <f t="shared" si="110"/>
        <v>0.41</v>
      </c>
      <c r="GR78" s="98">
        <f t="shared" si="111"/>
        <v>0</v>
      </c>
      <c r="GS78" s="240"/>
      <c r="GT78" s="240"/>
      <c r="GU78" s="98">
        <f t="shared" si="112"/>
        <v>0</v>
      </c>
      <c r="GV78" s="98">
        <f t="shared" si="113"/>
        <v>0</v>
      </c>
      <c r="GW78" s="240"/>
      <c r="GX78" s="240"/>
      <c r="GY78" s="98">
        <f t="shared" si="114"/>
        <v>0</v>
      </c>
      <c r="GZ78" s="98">
        <f t="shared" si="115"/>
        <v>0</v>
      </c>
      <c r="HA78" s="240"/>
      <c r="HB78" s="240"/>
      <c r="HC78" s="98">
        <f t="shared" si="116"/>
        <v>0</v>
      </c>
      <c r="HD78" s="98">
        <f t="shared" si="117"/>
        <v>0</v>
      </c>
      <c r="HE78" s="240">
        <v>1.33</v>
      </c>
      <c r="HF78" s="240"/>
      <c r="HG78" s="98">
        <f t="shared" si="118"/>
        <v>1.33</v>
      </c>
      <c r="HH78" s="98">
        <f t="shared" si="118"/>
        <v>0</v>
      </c>
      <c r="HI78" s="240">
        <v>1.65</v>
      </c>
      <c r="HJ78" s="240"/>
      <c r="HK78" s="98">
        <f t="shared" si="119"/>
        <v>1.65</v>
      </c>
      <c r="HL78" s="98">
        <f t="shared" si="119"/>
        <v>0</v>
      </c>
      <c r="HM78" s="98"/>
      <c r="HN78" s="98"/>
      <c r="HO78" s="98">
        <f t="shared" si="120"/>
        <v>0</v>
      </c>
      <c r="HP78" s="98">
        <f t="shared" si="120"/>
        <v>0</v>
      </c>
      <c r="HQ78" s="98"/>
      <c r="HR78" s="98"/>
      <c r="HS78" s="98">
        <f t="shared" si="121"/>
        <v>0</v>
      </c>
      <c r="HT78" s="98">
        <f t="shared" si="121"/>
        <v>0</v>
      </c>
      <c r="HU78" s="98">
        <v>6.19</v>
      </c>
      <c r="HV78" s="98"/>
      <c r="HW78" s="98">
        <f t="shared" si="122"/>
        <v>6.19</v>
      </c>
      <c r="HX78" s="98">
        <f t="shared" si="122"/>
        <v>0</v>
      </c>
      <c r="HY78" s="98"/>
      <c r="HZ78" s="98"/>
      <c r="IA78" s="98">
        <f t="shared" si="123"/>
        <v>0</v>
      </c>
      <c r="IB78" s="98">
        <f t="shared" si="123"/>
        <v>0</v>
      </c>
      <c r="IC78" s="98"/>
      <c r="ID78" s="98"/>
      <c r="IE78" s="98">
        <f t="shared" si="124"/>
        <v>0</v>
      </c>
      <c r="IF78" s="263">
        <f t="shared" si="125"/>
        <v>0</v>
      </c>
      <c r="IG78" s="288"/>
      <c r="IH78" s="288"/>
      <c r="II78" s="264">
        <f t="shared" si="126"/>
        <v>0</v>
      </c>
      <c r="IJ78" s="264">
        <f t="shared" si="126"/>
        <v>0</v>
      </c>
      <c r="IM78" s="264">
        <f t="shared" si="127"/>
        <v>0</v>
      </c>
      <c r="IN78" s="264">
        <f t="shared" si="127"/>
        <v>0</v>
      </c>
      <c r="IO78" s="240"/>
      <c r="IP78" s="264"/>
      <c r="IQ78" s="264">
        <f t="shared" si="128"/>
        <v>0</v>
      </c>
      <c r="IR78" s="264">
        <f t="shared" si="128"/>
        <v>0</v>
      </c>
      <c r="IS78" s="264"/>
      <c r="IT78" s="264"/>
      <c r="IU78" s="264">
        <f t="shared" si="129"/>
        <v>0</v>
      </c>
      <c r="IV78" s="264">
        <f t="shared" si="129"/>
        <v>0</v>
      </c>
      <c r="IW78" s="264">
        <v>0</v>
      </c>
      <c r="IX78" s="264"/>
      <c r="IY78" s="264">
        <f t="shared" si="130"/>
        <v>0</v>
      </c>
      <c r="IZ78" s="264">
        <f t="shared" si="131"/>
        <v>0</v>
      </c>
      <c r="JA78" s="264"/>
      <c r="JB78" s="264"/>
      <c r="JC78" s="264">
        <f t="shared" si="132"/>
        <v>0</v>
      </c>
      <c r="JD78" s="264">
        <f t="shared" si="132"/>
        <v>0</v>
      </c>
      <c r="JE78" s="264">
        <v>0</v>
      </c>
      <c r="JF78" s="264"/>
      <c r="JG78" s="264">
        <f t="shared" si="133"/>
        <v>0</v>
      </c>
      <c r="JH78" s="264">
        <f t="shared" si="133"/>
        <v>0</v>
      </c>
      <c r="JI78" s="264"/>
      <c r="JJ78" s="264"/>
      <c r="JK78" s="264">
        <f t="shared" si="134"/>
        <v>0</v>
      </c>
      <c r="JL78" s="264">
        <f t="shared" si="134"/>
        <v>0</v>
      </c>
      <c r="JM78" s="264"/>
      <c r="JN78" s="264"/>
      <c r="JO78" s="264">
        <f t="shared" si="135"/>
        <v>0</v>
      </c>
      <c r="JP78" s="264">
        <f t="shared" si="135"/>
        <v>0</v>
      </c>
      <c r="JQ78" s="264"/>
      <c r="JR78" s="264"/>
      <c r="JS78" s="264">
        <f t="shared" si="136"/>
        <v>0</v>
      </c>
      <c r="JT78" s="264">
        <f t="shared" si="136"/>
        <v>0</v>
      </c>
      <c r="JU78" s="264"/>
      <c r="JV78" s="264"/>
      <c r="JW78" s="264">
        <f t="shared" si="137"/>
        <v>0</v>
      </c>
      <c r="JX78" s="264">
        <f t="shared" si="137"/>
        <v>0</v>
      </c>
    </row>
    <row r="79" spans="1:284" ht="12.75" customHeight="1">
      <c r="A79" s="222" t="s">
        <v>153</v>
      </c>
      <c r="B79" s="114">
        <v>69</v>
      </c>
      <c r="C79" s="289"/>
      <c r="D79" s="289"/>
      <c r="E79" s="98"/>
      <c r="F79" s="98"/>
      <c r="G79" s="95">
        <f t="shared" si="71"/>
        <v>0</v>
      </c>
      <c r="H79" s="95">
        <f t="shared" si="71"/>
        <v>0</v>
      </c>
      <c r="I79" s="290">
        <v>10.31</v>
      </c>
      <c r="J79" s="95"/>
      <c r="K79" s="95"/>
      <c r="L79" s="95"/>
      <c r="M79" s="95">
        <f t="shared" si="72"/>
        <v>10.31</v>
      </c>
      <c r="N79" s="95">
        <f t="shared" si="72"/>
        <v>0</v>
      </c>
      <c r="O79" s="289"/>
      <c r="P79" s="290"/>
      <c r="Q79" s="98"/>
      <c r="R79" s="95"/>
      <c r="S79" s="95">
        <f t="shared" si="73"/>
        <v>0</v>
      </c>
      <c r="T79" s="95">
        <f t="shared" si="73"/>
        <v>0</v>
      </c>
      <c r="U79" s="95"/>
      <c r="V79" s="95"/>
      <c r="W79" s="98"/>
      <c r="X79" s="98"/>
      <c r="Y79" s="95">
        <f t="shared" si="74"/>
        <v>0</v>
      </c>
      <c r="Z79" s="95">
        <f t="shared" si="74"/>
        <v>0</v>
      </c>
      <c r="AA79" s="95"/>
      <c r="AB79" s="298"/>
      <c r="AC79" s="299"/>
      <c r="AD79" s="292"/>
      <c r="AE79" s="95">
        <f t="shared" si="75"/>
        <v>0</v>
      </c>
      <c r="AF79" s="95">
        <f t="shared" si="75"/>
        <v>0</v>
      </c>
      <c r="AG79" s="95">
        <v>0</v>
      </c>
      <c r="AH79" s="95"/>
      <c r="AI79" s="95"/>
      <c r="AJ79" s="95"/>
      <c r="AK79" s="95">
        <f t="shared" si="76"/>
        <v>0</v>
      </c>
      <c r="AL79" s="95">
        <f t="shared" si="76"/>
        <v>0</v>
      </c>
      <c r="AM79" s="95"/>
      <c r="AN79" s="95"/>
      <c r="AO79" s="99"/>
      <c r="AP79" s="99"/>
      <c r="AQ79" s="95">
        <f t="shared" si="77"/>
        <v>0</v>
      </c>
      <c r="AR79" s="95">
        <f t="shared" si="77"/>
        <v>0</v>
      </c>
      <c r="AS79" s="98"/>
      <c r="AT79" s="98"/>
      <c r="AU79" s="98"/>
      <c r="AV79" s="95"/>
      <c r="AW79" s="95">
        <f t="shared" si="78"/>
        <v>0</v>
      </c>
      <c r="AX79" s="95">
        <f t="shared" si="78"/>
        <v>0</v>
      </c>
      <c r="AY79" s="260"/>
      <c r="AZ79" s="110"/>
      <c r="BA79" s="110"/>
      <c r="BB79" s="110"/>
      <c r="BC79" s="95">
        <f t="shared" si="79"/>
        <v>0</v>
      </c>
      <c r="BD79" s="95">
        <f t="shared" si="79"/>
        <v>0</v>
      </c>
      <c r="BE79" s="289"/>
      <c r="BF79" s="289"/>
      <c r="BG79" s="99"/>
      <c r="BH79" s="293"/>
      <c r="BI79" s="95">
        <f t="shared" si="80"/>
        <v>0</v>
      </c>
      <c r="BJ79" s="95">
        <f t="shared" si="80"/>
        <v>0</v>
      </c>
      <c r="BK79" s="118"/>
      <c r="BL79" s="118"/>
      <c r="BM79" s="95"/>
      <c r="BN79" s="95"/>
      <c r="BO79" s="95">
        <f t="shared" si="81"/>
        <v>0</v>
      </c>
      <c r="BP79" s="95">
        <f t="shared" si="81"/>
        <v>0</v>
      </c>
      <c r="BQ79" s="294"/>
      <c r="BR79" s="289"/>
      <c r="BS79" s="119"/>
      <c r="BT79" s="119"/>
      <c r="BU79" s="95">
        <f t="shared" si="82"/>
        <v>0</v>
      </c>
      <c r="BV79" s="95">
        <f t="shared" si="82"/>
        <v>0</v>
      </c>
      <c r="BW79" s="98"/>
      <c r="BX79" s="98"/>
      <c r="BY79" s="103"/>
      <c r="BZ79" s="295"/>
      <c r="CA79" s="95">
        <f t="shared" si="83"/>
        <v>0</v>
      </c>
      <c r="CB79" s="95">
        <f t="shared" si="83"/>
        <v>0</v>
      </c>
      <c r="CC79" s="98"/>
      <c r="CD79" s="98"/>
      <c r="CE79" s="120"/>
      <c r="CF79" s="120"/>
      <c r="CG79" s="95">
        <f t="shared" si="84"/>
        <v>0</v>
      </c>
      <c r="CH79" s="95">
        <f t="shared" si="84"/>
        <v>0</v>
      </c>
      <c r="CI79" s="289"/>
      <c r="CJ79" s="289"/>
      <c r="CK79" s="266"/>
      <c r="CL79" s="95"/>
      <c r="CM79" s="95">
        <f t="shared" si="85"/>
        <v>0</v>
      </c>
      <c r="CN79" s="95">
        <f t="shared" si="85"/>
        <v>0</v>
      </c>
      <c r="CO79" s="289"/>
      <c r="CP79" s="289"/>
      <c r="CQ79" s="95"/>
      <c r="CR79" s="95"/>
      <c r="CS79" s="95">
        <f t="shared" si="86"/>
        <v>0</v>
      </c>
      <c r="CT79" s="95">
        <f t="shared" si="86"/>
        <v>0</v>
      </c>
      <c r="CU79" s="98"/>
      <c r="CV79" s="98"/>
      <c r="CW79" s="289"/>
      <c r="CX79" s="289"/>
      <c r="CY79" s="95">
        <f t="shared" si="87"/>
        <v>0</v>
      </c>
      <c r="CZ79" s="95">
        <f t="shared" si="87"/>
        <v>0</v>
      </c>
      <c r="DA79" s="289"/>
      <c r="DB79" s="290"/>
      <c r="DC79" s="118"/>
      <c r="DD79" s="95"/>
      <c r="DE79" s="95">
        <f t="shared" si="88"/>
        <v>0</v>
      </c>
      <c r="DF79" s="95">
        <f t="shared" si="88"/>
        <v>0</v>
      </c>
      <c r="DG79" s="98"/>
      <c r="DH79" s="98"/>
      <c r="DI79" s="98"/>
      <c r="DJ79" s="98"/>
      <c r="DK79" s="95">
        <f t="shared" si="89"/>
        <v>0</v>
      </c>
      <c r="DL79" s="95">
        <f t="shared" si="89"/>
        <v>0</v>
      </c>
      <c r="DM79" s="289"/>
      <c r="DN79" s="289"/>
      <c r="DO79" s="296"/>
      <c r="DP79" s="297"/>
      <c r="DQ79" s="95">
        <f t="shared" si="90"/>
        <v>0</v>
      </c>
      <c r="DR79" s="95">
        <f t="shared" si="90"/>
        <v>0</v>
      </c>
      <c r="DS79" s="140"/>
      <c r="DT79" s="95"/>
      <c r="DU79" s="289"/>
      <c r="DV79" s="289"/>
      <c r="DW79" s="95">
        <f t="shared" si="91"/>
        <v>0</v>
      </c>
      <c r="DX79" s="95">
        <f t="shared" si="91"/>
        <v>0</v>
      </c>
      <c r="DY79" s="289"/>
      <c r="DZ79" s="290"/>
      <c r="EA79" s="261"/>
      <c r="EB79" s="95"/>
      <c r="EC79" s="95">
        <f t="shared" si="92"/>
        <v>0</v>
      </c>
      <c r="ED79" s="95">
        <f t="shared" si="92"/>
        <v>0</v>
      </c>
      <c r="EE79" s="289"/>
      <c r="EF79" s="289"/>
      <c r="EG79" s="296"/>
      <c r="EH79" s="296"/>
      <c r="EI79" s="95">
        <f t="shared" si="93"/>
        <v>0</v>
      </c>
      <c r="EJ79" s="95">
        <f t="shared" si="93"/>
        <v>0</v>
      </c>
      <c r="EK79" s="289"/>
      <c r="EL79" s="289"/>
      <c r="EM79" s="296"/>
      <c r="EN79" s="296"/>
      <c r="EO79" s="95">
        <f t="shared" si="94"/>
        <v>0</v>
      </c>
      <c r="EP79" s="95">
        <f t="shared" si="94"/>
        <v>0</v>
      </c>
      <c r="EQ79" s="262">
        <v>0</v>
      </c>
      <c r="ER79" s="240"/>
      <c r="ES79" s="240"/>
      <c r="ET79" s="240"/>
      <c r="EU79" s="98">
        <f t="shared" si="95"/>
        <v>0</v>
      </c>
      <c r="EV79" s="98">
        <f t="shared" si="96"/>
        <v>0</v>
      </c>
      <c r="EW79" s="95"/>
      <c r="EX79" s="95"/>
      <c r="EY79" s="95"/>
      <c r="EZ79" s="95"/>
      <c r="FA79" s="95">
        <f t="shared" si="97"/>
        <v>0</v>
      </c>
      <c r="FB79" s="95">
        <f t="shared" si="97"/>
        <v>0</v>
      </c>
      <c r="FC79" s="95"/>
      <c r="FD79" s="95"/>
      <c r="FE79" s="95"/>
      <c r="FF79" s="95"/>
      <c r="FG79" s="95">
        <f t="shared" si="98"/>
        <v>0</v>
      </c>
      <c r="FH79" s="95">
        <f t="shared" si="98"/>
        <v>0</v>
      </c>
      <c r="FI79" s="240"/>
      <c r="FJ79" s="240"/>
      <c r="FK79" s="240"/>
      <c r="FL79" s="240"/>
      <c r="FM79" s="98">
        <f t="shared" si="99"/>
        <v>0</v>
      </c>
      <c r="FN79" s="98">
        <f t="shared" si="100"/>
        <v>0</v>
      </c>
      <c r="FO79" s="240">
        <v>1.03</v>
      </c>
      <c r="FP79" s="240"/>
      <c r="FQ79" s="240"/>
      <c r="FR79" s="240"/>
      <c r="FS79" s="98">
        <f t="shared" si="101"/>
        <v>1.03</v>
      </c>
      <c r="FT79" s="98">
        <f t="shared" si="102"/>
        <v>0</v>
      </c>
      <c r="FU79" s="240">
        <v>3.61</v>
      </c>
      <c r="FV79" s="240"/>
      <c r="FW79" s="240"/>
      <c r="FX79" s="240"/>
      <c r="FY79" s="98">
        <f t="shared" si="103"/>
        <v>3.61</v>
      </c>
      <c r="FZ79" s="98">
        <f t="shared" si="104"/>
        <v>0</v>
      </c>
      <c r="GA79" s="240">
        <v>8.25</v>
      </c>
      <c r="GB79" s="240"/>
      <c r="GC79" s="240"/>
      <c r="GD79" s="240"/>
      <c r="GE79" s="98">
        <f t="shared" si="105"/>
        <v>8.25</v>
      </c>
      <c r="GF79" s="98">
        <f t="shared" si="106"/>
        <v>0</v>
      </c>
      <c r="GG79" s="240"/>
      <c r="GH79" s="240"/>
      <c r="GI79" s="98">
        <f t="shared" si="70"/>
        <v>0</v>
      </c>
      <c r="GJ79" s="98">
        <f t="shared" si="107"/>
        <v>0</v>
      </c>
      <c r="GK79" s="240"/>
      <c r="GL79" s="240"/>
      <c r="GM79" s="98">
        <f t="shared" si="108"/>
        <v>0</v>
      </c>
      <c r="GN79" s="98">
        <f t="shared" si="109"/>
        <v>0</v>
      </c>
      <c r="GO79" s="240">
        <v>0.41</v>
      </c>
      <c r="GP79" s="240"/>
      <c r="GQ79" s="98">
        <f t="shared" si="110"/>
        <v>0.41</v>
      </c>
      <c r="GR79" s="98">
        <f t="shared" si="111"/>
        <v>0</v>
      </c>
      <c r="GS79" s="240"/>
      <c r="GT79" s="240"/>
      <c r="GU79" s="98">
        <f t="shared" si="112"/>
        <v>0</v>
      </c>
      <c r="GV79" s="98">
        <f t="shared" si="113"/>
        <v>0</v>
      </c>
      <c r="GW79" s="240"/>
      <c r="GX79" s="240"/>
      <c r="GY79" s="98">
        <f t="shared" si="114"/>
        <v>0</v>
      </c>
      <c r="GZ79" s="98">
        <f t="shared" si="115"/>
        <v>0</v>
      </c>
      <c r="HA79" s="240"/>
      <c r="HB79" s="240"/>
      <c r="HC79" s="98">
        <f t="shared" si="116"/>
        <v>0</v>
      </c>
      <c r="HD79" s="98">
        <f t="shared" si="117"/>
        <v>0</v>
      </c>
      <c r="HE79" s="240">
        <v>1.33</v>
      </c>
      <c r="HF79" s="240"/>
      <c r="HG79" s="98">
        <f t="shared" si="118"/>
        <v>1.33</v>
      </c>
      <c r="HH79" s="98">
        <f t="shared" si="118"/>
        <v>0</v>
      </c>
      <c r="HI79" s="240">
        <v>1.65</v>
      </c>
      <c r="HJ79" s="240"/>
      <c r="HK79" s="98">
        <f t="shared" si="119"/>
        <v>1.65</v>
      </c>
      <c r="HL79" s="98">
        <f t="shared" si="119"/>
        <v>0</v>
      </c>
      <c r="HM79" s="98"/>
      <c r="HN79" s="98"/>
      <c r="HO79" s="98">
        <f t="shared" si="120"/>
        <v>0</v>
      </c>
      <c r="HP79" s="98">
        <f t="shared" si="120"/>
        <v>0</v>
      </c>
      <c r="HQ79" s="98"/>
      <c r="HR79" s="98"/>
      <c r="HS79" s="98">
        <f t="shared" si="121"/>
        <v>0</v>
      </c>
      <c r="HT79" s="98">
        <f t="shared" si="121"/>
        <v>0</v>
      </c>
      <c r="HU79" s="98">
        <v>6.19</v>
      </c>
      <c r="HV79" s="98"/>
      <c r="HW79" s="98">
        <f t="shared" si="122"/>
        <v>6.19</v>
      </c>
      <c r="HX79" s="98">
        <f t="shared" si="122"/>
        <v>0</v>
      </c>
      <c r="HY79" s="98"/>
      <c r="HZ79" s="98"/>
      <c r="IA79" s="98">
        <f t="shared" si="123"/>
        <v>0</v>
      </c>
      <c r="IB79" s="98">
        <f t="shared" si="123"/>
        <v>0</v>
      </c>
      <c r="IC79" s="98"/>
      <c r="ID79" s="98"/>
      <c r="IE79" s="98">
        <f t="shared" si="124"/>
        <v>0</v>
      </c>
      <c r="IF79" s="263">
        <f t="shared" si="125"/>
        <v>0</v>
      </c>
      <c r="IG79" s="288"/>
      <c r="IH79" s="288"/>
      <c r="II79" s="264">
        <f t="shared" si="126"/>
        <v>0</v>
      </c>
      <c r="IJ79" s="264">
        <f t="shared" si="126"/>
        <v>0</v>
      </c>
      <c r="IM79" s="264">
        <f t="shared" si="127"/>
        <v>0</v>
      </c>
      <c r="IN79" s="264">
        <f t="shared" si="127"/>
        <v>0</v>
      </c>
      <c r="IO79" s="240"/>
      <c r="IP79" s="264"/>
      <c r="IQ79" s="264">
        <f t="shared" si="128"/>
        <v>0</v>
      </c>
      <c r="IR79" s="264">
        <f t="shared" si="128"/>
        <v>0</v>
      </c>
      <c r="IS79" s="264"/>
      <c r="IT79" s="264"/>
      <c r="IU79" s="264">
        <f t="shared" si="129"/>
        <v>0</v>
      </c>
      <c r="IV79" s="264">
        <f t="shared" si="129"/>
        <v>0</v>
      </c>
      <c r="IW79" s="264">
        <v>0</v>
      </c>
      <c r="IX79" s="264"/>
      <c r="IY79" s="264">
        <f t="shared" si="130"/>
        <v>0</v>
      </c>
      <c r="IZ79" s="264">
        <f t="shared" si="131"/>
        <v>0</v>
      </c>
      <c r="JA79" s="264"/>
      <c r="JB79" s="264"/>
      <c r="JC79" s="264">
        <f t="shared" si="132"/>
        <v>0</v>
      </c>
      <c r="JD79" s="264">
        <f t="shared" si="132"/>
        <v>0</v>
      </c>
      <c r="JE79" s="264">
        <v>0</v>
      </c>
      <c r="JF79" s="264"/>
      <c r="JG79" s="264">
        <f t="shared" si="133"/>
        <v>0</v>
      </c>
      <c r="JH79" s="264">
        <f t="shared" si="133"/>
        <v>0</v>
      </c>
      <c r="JI79" s="264"/>
      <c r="JJ79" s="264"/>
      <c r="JK79" s="264">
        <f t="shared" si="134"/>
        <v>0</v>
      </c>
      <c r="JL79" s="264">
        <f t="shared" si="134"/>
        <v>0</v>
      </c>
      <c r="JM79" s="264"/>
      <c r="JN79" s="264"/>
      <c r="JO79" s="264">
        <f t="shared" si="135"/>
        <v>0</v>
      </c>
      <c r="JP79" s="264">
        <f t="shared" si="135"/>
        <v>0</v>
      </c>
      <c r="JQ79" s="264"/>
      <c r="JR79" s="264"/>
      <c r="JS79" s="264">
        <f t="shared" si="136"/>
        <v>0</v>
      </c>
      <c r="JT79" s="264">
        <f t="shared" si="136"/>
        <v>0</v>
      </c>
      <c r="JU79" s="264"/>
      <c r="JV79" s="264"/>
      <c r="JW79" s="264">
        <f t="shared" si="137"/>
        <v>0</v>
      </c>
      <c r="JX79" s="264">
        <f t="shared" si="137"/>
        <v>0</v>
      </c>
    </row>
    <row r="80" spans="1:284" ht="12.75" customHeight="1">
      <c r="A80" s="219"/>
      <c r="B80" s="114">
        <v>70</v>
      </c>
      <c r="C80" s="289"/>
      <c r="D80" s="289"/>
      <c r="E80" s="98"/>
      <c r="F80" s="98"/>
      <c r="G80" s="95">
        <f t="shared" si="71"/>
        <v>0</v>
      </c>
      <c r="H80" s="95">
        <f t="shared" si="71"/>
        <v>0</v>
      </c>
      <c r="I80" s="290">
        <v>0</v>
      </c>
      <c r="J80" s="95"/>
      <c r="K80" s="95"/>
      <c r="L80" s="95"/>
      <c r="M80" s="95">
        <f t="shared" si="72"/>
        <v>0</v>
      </c>
      <c r="N80" s="95">
        <f t="shared" si="72"/>
        <v>0</v>
      </c>
      <c r="O80" s="289"/>
      <c r="P80" s="290"/>
      <c r="Q80" s="98"/>
      <c r="R80" s="95"/>
      <c r="S80" s="95">
        <f t="shared" si="73"/>
        <v>0</v>
      </c>
      <c r="T80" s="95">
        <f t="shared" si="73"/>
        <v>0</v>
      </c>
      <c r="U80" s="95"/>
      <c r="V80" s="95"/>
      <c r="W80" s="98"/>
      <c r="X80" s="98"/>
      <c r="Y80" s="95">
        <f t="shared" si="74"/>
        <v>0</v>
      </c>
      <c r="Z80" s="95">
        <f t="shared" si="74"/>
        <v>0</v>
      </c>
      <c r="AA80" s="95"/>
      <c r="AB80" s="298"/>
      <c r="AC80" s="299"/>
      <c r="AD80" s="292"/>
      <c r="AE80" s="95">
        <f t="shared" si="75"/>
        <v>0</v>
      </c>
      <c r="AF80" s="95">
        <f t="shared" si="75"/>
        <v>0</v>
      </c>
      <c r="AG80" s="95">
        <v>15.46</v>
      </c>
      <c r="AH80" s="95"/>
      <c r="AI80" s="95"/>
      <c r="AJ80" s="95"/>
      <c r="AK80" s="95">
        <f t="shared" si="76"/>
        <v>15.46</v>
      </c>
      <c r="AL80" s="95">
        <f t="shared" si="76"/>
        <v>0</v>
      </c>
      <c r="AM80" s="95"/>
      <c r="AN80" s="95"/>
      <c r="AO80" s="99"/>
      <c r="AP80" s="99"/>
      <c r="AQ80" s="95">
        <f t="shared" si="77"/>
        <v>0</v>
      </c>
      <c r="AR80" s="95">
        <f t="shared" si="77"/>
        <v>0</v>
      </c>
      <c r="AS80" s="98"/>
      <c r="AT80" s="98"/>
      <c r="AU80" s="98"/>
      <c r="AV80" s="95"/>
      <c r="AW80" s="95">
        <f t="shared" si="78"/>
        <v>0</v>
      </c>
      <c r="AX80" s="95">
        <f t="shared" si="78"/>
        <v>0</v>
      </c>
      <c r="AY80" s="260"/>
      <c r="AZ80" s="110"/>
      <c r="BA80" s="110"/>
      <c r="BB80" s="110"/>
      <c r="BC80" s="95">
        <f t="shared" si="79"/>
        <v>0</v>
      </c>
      <c r="BD80" s="95">
        <f t="shared" si="79"/>
        <v>0</v>
      </c>
      <c r="BE80" s="289"/>
      <c r="BF80" s="289"/>
      <c r="BG80" s="99"/>
      <c r="BH80" s="293"/>
      <c r="BI80" s="95">
        <f t="shared" si="80"/>
        <v>0</v>
      </c>
      <c r="BJ80" s="95">
        <f t="shared" si="80"/>
        <v>0</v>
      </c>
      <c r="BK80" s="118"/>
      <c r="BL80" s="118"/>
      <c r="BM80" s="95"/>
      <c r="BN80" s="95"/>
      <c r="BO80" s="95">
        <f t="shared" si="81"/>
        <v>0</v>
      </c>
      <c r="BP80" s="95">
        <f t="shared" si="81"/>
        <v>0</v>
      </c>
      <c r="BQ80" s="294"/>
      <c r="BR80" s="289"/>
      <c r="BS80" s="119"/>
      <c r="BT80" s="119"/>
      <c r="BU80" s="95">
        <f t="shared" si="82"/>
        <v>0</v>
      </c>
      <c r="BV80" s="95">
        <f t="shared" si="82"/>
        <v>0</v>
      </c>
      <c r="BW80" s="98"/>
      <c r="BX80" s="98"/>
      <c r="BY80" s="103"/>
      <c r="BZ80" s="295"/>
      <c r="CA80" s="95">
        <f t="shared" si="83"/>
        <v>0</v>
      </c>
      <c r="CB80" s="95">
        <f t="shared" si="83"/>
        <v>0</v>
      </c>
      <c r="CC80" s="98"/>
      <c r="CD80" s="98"/>
      <c r="CE80" s="120"/>
      <c r="CF80" s="120"/>
      <c r="CG80" s="95">
        <f t="shared" si="84"/>
        <v>0</v>
      </c>
      <c r="CH80" s="95">
        <f t="shared" si="84"/>
        <v>0</v>
      </c>
      <c r="CI80" s="289"/>
      <c r="CJ80" s="289"/>
      <c r="CK80" s="266"/>
      <c r="CL80" s="95"/>
      <c r="CM80" s="95">
        <f t="shared" si="85"/>
        <v>0</v>
      </c>
      <c r="CN80" s="95">
        <f t="shared" si="85"/>
        <v>0</v>
      </c>
      <c r="CO80" s="289"/>
      <c r="CP80" s="289"/>
      <c r="CQ80" s="95"/>
      <c r="CR80" s="95"/>
      <c r="CS80" s="95">
        <f t="shared" si="86"/>
        <v>0</v>
      </c>
      <c r="CT80" s="95">
        <f t="shared" si="86"/>
        <v>0</v>
      </c>
      <c r="CU80" s="98"/>
      <c r="CV80" s="98"/>
      <c r="CW80" s="289"/>
      <c r="CX80" s="289"/>
      <c r="CY80" s="95">
        <f t="shared" si="87"/>
        <v>0</v>
      </c>
      <c r="CZ80" s="95">
        <f t="shared" si="87"/>
        <v>0</v>
      </c>
      <c r="DA80" s="289"/>
      <c r="DB80" s="290"/>
      <c r="DC80" s="118"/>
      <c r="DD80" s="95"/>
      <c r="DE80" s="95">
        <f t="shared" si="88"/>
        <v>0</v>
      </c>
      <c r="DF80" s="95">
        <f t="shared" si="88"/>
        <v>0</v>
      </c>
      <c r="DG80" s="98"/>
      <c r="DH80" s="98"/>
      <c r="DI80" s="98"/>
      <c r="DJ80" s="98"/>
      <c r="DK80" s="95">
        <f t="shared" si="89"/>
        <v>0</v>
      </c>
      <c r="DL80" s="95">
        <f t="shared" si="89"/>
        <v>0</v>
      </c>
      <c r="DM80" s="289"/>
      <c r="DN80" s="289"/>
      <c r="DO80" s="296"/>
      <c r="DP80" s="297"/>
      <c r="DQ80" s="95">
        <f t="shared" si="90"/>
        <v>0</v>
      </c>
      <c r="DR80" s="95">
        <f t="shared" si="90"/>
        <v>0</v>
      </c>
      <c r="DS80" s="140"/>
      <c r="DT80" s="95"/>
      <c r="DU80" s="289"/>
      <c r="DV80" s="289"/>
      <c r="DW80" s="95">
        <f t="shared" si="91"/>
        <v>0</v>
      </c>
      <c r="DX80" s="95">
        <f t="shared" si="91"/>
        <v>0</v>
      </c>
      <c r="DY80" s="289"/>
      <c r="DZ80" s="290"/>
      <c r="EA80" s="261"/>
      <c r="EB80" s="95"/>
      <c r="EC80" s="95">
        <f t="shared" si="92"/>
        <v>0</v>
      </c>
      <c r="ED80" s="95">
        <f t="shared" si="92"/>
        <v>0</v>
      </c>
      <c r="EE80" s="289"/>
      <c r="EF80" s="289"/>
      <c r="EG80" s="296"/>
      <c r="EH80" s="296"/>
      <c r="EI80" s="95">
        <f t="shared" si="93"/>
        <v>0</v>
      </c>
      <c r="EJ80" s="95">
        <f t="shared" si="93"/>
        <v>0</v>
      </c>
      <c r="EK80" s="289"/>
      <c r="EL80" s="289"/>
      <c r="EM80" s="296"/>
      <c r="EN80" s="296"/>
      <c r="EO80" s="95">
        <f t="shared" si="94"/>
        <v>0</v>
      </c>
      <c r="EP80" s="95">
        <f t="shared" si="94"/>
        <v>0</v>
      </c>
      <c r="EQ80" s="262">
        <v>0</v>
      </c>
      <c r="ER80" s="240"/>
      <c r="ES80" s="240"/>
      <c r="ET80" s="240"/>
      <c r="EU80" s="98">
        <f t="shared" si="95"/>
        <v>0</v>
      </c>
      <c r="EV80" s="98">
        <f t="shared" si="96"/>
        <v>0</v>
      </c>
      <c r="EW80" s="95"/>
      <c r="EX80" s="95"/>
      <c r="EY80" s="95"/>
      <c r="EZ80" s="95"/>
      <c r="FA80" s="95">
        <f t="shared" si="97"/>
        <v>0</v>
      </c>
      <c r="FB80" s="95">
        <f t="shared" si="97"/>
        <v>0</v>
      </c>
      <c r="FC80" s="95"/>
      <c r="FD80" s="95"/>
      <c r="FE80" s="95"/>
      <c r="FF80" s="95"/>
      <c r="FG80" s="95">
        <f t="shared" si="98"/>
        <v>0</v>
      </c>
      <c r="FH80" s="95">
        <f t="shared" si="98"/>
        <v>0</v>
      </c>
      <c r="FI80" s="240"/>
      <c r="FJ80" s="240"/>
      <c r="FK80" s="240"/>
      <c r="FL80" s="240"/>
      <c r="FM80" s="98">
        <f t="shared" si="99"/>
        <v>0</v>
      </c>
      <c r="FN80" s="98">
        <f t="shared" si="100"/>
        <v>0</v>
      </c>
      <c r="FO80" s="240">
        <v>1.03</v>
      </c>
      <c r="FP80" s="240"/>
      <c r="FQ80" s="240"/>
      <c r="FR80" s="240"/>
      <c r="FS80" s="98">
        <f t="shared" si="101"/>
        <v>1.03</v>
      </c>
      <c r="FT80" s="98">
        <f t="shared" si="102"/>
        <v>0</v>
      </c>
      <c r="FU80" s="240">
        <v>3.61</v>
      </c>
      <c r="FV80" s="240"/>
      <c r="FW80" s="240"/>
      <c r="FX80" s="240"/>
      <c r="FY80" s="98">
        <f t="shared" si="103"/>
        <v>3.61</v>
      </c>
      <c r="FZ80" s="98">
        <f t="shared" si="104"/>
        <v>0</v>
      </c>
      <c r="GA80" s="240">
        <v>8.25</v>
      </c>
      <c r="GB80" s="240"/>
      <c r="GC80" s="240"/>
      <c r="GD80" s="240"/>
      <c r="GE80" s="98">
        <f t="shared" si="105"/>
        <v>8.25</v>
      </c>
      <c r="GF80" s="98">
        <f t="shared" si="106"/>
        <v>0</v>
      </c>
      <c r="GG80" s="240"/>
      <c r="GH80" s="240"/>
      <c r="GI80" s="98">
        <f t="shared" si="70"/>
        <v>0</v>
      </c>
      <c r="GJ80" s="98">
        <f t="shared" si="107"/>
        <v>0</v>
      </c>
      <c r="GK80" s="240"/>
      <c r="GL80" s="240"/>
      <c r="GM80" s="98">
        <f t="shared" si="108"/>
        <v>0</v>
      </c>
      <c r="GN80" s="98">
        <f t="shared" si="109"/>
        <v>0</v>
      </c>
      <c r="GO80" s="240">
        <v>0.31</v>
      </c>
      <c r="GP80" s="240"/>
      <c r="GQ80" s="98">
        <f t="shared" si="110"/>
        <v>0.31</v>
      </c>
      <c r="GR80" s="98">
        <f t="shared" si="111"/>
        <v>0</v>
      </c>
      <c r="GS80" s="240"/>
      <c r="GT80" s="240"/>
      <c r="GU80" s="98">
        <f t="shared" si="112"/>
        <v>0</v>
      </c>
      <c r="GV80" s="98">
        <f t="shared" si="113"/>
        <v>0</v>
      </c>
      <c r="GW80" s="240"/>
      <c r="GX80" s="240"/>
      <c r="GY80" s="98">
        <f t="shared" si="114"/>
        <v>0</v>
      </c>
      <c r="GZ80" s="98">
        <f t="shared" si="115"/>
        <v>0</v>
      </c>
      <c r="HA80" s="240"/>
      <c r="HB80" s="240"/>
      <c r="HC80" s="98">
        <f t="shared" si="116"/>
        <v>0</v>
      </c>
      <c r="HD80" s="98">
        <f t="shared" si="117"/>
        <v>0</v>
      </c>
      <c r="HE80" s="240">
        <v>1.33</v>
      </c>
      <c r="HF80" s="240"/>
      <c r="HG80" s="98">
        <f t="shared" si="118"/>
        <v>1.33</v>
      </c>
      <c r="HH80" s="98">
        <f t="shared" si="118"/>
        <v>0</v>
      </c>
      <c r="HI80" s="98">
        <v>1.65</v>
      </c>
      <c r="HJ80" s="98"/>
      <c r="HK80" s="98">
        <f t="shared" si="119"/>
        <v>1.65</v>
      </c>
      <c r="HL80" s="98">
        <f t="shared" si="119"/>
        <v>0</v>
      </c>
      <c r="HM80" s="98"/>
      <c r="HN80" s="98"/>
      <c r="HO80" s="98">
        <f t="shared" si="120"/>
        <v>0</v>
      </c>
      <c r="HP80" s="98">
        <f t="shared" si="120"/>
        <v>0</v>
      </c>
      <c r="HQ80" s="98"/>
      <c r="HR80" s="98"/>
      <c r="HS80" s="98">
        <f t="shared" si="121"/>
        <v>0</v>
      </c>
      <c r="HT80" s="98">
        <f t="shared" si="121"/>
        <v>0</v>
      </c>
      <c r="HU80" s="98">
        <v>6.19</v>
      </c>
      <c r="HV80" s="98"/>
      <c r="HW80" s="98">
        <f t="shared" si="122"/>
        <v>6.19</v>
      </c>
      <c r="HX80" s="98">
        <f t="shared" si="122"/>
        <v>0</v>
      </c>
      <c r="HY80" s="98"/>
      <c r="HZ80" s="98"/>
      <c r="IA80" s="98">
        <f t="shared" si="123"/>
        <v>0</v>
      </c>
      <c r="IB80" s="98">
        <f t="shared" si="123"/>
        <v>0</v>
      </c>
      <c r="IC80" s="98"/>
      <c r="ID80" s="98"/>
      <c r="IE80" s="98">
        <f t="shared" si="124"/>
        <v>0</v>
      </c>
      <c r="IF80" s="263">
        <f t="shared" si="125"/>
        <v>0</v>
      </c>
      <c r="IG80" s="288"/>
      <c r="IH80" s="288"/>
      <c r="II80" s="264">
        <f t="shared" si="126"/>
        <v>0</v>
      </c>
      <c r="IJ80" s="264">
        <f t="shared" si="126"/>
        <v>0</v>
      </c>
      <c r="IM80" s="264">
        <f t="shared" si="127"/>
        <v>0</v>
      </c>
      <c r="IN80" s="264">
        <f t="shared" si="127"/>
        <v>0</v>
      </c>
      <c r="IO80" s="240"/>
      <c r="IP80" s="264"/>
      <c r="IQ80" s="264">
        <f t="shared" si="128"/>
        <v>0</v>
      </c>
      <c r="IR80" s="264">
        <f t="shared" si="128"/>
        <v>0</v>
      </c>
      <c r="IS80" s="264"/>
      <c r="IT80" s="264"/>
      <c r="IU80" s="264">
        <f t="shared" si="129"/>
        <v>0</v>
      </c>
      <c r="IV80" s="264">
        <f t="shared" si="129"/>
        <v>0</v>
      </c>
      <c r="IW80" s="264">
        <v>0</v>
      </c>
      <c r="IX80" s="264"/>
      <c r="IY80" s="264">
        <f t="shared" si="130"/>
        <v>0</v>
      </c>
      <c r="IZ80" s="264">
        <f t="shared" si="131"/>
        <v>0</v>
      </c>
      <c r="JA80" s="264"/>
      <c r="JB80" s="264"/>
      <c r="JC80" s="264">
        <f t="shared" si="132"/>
        <v>0</v>
      </c>
      <c r="JD80" s="264">
        <f t="shared" si="132"/>
        <v>0</v>
      </c>
      <c r="JE80" s="264">
        <v>0</v>
      </c>
      <c r="JF80" s="264"/>
      <c r="JG80" s="264">
        <f t="shared" si="133"/>
        <v>0</v>
      </c>
      <c r="JH80" s="264">
        <f t="shared" si="133"/>
        <v>0</v>
      </c>
      <c r="JI80" s="264"/>
      <c r="JJ80" s="264"/>
      <c r="JK80" s="264">
        <f t="shared" si="134"/>
        <v>0</v>
      </c>
      <c r="JL80" s="264">
        <f t="shared" si="134"/>
        <v>0</v>
      </c>
      <c r="JM80" s="264"/>
      <c r="JN80" s="264"/>
      <c r="JO80" s="264">
        <f t="shared" si="135"/>
        <v>0</v>
      </c>
      <c r="JP80" s="264">
        <f t="shared" si="135"/>
        <v>0</v>
      </c>
      <c r="JQ80" s="264"/>
      <c r="JR80" s="264"/>
      <c r="JS80" s="264">
        <f t="shared" si="136"/>
        <v>0</v>
      </c>
      <c r="JT80" s="264">
        <f t="shared" si="136"/>
        <v>0</v>
      </c>
      <c r="JU80" s="264"/>
      <c r="JV80" s="264"/>
      <c r="JW80" s="264">
        <f t="shared" si="137"/>
        <v>0</v>
      </c>
      <c r="JX80" s="264">
        <f t="shared" si="137"/>
        <v>0</v>
      </c>
    </row>
    <row r="81" spans="1:284" ht="12.75" customHeight="1">
      <c r="A81" s="219"/>
      <c r="B81" s="114">
        <v>71</v>
      </c>
      <c r="C81" s="289"/>
      <c r="D81" s="289"/>
      <c r="E81" s="98"/>
      <c r="F81" s="98"/>
      <c r="G81" s="95">
        <f t="shared" si="71"/>
        <v>0</v>
      </c>
      <c r="H81" s="95">
        <f t="shared" si="71"/>
        <v>0</v>
      </c>
      <c r="I81" s="290">
        <v>0</v>
      </c>
      <c r="J81" s="95"/>
      <c r="K81" s="95"/>
      <c r="L81" s="95"/>
      <c r="M81" s="95">
        <f t="shared" si="72"/>
        <v>0</v>
      </c>
      <c r="N81" s="95">
        <f t="shared" si="72"/>
        <v>0</v>
      </c>
      <c r="O81" s="289"/>
      <c r="P81" s="290"/>
      <c r="Q81" s="98"/>
      <c r="R81" s="95"/>
      <c r="S81" s="95">
        <f t="shared" si="73"/>
        <v>0</v>
      </c>
      <c r="T81" s="95">
        <f t="shared" si="73"/>
        <v>0</v>
      </c>
      <c r="U81" s="95"/>
      <c r="V81" s="95"/>
      <c r="W81" s="98"/>
      <c r="X81" s="98"/>
      <c r="Y81" s="95">
        <f t="shared" si="74"/>
        <v>0</v>
      </c>
      <c r="Z81" s="95">
        <f t="shared" si="74"/>
        <v>0</v>
      </c>
      <c r="AA81" s="95"/>
      <c r="AB81" s="298"/>
      <c r="AC81" s="299"/>
      <c r="AD81" s="292"/>
      <c r="AE81" s="95">
        <f t="shared" si="75"/>
        <v>0</v>
      </c>
      <c r="AF81" s="95">
        <f t="shared" si="75"/>
        <v>0</v>
      </c>
      <c r="AG81" s="95">
        <v>25.77</v>
      </c>
      <c r="AH81" s="95"/>
      <c r="AI81" s="95"/>
      <c r="AJ81" s="95"/>
      <c r="AK81" s="95">
        <f t="shared" si="76"/>
        <v>25.77</v>
      </c>
      <c r="AL81" s="95">
        <f t="shared" si="76"/>
        <v>0</v>
      </c>
      <c r="AM81" s="95"/>
      <c r="AN81" s="95"/>
      <c r="AO81" s="99"/>
      <c r="AP81" s="99"/>
      <c r="AQ81" s="95">
        <f t="shared" si="77"/>
        <v>0</v>
      </c>
      <c r="AR81" s="95">
        <f t="shared" si="77"/>
        <v>0</v>
      </c>
      <c r="AS81" s="98"/>
      <c r="AT81" s="98"/>
      <c r="AU81" s="98"/>
      <c r="AV81" s="95"/>
      <c r="AW81" s="95">
        <f t="shared" si="78"/>
        <v>0</v>
      </c>
      <c r="AX81" s="95">
        <f t="shared" si="78"/>
        <v>0</v>
      </c>
      <c r="AY81" s="260"/>
      <c r="AZ81" s="110"/>
      <c r="BA81" s="110"/>
      <c r="BB81" s="110"/>
      <c r="BC81" s="95">
        <f t="shared" si="79"/>
        <v>0</v>
      </c>
      <c r="BD81" s="95">
        <f t="shared" si="79"/>
        <v>0</v>
      </c>
      <c r="BE81" s="289"/>
      <c r="BF81" s="289"/>
      <c r="BG81" s="99"/>
      <c r="BH81" s="293"/>
      <c r="BI81" s="95">
        <f t="shared" si="80"/>
        <v>0</v>
      </c>
      <c r="BJ81" s="95">
        <f t="shared" si="80"/>
        <v>0</v>
      </c>
      <c r="BK81" s="118"/>
      <c r="BL81" s="118"/>
      <c r="BM81" s="95"/>
      <c r="BN81" s="95"/>
      <c r="BO81" s="95">
        <f t="shared" si="81"/>
        <v>0</v>
      </c>
      <c r="BP81" s="95">
        <f t="shared" si="81"/>
        <v>0</v>
      </c>
      <c r="BQ81" s="294"/>
      <c r="BR81" s="289"/>
      <c r="BS81" s="119"/>
      <c r="BT81" s="119"/>
      <c r="BU81" s="95">
        <f t="shared" si="82"/>
        <v>0</v>
      </c>
      <c r="BV81" s="95">
        <f t="shared" si="82"/>
        <v>0</v>
      </c>
      <c r="BW81" s="98"/>
      <c r="BX81" s="98"/>
      <c r="BY81" s="103"/>
      <c r="BZ81" s="295"/>
      <c r="CA81" s="95">
        <f t="shared" si="83"/>
        <v>0</v>
      </c>
      <c r="CB81" s="95">
        <f t="shared" si="83"/>
        <v>0</v>
      </c>
      <c r="CC81" s="98"/>
      <c r="CD81" s="98"/>
      <c r="CE81" s="120"/>
      <c r="CF81" s="120"/>
      <c r="CG81" s="95">
        <f t="shared" si="84"/>
        <v>0</v>
      </c>
      <c r="CH81" s="95">
        <f t="shared" si="84"/>
        <v>0</v>
      </c>
      <c r="CI81" s="289"/>
      <c r="CJ81" s="289"/>
      <c r="CK81" s="266"/>
      <c r="CL81" s="95"/>
      <c r="CM81" s="95">
        <f t="shared" si="85"/>
        <v>0</v>
      </c>
      <c r="CN81" s="95">
        <f t="shared" si="85"/>
        <v>0</v>
      </c>
      <c r="CO81" s="289"/>
      <c r="CP81" s="289"/>
      <c r="CQ81" s="95"/>
      <c r="CR81" s="95"/>
      <c r="CS81" s="95">
        <f t="shared" si="86"/>
        <v>0</v>
      </c>
      <c r="CT81" s="95">
        <f t="shared" si="86"/>
        <v>0</v>
      </c>
      <c r="CU81" s="98"/>
      <c r="CV81" s="98"/>
      <c r="CW81" s="289"/>
      <c r="CX81" s="289"/>
      <c r="CY81" s="95">
        <f t="shared" si="87"/>
        <v>0</v>
      </c>
      <c r="CZ81" s="95">
        <f t="shared" si="87"/>
        <v>0</v>
      </c>
      <c r="DA81" s="289"/>
      <c r="DB81" s="290"/>
      <c r="DC81" s="118"/>
      <c r="DD81" s="95"/>
      <c r="DE81" s="95">
        <f t="shared" si="88"/>
        <v>0</v>
      </c>
      <c r="DF81" s="95">
        <f t="shared" si="88"/>
        <v>0</v>
      </c>
      <c r="DG81" s="98"/>
      <c r="DH81" s="98"/>
      <c r="DI81" s="98"/>
      <c r="DJ81" s="98"/>
      <c r="DK81" s="95">
        <f t="shared" si="89"/>
        <v>0</v>
      </c>
      <c r="DL81" s="95">
        <f t="shared" si="89"/>
        <v>0</v>
      </c>
      <c r="DM81" s="289"/>
      <c r="DN81" s="289"/>
      <c r="DO81" s="296"/>
      <c r="DP81" s="297"/>
      <c r="DQ81" s="95">
        <f t="shared" si="90"/>
        <v>0</v>
      </c>
      <c r="DR81" s="95">
        <f t="shared" si="90"/>
        <v>0</v>
      </c>
      <c r="DS81" s="140"/>
      <c r="DT81" s="95"/>
      <c r="DU81" s="289"/>
      <c r="DV81" s="289"/>
      <c r="DW81" s="95">
        <f t="shared" si="91"/>
        <v>0</v>
      </c>
      <c r="DX81" s="95">
        <f t="shared" si="91"/>
        <v>0</v>
      </c>
      <c r="DY81" s="289"/>
      <c r="DZ81" s="290"/>
      <c r="EA81" s="261"/>
      <c r="EB81" s="95"/>
      <c r="EC81" s="95">
        <f t="shared" si="92"/>
        <v>0</v>
      </c>
      <c r="ED81" s="95">
        <f t="shared" si="92"/>
        <v>0</v>
      </c>
      <c r="EE81" s="289"/>
      <c r="EF81" s="289"/>
      <c r="EG81" s="296"/>
      <c r="EH81" s="296"/>
      <c r="EI81" s="95">
        <f t="shared" si="93"/>
        <v>0</v>
      </c>
      <c r="EJ81" s="95">
        <f t="shared" si="93"/>
        <v>0</v>
      </c>
      <c r="EK81" s="289"/>
      <c r="EL81" s="289"/>
      <c r="EM81" s="296"/>
      <c r="EN81" s="296"/>
      <c r="EO81" s="95">
        <f t="shared" si="94"/>
        <v>0</v>
      </c>
      <c r="EP81" s="95">
        <f t="shared" si="94"/>
        <v>0</v>
      </c>
      <c r="EQ81" s="262">
        <v>0</v>
      </c>
      <c r="ER81" s="240"/>
      <c r="ES81" s="240"/>
      <c r="ET81" s="240"/>
      <c r="EU81" s="98">
        <f t="shared" si="95"/>
        <v>0</v>
      </c>
      <c r="EV81" s="98">
        <f t="shared" si="96"/>
        <v>0</v>
      </c>
      <c r="EW81" s="95"/>
      <c r="EX81" s="95"/>
      <c r="EY81" s="95"/>
      <c r="EZ81" s="95"/>
      <c r="FA81" s="95">
        <f t="shared" si="97"/>
        <v>0</v>
      </c>
      <c r="FB81" s="95">
        <f t="shared" si="97"/>
        <v>0</v>
      </c>
      <c r="FC81" s="95"/>
      <c r="FD81" s="95"/>
      <c r="FE81" s="95"/>
      <c r="FF81" s="95"/>
      <c r="FG81" s="95">
        <f t="shared" si="98"/>
        <v>0</v>
      </c>
      <c r="FH81" s="95">
        <f t="shared" si="98"/>
        <v>0</v>
      </c>
      <c r="FI81" s="240"/>
      <c r="FJ81" s="240"/>
      <c r="FK81" s="240"/>
      <c r="FL81" s="240"/>
      <c r="FM81" s="98">
        <f t="shared" si="99"/>
        <v>0</v>
      </c>
      <c r="FN81" s="98">
        <f t="shared" si="100"/>
        <v>0</v>
      </c>
      <c r="FO81" s="240">
        <v>1.03</v>
      </c>
      <c r="FP81" s="240"/>
      <c r="FQ81" s="240"/>
      <c r="FR81" s="240"/>
      <c r="FS81" s="98">
        <f t="shared" si="101"/>
        <v>1.03</v>
      </c>
      <c r="FT81" s="98">
        <f t="shared" si="102"/>
        <v>0</v>
      </c>
      <c r="FU81" s="240">
        <v>3.61</v>
      </c>
      <c r="FV81" s="240"/>
      <c r="FW81" s="240"/>
      <c r="FX81" s="240"/>
      <c r="FY81" s="98">
        <f t="shared" si="103"/>
        <v>3.61</v>
      </c>
      <c r="FZ81" s="98">
        <f t="shared" si="104"/>
        <v>0</v>
      </c>
      <c r="GA81" s="240">
        <v>8.25</v>
      </c>
      <c r="GB81" s="240"/>
      <c r="GC81" s="240"/>
      <c r="GD81" s="240"/>
      <c r="GE81" s="98">
        <f t="shared" si="105"/>
        <v>8.25</v>
      </c>
      <c r="GF81" s="98">
        <f t="shared" si="106"/>
        <v>0</v>
      </c>
      <c r="GG81" s="240"/>
      <c r="GH81" s="240"/>
      <c r="GI81" s="98">
        <f t="shared" si="70"/>
        <v>0</v>
      </c>
      <c r="GJ81" s="98">
        <f t="shared" si="107"/>
        <v>0</v>
      </c>
      <c r="GK81" s="240"/>
      <c r="GL81" s="240"/>
      <c r="GM81" s="98">
        <f t="shared" si="108"/>
        <v>0</v>
      </c>
      <c r="GN81" s="98">
        <f t="shared" si="109"/>
        <v>0</v>
      </c>
      <c r="GO81" s="240">
        <v>0.1</v>
      </c>
      <c r="GP81" s="240"/>
      <c r="GQ81" s="98">
        <f t="shared" si="110"/>
        <v>0.1</v>
      </c>
      <c r="GR81" s="98">
        <f t="shared" si="111"/>
        <v>0</v>
      </c>
      <c r="GS81" s="240"/>
      <c r="GT81" s="240"/>
      <c r="GU81" s="98">
        <f t="shared" si="112"/>
        <v>0</v>
      </c>
      <c r="GV81" s="98">
        <f t="shared" si="113"/>
        <v>0</v>
      </c>
      <c r="GW81" s="240"/>
      <c r="GX81" s="240"/>
      <c r="GY81" s="98">
        <f t="shared" si="114"/>
        <v>0</v>
      </c>
      <c r="GZ81" s="98">
        <f t="shared" si="115"/>
        <v>0</v>
      </c>
      <c r="HA81" s="240"/>
      <c r="HB81" s="240"/>
      <c r="HC81" s="98">
        <f t="shared" si="116"/>
        <v>0</v>
      </c>
      <c r="HD81" s="98">
        <f t="shared" si="117"/>
        <v>0</v>
      </c>
      <c r="HE81" s="240">
        <v>1.33</v>
      </c>
      <c r="HF81" s="240"/>
      <c r="HG81" s="98">
        <f t="shared" si="118"/>
        <v>1.33</v>
      </c>
      <c r="HH81" s="98">
        <f t="shared" si="118"/>
        <v>0</v>
      </c>
      <c r="HI81" s="98">
        <v>1.65</v>
      </c>
      <c r="HJ81" s="98"/>
      <c r="HK81" s="98">
        <f t="shared" si="119"/>
        <v>1.65</v>
      </c>
      <c r="HL81" s="98">
        <f t="shared" si="119"/>
        <v>0</v>
      </c>
      <c r="HM81" s="98"/>
      <c r="HN81" s="98"/>
      <c r="HO81" s="98">
        <f t="shared" si="120"/>
        <v>0</v>
      </c>
      <c r="HP81" s="98">
        <f t="shared" si="120"/>
        <v>0</v>
      </c>
      <c r="HQ81" s="98"/>
      <c r="HR81" s="98"/>
      <c r="HS81" s="98">
        <f t="shared" si="121"/>
        <v>0</v>
      </c>
      <c r="HT81" s="98">
        <f t="shared" si="121"/>
        <v>0</v>
      </c>
      <c r="HU81" s="98">
        <v>6.19</v>
      </c>
      <c r="HV81" s="98"/>
      <c r="HW81" s="98">
        <f t="shared" si="122"/>
        <v>6.19</v>
      </c>
      <c r="HX81" s="98">
        <f t="shared" si="122"/>
        <v>0</v>
      </c>
      <c r="HY81" s="98"/>
      <c r="HZ81" s="98"/>
      <c r="IA81" s="98">
        <f t="shared" si="123"/>
        <v>0</v>
      </c>
      <c r="IB81" s="98">
        <f t="shared" si="123"/>
        <v>0</v>
      </c>
      <c r="IC81" s="98"/>
      <c r="ID81" s="98"/>
      <c r="IE81" s="98">
        <f t="shared" si="124"/>
        <v>0</v>
      </c>
      <c r="IF81" s="263">
        <f t="shared" si="125"/>
        <v>0</v>
      </c>
      <c r="IG81" s="288"/>
      <c r="IH81" s="288"/>
      <c r="II81" s="264">
        <f t="shared" si="126"/>
        <v>0</v>
      </c>
      <c r="IJ81" s="264">
        <f t="shared" si="126"/>
        <v>0</v>
      </c>
      <c r="IM81" s="264">
        <f t="shared" si="127"/>
        <v>0</v>
      </c>
      <c r="IN81" s="264">
        <f t="shared" si="127"/>
        <v>0</v>
      </c>
      <c r="IO81" s="240"/>
      <c r="IP81" s="264"/>
      <c r="IQ81" s="264">
        <f t="shared" si="128"/>
        <v>0</v>
      </c>
      <c r="IR81" s="264">
        <f t="shared" si="128"/>
        <v>0</v>
      </c>
      <c r="IS81" s="264"/>
      <c r="IT81" s="264"/>
      <c r="IU81" s="264">
        <f t="shared" si="129"/>
        <v>0</v>
      </c>
      <c r="IV81" s="264">
        <f t="shared" si="129"/>
        <v>0</v>
      </c>
      <c r="IW81" s="264">
        <v>0</v>
      </c>
      <c r="IX81" s="264"/>
      <c r="IY81" s="264">
        <f t="shared" si="130"/>
        <v>0</v>
      </c>
      <c r="IZ81" s="264">
        <f t="shared" si="131"/>
        <v>0</v>
      </c>
      <c r="JA81" s="264"/>
      <c r="JB81" s="264"/>
      <c r="JC81" s="264">
        <f t="shared" si="132"/>
        <v>0</v>
      </c>
      <c r="JD81" s="264">
        <f t="shared" si="132"/>
        <v>0</v>
      </c>
      <c r="JE81" s="264">
        <v>1.22</v>
      </c>
      <c r="JF81" s="264"/>
      <c r="JG81" s="264">
        <f t="shared" si="133"/>
        <v>1.22</v>
      </c>
      <c r="JH81" s="264">
        <f t="shared" si="133"/>
        <v>0</v>
      </c>
      <c r="JI81" s="264"/>
      <c r="JJ81" s="264"/>
      <c r="JK81" s="264">
        <f t="shared" si="134"/>
        <v>0</v>
      </c>
      <c r="JL81" s="264">
        <f t="shared" si="134"/>
        <v>0</v>
      </c>
      <c r="JM81" s="264"/>
      <c r="JN81" s="264"/>
      <c r="JO81" s="264">
        <f t="shared" si="135"/>
        <v>0</v>
      </c>
      <c r="JP81" s="264">
        <f t="shared" si="135"/>
        <v>0</v>
      </c>
      <c r="JQ81" s="264"/>
      <c r="JR81" s="264"/>
      <c r="JS81" s="264">
        <f t="shared" si="136"/>
        <v>0</v>
      </c>
      <c r="JT81" s="264">
        <f t="shared" si="136"/>
        <v>0</v>
      </c>
      <c r="JU81" s="264"/>
      <c r="JV81" s="264"/>
      <c r="JW81" s="264">
        <f t="shared" si="137"/>
        <v>0</v>
      </c>
      <c r="JX81" s="264">
        <f t="shared" si="137"/>
        <v>0</v>
      </c>
    </row>
    <row r="82" spans="1:284" ht="12.75" customHeight="1">
      <c r="A82" s="219"/>
      <c r="B82" s="114">
        <v>72</v>
      </c>
      <c r="C82" s="289"/>
      <c r="D82" s="289"/>
      <c r="E82" s="98"/>
      <c r="F82" s="98"/>
      <c r="G82" s="95">
        <f t="shared" si="71"/>
        <v>0</v>
      </c>
      <c r="H82" s="95">
        <f t="shared" si="71"/>
        <v>0</v>
      </c>
      <c r="I82" s="290">
        <v>0</v>
      </c>
      <c r="J82" s="95"/>
      <c r="K82" s="95"/>
      <c r="L82" s="95"/>
      <c r="M82" s="95">
        <f t="shared" si="72"/>
        <v>0</v>
      </c>
      <c r="N82" s="95">
        <f t="shared" si="72"/>
        <v>0</v>
      </c>
      <c r="O82" s="289"/>
      <c r="P82" s="290"/>
      <c r="Q82" s="98"/>
      <c r="R82" s="95"/>
      <c r="S82" s="95">
        <f t="shared" si="73"/>
        <v>0</v>
      </c>
      <c r="T82" s="95">
        <f t="shared" si="73"/>
        <v>0</v>
      </c>
      <c r="U82" s="95"/>
      <c r="V82" s="95"/>
      <c r="W82" s="98"/>
      <c r="X82" s="98"/>
      <c r="Y82" s="95">
        <f t="shared" si="74"/>
        <v>0</v>
      </c>
      <c r="Z82" s="95">
        <f t="shared" si="74"/>
        <v>0</v>
      </c>
      <c r="AA82" s="95"/>
      <c r="AB82" s="298"/>
      <c r="AC82" s="299"/>
      <c r="AD82" s="292"/>
      <c r="AE82" s="95">
        <f t="shared" si="75"/>
        <v>0</v>
      </c>
      <c r="AF82" s="95">
        <f t="shared" si="75"/>
        <v>0</v>
      </c>
      <c r="AG82" s="95">
        <v>0</v>
      </c>
      <c r="AH82" s="95"/>
      <c r="AI82" s="95"/>
      <c r="AJ82" s="95"/>
      <c r="AK82" s="95">
        <f t="shared" si="76"/>
        <v>0</v>
      </c>
      <c r="AL82" s="95">
        <f t="shared" si="76"/>
        <v>0</v>
      </c>
      <c r="AM82" s="95"/>
      <c r="AN82" s="95"/>
      <c r="AO82" s="99"/>
      <c r="AP82" s="99"/>
      <c r="AQ82" s="95">
        <f t="shared" si="77"/>
        <v>0</v>
      </c>
      <c r="AR82" s="95">
        <f t="shared" si="77"/>
        <v>0</v>
      </c>
      <c r="AS82" s="98"/>
      <c r="AT82" s="98"/>
      <c r="AU82" s="98"/>
      <c r="AV82" s="95"/>
      <c r="AW82" s="95">
        <f t="shared" si="78"/>
        <v>0</v>
      </c>
      <c r="AX82" s="95">
        <f t="shared" si="78"/>
        <v>0</v>
      </c>
      <c r="AY82" s="260"/>
      <c r="AZ82" s="110"/>
      <c r="BA82" s="110"/>
      <c r="BB82" s="110"/>
      <c r="BC82" s="95">
        <f t="shared" si="79"/>
        <v>0</v>
      </c>
      <c r="BD82" s="95">
        <f t="shared" si="79"/>
        <v>0</v>
      </c>
      <c r="BE82" s="289"/>
      <c r="BF82" s="289"/>
      <c r="BG82" s="99"/>
      <c r="BH82" s="293"/>
      <c r="BI82" s="95">
        <f t="shared" si="80"/>
        <v>0</v>
      </c>
      <c r="BJ82" s="95">
        <f t="shared" si="80"/>
        <v>0</v>
      </c>
      <c r="BK82" s="118"/>
      <c r="BL82" s="118"/>
      <c r="BM82" s="95"/>
      <c r="BN82" s="95"/>
      <c r="BO82" s="95">
        <f t="shared" si="81"/>
        <v>0</v>
      </c>
      <c r="BP82" s="95">
        <f t="shared" si="81"/>
        <v>0</v>
      </c>
      <c r="BQ82" s="294"/>
      <c r="BR82" s="289"/>
      <c r="BS82" s="119"/>
      <c r="BT82" s="119"/>
      <c r="BU82" s="95">
        <f t="shared" si="82"/>
        <v>0</v>
      </c>
      <c r="BV82" s="95">
        <f t="shared" si="82"/>
        <v>0</v>
      </c>
      <c r="BW82" s="98"/>
      <c r="BX82" s="98"/>
      <c r="BY82" s="103"/>
      <c r="BZ82" s="295"/>
      <c r="CA82" s="95">
        <f t="shared" si="83"/>
        <v>0</v>
      </c>
      <c r="CB82" s="95">
        <f t="shared" si="83"/>
        <v>0</v>
      </c>
      <c r="CC82" s="98"/>
      <c r="CD82" s="98"/>
      <c r="CE82" s="120"/>
      <c r="CF82" s="120"/>
      <c r="CG82" s="95">
        <f t="shared" si="84"/>
        <v>0</v>
      </c>
      <c r="CH82" s="95">
        <f t="shared" si="84"/>
        <v>0</v>
      </c>
      <c r="CI82" s="289"/>
      <c r="CJ82" s="289"/>
      <c r="CK82" s="266"/>
      <c r="CL82" s="95"/>
      <c r="CM82" s="95">
        <f t="shared" si="85"/>
        <v>0</v>
      </c>
      <c r="CN82" s="95">
        <f t="shared" si="85"/>
        <v>0</v>
      </c>
      <c r="CO82" s="289"/>
      <c r="CP82" s="289"/>
      <c r="CQ82" s="95"/>
      <c r="CR82" s="95"/>
      <c r="CS82" s="95">
        <f t="shared" si="86"/>
        <v>0</v>
      </c>
      <c r="CT82" s="95">
        <f t="shared" si="86"/>
        <v>0</v>
      </c>
      <c r="CU82" s="98"/>
      <c r="CV82" s="98"/>
      <c r="CW82" s="289"/>
      <c r="CX82" s="289"/>
      <c r="CY82" s="95">
        <f t="shared" si="87"/>
        <v>0</v>
      </c>
      <c r="CZ82" s="95">
        <f t="shared" si="87"/>
        <v>0</v>
      </c>
      <c r="DA82" s="289"/>
      <c r="DB82" s="290"/>
      <c r="DC82" s="118"/>
      <c r="DD82" s="95"/>
      <c r="DE82" s="95">
        <f t="shared" si="88"/>
        <v>0</v>
      </c>
      <c r="DF82" s="95">
        <f t="shared" si="88"/>
        <v>0</v>
      </c>
      <c r="DG82" s="98"/>
      <c r="DH82" s="98"/>
      <c r="DI82" s="98"/>
      <c r="DJ82" s="98"/>
      <c r="DK82" s="95">
        <f t="shared" si="89"/>
        <v>0</v>
      </c>
      <c r="DL82" s="95">
        <f t="shared" si="89"/>
        <v>0</v>
      </c>
      <c r="DM82" s="289"/>
      <c r="DN82" s="289"/>
      <c r="DO82" s="296"/>
      <c r="DP82" s="297"/>
      <c r="DQ82" s="95">
        <f t="shared" si="90"/>
        <v>0</v>
      </c>
      <c r="DR82" s="95">
        <f t="shared" si="90"/>
        <v>0</v>
      </c>
      <c r="DS82" s="140"/>
      <c r="DT82" s="95"/>
      <c r="DU82" s="289"/>
      <c r="DV82" s="289"/>
      <c r="DW82" s="95">
        <f t="shared" si="91"/>
        <v>0</v>
      </c>
      <c r="DX82" s="95">
        <f t="shared" si="91"/>
        <v>0</v>
      </c>
      <c r="DY82" s="289"/>
      <c r="DZ82" s="290"/>
      <c r="EA82" s="261"/>
      <c r="EB82" s="95"/>
      <c r="EC82" s="95">
        <f t="shared" si="92"/>
        <v>0</v>
      </c>
      <c r="ED82" s="95">
        <f t="shared" si="92"/>
        <v>0</v>
      </c>
      <c r="EE82" s="289"/>
      <c r="EF82" s="289"/>
      <c r="EG82" s="296"/>
      <c r="EH82" s="296"/>
      <c r="EI82" s="95">
        <f t="shared" si="93"/>
        <v>0</v>
      </c>
      <c r="EJ82" s="95">
        <f t="shared" si="93"/>
        <v>0</v>
      </c>
      <c r="EK82" s="289"/>
      <c r="EL82" s="289"/>
      <c r="EM82" s="296"/>
      <c r="EN82" s="296"/>
      <c r="EO82" s="95">
        <f t="shared" si="94"/>
        <v>0</v>
      </c>
      <c r="EP82" s="95">
        <f t="shared" si="94"/>
        <v>0</v>
      </c>
      <c r="EQ82" s="262">
        <v>0</v>
      </c>
      <c r="ER82" s="240"/>
      <c r="ES82" s="240"/>
      <c r="ET82" s="240"/>
      <c r="EU82" s="98">
        <f t="shared" si="95"/>
        <v>0</v>
      </c>
      <c r="EV82" s="98">
        <f t="shared" si="96"/>
        <v>0</v>
      </c>
      <c r="EW82" s="95"/>
      <c r="EX82" s="95"/>
      <c r="EY82" s="95"/>
      <c r="EZ82" s="95"/>
      <c r="FA82" s="95">
        <f t="shared" si="97"/>
        <v>0</v>
      </c>
      <c r="FB82" s="95">
        <f t="shared" si="97"/>
        <v>0</v>
      </c>
      <c r="FC82" s="95"/>
      <c r="FD82" s="95"/>
      <c r="FE82" s="95"/>
      <c r="FF82" s="95"/>
      <c r="FG82" s="95">
        <f t="shared" si="98"/>
        <v>0</v>
      </c>
      <c r="FH82" s="95">
        <f t="shared" si="98"/>
        <v>0</v>
      </c>
      <c r="FI82" s="240"/>
      <c r="FJ82" s="240"/>
      <c r="FK82" s="240"/>
      <c r="FL82" s="240"/>
      <c r="FM82" s="98">
        <f t="shared" si="99"/>
        <v>0</v>
      </c>
      <c r="FN82" s="98">
        <f t="shared" si="100"/>
        <v>0</v>
      </c>
      <c r="FO82" s="240">
        <v>1.03</v>
      </c>
      <c r="FP82" s="240"/>
      <c r="FQ82" s="240"/>
      <c r="FR82" s="240"/>
      <c r="FS82" s="98">
        <f t="shared" si="101"/>
        <v>1.03</v>
      </c>
      <c r="FT82" s="98">
        <f t="shared" si="102"/>
        <v>0</v>
      </c>
      <c r="FU82" s="240">
        <v>3.61</v>
      </c>
      <c r="FV82" s="240"/>
      <c r="FW82" s="240"/>
      <c r="FX82" s="240"/>
      <c r="FY82" s="98">
        <f t="shared" si="103"/>
        <v>3.61</v>
      </c>
      <c r="FZ82" s="98">
        <f t="shared" si="104"/>
        <v>0</v>
      </c>
      <c r="GA82" s="240">
        <v>8.25</v>
      </c>
      <c r="GB82" s="240"/>
      <c r="GC82" s="240"/>
      <c r="GD82" s="240"/>
      <c r="GE82" s="98">
        <f t="shared" si="105"/>
        <v>8.25</v>
      </c>
      <c r="GF82" s="98">
        <f t="shared" si="106"/>
        <v>0</v>
      </c>
      <c r="GG82" s="240"/>
      <c r="GH82" s="240"/>
      <c r="GI82" s="98">
        <f t="shared" si="70"/>
        <v>0</v>
      </c>
      <c r="GJ82" s="98">
        <f t="shared" si="107"/>
        <v>0</v>
      </c>
      <c r="GK82" s="240"/>
      <c r="GL82" s="240"/>
      <c r="GM82" s="98">
        <f t="shared" si="108"/>
        <v>0</v>
      </c>
      <c r="GN82" s="98">
        <f t="shared" si="109"/>
        <v>0</v>
      </c>
      <c r="GO82" s="240">
        <v>0</v>
      </c>
      <c r="GP82" s="240"/>
      <c r="GQ82" s="98">
        <f t="shared" si="110"/>
        <v>0</v>
      </c>
      <c r="GR82" s="98">
        <f t="shared" si="111"/>
        <v>0</v>
      </c>
      <c r="GS82" s="240"/>
      <c r="GT82" s="240"/>
      <c r="GU82" s="98">
        <f t="shared" si="112"/>
        <v>0</v>
      </c>
      <c r="GV82" s="98">
        <f t="shared" si="113"/>
        <v>0</v>
      </c>
      <c r="GW82" s="240"/>
      <c r="GX82" s="240"/>
      <c r="GY82" s="98">
        <f t="shared" si="114"/>
        <v>0</v>
      </c>
      <c r="GZ82" s="98">
        <f t="shared" si="115"/>
        <v>0</v>
      </c>
      <c r="HA82" s="240"/>
      <c r="HB82" s="240"/>
      <c r="HC82" s="98">
        <f t="shared" si="116"/>
        <v>0</v>
      </c>
      <c r="HD82" s="98">
        <f t="shared" si="117"/>
        <v>0</v>
      </c>
      <c r="HE82" s="240">
        <v>1.33</v>
      </c>
      <c r="HF82" s="240"/>
      <c r="HG82" s="98">
        <f t="shared" si="118"/>
        <v>1.33</v>
      </c>
      <c r="HH82" s="98">
        <f t="shared" si="118"/>
        <v>0</v>
      </c>
      <c r="HI82" s="98">
        <v>1.65</v>
      </c>
      <c r="HJ82" s="98"/>
      <c r="HK82" s="98">
        <f t="shared" si="119"/>
        <v>1.65</v>
      </c>
      <c r="HL82" s="98">
        <f t="shared" si="119"/>
        <v>0</v>
      </c>
      <c r="HM82" s="98"/>
      <c r="HN82" s="98"/>
      <c r="HO82" s="98">
        <f t="shared" si="120"/>
        <v>0</v>
      </c>
      <c r="HP82" s="98">
        <f t="shared" si="120"/>
        <v>0</v>
      </c>
      <c r="HQ82" s="98"/>
      <c r="HR82" s="98"/>
      <c r="HS82" s="98">
        <f t="shared" si="121"/>
        <v>0</v>
      </c>
      <c r="HT82" s="98">
        <f t="shared" si="121"/>
        <v>0</v>
      </c>
      <c r="HU82" s="98">
        <v>6.19</v>
      </c>
      <c r="HV82" s="98"/>
      <c r="HW82" s="98">
        <f t="shared" si="122"/>
        <v>6.19</v>
      </c>
      <c r="HX82" s="98">
        <f t="shared" si="122"/>
        <v>0</v>
      </c>
      <c r="HY82" s="98"/>
      <c r="HZ82" s="98"/>
      <c r="IA82" s="98">
        <f t="shared" si="123"/>
        <v>0</v>
      </c>
      <c r="IB82" s="98">
        <f t="shared" si="123"/>
        <v>0</v>
      </c>
      <c r="IC82" s="98"/>
      <c r="ID82" s="98"/>
      <c r="IE82" s="98">
        <f t="shared" si="124"/>
        <v>0</v>
      </c>
      <c r="IF82" s="263">
        <f t="shared" si="125"/>
        <v>0</v>
      </c>
      <c r="IG82" s="288"/>
      <c r="IH82" s="288"/>
      <c r="II82" s="264">
        <f t="shared" si="126"/>
        <v>0</v>
      </c>
      <c r="IJ82" s="264">
        <f t="shared" si="126"/>
        <v>0</v>
      </c>
      <c r="IM82" s="264">
        <f t="shared" si="127"/>
        <v>0</v>
      </c>
      <c r="IN82" s="264">
        <f t="shared" si="127"/>
        <v>0</v>
      </c>
      <c r="IO82" s="240"/>
      <c r="IP82" s="264"/>
      <c r="IQ82" s="264">
        <f t="shared" si="128"/>
        <v>0</v>
      </c>
      <c r="IR82" s="264">
        <f t="shared" si="128"/>
        <v>0</v>
      </c>
      <c r="IS82" s="264"/>
      <c r="IT82" s="264"/>
      <c r="IU82" s="264">
        <f t="shared" si="129"/>
        <v>0</v>
      </c>
      <c r="IV82" s="264">
        <f t="shared" si="129"/>
        <v>0</v>
      </c>
      <c r="IW82" s="264">
        <v>0</v>
      </c>
      <c r="IX82" s="264"/>
      <c r="IY82" s="264">
        <f t="shared" si="130"/>
        <v>0</v>
      </c>
      <c r="IZ82" s="264">
        <f t="shared" si="131"/>
        <v>0</v>
      </c>
      <c r="JA82" s="264"/>
      <c r="JB82" s="264"/>
      <c r="JC82" s="264">
        <f t="shared" si="132"/>
        <v>0</v>
      </c>
      <c r="JD82" s="264">
        <f t="shared" si="132"/>
        <v>0</v>
      </c>
      <c r="JE82" s="264">
        <v>1.22</v>
      </c>
      <c r="JF82" s="264"/>
      <c r="JG82" s="264">
        <f t="shared" si="133"/>
        <v>1.22</v>
      </c>
      <c r="JH82" s="264">
        <f t="shared" si="133"/>
        <v>0</v>
      </c>
      <c r="JI82" s="264"/>
      <c r="JJ82" s="264"/>
      <c r="JK82" s="264">
        <f t="shared" si="134"/>
        <v>0</v>
      </c>
      <c r="JL82" s="264">
        <f t="shared" si="134"/>
        <v>0</v>
      </c>
      <c r="JM82" s="264"/>
      <c r="JN82" s="264"/>
      <c r="JO82" s="264">
        <f t="shared" si="135"/>
        <v>0</v>
      </c>
      <c r="JP82" s="264">
        <f t="shared" si="135"/>
        <v>0</v>
      </c>
      <c r="JQ82" s="264"/>
      <c r="JR82" s="264"/>
      <c r="JS82" s="264">
        <f t="shared" si="136"/>
        <v>0</v>
      </c>
      <c r="JT82" s="264">
        <f t="shared" si="136"/>
        <v>0</v>
      </c>
      <c r="JU82" s="264"/>
      <c r="JV82" s="264"/>
      <c r="JW82" s="264">
        <f t="shared" si="137"/>
        <v>0</v>
      </c>
      <c r="JX82" s="264">
        <f t="shared" si="137"/>
        <v>0</v>
      </c>
    </row>
    <row r="83" spans="1:284" ht="12.75" customHeight="1">
      <c r="A83" s="222" t="s">
        <v>154</v>
      </c>
      <c r="B83" s="114">
        <v>73</v>
      </c>
      <c r="C83" s="289"/>
      <c r="D83" s="289"/>
      <c r="E83" s="98"/>
      <c r="F83" s="98"/>
      <c r="G83" s="95">
        <f t="shared" si="71"/>
        <v>0</v>
      </c>
      <c r="H83" s="95">
        <f t="shared" si="71"/>
        <v>0</v>
      </c>
      <c r="I83" s="290">
        <v>0</v>
      </c>
      <c r="J83" s="95"/>
      <c r="K83" s="95"/>
      <c r="L83" s="95"/>
      <c r="M83" s="95">
        <f t="shared" si="72"/>
        <v>0</v>
      </c>
      <c r="N83" s="95">
        <f t="shared" si="72"/>
        <v>0</v>
      </c>
      <c r="O83" s="289"/>
      <c r="P83" s="290"/>
      <c r="Q83" s="98"/>
      <c r="R83" s="95"/>
      <c r="S83" s="95">
        <f t="shared" si="73"/>
        <v>0</v>
      </c>
      <c r="T83" s="95">
        <f t="shared" si="73"/>
        <v>0</v>
      </c>
      <c r="U83" s="95"/>
      <c r="V83" s="95"/>
      <c r="W83" s="98"/>
      <c r="X83" s="98"/>
      <c r="Y83" s="95">
        <f t="shared" si="74"/>
        <v>0</v>
      </c>
      <c r="Z83" s="95">
        <f t="shared" si="74"/>
        <v>0</v>
      </c>
      <c r="AA83" s="95"/>
      <c r="AB83" s="298"/>
      <c r="AC83" s="299"/>
      <c r="AD83" s="292"/>
      <c r="AE83" s="95">
        <f t="shared" si="75"/>
        <v>0</v>
      </c>
      <c r="AF83" s="95">
        <f t="shared" si="75"/>
        <v>0</v>
      </c>
      <c r="AG83" s="95">
        <v>0</v>
      </c>
      <c r="AH83" s="95"/>
      <c r="AI83" s="95"/>
      <c r="AJ83" s="95"/>
      <c r="AK83" s="95">
        <f t="shared" si="76"/>
        <v>0</v>
      </c>
      <c r="AL83" s="95">
        <f t="shared" si="76"/>
        <v>0</v>
      </c>
      <c r="AM83" s="95"/>
      <c r="AN83" s="95"/>
      <c r="AO83" s="99"/>
      <c r="AP83" s="99"/>
      <c r="AQ83" s="95">
        <f t="shared" si="77"/>
        <v>0</v>
      </c>
      <c r="AR83" s="95">
        <f t="shared" si="77"/>
        <v>0</v>
      </c>
      <c r="AS83" s="98"/>
      <c r="AT83" s="98"/>
      <c r="AU83" s="98"/>
      <c r="AV83" s="95"/>
      <c r="AW83" s="95">
        <f t="shared" si="78"/>
        <v>0</v>
      </c>
      <c r="AX83" s="95">
        <f t="shared" si="78"/>
        <v>0</v>
      </c>
      <c r="AY83" s="260"/>
      <c r="AZ83" s="110"/>
      <c r="BA83" s="110"/>
      <c r="BB83" s="110"/>
      <c r="BC83" s="95">
        <f t="shared" si="79"/>
        <v>0</v>
      </c>
      <c r="BD83" s="95">
        <f t="shared" si="79"/>
        <v>0</v>
      </c>
      <c r="BE83" s="289"/>
      <c r="BF83" s="289"/>
      <c r="BG83" s="99"/>
      <c r="BH83" s="293"/>
      <c r="BI83" s="95">
        <f t="shared" si="80"/>
        <v>0</v>
      </c>
      <c r="BJ83" s="95">
        <f t="shared" si="80"/>
        <v>0</v>
      </c>
      <c r="BK83" s="118"/>
      <c r="BL83" s="118"/>
      <c r="BM83" s="95"/>
      <c r="BN83" s="95"/>
      <c r="BO83" s="95">
        <f t="shared" si="81"/>
        <v>0</v>
      </c>
      <c r="BP83" s="95">
        <f t="shared" si="81"/>
        <v>0</v>
      </c>
      <c r="BQ83" s="294"/>
      <c r="BR83" s="289"/>
      <c r="BS83" s="119"/>
      <c r="BT83" s="119"/>
      <c r="BU83" s="95">
        <f t="shared" si="82"/>
        <v>0</v>
      </c>
      <c r="BV83" s="95">
        <f t="shared" si="82"/>
        <v>0</v>
      </c>
      <c r="BW83" s="98"/>
      <c r="BX83" s="98"/>
      <c r="BY83" s="103"/>
      <c r="BZ83" s="295"/>
      <c r="CA83" s="95">
        <f t="shared" si="83"/>
        <v>0</v>
      </c>
      <c r="CB83" s="95">
        <f t="shared" si="83"/>
        <v>0</v>
      </c>
      <c r="CC83" s="98"/>
      <c r="CD83" s="98"/>
      <c r="CE83" s="120"/>
      <c r="CF83" s="120"/>
      <c r="CG83" s="95">
        <f t="shared" si="84"/>
        <v>0</v>
      </c>
      <c r="CH83" s="95">
        <f t="shared" si="84"/>
        <v>0</v>
      </c>
      <c r="CI83" s="289"/>
      <c r="CJ83" s="289"/>
      <c r="CK83" s="266"/>
      <c r="CL83" s="95"/>
      <c r="CM83" s="95">
        <f t="shared" si="85"/>
        <v>0</v>
      </c>
      <c r="CN83" s="95">
        <f t="shared" si="85"/>
        <v>0</v>
      </c>
      <c r="CO83" s="289"/>
      <c r="CP83" s="289"/>
      <c r="CQ83" s="95"/>
      <c r="CR83" s="95"/>
      <c r="CS83" s="95">
        <f t="shared" si="86"/>
        <v>0</v>
      </c>
      <c r="CT83" s="95">
        <f t="shared" si="86"/>
        <v>0</v>
      </c>
      <c r="CU83" s="98"/>
      <c r="CV83" s="98"/>
      <c r="CW83" s="289"/>
      <c r="CX83" s="289"/>
      <c r="CY83" s="95">
        <f t="shared" si="87"/>
        <v>0</v>
      </c>
      <c r="CZ83" s="95">
        <f t="shared" si="87"/>
        <v>0</v>
      </c>
      <c r="DA83" s="289"/>
      <c r="DB83" s="290"/>
      <c r="DC83" s="118"/>
      <c r="DD83" s="95"/>
      <c r="DE83" s="95">
        <f t="shared" si="88"/>
        <v>0</v>
      </c>
      <c r="DF83" s="95">
        <f t="shared" si="88"/>
        <v>0</v>
      </c>
      <c r="DG83" s="98"/>
      <c r="DH83" s="98"/>
      <c r="DI83" s="98"/>
      <c r="DJ83" s="98"/>
      <c r="DK83" s="95">
        <f t="shared" si="89"/>
        <v>0</v>
      </c>
      <c r="DL83" s="95">
        <f t="shared" si="89"/>
        <v>0</v>
      </c>
      <c r="DM83" s="289"/>
      <c r="DN83" s="289"/>
      <c r="DO83" s="296"/>
      <c r="DP83" s="297"/>
      <c r="DQ83" s="95">
        <f t="shared" si="90"/>
        <v>0</v>
      </c>
      <c r="DR83" s="95">
        <f t="shared" si="90"/>
        <v>0</v>
      </c>
      <c r="DS83" s="140"/>
      <c r="DT83" s="95"/>
      <c r="DU83" s="289"/>
      <c r="DV83" s="289"/>
      <c r="DW83" s="95">
        <f t="shared" si="91"/>
        <v>0</v>
      </c>
      <c r="DX83" s="95">
        <f t="shared" si="91"/>
        <v>0</v>
      </c>
      <c r="DY83" s="289"/>
      <c r="DZ83" s="290"/>
      <c r="EA83" s="261"/>
      <c r="EB83" s="95"/>
      <c r="EC83" s="95">
        <f t="shared" si="92"/>
        <v>0</v>
      </c>
      <c r="ED83" s="95">
        <f t="shared" si="92"/>
        <v>0</v>
      </c>
      <c r="EE83" s="289"/>
      <c r="EF83" s="289"/>
      <c r="EG83" s="296"/>
      <c r="EH83" s="296"/>
      <c r="EI83" s="95">
        <f t="shared" si="93"/>
        <v>0</v>
      </c>
      <c r="EJ83" s="95">
        <f t="shared" si="93"/>
        <v>0</v>
      </c>
      <c r="EK83" s="289"/>
      <c r="EL83" s="289"/>
      <c r="EM83" s="296"/>
      <c r="EN83" s="296"/>
      <c r="EO83" s="95">
        <f t="shared" si="94"/>
        <v>0</v>
      </c>
      <c r="EP83" s="95">
        <f t="shared" si="94"/>
        <v>0</v>
      </c>
      <c r="EQ83" s="262">
        <v>0</v>
      </c>
      <c r="ER83" s="240"/>
      <c r="ES83" s="240"/>
      <c r="ET83" s="240"/>
      <c r="EU83" s="98">
        <f t="shared" si="95"/>
        <v>0</v>
      </c>
      <c r="EV83" s="98">
        <f t="shared" si="96"/>
        <v>0</v>
      </c>
      <c r="EW83" s="95"/>
      <c r="EX83" s="95"/>
      <c r="EY83" s="95"/>
      <c r="EZ83" s="95"/>
      <c r="FA83" s="95">
        <f t="shared" si="97"/>
        <v>0</v>
      </c>
      <c r="FB83" s="95">
        <f t="shared" si="97"/>
        <v>0</v>
      </c>
      <c r="FC83" s="95"/>
      <c r="FD83" s="95"/>
      <c r="FE83" s="95"/>
      <c r="FF83" s="95"/>
      <c r="FG83" s="95">
        <f t="shared" si="98"/>
        <v>0</v>
      </c>
      <c r="FH83" s="95">
        <f t="shared" si="98"/>
        <v>0</v>
      </c>
      <c r="FI83" s="240"/>
      <c r="FJ83" s="240"/>
      <c r="FK83" s="240"/>
      <c r="FL83" s="240"/>
      <c r="FM83" s="98">
        <f t="shared" si="99"/>
        <v>0</v>
      </c>
      <c r="FN83" s="98">
        <f t="shared" si="100"/>
        <v>0</v>
      </c>
      <c r="FO83" s="240">
        <v>0</v>
      </c>
      <c r="FP83" s="240"/>
      <c r="FQ83" s="240"/>
      <c r="FR83" s="240"/>
      <c r="FS83" s="98">
        <f t="shared" si="101"/>
        <v>0</v>
      </c>
      <c r="FT83" s="98">
        <f t="shared" si="102"/>
        <v>0</v>
      </c>
      <c r="FU83" s="240">
        <v>0</v>
      </c>
      <c r="FV83" s="240"/>
      <c r="FW83" s="240"/>
      <c r="FX83" s="240"/>
      <c r="FY83" s="98">
        <f t="shared" si="103"/>
        <v>0</v>
      </c>
      <c r="FZ83" s="98">
        <f t="shared" si="104"/>
        <v>0</v>
      </c>
      <c r="GA83" s="240">
        <v>0</v>
      </c>
      <c r="GB83" s="240"/>
      <c r="GC83" s="240"/>
      <c r="GD83" s="240"/>
      <c r="GE83" s="98">
        <f t="shared" si="105"/>
        <v>0</v>
      </c>
      <c r="GF83" s="98">
        <f t="shared" si="106"/>
        <v>0</v>
      </c>
      <c r="GG83" s="240"/>
      <c r="GH83" s="240"/>
      <c r="GI83" s="98">
        <f t="shared" si="70"/>
        <v>0</v>
      </c>
      <c r="GJ83" s="98">
        <f t="shared" si="107"/>
        <v>0</v>
      </c>
      <c r="GK83" s="240"/>
      <c r="GL83" s="240"/>
      <c r="GM83" s="98">
        <f t="shared" si="108"/>
        <v>0</v>
      </c>
      <c r="GN83" s="98">
        <f t="shared" si="109"/>
        <v>0</v>
      </c>
      <c r="GO83" s="240">
        <v>0</v>
      </c>
      <c r="GP83" s="240"/>
      <c r="GQ83" s="98">
        <f t="shared" si="110"/>
        <v>0</v>
      </c>
      <c r="GR83" s="98">
        <f t="shared" si="111"/>
        <v>0</v>
      </c>
      <c r="GS83" s="240"/>
      <c r="GT83" s="240"/>
      <c r="GU83" s="98">
        <f t="shared" si="112"/>
        <v>0</v>
      </c>
      <c r="GV83" s="98">
        <f t="shared" si="113"/>
        <v>0</v>
      </c>
      <c r="GW83" s="240"/>
      <c r="GX83" s="240"/>
      <c r="GY83" s="98">
        <f t="shared" si="114"/>
        <v>0</v>
      </c>
      <c r="GZ83" s="98">
        <f t="shared" si="115"/>
        <v>0</v>
      </c>
      <c r="HA83" s="240"/>
      <c r="HB83" s="240"/>
      <c r="HC83" s="98">
        <f t="shared" si="116"/>
        <v>0</v>
      </c>
      <c r="HD83" s="98">
        <f t="shared" si="117"/>
        <v>0</v>
      </c>
      <c r="HE83" s="240">
        <v>1.33</v>
      </c>
      <c r="HF83" s="240"/>
      <c r="HG83" s="98">
        <f t="shared" si="118"/>
        <v>1.33</v>
      </c>
      <c r="HH83" s="98">
        <f t="shared" si="118"/>
        <v>0</v>
      </c>
      <c r="HI83" s="98">
        <v>0</v>
      </c>
      <c r="HJ83" s="98"/>
      <c r="HK83" s="98">
        <f t="shared" si="119"/>
        <v>0</v>
      </c>
      <c r="HL83" s="98">
        <f t="shared" si="119"/>
        <v>0</v>
      </c>
      <c r="HM83" s="98"/>
      <c r="HN83" s="98"/>
      <c r="HO83" s="98">
        <f t="shared" si="120"/>
        <v>0</v>
      </c>
      <c r="HP83" s="98">
        <f t="shared" si="120"/>
        <v>0</v>
      </c>
      <c r="HQ83" s="98"/>
      <c r="HR83" s="98"/>
      <c r="HS83" s="98">
        <f t="shared" si="121"/>
        <v>0</v>
      </c>
      <c r="HT83" s="98">
        <f t="shared" si="121"/>
        <v>0</v>
      </c>
      <c r="HU83" s="98">
        <v>0</v>
      </c>
      <c r="HV83" s="98"/>
      <c r="HW83" s="98">
        <f t="shared" si="122"/>
        <v>0</v>
      </c>
      <c r="HX83" s="98">
        <f t="shared" si="122"/>
        <v>0</v>
      </c>
      <c r="HY83" s="98"/>
      <c r="HZ83" s="98"/>
      <c r="IA83" s="98">
        <f t="shared" si="123"/>
        <v>0</v>
      </c>
      <c r="IB83" s="98">
        <f t="shared" si="123"/>
        <v>0</v>
      </c>
      <c r="IC83" s="98"/>
      <c r="ID83" s="98"/>
      <c r="IE83" s="98">
        <f t="shared" si="124"/>
        <v>0</v>
      </c>
      <c r="IF83" s="263">
        <f t="shared" si="125"/>
        <v>0</v>
      </c>
      <c r="IG83" s="288"/>
      <c r="IH83" s="288"/>
      <c r="II83" s="264">
        <f t="shared" si="126"/>
        <v>0</v>
      </c>
      <c r="IJ83" s="264">
        <f t="shared" si="126"/>
        <v>0</v>
      </c>
      <c r="IM83" s="264">
        <f t="shared" si="127"/>
        <v>0</v>
      </c>
      <c r="IN83" s="264">
        <f t="shared" si="127"/>
        <v>0</v>
      </c>
      <c r="IO83" s="240"/>
      <c r="IP83" s="264"/>
      <c r="IQ83" s="264">
        <f t="shared" si="128"/>
        <v>0</v>
      </c>
      <c r="IR83" s="264">
        <f t="shared" si="128"/>
        <v>0</v>
      </c>
      <c r="IS83" s="264"/>
      <c r="IT83" s="264"/>
      <c r="IU83" s="264">
        <f t="shared" si="129"/>
        <v>0</v>
      </c>
      <c r="IV83" s="264">
        <f t="shared" si="129"/>
        <v>0</v>
      </c>
      <c r="IW83" s="264">
        <v>0</v>
      </c>
      <c r="IX83" s="264"/>
      <c r="IY83" s="264">
        <f t="shared" si="130"/>
        <v>0</v>
      </c>
      <c r="IZ83" s="264">
        <f t="shared" si="131"/>
        <v>0</v>
      </c>
      <c r="JA83" s="264"/>
      <c r="JB83" s="264"/>
      <c r="JC83" s="264">
        <f t="shared" si="132"/>
        <v>0</v>
      </c>
      <c r="JD83" s="264">
        <f t="shared" si="132"/>
        <v>0</v>
      </c>
      <c r="JE83" s="264">
        <v>0</v>
      </c>
      <c r="JF83" s="264"/>
      <c r="JG83" s="264">
        <f t="shared" si="133"/>
        <v>0</v>
      </c>
      <c r="JH83" s="264">
        <f t="shared" si="133"/>
        <v>0</v>
      </c>
      <c r="JI83" s="264"/>
      <c r="JJ83" s="264"/>
      <c r="JK83" s="264">
        <f t="shared" si="134"/>
        <v>0</v>
      </c>
      <c r="JL83" s="264">
        <f t="shared" si="134"/>
        <v>0</v>
      </c>
      <c r="JM83" s="264"/>
      <c r="JN83" s="264"/>
      <c r="JO83" s="264">
        <f t="shared" si="135"/>
        <v>0</v>
      </c>
      <c r="JP83" s="264">
        <f t="shared" si="135"/>
        <v>0</v>
      </c>
      <c r="JQ83" s="264"/>
      <c r="JR83" s="264"/>
      <c r="JS83" s="264">
        <f t="shared" si="136"/>
        <v>0</v>
      </c>
      <c r="JT83" s="264">
        <f t="shared" si="136"/>
        <v>0</v>
      </c>
      <c r="JU83" s="264"/>
      <c r="JV83" s="264"/>
      <c r="JW83" s="264">
        <f t="shared" si="137"/>
        <v>0</v>
      </c>
      <c r="JX83" s="264">
        <f t="shared" si="137"/>
        <v>0</v>
      </c>
    </row>
    <row r="84" spans="1:284" ht="12.75" customHeight="1">
      <c r="A84" s="219"/>
      <c r="B84" s="114">
        <v>74</v>
      </c>
      <c r="C84" s="289"/>
      <c r="D84" s="289"/>
      <c r="E84" s="98"/>
      <c r="F84" s="98"/>
      <c r="G84" s="95">
        <f t="shared" si="71"/>
        <v>0</v>
      </c>
      <c r="H84" s="95">
        <f t="shared" si="71"/>
        <v>0</v>
      </c>
      <c r="I84" s="290">
        <v>0</v>
      </c>
      <c r="J84" s="95"/>
      <c r="K84" s="95"/>
      <c r="L84" s="95"/>
      <c r="M84" s="95">
        <f t="shared" si="72"/>
        <v>0</v>
      </c>
      <c r="N84" s="95">
        <f t="shared" si="72"/>
        <v>0</v>
      </c>
      <c r="O84" s="289"/>
      <c r="P84" s="290"/>
      <c r="Q84" s="98"/>
      <c r="R84" s="95"/>
      <c r="S84" s="95">
        <f t="shared" si="73"/>
        <v>0</v>
      </c>
      <c r="T84" s="95">
        <f t="shared" si="73"/>
        <v>0</v>
      </c>
      <c r="U84" s="95"/>
      <c r="V84" s="95"/>
      <c r="W84" s="98"/>
      <c r="X84" s="98"/>
      <c r="Y84" s="95">
        <f t="shared" si="74"/>
        <v>0</v>
      </c>
      <c r="Z84" s="95">
        <f t="shared" si="74"/>
        <v>0</v>
      </c>
      <c r="AA84" s="95"/>
      <c r="AB84" s="298"/>
      <c r="AC84" s="299"/>
      <c r="AD84" s="292"/>
      <c r="AE84" s="95">
        <f t="shared" si="75"/>
        <v>0</v>
      </c>
      <c r="AF84" s="95">
        <f t="shared" si="75"/>
        <v>0</v>
      </c>
      <c r="AG84" s="95">
        <v>0</v>
      </c>
      <c r="AH84" s="95"/>
      <c r="AI84" s="95"/>
      <c r="AJ84" s="95"/>
      <c r="AK84" s="95">
        <f t="shared" si="76"/>
        <v>0</v>
      </c>
      <c r="AL84" s="95">
        <f t="shared" si="76"/>
        <v>0</v>
      </c>
      <c r="AM84" s="95"/>
      <c r="AN84" s="95"/>
      <c r="AO84" s="99"/>
      <c r="AP84" s="99"/>
      <c r="AQ84" s="95">
        <f t="shared" si="77"/>
        <v>0</v>
      </c>
      <c r="AR84" s="95">
        <f t="shared" si="77"/>
        <v>0</v>
      </c>
      <c r="AS84" s="98"/>
      <c r="AT84" s="98"/>
      <c r="AU84" s="98"/>
      <c r="AV84" s="95"/>
      <c r="AW84" s="95">
        <f t="shared" si="78"/>
        <v>0</v>
      </c>
      <c r="AX84" s="95">
        <f t="shared" si="78"/>
        <v>0</v>
      </c>
      <c r="AY84" s="260"/>
      <c r="AZ84" s="110"/>
      <c r="BA84" s="110"/>
      <c r="BB84" s="110"/>
      <c r="BC84" s="95">
        <f t="shared" si="79"/>
        <v>0</v>
      </c>
      <c r="BD84" s="95">
        <f t="shared" si="79"/>
        <v>0</v>
      </c>
      <c r="BE84" s="289"/>
      <c r="BF84" s="289"/>
      <c r="BG84" s="99"/>
      <c r="BH84" s="293"/>
      <c r="BI84" s="95">
        <f t="shared" si="80"/>
        <v>0</v>
      </c>
      <c r="BJ84" s="95">
        <f t="shared" si="80"/>
        <v>0</v>
      </c>
      <c r="BK84" s="118"/>
      <c r="BL84" s="118"/>
      <c r="BM84" s="95"/>
      <c r="BN84" s="95"/>
      <c r="BO84" s="95">
        <f t="shared" si="81"/>
        <v>0</v>
      </c>
      <c r="BP84" s="95">
        <f t="shared" si="81"/>
        <v>0</v>
      </c>
      <c r="BQ84" s="294"/>
      <c r="BR84" s="289"/>
      <c r="BS84" s="119"/>
      <c r="BT84" s="119"/>
      <c r="BU84" s="95">
        <f t="shared" si="82"/>
        <v>0</v>
      </c>
      <c r="BV84" s="95">
        <f t="shared" si="82"/>
        <v>0</v>
      </c>
      <c r="BW84" s="98"/>
      <c r="BX84" s="98"/>
      <c r="BY84" s="103"/>
      <c r="BZ84" s="295"/>
      <c r="CA84" s="95">
        <f t="shared" si="83"/>
        <v>0</v>
      </c>
      <c r="CB84" s="95">
        <f t="shared" si="83"/>
        <v>0</v>
      </c>
      <c r="CC84" s="98"/>
      <c r="CD84" s="98"/>
      <c r="CE84" s="120"/>
      <c r="CF84" s="120"/>
      <c r="CG84" s="95">
        <f t="shared" si="84"/>
        <v>0</v>
      </c>
      <c r="CH84" s="95">
        <f t="shared" si="84"/>
        <v>0</v>
      </c>
      <c r="CI84" s="289"/>
      <c r="CJ84" s="289"/>
      <c r="CK84" s="266"/>
      <c r="CL84" s="95"/>
      <c r="CM84" s="95">
        <f t="shared" si="85"/>
        <v>0</v>
      </c>
      <c r="CN84" s="95">
        <f t="shared" si="85"/>
        <v>0</v>
      </c>
      <c r="CO84" s="289"/>
      <c r="CP84" s="289"/>
      <c r="CQ84" s="95"/>
      <c r="CR84" s="95"/>
      <c r="CS84" s="95">
        <f t="shared" si="86"/>
        <v>0</v>
      </c>
      <c r="CT84" s="95">
        <f t="shared" si="86"/>
        <v>0</v>
      </c>
      <c r="CU84" s="98"/>
      <c r="CV84" s="98"/>
      <c r="CW84" s="289"/>
      <c r="CX84" s="289"/>
      <c r="CY84" s="95">
        <f t="shared" si="87"/>
        <v>0</v>
      </c>
      <c r="CZ84" s="95">
        <f t="shared" si="87"/>
        <v>0</v>
      </c>
      <c r="DA84" s="289"/>
      <c r="DB84" s="290"/>
      <c r="DC84" s="118"/>
      <c r="DD84" s="95"/>
      <c r="DE84" s="95">
        <f t="shared" si="88"/>
        <v>0</v>
      </c>
      <c r="DF84" s="95">
        <f t="shared" si="88"/>
        <v>0</v>
      </c>
      <c r="DG84" s="98"/>
      <c r="DH84" s="98"/>
      <c r="DI84" s="98"/>
      <c r="DJ84" s="98"/>
      <c r="DK84" s="95">
        <f t="shared" si="89"/>
        <v>0</v>
      </c>
      <c r="DL84" s="95">
        <f t="shared" si="89"/>
        <v>0</v>
      </c>
      <c r="DM84" s="289"/>
      <c r="DN84" s="289"/>
      <c r="DO84" s="296"/>
      <c r="DP84" s="297"/>
      <c r="DQ84" s="95">
        <f t="shared" si="90"/>
        <v>0</v>
      </c>
      <c r="DR84" s="95">
        <f t="shared" si="90"/>
        <v>0</v>
      </c>
      <c r="DS84" s="140"/>
      <c r="DT84" s="95"/>
      <c r="DU84" s="289"/>
      <c r="DV84" s="289"/>
      <c r="DW84" s="95">
        <f t="shared" si="91"/>
        <v>0</v>
      </c>
      <c r="DX84" s="95">
        <f t="shared" si="91"/>
        <v>0</v>
      </c>
      <c r="DY84" s="289"/>
      <c r="DZ84" s="290"/>
      <c r="EA84" s="261"/>
      <c r="EB84" s="95"/>
      <c r="EC84" s="95">
        <f t="shared" si="92"/>
        <v>0</v>
      </c>
      <c r="ED84" s="95">
        <f t="shared" si="92"/>
        <v>0</v>
      </c>
      <c r="EE84" s="289"/>
      <c r="EF84" s="289"/>
      <c r="EG84" s="296"/>
      <c r="EH84" s="296"/>
      <c r="EI84" s="95">
        <f t="shared" si="93"/>
        <v>0</v>
      </c>
      <c r="EJ84" s="95">
        <f t="shared" si="93"/>
        <v>0</v>
      </c>
      <c r="EK84" s="289"/>
      <c r="EL84" s="289"/>
      <c r="EM84" s="296"/>
      <c r="EN84" s="296"/>
      <c r="EO84" s="95">
        <f t="shared" si="94"/>
        <v>0</v>
      </c>
      <c r="EP84" s="95">
        <f t="shared" si="94"/>
        <v>0</v>
      </c>
      <c r="EQ84" s="262">
        <v>0</v>
      </c>
      <c r="ER84" s="240"/>
      <c r="ES84" s="240"/>
      <c r="ET84" s="240"/>
      <c r="EU84" s="98">
        <f t="shared" si="95"/>
        <v>0</v>
      </c>
      <c r="EV84" s="98">
        <f t="shared" si="96"/>
        <v>0</v>
      </c>
      <c r="EW84" s="95"/>
      <c r="EX84" s="95"/>
      <c r="EY84" s="95"/>
      <c r="EZ84" s="95"/>
      <c r="FA84" s="95">
        <f t="shared" si="97"/>
        <v>0</v>
      </c>
      <c r="FB84" s="95">
        <f t="shared" si="97"/>
        <v>0</v>
      </c>
      <c r="FC84" s="95"/>
      <c r="FD84" s="95"/>
      <c r="FE84" s="95"/>
      <c r="FF84" s="95"/>
      <c r="FG84" s="95">
        <f t="shared" si="98"/>
        <v>0</v>
      </c>
      <c r="FH84" s="95">
        <f t="shared" si="98"/>
        <v>0</v>
      </c>
      <c r="FI84" s="240"/>
      <c r="FJ84" s="240"/>
      <c r="FK84" s="240"/>
      <c r="FL84" s="240"/>
      <c r="FM84" s="98">
        <f t="shared" si="99"/>
        <v>0</v>
      </c>
      <c r="FN84" s="98">
        <f t="shared" si="100"/>
        <v>0</v>
      </c>
      <c r="FO84" s="240">
        <v>0</v>
      </c>
      <c r="FP84" s="240"/>
      <c r="FQ84" s="240"/>
      <c r="FR84" s="240"/>
      <c r="FS84" s="98">
        <f t="shared" si="101"/>
        <v>0</v>
      </c>
      <c r="FT84" s="98">
        <f t="shared" si="102"/>
        <v>0</v>
      </c>
      <c r="FU84" s="240">
        <v>0</v>
      </c>
      <c r="FV84" s="240"/>
      <c r="FW84" s="240"/>
      <c r="FX84" s="240"/>
      <c r="FY84" s="98">
        <f t="shared" si="103"/>
        <v>0</v>
      </c>
      <c r="FZ84" s="98">
        <f t="shared" si="104"/>
        <v>0</v>
      </c>
      <c r="GA84" s="240">
        <v>0</v>
      </c>
      <c r="GB84" s="240"/>
      <c r="GC84" s="240"/>
      <c r="GD84" s="240"/>
      <c r="GE84" s="98">
        <f t="shared" si="105"/>
        <v>0</v>
      </c>
      <c r="GF84" s="98">
        <f t="shared" si="106"/>
        <v>0</v>
      </c>
      <c r="GG84" s="240"/>
      <c r="GH84" s="240"/>
      <c r="GI84" s="98">
        <f t="shared" si="70"/>
        <v>0</v>
      </c>
      <c r="GJ84" s="98">
        <f t="shared" si="107"/>
        <v>0</v>
      </c>
      <c r="GK84" s="240"/>
      <c r="GL84" s="240"/>
      <c r="GM84" s="98">
        <f t="shared" si="108"/>
        <v>0</v>
      </c>
      <c r="GN84" s="98">
        <f t="shared" si="109"/>
        <v>0</v>
      </c>
      <c r="GO84" s="240">
        <v>0</v>
      </c>
      <c r="GP84" s="240"/>
      <c r="GQ84" s="98">
        <f t="shared" si="110"/>
        <v>0</v>
      </c>
      <c r="GR84" s="98">
        <f t="shared" si="111"/>
        <v>0</v>
      </c>
      <c r="GS84" s="240"/>
      <c r="GT84" s="240"/>
      <c r="GU84" s="98">
        <f t="shared" si="112"/>
        <v>0</v>
      </c>
      <c r="GV84" s="98">
        <f t="shared" si="113"/>
        <v>0</v>
      </c>
      <c r="GW84" s="240"/>
      <c r="GX84" s="240"/>
      <c r="GY84" s="98">
        <f t="shared" si="114"/>
        <v>0</v>
      </c>
      <c r="GZ84" s="98">
        <f t="shared" si="115"/>
        <v>0</v>
      </c>
      <c r="HA84" s="240"/>
      <c r="HB84" s="240"/>
      <c r="HC84" s="98">
        <f t="shared" si="116"/>
        <v>0</v>
      </c>
      <c r="HD84" s="98">
        <f t="shared" si="117"/>
        <v>0</v>
      </c>
      <c r="HE84" s="240">
        <v>1.33</v>
      </c>
      <c r="HF84" s="240"/>
      <c r="HG84" s="98">
        <f t="shared" si="118"/>
        <v>1.33</v>
      </c>
      <c r="HH84" s="98">
        <f t="shared" si="118"/>
        <v>0</v>
      </c>
      <c r="HI84" s="98">
        <v>1.65</v>
      </c>
      <c r="HJ84" s="98"/>
      <c r="HK84" s="98">
        <f t="shared" si="119"/>
        <v>1.65</v>
      </c>
      <c r="HL84" s="98">
        <f t="shared" si="119"/>
        <v>0</v>
      </c>
      <c r="HM84" s="98"/>
      <c r="HN84" s="98"/>
      <c r="HO84" s="98">
        <f t="shared" si="120"/>
        <v>0</v>
      </c>
      <c r="HP84" s="98">
        <f t="shared" si="120"/>
        <v>0</v>
      </c>
      <c r="HQ84" s="98"/>
      <c r="HR84" s="98"/>
      <c r="HS84" s="98">
        <f t="shared" si="121"/>
        <v>0</v>
      </c>
      <c r="HT84" s="98">
        <f t="shared" si="121"/>
        <v>0</v>
      </c>
      <c r="HU84" s="98">
        <v>0</v>
      </c>
      <c r="HV84" s="98"/>
      <c r="HW84" s="98">
        <f t="shared" si="122"/>
        <v>0</v>
      </c>
      <c r="HX84" s="98">
        <f t="shared" si="122"/>
        <v>0</v>
      </c>
      <c r="HY84" s="98"/>
      <c r="HZ84" s="98"/>
      <c r="IA84" s="98">
        <f t="shared" si="123"/>
        <v>0</v>
      </c>
      <c r="IB84" s="98">
        <f t="shared" si="123"/>
        <v>0</v>
      </c>
      <c r="IC84" s="98"/>
      <c r="ID84" s="98"/>
      <c r="IE84" s="98">
        <f t="shared" si="124"/>
        <v>0</v>
      </c>
      <c r="IF84" s="263">
        <f t="shared" si="125"/>
        <v>0</v>
      </c>
      <c r="IG84" s="288"/>
      <c r="IH84" s="288"/>
      <c r="II84" s="264">
        <f t="shared" si="126"/>
        <v>0</v>
      </c>
      <c r="IJ84" s="264">
        <f t="shared" si="126"/>
        <v>0</v>
      </c>
      <c r="IM84" s="264">
        <f t="shared" si="127"/>
        <v>0</v>
      </c>
      <c r="IN84" s="264">
        <f t="shared" si="127"/>
        <v>0</v>
      </c>
      <c r="IO84" s="240"/>
      <c r="IP84" s="264"/>
      <c r="IQ84" s="264">
        <f t="shared" si="128"/>
        <v>0</v>
      </c>
      <c r="IR84" s="264">
        <f t="shared" si="128"/>
        <v>0</v>
      </c>
      <c r="IS84" s="264"/>
      <c r="IT84" s="264"/>
      <c r="IU84" s="264">
        <f t="shared" si="129"/>
        <v>0</v>
      </c>
      <c r="IV84" s="264">
        <f t="shared" si="129"/>
        <v>0</v>
      </c>
      <c r="IW84" s="264">
        <v>0</v>
      </c>
      <c r="IX84" s="264"/>
      <c r="IY84" s="264">
        <f t="shared" si="130"/>
        <v>0</v>
      </c>
      <c r="IZ84" s="264">
        <f t="shared" si="131"/>
        <v>0</v>
      </c>
      <c r="JA84" s="264"/>
      <c r="JB84" s="264"/>
      <c r="JC84" s="264">
        <f t="shared" si="132"/>
        <v>0</v>
      </c>
      <c r="JD84" s="264">
        <f t="shared" si="132"/>
        <v>0</v>
      </c>
      <c r="JE84" s="264">
        <v>0</v>
      </c>
      <c r="JF84" s="264"/>
      <c r="JG84" s="264">
        <f t="shared" si="133"/>
        <v>0</v>
      </c>
      <c r="JH84" s="264">
        <f t="shared" si="133"/>
        <v>0</v>
      </c>
      <c r="JI84" s="264"/>
      <c r="JJ84" s="264"/>
      <c r="JK84" s="264">
        <f t="shared" si="134"/>
        <v>0</v>
      </c>
      <c r="JL84" s="264">
        <f t="shared" si="134"/>
        <v>0</v>
      </c>
      <c r="JM84" s="264"/>
      <c r="JN84" s="264"/>
      <c r="JO84" s="264">
        <f t="shared" si="135"/>
        <v>0</v>
      </c>
      <c r="JP84" s="264">
        <f t="shared" si="135"/>
        <v>0</v>
      </c>
      <c r="JQ84" s="264"/>
      <c r="JR84" s="264"/>
      <c r="JS84" s="264">
        <f t="shared" si="136"/>
        <v>0</v>
      </c>
      <c r="JT84" s="264">
        <f t="shared" si="136"/>
        <v>0</v>
      </c>
      <c r="JU84" s="264"/>
      <c r="JV84" s="264"/>
      <c r="JW84" s="264">
        <f t="shared" si="137"/>
        <v>0</v>
      </c>
      <c r="JX84" s="264">
        <f t="shared" si="137"/>
        <v>0</v>
      </c>
    </row>
    <row r="85" spans="1:284" ht="12.75" customHeight="1">
      <c r="A85" s="219"/>
      <c r="B85" s="114">
        <v>75</v>
      </c>
      <c r="C85" s="289"/>
      <c r="D85" s="289"/>
      <c r="E85" s="98"/>
      <c r="F85" s="98"/>
      <c r="G85" s="95">
        <f t="shared" si="71"/>
        <v>0</v>
      </c>
      <c r="H85" s="95">
        <f t="shared" si="71"/>
        <v>0</v>
      </c>
      <c r="I85" s="290">
        <v>0</v>
      </c>
      <c r="J85" s="95"/>
      <c r="K85" s="95"/>
      <c r="L85" s="95"/>
      <c r="M85" s="95">
        <f t="shared" si="72"/>
        <v>0</v>
      </c>
      <c r="N85" s="95">
        <f t="shared" si="72"/>
        <v>0</v>
      </c>
      <c r="O85" s="289"/>
      <c r="P85" s="290"/>
      <c r="Q85" s="98"/>
      <c r="R85" s="95"/>
      <c r="S85" s="95">
        <f t="shared" si="73"/>
        <v>0</v>
      </c>
      <c r="T85" s="95">
        <f t="shared" si="73"/>
        <v>0</v>
      </c>
      <c r="U85" s="95"/>
      <c r="V85" s="95"/>
      <c r="W85" s="98"/>
      <c r="X85" s="98"/>
      <c r="Y85" s="95">
        <f t="shared" si="74"/>
        <v>0</v>
      </c>
      <c r="Z85" s="95">
        <f t="shared" si="74"/>
        <v>0</v>
      </c>
      <c r="AA85" s="95"/>
      <c r="AB85" s="298"/>
      <c r="AC85" s="299"/>
      <c r="AD85" s="292"/>
      <c r="AE85" s="95">
        <f t="shared" si="75"/>
        <v>0</v>
      </c>
      <c r="AF85" s="95">
        <f t="shared" si="75"/>
        <v>0</v>
      </c>
      <c r="AG85" s="95">
        <v>0</v>
      </c>
      <c r="AH85" s="95"/>
      <c r="AI85" s="95"/>
      <c r="AJ85" s="95"/>
      <c r="AK85" s="95">
        <f t="shared" si="76"/>
        <v>0</v>
      </c>
      <c r="AL85" s="95">
        <f t="shared" si="76"/>
        <v>0</v>
      </c>
      <c r="AM85" s="95"/>
      <c r="AN85" s="95"/>
      <c r="AO85" s="99"/>
      <c r="AP85" s="99"/>
      <c r="AQ85" s="95">
        <f t="shared" si="77"/>
        <v>0</v>
      </c>
      <c r="AR85" s="95">
        <f t="shared" si="77"/>
        <v>0</v>
      </c>
      <c r="AS85" s="98"/>
      <c r="AT85" s="98"/>
      <c r="AU85" s="98"/>
      <c r="AV85" s="95"/>
      <c r="AW85" s="95">
        <f t="shared" si="78"/>
        <v>0</v>
      </c>
      <c r="AX85" s="95">
        <f t="shared" si="78"/>
        <v>0</v>
      </c>
      <c r="AY85" s="260"/>
      <c r="AZ85" s="110"/>
      <c r="BA85" s="110"/>
      <c r="BB85" s="110"/>
      <c r="BC85" s="95">
        <f t="shared" si="79"/>
        <v>0</v>
      </c>
      <c r="BD85" s="95">
        <f t="shared" si="79"/>
        <v>0</v>
      </c>
      <c r="BE85" s="289"/>
      <c r="BF85" s="289"/>
      <c r="BG85" s="99"/>
      <c r="BH85" s="293"/>
      <c r="BI85" s="95">
        <f t="shared" si="80"/>
        <v>0</v>
      </c>
      <c r="BJ85" s="95">
        <f t="shared" si="80"/>
        <v>0</v>
      </c>
      <c r="BK85" s="118"/>
      <c r="BL85" s="118"/>
      <c r="BM85" s="95"/>
      <c r="BN85" s="95"/>
      <c r="BO85" s="95">
        <f t="shared" si="81"/>
        <v>0</v>
      </c>
      <c r="BP85" s="95">
        <f t="shared" si="81"/>
        <v>0</v>
      </c>
      <c r="BQ85" s="294"/>
      <c r="BR85" s="289"/>
      <c r="BS85" s="119"/>
      <c r="BT85" s="119"/>
      <c r="BU85" s="95">
        <f t="shared" si="82"/>
        <v>0</v>
      </c>
      <c r="BV85" s="95">
        <f t="shared" si="82"/>
        <v>0</v>
      </c>
      <c r="BW85" s="98"/>
      <c r="BX85" s="98"/>
      <c r="BY85" s="103"/>
      <c r="BZ85" s="295"/>
      <c r="CA85" s="95">
        <f t="shared" si="83"/>
        <v>0</v>
      </c>
      <c r="CB85" s="95">
        <f t="shared" si="83"/>
        <v>0</v>
      </c>
      <c r="CC85" s="98"/>
      <c r="CD85" s="98"/>
      <c r="CE85" s="120"/>
      <c r="CF85" s="120"/>
      <c r="CG85" s="95">
        <f t="shared" si="84"/>
        <v>0</v>
      </c>
      <c r="CH85" s="95">
        <f t="shared" si="84"/>
        <v>0</v>
      </c>
      <c r="CI85" s="289"/>
      <c r="CJ85" s="289"/>
      <c r="CK85" s="266"/>
      <c r="CL85" s="95"/>
      <c r="CM85" s="95">
        <f t="shared" si="85"/>
        <v>0</v>
      </c>
      <c r="CN85" s="95">
        <f t="shared" si="85"/>
        <v>0</v>
      </c>
      <c r="CO85" s="289"/>
      <c r="CP85" s="289"/>
      <c r="CQ85" s="95"/>
      <c r="CR85" s="95"/>
      <c r="CS85" s="95">
        <f t="shared" si="86"/>
        <v>0</v>
      </c>
      <c r="CT85" s="95">
        <f t="shared" si="86"/>
        <v>0</v>
      </c>
      <c r="CU85" s="98"/>
      <c r="CV85" s="98"/>
      <c r="CW85" s="289"/>
      <c r="CX85" s="289"/>
      <c r="CY85" s="95">
        <f t="shared" si="87"/>
        <v>0</v>
      </c>
      <c r="CZ85" s="95">
        <f t="shared" si="87"/>
        <v>0</v>
      </c>
      <c r="DA85" s="289"/>
      <c r="DB85" s="290"/>
      <c r="DC85" s="118"/>
      <c r="DD85" s="95"/>
      <c r="DE85" s="95">
        <f t="shared" si="88"/>
        <v>0</v>
      </c>
      <c r="DF85" s="95">
        <f t="shared" si="88"/>
        <v>0</v>
      </c>
      <c r="DG85" s="98"/>
      <c r="DH85" s="98"/>
      <c r="DI85" s="98"/>
      <c r="DJ85" s="98"/>
      <c r="DK85" s="95">
        <f t="shared" si="89"/>
        <v>0</v>
      </c>
      <c r="DL85" s="95">
        <f t="shared" si="89"/>
        <v>0</v>
      </c>
      <c r="DM85" s="289"/>
      <c r="DN85" s="289"/>
      <c r="DO85" s="296"/>
      <c r="DP85" s="297"/>
      <c r="DQ85" s="95">
        <f t="shared" si="90"/>
        <v>0</v>
      </c>
      <c r="DR85" s="95">
        <f t="shared" si="90"/>
        <v>0</v>
      </c>
      <c r="DS85" s="140"/>
      <c r="DT85" s="95"/>
      <c r="DU85" s="289"/>
      <c r="DV85" s="289"/>
      <c r="DW85" s="95">
        <f t="shared" si="91"/>
        <v>0</v>
      </c>
      <c r="DX85" s="95">
        <f t="shared" si="91"/>
        <v>0</v>
      </c>
      <c r="DY85" s="289"/>
      <c r="DZ85" s="290"/>
      <c r="EA85" s="261"/>
      <c r="EB85" s="95"/>
      <c r="EC85" s="95">
        <f t="shared" si="92"/>
        <v>0</v>
      </c>
      <c r="ED85" s="95">
        <f t="shared" si="92"/>
        <v>0</v>
      </c>
      <c r="EE85" s="289"/>
      <c r="EF85" s="289"/>
      <c r="EG85" s="296"/>
      <c r="EH85" s="296"/>
      <c r="EI85" s="95">
        <f t="shared" si="93"/>
        <v>0</v>
      </c>
      <c r="EJ85" s="95">
        <f t="shared" si="93"/>
        <v>0</v>
      </c>
      <c r="EK85" s="289"/>
      <c r="EL85" s="289"/>
      <c r="EM85" s="296"/>
      <c r="EN85" s="296"/>
      <c r="EO85" s="95">
        <f t="shared" si="94"/>
        <v>0</v>
      </c>
      <c r="EP85" s="95">
        <f t="shared" si="94"/>
        <v>0</v>
      </c>
      <c r="EQ85" s="262">
        <v>0</v>
      </c>
      <c r="ER85" s="240"/>
      <c r="ES85" s="240"/>
      <c r="ET85" s="240"/>
      <c r="EU85" s="98">
        <f t="shared" si="95"/>
        <v>0</v>
      </c>
      <c r="EV85" s="98">
        <f t="shared" si="96"/>
        <v>0</v>
      </c>
      <c r="EW85" s="95"/>
      <c r="EX85" s="95"/>
      <c r="EY85" s="95"/>
      <c r="EZ85" s="95"/>
      <c r="FA85" s="95">
        <f t="shared" si="97"/>
        <v>0</v>
      </c>
      <c r="FB85" s="95">
        <f t="shared" si="97"/>
        <v>0</v>
      </c>
      <c r="FC85" s="95"/>
      <c r="FD85" s="95"/>
      <c r="FE85" s="95"/>
      <c r="FF85" s="95"/>
      <c r="FG85" s="95">
        <f t="shared" si="98"/>
        <v>0</v>
      </c>
      <c r="FH85" s="95">
        <f t="shared" si="98"/>
        <v>0</v>
      </c>
      <c r="FI85" s="240"/>
      <c r="FJ85" s="240"/>
      <c r="FK85" s="240"/>
      <c r="FL85" s="240"/>
      <c r="FM85" s="98">
        <f t="shared" si="99"/>
        <v>0</v>
      </c>
      <c r="FN85" s="98">
        <f t="shared" si="100"/>
        <v>0</v>
      </c>
      <c r="FO85" s="240">
        <v>1.03</v>
      </c>
      <c r="FP85" s="240"/>
      <c r="FQ85" s="240"/>
      <c r="FR85" s="240"/>
      <c r="FS85" s="98">
        <f t="shared" si="101"/>
        <v>1.03</v>
      </c>
      <c r="FT85" s="98">
        <f t="shared" si="102"/>
        <v>0</v>
      </c>
      <c r="FU85" s="240">
        <v>3.61</v>
      </c>
      <c r="FV85" s="240"/>
      <c r="FW85" s="240"/>
      <c r="FX85" s="240"/>
      <c r="FY85" s="98">
        <f t="shared" si="103"/>
        <v>3.61</v>
      </c>
      <c r="FZ85" s="98">
        <f t="shared" si="104"/>
        <v>0</v>
      </c>
      <c r="GA85" s="240">
        <v>0</v>
      </c>
      <c r="GB85" s="240"/>
      <c r="GC85" s="240"/>
      <c r="GD85" s="240"/>
      <c r="GE85" s="98">
        <f t="shared" si="105"/>
        <v>0</v>
      </c>
      <c r="GF85" s="98">
        <f t="shared" si="106"/>
        <v>0</v>
      </c>
      <c r="GG85" s="240"/>
      <c r="GH85" s="240"/>
      <c r="GI85" s="98">
        <f t="shared" si="70"/>
        <v>0</v>
      </c>
      <c r="GJ85" s="98">
        <f t="shared" si="107"/>
        <v>0</v>
      </c>
      <c r="GK85" s="240"/>
      <c r="GL85" s="240"/>
      <c r="GM85" s="98">
        <f t="shared" si="108"/>
        <v>0</v>
      </c>
      <c r="GN85" s="98">
        <f t="shared" si="109"/>
        <v>0</v>
      </c>
      <c r="GO85" s="240">
        <v>0</v>
      </c>
      <c r="GP85" s="240"/>
      <c r="GQ85" s="98">
        <f t="shared" si="110"/>
        <v>0</v>
      </c>
      <c r="GR85" s="98">
        <f t="shared" si="111"/>
        <v>0</v>
      </c>
      <c r="GS85" s="240"/>
      <c r="GT85" s="240"/>
      <c r="GU85" s="98">
        <f t="shared" si="112"/>
        <v>0</v>
      </c>
      <c r="GV85" s="98">
        <f t="shared" si="113"/>
        <v>0</v>
      </c>
      <c r="GW85" s="240"/>
      <c r="GX85" s="240"/>
      <c r="GY85" s="98">
        <f t="shared" si="114"/>
        <v>0</v>
      </c>
      <c r="GZ85" s="98">
        <f t="shared" si="115"/>
        <v>0</v>
      </c>
      <c r="HA85" s="240"/>
      <c r="HB85" s="240"/>
      <c r="HC85" s="98">
        <f t="shared" si="116"/>
        <v>0</v>
      </c>
      <c r="HD85" s="98">
        <f t="shared" si="117"/>
        <v>0</v>
      </c>
      <c r="HE85" s="240">
        <v>1.33</v>
      </c>
      <c r="HF85" s="240"/>
      <c r="HG85" s="98">
        <f t="shared" si="118"/>
        <v>1.33</v>
      </c>
      <c r="HH85" s="98">
        <f t="shared" si="118"/>
        <v>0</v>
      </c>
      <c r="HI85" s="98">
        <v>1.65</v>
      </c>
      <c r="HJ85" s="98"/>
      <c r="HK85" s="98">
        <f t="shared" si="119"/>
        <v>1.65</v>
      </c>
      <c r="HL85" s="98">
        <f t="shared" si="119"/>
        <v>0</v>
      </c>
      <c r="HM85" s="98"/>
      <c r="HN85" s="98"/>
      <c r="HO85" s="98">
        <f t="shared" si="120"/>
        <v>0</v>
      </c>
      <c r="HP85" s="98">
        <f t="shared" si="120"/>
        <v>0</v>
      </c>
      <c r="HQ85" s="98"/>
      <c r="HR85" s="98"/>
      <c r="HS85" s="98">
        <f t="shared" si="121"/>
        <v>0</v>
      </c>
      <c r="HT85" s="98">
        <f t="shared" si="121"/>
        <v>0</v>
      </c>
      <c r="HU85" s="98">
        <v>0</v>
      </c>
      <c r="HV85" s="98"/>
      <c r="HW85" s="98">
        <f t="shared" si="122"/>
        <v>0</v>
      </c>
      <c r="HX85" s="98">
        <f t="shared" si="122"/>
        <v>0</v>
      </c>
      <c r="HY85" s="98"/>
      <c r="HZ85" s="98"/>
      <c r="IA85" s="98">
        <f t="shared" si="123"/>
        <v>0</v>
      </c>
      <c r="IB85" s="98">
        <f t="shared" si="123"/>
        <v>0</v>
      </c>
      <c r="IC85" s="98"/>
      <c r="ID85" s="98"/>
      <c r="IE85" s="98">
        <f t="shared" si="124"/>
        <v>0</v>
      </c>
      <c r="IF85" s="263">
        <f t="shared" si="125"/>
        <v>0</v>
      </c>
      <c r="IG85" s="288"/>
      <c r="IH85" s="288"/>
      <c r="II85" s="264">
        <f t="shared" si="126"/>
        <v>0</v>
      </c>
      <c r="IJ85" s="264">
        <f t="shared" si="126"/>
        <v>0</v>
      </c>
      <c r="IM85" s="264">
        <f t="shared" si="127"/>
        <v>0</v>
      </c>
      <c r="IN85" s="264">
        <f t="shared" si="127"/>
        <v>0</v>
      </c>
      <c r="IO85" s="240"/>
      <c r="IP85" s="264"/>
      <c r="IQ85" s="264">
        <f t="shared" si="128"/>
        <v>0</v>
      </c>
      <c r="IR85" s="264">
        <f t="shared" si="128"/>
        <v>0</v>
      </c>
      <c r="IS85" s="264"/>
      <c r="IT85" s="264"/>
      <c r="IU85" s="264">
        <f t="shared" si="129"/>
        <v>0</v>
      </c>
      <c r="IV85" s="264">
        <f t="shared" si="129"/>
        <v>0</v>
      </c>
      <c r="IW85" s="264">
        <v>0</v>
      </c>
      <c r="IX85" s="264"/>
      <c r="IY85" s="264">
        <f t="shared" si="130"/>
        <v>0</v>
      </c>
      <c r="IZ85" s="264">
        <f t="shared" si="131"/>
        <v>0</v>
      </c>
      <c r="JA85" s="264"/>
      <c r="JB85" s="264"/>
      <c r="JC85" s="264">
        <f t="shared" si="132"/>
        <v>0</v>
      </c>
      <c r="JD85" s="264">
        <f t="shared" si="132"/>
        <v>0</v>
      </c>
      <c r="JE85" s="264">
        <v>1.22</v>
      </c>
      <c r="JF85" s="264"/>
      <c r="JG85" s="264">
        <f t="shared" si="133"/>
        <v>1.22</v>
      </c>
      <c r="JH85" s="264">
        <f t="shared" si="133"/>
        <v>0</v>
      </c>
      <c r="JI85" s="264"/>
      <c r="JJ85" s="264"/>
      <c r="JK85" s="264">
        <f t="shared" si="134"/>
        <v>0</v>
      </c>
      <c r="JL85" s="264">
        <f t="shared" si="134"/>
        <v>0</v>
      </c>
      <c r="JM85" s="264"/>
      <c r="JN85" s="264"/>
      <c r="JO85" s="264">
        <f t="shared" si="135"/>
        <v>0</v>
      </c>
      <c r="JP85" s="264">
        <f t="shared" si="135"/>
        <v>0</v>
      </c>
      <c r="JQ85" s="264"/>
      <c r="JR85" s="264"/>
      <c r="JS85" s="264">
        <f t="shared" si="136"/>
        <v>0</v>
      </c>
      <c r="JT85" s="264">
        <f t="shared" si="136"/>
        <v>0</v>
      </c>
      <c r="JU85" s="264"/>
      <c r="JV85" s="264"/>
      <c r="JW85" s="264">
        <f t="shared" si="137"/>
        <v>0</v>
      </c>
      <c r="JX85" s="264">
        <f t="shared" si="137"/>
        <v>0</v>
      </c>
    </row>
    <row r="86" spans="1:284" ht="12.75" customHeight="1">
      <c r="A86" s="219"/>
      <c r="B86" s="114">
        <v>76</v>
      </c>
      <c r="C86" s="289"/>
      <c r="D86" s="289"/>
      <c r="E86" s="98"/>
      <c r="F86" s="98"/>
      <c r="G86" s="95">
        <f t="shared" si="71"/>
        <v>0</v>
      </c>
      <c r="H86" s="95">
        <f t="shared" si="71"/>
        <v>0</v>
      </c>
      <c r="I86" s="290">
        <v>0</v>
      </c>
      <c r="J86" s="95"/>
      <c r="K86" s="95"/>
      <c r="L86" s="95"/>
      <c r="M86" s="95">
        <f t="shared" si="72"/>
        <v>0</v>
      </c>
      <c r="N86" s="95">
        <f t="shared" si="72"/>
        <v>0</v>
      </c>
      <c r="O86" s="289"/>
      <c r="P86" s="290"/>
      <c r="Q86" s="98"/>
      <c r="R86" s="95"/>
      <c r="S86" s="95">
        <f t="shared" si="73"/>
        <v>0</v>
      </c>
      <c r="T86" s="95">
        <f t="shared" si="73"/>
        <v>0</v>
      </c>
      <c r="U86" s="95"/>
      <c r="V86" s="95"/>
      <c r="W86" s="98"/>
      <c r="X86" s="98"/>
      <c r="Y86" s="95">
        <f t="shared" si="74"/>
        <v>0</v>
      </c>
      <c r="Z86" s="95">
        <f t="shared" si="74"/>
        <v>0</v>
      </c>
      <c r="AA86" s="95"/>
      <c r="AB86" s="298"/>
      <c r="AC86" s="299"/>
      <c r="AD86" s="292"/>
      <c r="AE86" s="95">
        <f t="shared" si="75"/>
        <v>0</v>
      </c>
      <c r="AF86" s="95">
        <f t="shared" si="75"/>
        <v>0</v>
      </c>
      <c r="AG86" s="95">
        <v>0</v>
      </c>
      <c r="AH86" s="95"/>
      <c r="AI86" s="95"/>
      <c r="AJ86" s="95"/>
      <c r="AK86" s="95">
        <f t="shared" si="76"/>
        <v>0</v>
      </c>
      <c r="AL86" s="95">
        <f t="shared" si="76"/>
        <v>0</v>
      </c>
      <c r="AM86" s="95"/>
      <c r="AN86" s="95"/>
      <c r="AO86" s="99"/>
      <c r="AP86" s="99"/>
      <c r="AQ86" s="95">
        <f t="shared" si="77"/>
        <v>0</v>
      </c>
      <c r="AR86" s="95">
        <f t="shared" si="77"/>
        <v>0</v>
      </c>
      <c r="AS86" s="98"/>
      <c r="AT86" s="98"/>
      <c r="AU86" s="98"/>
      <c r="AV86" s="95"/>
      <c r="AW86" s="95">
        <f t="shared" si="78"/>
        <v>0</v>
      </c>
      <c r="AX86" s="95">
        <f t="shared" si="78"/>
        <v>0</v>
      </c>
      <c r="AY86" s="260"/>
      <c r="AZ86" s="110"/>
      <c r="BA86" s="110"/>
      <c r="BB86" s="110"/>
      <c r="BC86" s="95">
        <f t="shared" si="79"/>
        <v>0</v>
      </c>
      <c r="BD86" s="95">
        <f t="shared" si="79"/>
        <v>0</v>
      </c>
      <c r="BE86" s="289"/>
      <c r="BF86" s="289"/>
      <c r="BG86" s="99"/>
      <c r="BH86" s="293"/>
      <c r="BI86" s="95">
        <f t="shared" si="80"/>
        <v>0</v>
      </c>
      <c r="BJ86" s="95">
        <f t="shared" si="80"/>
        <v>0</v>
      </c>
      <c r="BK86" s="118"/>
      <c r="BL86" s="118"/>
      <c r="BM86" s="95"/>
      <c r="BN86" s="95"/>
      <c r="BO86" s="95">
        <f t="shared" si="81"/>
        <v>0</v>
      </c>
      <c r="BP86" s="95">
        <f t="shared" si="81"/>
        <v>0</v>
      </c>
      <c r="BQ86" s="294"/>
      <c r="BR86" s="289"/>
      <c r="BS86" s="119"/>
      <c r="BT86" s="119"/>
      <c r="BU86" s="95">
        <f t="shared" si="82"/>
        <v>0</v>
      </c>
      <c r="BV86" s="95">
        <f t="shared" si="82"/>
        <v>0</v>
      </c>
      <c r="BW86" s="98"/>
      <c r="BX86" s="98"/>
      <c r="BY86" s="103"/>
      <c r="BZ86" s="295"/>
      <c r="CA86" s="95">
        <f t="shared" si="83"/>
        <v>0</v>
      </c>
      <c r="CB86" s="95">
        <f t="shared" si="83"/>
        <v>0</v>
      </c>
      <c r="CC86" s="98"/>
      <c r="CD86" s="98"/>
      <c r="CE86" s="120"/>
      <c r="CF86" s="120"/>
      <c r="CG86" s="95">
        <f t="shared" si="84"/>
        <v>0</v>
      </c>
      <c r="CH86" s="95">
        <f t="shared" si="84"/>
        <v>0</v>
      </c>
      <c r="CI86" s="289"/>
      <c r="CJ86" s="289"/>
      <c r="CK86" s="266"/>
      <c r="CL86" s="95"/>
      <c r="CM86" s="95">
        <f t="shared" si="85"/>
        <v>0</v>
      </c>
      <c r="CN86" s="95">
        <f t="shared" si="85"/>
        <v>0</v>
      </c>
      <c r="CO86" s="289"/>
      <c r="CP86" s="289"/>
      <c r="CQ86" s="95"/>
      <c r="CR86" s="95"/>
      <c r="CS86" s="95">
        <f t="shared" si="86"/>
        <v>0</v>
      </c>
      <c r="CT86" s="95">
        <f t="shared" si="86"/>
        <v>0</v>
      </c>
      <c r="CU86" s="98"/>
      <c r="CV86" s="98"/>
      <c r="CW86" s="289"/>
      <c r="CX86" s="289"/>
      <c r="CY86" s="95">
        <f t="shared" si="87"/>
        <v>0</v>
      </c>
      <c r="CZ86" s="95">
        <f t="shared" si="87"/>
        <v>0</v>
      </c>
      <c r="DA86" s="289"/>
      <c r="DB86" s="290"/>
      <c r="DC86" s="118"/>
      <c r="DD86" s="95"/>
      <c r="DE86" s="95">
        <f t="shared" si="88"/>
        <v>0</v>
      </c>
      <c r="DF86" s="95">
        <f t="shared" si="88"/>
        <v>0</v>
      </c>
      <c r="DG86" s="98"/>
      <c r="DH86" s="98"/>
      <c r="DI86" s="98"/>
      <c r="DJ86" s="98"/>
      <c r="DK86" s="95">
        <f t="shared" si="89"/>
        <v>0</v>
      </c>
      <c r="DL86" s="95">
        <f t="shared" si="89"/>
        <v>0</v>
      </c>
      <c r="DM86" s="289"/>
      <c r="DN86" s="289"/>
      <c r="DO86" s="296"/>
      <c r="DP86" s="297"/>
      <c r="DQ86" s="95">
        <f t="shared" si="90"/>
        <v>0</v>
      </c>
      <c r="DR86" s="95">
        <f t="shared" si="90"/>
        <v>0</v>
      </c>
      <c r="DS86" s="140"/>
      <c r="DT86" s="95"/>
      <c r="DU86" s="289"/>
      <c r="DV86" s="289"/>
      <c r="DW86" s="95">
        <f t="shared" si="91"/>
        <v>0</v>
      </c>
      <c r="DX86" s="95">
        <f t="shared" si="91"/>
        <v>0</v>
      </c>
      <c r="DY86" s="289"/>
      <c r="DZ86" s="290"/>
      <c r="EA86" s="261"/>
      <c r="EB86" s="95"/>
      <c r="EC86" s="95">
        <f t="shared" si="92"/>
        <v>0</v>
      </c>
      <c r="ED86" s="95">
        <f t="shared" si="92"/>
        <v>0</v>
      </c>
      <c r="EE86" s="289"/>
      <c r="EF86" s="289"/>
      <c r="EG86" s="296"/>
      <c r="EH86" s="296"/>
      <c r="EI86" s="95">
        <f t="shared" si="93"/>
        <v>0</v>
      </c>
      <c r="EJ86" s="95">
        <f t="shared" si="93"/>
        <v>0</v>
      </c>
      <c r="EK86" s="289"/>
      <c r="EL86" s="289"/>
      <c r="EM86" s="296"/>
      <c r="EN86" s="296"/>
      <c r="EO86" s="95">
        <f t="shared" si="94"/>
        <v>0</v>
      </c>
      <c r="EP86" s="95">
        <f t="shared" si="94"/>
        <v>0</v>
      </c>
      <c r="EQ86" s="262">
        <v>0</v>
      </c>
      <c r="ER86" s="240"/>
      <c r="ES86" s="240"/>
      <c r="ET86" s="240"/>
      <c r="EU86" s="98">
        <f t="shared" si="95"/>
        <v>0</v>
      </c>
      <c r="EV86" s="98">
        <f t="shared" si="96"/>
        <v>0</v>
      </c>
      <c r="EW86" s="95"/>
      <c r="EX86" s="95"/>
      <c r="EY86" s="95"/>
      <c r="EZ86" s="95"/>
      <c r="FA86" s="95">
        <f t="shared" si="97"/>
        <v>0</v>
      </c>
      <c r="FB86" s="95">
        <f t="shared" si="97"/>
        <v>0</v>
      </c>
      <c r="FC86" s="95"/>
      <c r="FD86" s="95"/>
      <c r="FE86" s="95"/>
      <c r="FF86" s="95"/>
      <c r="FG86" s="95">
        <f t="shared" si="98"/>
        <v>0</v>
      </c>
      <c r="FH86" s="95">
        <f t="shared" si="98"/>
        <v>0</v>
      </c>
      <c r="FI86" s="240"/>
      <c r="FJ86" s="240"/>
      <c r="FK86" s="240"/>
      <c r="FL86" s="240"/>
      <c r="FM86" s="98">
        <f t="shared" si="99"/>
        <v>0</v>
      </c>
      <c r="FN86" s="98">
        <f t="shared" si="100"/>
        <v>0</v>
      </c>
      <c r="FO86" s="240">
        <v>1.03</v>
      </c>
      <c r="FP86" s="240"/>
      <c r="FQ86" s="240"/>
      <c r="FR86" s="240"/>
      <c r="FS86" s="98">
        <f t="shared" si="101"/>
        <v>1.03</v>
      </c>
      <c r="FT86" s="98">
        <f t="shared" si="102"/>
        <v>0</v>
      </c>
      <c r="FU86" s="240">
        <v>3.61</v>
      </c>
      <c r="FV86" s="240"/>
      <c r="FW86" s="240"/>
      <c r="FX86" s="240"/>
      <c r="FY86" s="98">
        <f t="shared" si="103"/>
        <v>3.61</v>
      </c>
      <c r="FZ86" s="98">
        <f t="shared" si="104"/>
        <v>0</v>
      </c>
      <c r="GA86" s="240">
        <v>0</v>
      </c>
      <c r="GB86" s="240"/>
      <c r="GC86" s="240"/>
      <c r="GD86" s="240"/>
      <c r="GE86" s="98">
        <f t="shared" si="105"/>
        <v>0</v>
      </c>
      <c r="GF86" s="98">
        <f t="shared" si="106"/>
        <v>0</v>
      </c>
      <c r="GG86" s="240"/>
      <c r="GH86" s="240"/>
      <c r="GI86" s="98">
        <f t="shared" si="70"/>
        <v>0</v>
      </c>
      <c r="GJ86" s="98">
        <f t="shared" si="107"/>
        <v>0</v>
      </c>
      <c r="GK86" s="240"/>
      <c r="GL86" s="240"/>
      <c r="GM86" s="98">
        <f t="shared" si="108"/>
        <v>0</v>
      </c>
      <c r="GN86" s="98">
        <f t="shared" si="109"/>
        <v>0</v>
      </c>
      <c r="GO86" s="240">
        <v>0</v>
      </c>
      <c r="GP86" s="240"/>
      <c r="GQ86" s="98">
        <f t="shared" si="110"/>
        <v>0</v>
      </c>
      <c r="GR86" s="98">
        <f t="shared" si="111"/>
        <v>0</v>
      </c>
      <c r="GS86" s="240"/>
      <c r="GT86" s="240"/>
      <c r="GU86" s="98">
        <f t="shared" si="112"/>
        <v>0</v>
      </c>
      <c r="GV86" s="98">
        <f t="shared" si="113"/>
        <v>0</v>
      </c>
      <c r="GW86" s="240"/>
      <c r="GX86" s="240"/>
      <c r="GY86" s="98">
        <f t="shared" si="114"/>
        <v>0</v>
      </c>
      <c r="GZ86" s="98">
        <f t="shared" si="115"/>
        <v>0</v>
      </c>
      <c r="HA86" s="240"/>
      <c r="HB86" s="240"/>
      <c r="HC86" s="98">
        <f t="shared" si="116"/>
        <v>0</v>
      </c>
      <c r="HD86" s="98">
        <f t="shared" si="117"/>
        <v>0</v>
      </c>
      <c r="HE86" s="240">
        <v>1.33</v>
      </c>
      <c r="HF86" s="240"/>
      <c r="HG86" s="98">
        <f t="shared" si="118"/>
        <v>1.33</v>
      </c>
      <c r="HH86" s="98">
        <f t="shared" si="118"/>
        <v>0</v>
      </c>
      <c r="HI86" s="98">
        <v>1.65</v>
      </c>
      <c r="HJ86" s="98"/>
      <c r="HK86" s="98">
        <f t="shared" si="119"/>
        <v>1.65</v>
      </c>
      <c r="HL86" s="98">
        <f t="shared" si="119"/>
        <v>0</v>
      </c>
      <c r="HM86" s="98"/>
      <c r="HN86" s="98"/>
      <c r="HO86" s="98">
        <f t="shared" si="120"/>
        <v>0</v>
      </c>
      <c r="HP86" s="98">
        <f t="shared" si="120"/>
        <v>0</v>
      </c>
      <c r="HQ86" s="98"/>
      <c r="HR86" s="98"/>
      <c r="HS86" s="98">
        <f t="shared" si="121"/>
        <v>0</v>
      </c>
      <c r="HT86" s="98">
        <f t="shared" si="121"/>
        <v>0</v>
      </c>
      <c r="HU86" s="98">
        <v>0</v>
      </c>
      <c r="HV86" s="98"/>
      <c r="HW86" s="98">
        <f t="shared" si="122"/>
        <v>0</v>
      </c>
      <c r="HX86" s="98">
        <f t="shared" si="122"/>
        <v>0</v>
      </c>
      <c r="HY86" s="98"/>
      <c r="HZ86" s="98"/>
      <c r="IA86" s="98">
        <f t="shared" si="123"/>
        <v>0</v>
      </c>
      <c r="IB86" s="98">
        <f t="shared" si="123"/>
        <v>0</v>
      </c>
      <c r="IC86" s="98"/>
      <c r="ID86" s="98"/>
      <c r="IE86" s="98">
        <f t="shared" si="124"/>
        <v>0</v>
      </c>
      <c r="IF86" s="263">
        <f t="shared" si="125"/>
        <v>0</v>
      </c>
      <c r="IG86" s="288"/>
      <c r="IH86" s="288"/>
      <c r="II86" s="264">
        <f t="shared" si="126"/>
        <v>0</v>
      </c>
      <c r="IJ86" s="264">
        <f t="shared" si="126"/>
        <v>0</v>
      </c>
      <c r="IM86" s="264">
        <f t="shared" si="127"/>
        <v>0</v>
      </c>
      <c r="IN86" s="264">
        <f t="shared" si="127"/>
        <v>0</v>
      </c>
      <c r="IO86" s="240"/>
      <c r="IP86" s="264"/>
      <c r="IQ86" s="264">
        <f t="shared" si="128"/>
        <v>0</v>
      </c>
      <c r="IR86" s="264">
        <f t="shared" si="128"/>
        <v>0</v>
      </c>
      <c r="IS86" s="264"/>
      <c r="IT86" s="264"/>
      <c r="IU86" s="264">
        <f t="shared" si="129"/>
        <v>0</v>
      </c>
      <c r="IV86" s="264">
        <f t="shared" si="129"/>
        <v>0</v>
      </c>
      <c r="IW86" s="264">
        <v>0</v>
      </c>
      <c r="IX86" s="264"/>
      <c r="IY86" s="264">
        <f t="shared" si="130"/>
        <v>0</v>
      </c>
      <c r="IZ86" s="264">
        <f t="shared" si="131"/>
        <v>0</v>
      </c>
      <c r="JA86" s="264"/>
      <c r="JB86" s="264"/>
      <c r="JC86" s="264">
        <f t="shared" si="132"/>
        <v>0</v>
      </c>
      <c r="JD86" s="264">
        <f t="shared" si="132"/>
        <v>0</v>
      </c>
      <c r="JE86" s="264">
        <v>1.22</v>
      </c>
      <c r="JF86" s="264"/>
      <c r="JG86" s="264">
        <f t="shared" si="133"/>
        <v>1.22</v>
      </c>
      <c r="JH86" s="264">
        <f t="shared" si="133"/>
        <v>0</v>
      </c>
      <c r="JI86" s="264"/>
      <c r="JJ86" s="264"/>
      <c r="JK86" s="264">
        <f t="shared" si="134"/>
        <v>0</v>
      </c>
      <c r="JL86" s="264">
        <f t="shared" si="134"/>
        <v>0</v>
      </c>
      <c r="JM86" s="264"/>
      <c r="JN86" s="264"/>
      <c r="JO86" s="264">
        <f t="shared" si="135"/>
        <v>0</v>
      </c>
      <c r="JP86" s="264">
        <f t="shared" si="135"/>
        <v>0</v>
      </c>
      <c r="JQ86" s="264"/>
      <c r="JR86" s="264"/>
      <c r="JS86" s="264">
        <f t="shared" si="136"/>
        <v>0</v>
      </c>
      <c r="JT86" s="264">
        <f t="shared" si="136"/>
        <v>0</v>
      </c>
      <c r="JU86" s="264"/>
      <c r="JV86" s="264"/>
      <c r="JW86" s="264">
        <f t="shared" si="137"/>
        <v>0</v>
      </c>
      <c r="JX86" s="264">
        <f t="shared" si="137"/>
        <v>0</v>
      </c>
    </row>
    <row r="87" spans="1:284" ht="12.75" customHeight="1">
      <c r="A87" s="222" t="s">
        <v>155</v>
      </c>
      <c r="B87" s="114">
        <v>77</v>
      </c>
      <c r="C87" s="289"/>
      <c r="D87" s="289"/>
      <c r="E87" s="98"/>
      <c r="F87" s="98"/>
      <c r="G87" s="95">
        <f t="shared" si="71"/>
        <v>0</v>
      </c>
      <c r="H87" s="95">
        <f t="shared" si="71"/>
        <v>0</v>
      </c>
      <c r="I87" s="290">
        <v>0</v>
      </c>
      <c r="J87" s="95"/>
      <c r="K87" s="95"/>
      <c r="L87" s="95"/>
      <c r="M87" s="95">
        <f t="shared" si="72"/>
        <v>0</v>
      </c>
      <c r="N87" s="95">
        <f t="shared" si="72"/>
        <v>0</v>
      </c>
      <c r="O87" s="289"/>
      <c r="P87" s="290"/>
      <c r="Q87" s="98"/>
      <c r="R87" s="95"/>
      <c r="S87" s="95">
        <f t="shared" si="73"/>
        <v>0</v>
      </c>
      <c r="T87" s="95">
        <f t="shared" si="73"/>
        <v>0</v>
      </c>
      <c r="U87" s="95"/>
      <c r="V87" s="95"/>
      <c r="W87" s="98"/>
      <c r="X87" s="98"/>
      <c r="Y87" s="95">
        <f t="shared" si="74"/>
        <v>0</v>
      </c>
      <c r="Z87" s="95">
        <f t="shared" si="74"/>
        <v>0</v>
      </c>
      <c r="AA87" s="95"/>
      <c r="AB87" s="298"/>
      <c r="AC87" s="299"/>
      <c r="AD87" s="292"/>
      <c r="AE87" s="95">
        <f t="shared" si="75"/>
        <v>0</v>
      </c>
      <c r="AF87" s="95">
        <f t="shared" si="75"/>
        <v>0</v>
      </c>
      <c r="AG87" s="95">
        <v>0</v>
      </c>
      <c r="AH87" s="95"/>
      <c r="AI87" s="95"/>
      <c r="AJ87" s="95"/>
      <c r="AK87" s="95">
        <f t="shared" si="76"/>
        <v>0</v>
      </c>
      <c r="AL87" s="95">
        <f t="shared" si="76"/>
        <v>0</v>
      </c>
      <c r="AM87" s="95"/>
      <c r="AN87" s="95"/>
      <c r="AO87" s="99"/>
      <c r="AP87" s="99"/>
      <c r="AQ87" s="95">
        <f t="shared" si="77"/>
        <v>0</v>
      </c>
      <c r="AR87" s="95">
        <f t="shared" si="77"/>
        <v>0</v>
      </c>
      <c r="AS87" s="98"/>
      <c r="AT87" s="98"/>
      <c r="AU87" s="98"/>
      <c r="AV87" s="95"/>
      <c r="AW87" s="95">
        <f t="shared" si="78"/>
        <v>0</v>
      </c>
      <c r="AX87" s="95">
        <f t="shared" si="78"/>
        <v>0</v>
      </c>
      <c r="AY87" s="260"/>
      <c r="AZ87" s="110"/>
      <c r="BA87" s="110"/>
      <c r="BB87" s="110"/>
      <c r="BC87" s="95">
        <f t="shared" si="79"/>
        <v>0</v>
      </c>
      <c r="BD87" s="95">
        <f t="shared" si="79"/>
        <v>0</v>
      </c>
      <c r="BE87" s="289"/>
      <c r="BF87" s="289"/>
      <c r="BG87" s="99"/>
      <c r="BH87" s="293"/>
      <c r="BI87" s="95">
        <f t="shared" si="80"/>
        <v>0</v>
      </c>
      <c r="BJ87" s="95">
        <f t="shared" si="80"/>
        <v>0</v>
      </c>
      <c r="BK87" s="118"/>
      <c r="BL87" s="118"/>
      <c r="BM87" s="95"/>
      <c r="BN87" s="95"/>
      <c r="BO87" s="95">
        <f t="shared" si="81"/>
        <v>0</v>
      </c>
      <c r="BP87" s="95">
        <f t="shared" si="81"/>
        <v>0</v>
      </c>
      <c r="BQ87" s="294"/>
      <c r="BR87" s="289"/>
      <c r="BS87" s="119"/>
      <c r="BT87" s="119"/>
      <c r="BU87" s="95">
        <f t="shared" si="82"/>
        <v>0</v>
      </c>
      <c r="BV87" s="95">
        <f t="shared" si="82"/>
        <v>0</v>
      </c>
      <c r="BW87" s="98"/>
      <c r="BX87" s="98"/>
      <c r="BY87" s="103"/>
      <c r="BZ87" s="295"/>
      <c r="CA87" s="95">
        <f t="shared" si="83"/>
        <v>0</v>
      </c>
      <c r="CB87" s="95">
        <f t="shared" si="83"/>
        <v>0</v>
      </c>
      <c r="CC87" s="98"/>
      <c r="CD87" s="98"/>
      <c r="CE87" s="120"/>
      <c r="CF87" s="120"/>
      <c r="CG87" s="95">
        <f t="shared" si="84"/>
        <v>0</v>
      </c>
      <c r="CH87" s="95">
        <f t="shared" si="84"/>
        <v>0</v>
      </c>
      <c r="CI87" s="289"/>
      <c r="CJ87" s="289"/>
      <c r="CK87" s="266"/>
      <c r="CL87" s="95"/>
      <c r="CM87" s="95">
        <f t="shared" si="85"/>
        <v>0</v>
      </c>
      <c r="CN87" s="95">
        <f t="shared" si="85"/>
        <v>0</v>
      </c>
      <c r="CO87" s="289"/>
      <c r="CP87" s="289"/>
      <c r="CQ87" s="95"/>
      <c r="CR87" s="95"/>
      <c r="CS87" s="95">
        <f t="shared" si="86"/>
        <v>0</v>
      </c>
      <c r="CT87" s="95">
        <f t="shared" si="86"/>
        <v>0</v>
      </c>
      <c r="CU87" s="98"/>
      <c r="CV87" s="98"/>
      <c r="CW87" s="289"/>
      <c r="CX87" s="289"/>
      <c r="CY87" s="95">
        <f t="shared" si="87"/>
        <v>0</v>
      </c>
      <c r="CZ87" s="95">
        <f t="shared" si="87"/>
        <v>0</v>
      </c>
      <c r="DA87" s="289"/>
      <c r="DB87" s="290"/>
      <c r="DC87" s="118"/>
      <c r="DD87" s="95"/>
      <c r="DE87" s="95">
        <f t="shared" si="88"/>
        <v>0</v>
      </c>
      <c r="DF87" s="95">
        <f t="shared" si="88"/>
        <v>0</v>
      </c>
      <c r="DG87" s="98"/>
      <c r="DH87" s="98"/>
      <c r="DI87" s="98"/>
      <c r="DJ87" s="98"/>
      <c r="DK87" s="95">
        <f t="shared" si="89"/>
        <v>0</v>
      </c>
      <c r="DL87" s="95">
        <f t="shared" si="89"/>
        <v>0</v>
      </c>
      <c r="DM87" s="289"/>
      <c r="DN87" s="289"/>
      <c r="DO87" s="296"/>
      <c r="DP87" s="297"/>
      <c r="DQ87" s="95">
        <f t="shared" si="90"/>
        <v>0</v>
      </c>
      <c r="DR87" s="95">
        <f t="shared" si="90"/>
        <v>0</v>
      </c>
      <c r="DS87" s="140"/>
      <c r="DT87" s="95"/>
      <c r="DU87" s="289"/>
      <c r="DV87" s="289"/>
      <c r="DW87" s="95">
        <f t="shared" si="91"/>
        <v>0</v>
      </c>
      <c r="DX87" s="95">
        <f t="shared" si="91"/>
        <v>0</v>
      </c>
      <c r="DY87" s="289"/>
      <c r="DZ87" s="290"/>
      <c r="EA87" s="261"/>
      <c r="EB87" s="95"/>
      <c r="EC87" s="95">
        <f t="shared" si="92"/>
        <v>0</v>
      </c>
      <c r="ED87" s="95">
        <f t="shared" si="92"/>
        <v>0</v>
      </c>
      <c r="EE87" s="289"/>
      <c r="EF87" s="289"/>
      <c r="EG87" s="296"/>
      <c r="EH87" s="296"/>
      <c r="EI87" s="95">
        <f t="shared" si="93"/>
        <v>0</v>
      </c>
      <c r="EJ87" s="95">
        <f t="shared" si="93"/>
        <v>0</v>
      </c>
      <c r="EK87" s="289"/>
      <c r="EL87" s="289"/>
      <c r="EM87" s="296"/>
      <c r="EN87" s="296"/>
      <c r="EO87" s="95">
        <f t="shared" si="94"/>
        <v>0</v>
      </c>
      <c r="EP87" s="95">
        <f t="shared" si="94"/>
        <v>0</v>
      </c>
      <c r="EQ87" s="262">
        <v>0</v>
      </c>
      <c r="ER87" s="240"/>
      <c r="ES87" s="240"/>
      <c r="ET87" s="240"/>
      <c r="EU87" s="98">
        <f t="shared" si="95"/>
        <v>0</v>
      </c>
      <c r="EV87" s="98">
        <f t="shared" si="96"/>
        <v>0</v>
      </c>
      <c r="EW87" s="95"/>
      <c r="EX87" s="95"/>
      <c r="EY87" s="95"/>
      <c r="EZ87" s="95"/>
      <c r="FA87" s="95">
        <f t="shared" si="97"/>
        <v>0</v>
      </c>
      <c r="FB87" s="95">
        <f t="shared" si="97"/>
        <v>0</v>
      </c>
      <c r="FC87" s="95"/>
      <c r="FD87" s="95"/>
      <c r="FE87" s="95"/>
      <c r="FF87" s="95"/>
      <c r="FG87" s="95">
        <f t="shared" si="98"/>
        <v>0</v>
      </c>
      <c r="FH87" s="95">
        <f t="shared" si="98"/>
        <v>0</v>
      </c>
      <c r="FI87" s="240"/>
      <c r="FJ87" s="240"/>
      <c r="FK87" s="240"/>
      <c r="FL87" s="240"/>
      <c r="FM87" s="98">
        <f t="shared" si="99"/>
        <v>0</v>
      </c>
      <c r="FN87" s="98">
        <f t="shared" si="100"/>
        <v>0</v>
      </c>
      <c r="FO87" s="240">
        <v>2.06</v>
      </c>
      <c r="FP87" s="240"/>
      <c r="FQ87" s="240"/>
      <c r="FR87" s="240"/>
      <c r="FS87" s="98">
        <f t="shared" si="101"/>
        <v>2.06</v>
      </c>
      <c r="FT87" s="98">
        <f t="shared" si="102"/>
        <v>0</v>
      </c>
      <c r="FU87" s="240">
        <v>3.61</v>
      </c>
      <c r="FV87" s="240"/>
      <c r="FW87" s="240"/>
      <c r="FX87" s="240"/>
      <c r="FY87" s="98">
        <f t="shared" si="103"/>
        <v>3.61</v>
      </c>
      <c r="FZ87" s="98">
        <f t="shared" si="104"/>
        <v>0</v>
      </c>
      <c r="GA87" s="240">
        <v>0</v>
      </c>
      <c r="GB87" s="240"/>
      <c r="GC87" s="240"/>
      <c r="GD87" s="240"/>
      <c r="GE87" s="98">
        <f t="shared" si="105"/>
        <v>0</v>
      </c>
      <c r="GF87" s="98">
        <f t="shared" si="106"/>
        <v>0</v>
      </c>
      <c r="GG87" s="240"/>
      <c r="GH87" s="240"/>
      <c r="GI87" s="98">
        <f t="shared" si="70"/>
        <v>0</v>
      </c>
      <c r="GJ87" s="98">
        <f t="shared" si="107"/>
        <v>0</v>
      </c>
      <c r="GK87" s="240"/>
      <c r="GL87" s="240"/>
      <c r="GM87" s="98">
        <f t="shared" si="108"/>
        <v>0</v>
      </c>
      <c r="GN87" s="98">
        <f t="shared" si="109"/>
        <v>0</v>
      </c>
      <c r="GO87" s="240">
        <v>0</v>
      </c>
      <c r="GP87" s="240"/>
      <c r="GQ87" s="98">
        <f t="shared" si="110"/>
        <v>0</v>
      </c>
      <c r="GR87" s="98">
        <f t="shared" si="111"/>
        <v>0</v>
      </c>
      <c r="GS87" s="240"/>
      <c r="GT87" s="240"/>
      <c r="GU87" s="98">
        <f t="shared" si="112"/>
        <v>0</v>
      </c>
      <c r="GV87" s="98">
        <f t="shared" si="113"/>
        <v>0</v>
      </c>
      <c r="GW87" s="240"/>
      <c r="GX87" s="240"/>
      <c r="GY87" s="98">
        <f t="shared" si="114"/>
        <v>0</v>
      </c>
      <c r="GZ87" s="98">
        <f t="shared" si="115"/>
        <v>0</v>
      </c>
      <c r="HA87" s="240"/>
      <c r="HB87" s="240"/>
      <c r="HC87" s="98">
        <f t="shared" si="116"/>
        <v>0</v>
      </c>
      <c r="HD87" s="98">
        <f t="shared" si="117"/>
        <v>0</v>
      </c>
      <c r="HE87" s="240">
        <v>1.33</v>
      </c>
      <c r="HF87" s="240"/>
      <c r="HG87" s="98">
        <f t="shared" si="118"/>
        <v>1.33</v>
      </c>
      <c r="HH87" s="98">
        <f t="shared" si="118"/>
        <v>0</v>
      </c>
      <c r="HI87" s="98">
        <v>1.65</v>
      </c>
      <c r="HJ87" s="98"/>
      <c r="HK87" s="98">
        <f t="shared" si="119"/>
        <v>1.65</v>
      </c>
      <c r="HL87" s="98">
        <f t="shared" si="119"/>
        <v>0</v>
      </c>
      <c r="HM87" s="98"/>
      <c r="HN87" s="98"/>
      <c r="HO87" s="98">
        <f t="shared" si="120"/>
        <v>0</v>
      </c>
      <c r="HP87" s="98">
        <f t="shared" si="120"/>
        <v>0</v>
      </c>
      <c r="HQ87" s="98"/>
      <c r="HR87" s="98"/>
      <c r="HS87" s="98">
        <f t="shared" si="121"/>
        <v>0</v>
      </c>
      <c r="HT87" s="98">
        <f t="shared" si="121"/>
        <v>0</v>
      </c>
      <c r="HU87" s="98">
        <v>0</v>
      </c>
      <c r="HV87" s="98"/>
      <c r="HW87" s="98">
        <f t="shared" si="122"/>
        <v>0</v>
      </c>
      <c r="HX87" s="98">
        <f t="shared" si="122"/>
        <v>0</v>
      </c>
      <c r="HY87" s="98"/>
      <c r="HZ87" s="98"/>
      <c r="IA87" s="98">
        <f t="shared" si="123"/>
        <v>0</v>
      </c>
      <c r="IB87" s="98">
        <f t="shared" si="123"/>
        <v>0</v>
      </c>
      <c r="IC87" s="98"/>
      <c r="ID87" s="98"/>
      <c r="IE87" s="98">
        <f t="shared" si="124"/>
        <v>0</v>
      </c>
      <c r="IF87" s="263">
        <f t="shared" si="125"/>
        <v>0</v>
      </c>
      <c r="IG87" s="288"/>
      <c r="IH87" s="288"/>
      <c r="II87" s="264">
        <f t="shared" si="126"/>
        <v>0</v>
      </c>
      <c r="IJ87" s="264">
        <f t="shared" si="126"/>
        <v>0</v>
      </c>
      <c r="IM87" s="264">
        <f t="shared" si="127"/>
        <v>0</v>
      </c>
      <c r="IN87" s="264">
        <f t="shared" si="127"/>
        <v>0</v>
      </c>
      <c r="IO87" s="240"/>
      <c r="IP87" s="264"/>
      <c r="IQ87" s="264">
        <f t="shared" si="128"/>
        <v>0</v>
      </c>
      <c r="IR87" s="264">
        <f t="shared" si="128"/>
        <v>0</v>
      </c>
      <c r="IS87" s="264"/>
      <c r="IT87" s="264"/>
      <c r="IU87" s="264">
        <f t="shared" si="129"/>
        <v>0</v>
      </c>
      <c r="IV87" s="264">
        <f t="shared" si="129"/>
        <v>0</v>
      </c>
      <c r="IW87" s="264">
        <v>0</v>
      </c>
      <c r="IX87" s="264"/>
      <c r="IY87" s="264">
        <f t="shared" si="130"/>
        <v>0</v>
      </c>
      <c r="IZ87" s="264">
        <f t="shared" si="131"/>
        <v>0</v>
      </c>
      <c r="JA87" s="264"/>
      <c r="JB87" s="264"/>
      <c r="JC87" s="264">
        <f t="shared" si="132"/>
        <v>0</v>
      </c>
      <c r="JD87" s="264">
        <f t="shared" si="132"/>
        <v>0</v>
      </c>
      <c r="JE87" s="264">
        <v>1.1100000000000001</v>
      </c>
      <c r="JF87" s="264"/>
      <c r="JG87" s="264">
        <f t="shared" si="133"/>
        <v>1.1100000000000001</v>
      </c>
      <c r="JH87" s="264">
        <f t="shared" si="133"/>
        <v>0</v>
      </c>
      <c r="JI87" s="264"/>
      <c r="JJ87" s="264"/>
      <c r="JK87" s="264">
        <f t="shared" si="134"/>
        <v>0</v>
      </c>
      <c r="JL87" s="264">
        <f t="shared" si="134"/>
        <v>0</v>
      </c>
      <c r="JM87" s="264"/>
      <c r="JN87" s="264"/>
      <c r="JO87" s="264">
        <f t="shared" si="135"/>
        <v>0</v>
      </c>
      <c r="JP87" s="264">
        <f t="shared" si="135"/>
        <v>0</v>
      </c>
      <c r="JQ87" s="264"/>
      <c r="JR87" s="264"/>
      <c r="JS87" s="264">
        <f t="shared" si="136"/>
        <v>0</v>
      </c>
      <c r="JT87" s="264">
        <f t="shared" si="136"/>
        <v>0</v>
      </c>
      <c r="JU87" s="264"/>
      <c r="JV87" s="264"/>
      <c r="JW87" s="264">
        <f t="shared" si="137"/>
        <v>0</v>
      </c>
      <c r="JX87" s="264">
        <f t="shared" si="137"/>
        <v>0</v>
      </c>
    </row>
    <row r="88" spans="1:284" ht="12.75" customHeight="1">
      <c r="A88" s="219"/>
      <c r="B88" s="114">
        <v>78</v>
      </c>
      <c r="C88" s="289"/>
      <c r="D88" s="289"/>
      <c r="E88" s="98"/>
      <c r="F88" s="98"/>
      <c r="G88" s="95">
        <f t="shared" si="71"/>
        <v>0</v>
      </c>
      <c r="H88" s="95">
        <f t="shared" si="71"/>
        <v>0</v>
      </c>
      <c r="I88" s="290">
        <v>0</v>
      </c>
      <c r="J88" s="95"/>
      <c r="K88" s="95"/>
      <c r="L88" s="95"/>
      <c r="M88" s="95">
        <f t="shared" si="72"/>
        <v>0</v>
      </c>
      <c r="N88" s="95">
        <f t="shared" si="72"/>
        <v>0</v>
      </c>
      <c r="O88" s="289"/>
      <c r="P88" s="290"/>
      <c r="Q88" s="98"/>
      <c r="R88" s="95"/>
      <c r="S88" s="95">
        <f t="shared" si="73"/>
        <v>0</v>
      </c>
      <c r="T88" s="95">
        <f t="shared" si="73"/>
        <v>0</v>
      </c>
      <c r="U88" s="95"/>
      <c r="V88" s="95"/>
      <c r="W88" s="98"/>
      <c r="X88" s="98"/>
      <c r="Y88" s="95">
        <f t="shared" si="74"/>
        <v>0</v>
      </c>
      <c r="Z88" s="95">
        <f t="shared" si="74"/>
        <v>0</v>
      </c>
      <c r="AA88" s="95"/>
      <c r="AB88" s="298"/>
      <c r="AC88" s="299"/>
      <c r="AD88" s="292"/>
      <c r="AE88" s="95">
        <f t="shared" si="75"/>
        <v>0</v>
      </c>
      <c r="AF88" s="95">
        <f t="shared" si="75"/>
        <v>0</v>
      </c>
      <c r="AG88" s="95">
        <v>0</v>
      </c>
      <c r="AH88" s="95"/>
      <c r="AI88" s="95"/>
      <c r="AJ88" s="95"/>
      <c r="AK88" s="95">
        <f t="shared" si="76"/>
        <v>0</v>
      </c>
      <c r="AL88" s="95">
        <f t="shared" si="76"/>
        <v>0</v>
      </c>
      <c r="AM88" s="95"/>
      <c r="AN88" s="95"/>
      <c r="AO88" s="99"/>
      <c r="AP88" s="99"/>
      <c r="AQ88" s="95">
        <f t="shared" si="77"/>
        <v>0</v>
      </c>
      <c r="AR88" s="95">
        <f t="shared" si="77"/>
        <v>0</v>
      </c>
      <c r="AS88" s="98"/>
      <c r="AT88" s="98"/>
      <c r="AU88" s="98"/>
      <c r="AV88" s="95"/>
      <c r="AW88" s="95">
        <f t="shared" si="78"/>
        <v>0</v>
      </c>
      <c r="AX88" s="95">
        <f t="shared" si="78"/>
        <v>0</v>
      </c>
      <c r="AY88" s="260"/>
      <c r="AZ88" s="110"/>
      <c r="BA88" s="110"/>
      <c r="BB88" s="110"/>
      <c r="BC88" s="95">
        <f t="shared" si="79"/>
        <v>0</v>
      </c>
      <c r="BD88" s="95">
        <f t="shared" si="79"/>
        <v>0</v>
      </c>
      <c r="BE88" s="289"/>
      <c r="BF88" s="289"/>
      <c r="BG88" s="99"/>
      <c r="BH88" s="293"/>
      <c r="BI88" s="95">
        <f t="shared" si="80"/>
        <v>0</v>
      </c>
      <c r="BJ88" s="95">
        <f t="shared" si="80"/>
        <v>0</v>
      </c>
      <c r="BK88" s="118"/>
      <c r="BL88" s="118"/>
      <c r="BM88" s="95"/>
      <c r="BN88" s="95"/>
      <c r="BO88" s="95">
        <f t="shared" si="81"/>
        <v>0</v>
      </c>
      <c r="BP88" s="95">
        <f t="shared" si="81"/>
        <v>0</v>
      </c>
      <c r="BQ88" s="294"/>
      <c r="BR88" s="289"/>
      <c r="BS88" s="119"/>
      <c r="BT88" s="119"/>
      <c r="BU88" s="95">
        <f t="shared" si="82"/>
        <v>0</v>
      </c>
      <c r="BV88" s="95">
        <f t="shared" si="82"/>
        <v>0</v>
      </c>
      <c r="BW88" s="98"/>
      <c r="BX88" s="98"/>
      <c r="BY88" s="103"/>
      <c r="BZ88" s="295"/>
      <c r="CA88" s="95">
        <f t="shared" si="83"/>
        <v>0</v>
      </c>
      <c r="CB88" s="95">
        <f t="shared" si="83"/>
        <v>0</v>
      </c>
      <c r="CC88" s="98"/>
      <c r="CD88" s="98"/>
      <c r="CE88" s="120"/>
      <c r="CF88" s="120"/>
      <c r="CG88" s="95">
        <f t="shared" si="84"/>
        <v>0</v>
      </c>
      <c r="CH88" s="95">
        <f t="shared" si="84"/>
        <v>0</v>
      </c>
      <c r="CI88" s="289"/>
      <c r="CJ88" s="289"/>
      <c r="CK88" s="266"/>
      <c r="CL88" s="95"/>
      <c r="CM88" s="95">
        <f t="shared" si="85"/>
        <v>0</v>
      </c>
      <c r="CN88" s="95">
        <f t="shared" si="85"/>
        <v>0</v>
      </c>
      <c r="CO88" s="289"/>
      <c r="CP88" s="289"/>
      <c r="CQ88" s="95"/>
      <c r="CR88" s="95"/>
      <c r="CS88" s="95">
        <f t="shared" si="86"/>
        <v>0</v>
      </c>
      <c r="CT88" s="95">
        <f t="shared" si="86"/>
        <v>0</v>
      </c>
      <c r="CU88" s="98"/>
      <c r="CV88" s="98"/>
      <c r="CW88" s="289"/>
      <c r="CX88" s="289"/>
      <c r="CY88" s="95">
        <f t="shared" si="87"/>
        <v>0</v>
      </c>
      <c r="CZ88" s="95">
        <f t="shared" si="87"/>
        <v>0</v>
      </c>
      <c r="DA88" s="289"/>
      <c r="DB88" s="290"/>
      <c r="DC88" s="118"/>
      <c r="DD88" s="95"/>
      <c r="DE88" s="95">
        <f t="shared" si="88"/>
        <v>0</v>
      </c>
      <c r="DF88" s="95">
        <f t="shared" si="88"/>
        <v>0</v>
      </c>
      <c r="DG88" s="98"/>
      <c r="DH88" s="98"/>
      <c r="DI88" s="98"/>
      <c r="DJ88" s="98"/>
      <c r="DK88" s="95">
        <f t="shared" si="89"/>
        <v>0</v>
      </c>
      <c r="DL88" s="95">
        <f t="shared" si="89"/>
        <v>0</v>
      </c>
      <c r="DM88" s="289"/>
      <c r="DN88" s="289"/>
      <c r="DO88" s="296"/>
      <c r="DP88" s="297"/>
      <c r="DQ88" s="95">
        <f t="shared" si="90"/>
        <v>0</v>
      </c>
      <c r="DR88" s="95">
        <f t="shared" si="90"/>
        <v>0</v>
      </c>
      <c r="DS88" s="140"/>
      <c r="DT88" s="95"/>
      <c r="DU88" s="289"/>
      <c r="DV88" s="289"/>
      <c r="DW88" s="95">
        <f t="shared" si="91"/>
        <v>0</v>
      </c>
      <c r="DX88" s="95">
        <f t="shared" si="91"/>
        <v>0</v>
      </c>
      <c r="DY88" s="289"/>
      <c r="DZ88" s="290"/>
      <c r="EA88" s="261"/>
      <c r="EB88" s="95"/>
      <c r="EC88" s="95">
        <f t="shared" si="92"/>
        <v>0</v>
      </c>
      <c r="ED88" s="95">
        <f t="shared" si="92"/>
        <v>0</v>
      </c>
      <c r="EE88" s="289"/>
      <c r="EF88" s="289"/>
      <c r="EG88" s="296"/>
      <c r="EH88" s="296"/>
      <c r="EI88" s="95">
        <f t="shared" si="93"/>
        <v>0</v>
      </c>
      <c r="EJ88" s="95">
        <f t="shared" si="93"/>
        <v>0</v>
      </c>
      <c r="EK88" s="289"/>
      <c r="EL88" s="289"/>
      <c r="EM88" s="296"/>
      <c r="EN88" s="296"/>
      <c r="EO88" s="95">
        <f t="shared" si="94"/>
        <v>0</v>
      </c>
      <c r="EP88" s="95">
        <f t="shared" si="94"/>
        <v>0</v>
      </c>
      <c r="EQ88" s="262">
        <v>0</v>
      </c>
      <c r="ER88" s="240"/>
      <c r="ES88" s="240"/>
      <c r="ET88" s="240"/>
      <c r="EU88" s="98">
        <f t="shared" si="95"/>
        <v>0</v>
      </c>
      <c r="EV88" s="98">
        <f t="shared" si="96"/>
        <v>0</v>
      </c>
      <c r="EW88" s="95"/>
      <c r="EX88" s="95"/>
      <c r="EY88" s="95"/>
      <c r="EZ88" s="95"/>
      <c r="FA88" s="95">
        <f t="shared" si="97"/>
        <v>0</v>
      </c>
      <c r="FB88" s="95">
        <f t="shared" si="97"/>
        <v>0</v>
      </c>
      <c r="FC88" s="95"/>
      <c r="FD88" s="95"/>
      <c r="FE88" s="95"/>
      <c r="FF88" s="95"/>
      <c r="FG88" s="95">
        <f t="shared" si="98"/>
        <v>0</v>
      </c>
      <c r="FH88" s="95">
        <f t="shared" si="98"/>
        <v>0</v>
      </c>
      <c r="FI88" s="240"/>
      <c r="FJ88" s="240"/>
      <c r="FK88" s="240"/>
      <c r="FL88" s="240"/>
      <c r="FM88" s="98">
        <f t="shared" si="99"/>
        <v>0</v>
      </c>
      <c r="FN88" s="98">
        <f t="shared" si="100"/>
        <v>0</v>
      </c>
      <c r="FO88" s="240">
        <v>2.06</v>
      </c>
      <c r="FP88" s="240"/>
      <c r="FQ88" s="240"/>
      <c r="FR88" s="240"/>
      <c r="FS88" s="98">
        <f t="shared" si="101"/>
        <v>2.06</v>
      </c>
      <c r="FT88" s="98">
        <f t="shared" si="102"/>
        <v>0</v>
      </c>
      <c r="FU88" s="240">
        <v>3.61</v>
      </c>
      <c r="FV88" s="240"/>
      <c r="FW88" s="240"/>
      <c r="FX88" s="240"/>
      <c r="FY88" s="98">
        <f t="shared" si="103"/>
        <v>3.61</v>
      </c>
      <c r="FZ88" s="98">
        <f t="shared" si="104"/>
        <v>0</v>
      </c>
      <c r="GA88" s="240">
        <v>0</v>
      </c>
      <c r="GB88" s="240"/>
      <c r="GC88" s="240"/>
      <c r="GD88" s="240"/>
      <c r="GE88" s="98">
        <f t="shared" si="105"/>
        <v>0</v>
      </c>
      <c r="GF88" s="98">
        <f t="shared" si="106"/>
        <v>0</v>
      </c>
      <c r="GG88" s="240"/>
      <c r="GH88" s="240"/>
      <c r="GI88" s="98">
        <f t="shared" si="70"/>
        <v>0</v>
      </c>
      <c r="GJ88" s="98">
        <f t="shared" si="107"/>
        <v>0</v>
      </c>
      <c r="GK88" s="240"/>
      <c r="GL88" s="240"/>
      <c r="GM88" s="98">
        <f t="shared" si="108"/>
        <v>0</v>
      </c>
      <c r="GN88" s="98">
        <f t="shared" si="109"/>
        <v>0</v>
      </c>
      <c r="GO88" s="240">
        <v>0</v>
      </c>
      <c r="GP88" s="240"/>
      <c r="GQ88" s="98">
        <f t="shared" si="110"/>
        <v>0</v>
      </c>
      <c r="GR88" s="98">
        <f t="shared" si="111"/>
        <v>0</v>
      </c>
      <c r="GS88" s="240"/>
      <c r="GT88" s="240"/>
      <c r="GU88" s="98">
        <f t="shared" si="112"/>
        <v>0</v>
      </c>
      <c r="GV88" s="98">
        <f t="shared" si="113"/>
        <v>0</v>
      </c>
      <c r="GW88" s="240"/>
      <c r="GX88" s="240"/>
      <c r="GY88" s="98">
        <f t="shared" si="114"/>
        <v>0</v>
      </c>
      <c r="GZ88" s="98">
        <f t="shared" si="115"/>
        <v>0</v>
      </c>
      <c r="HA88" s="240"/>
      <c r="HB88" s="240"/>
      <c r="HC88" s="98">
        <f t="shared" si="116"/>
        <v>0</v>
      </c>
      <c r="HD88" s="98">
        <f t="shared" si="117"/>
        <v>0</v>
      </c>
      <c r="HE88" s="240">
        <v>1.33</v>
      </c>
      <c r="HF88" s="240"/>
      <c r="HG88" s="98">
        <f t="shared" si="118"/>
        <v>1.33</v>
      </c>
      <c r="HH88" s="98">
        <f t="shared" si="118"/>
        <v>0</v>
      </c>
      <c r="HI88" s="98">
        <v>1.65</v>
      </c>
      <c r="HJ88" s="98"/>
      <c r="HK88" s="98">
        <f t="shared" si="119"/>
        <v>1.65</v>
      </c>
      <c r="HL88" s="98">
        <f t="shared" si="119"/>
        <v>0</v>
      </c>
      <c r="HM88" s="98"/>
      <c r="HN88" s="98"/>
      <c r="HO88" s="98">
        <f t="shared" si="120"/>
        <v>0</v>
      </c>
      <c r="HP88" s="98">
        <f t="shared" si="120"/>
        <v>0</v>
      </c>
      <c r="HQ88" s="98"/>
      <c r="HR88" s="98"/>
      <c r="HS88" s="98">
        <f t="shared" si="121"/>
        <v>0</v>
      </c>
      <c r="HT88" s="98">
        <f t="shared" si="121"/>
        <v>0</v>
      </c>
      <c r="HU88" s="98">
        <v>0</v>
      </c>
      <c r="HV88" s="98"/>
      <c r="HW88" s="98">
        <f t="shared" si="122"/>
        <v>0</v>
      </c>
      <c r="HX88" s="98">
        <f t="shared" si="122"/>
        <v>0</v>
      </c>
      <c r="HY88" s="98"/>
      <c r="HZ88" s="98"/>
      <c r="IA88" s="98">
        <f t="shared" si="123"/>
        <v>0</v>
      </c>
      <c r="IB88" s="98">
        <f t="shared" si="123"/>
        <v>0</v>
      </c>
      <c r="IC88" s="98"/>
      <c r="ID88" s="98"/>
      <c r="IE88" s="98">
        <f t="shared" si="124"/>
        <v>0</v>
      </c>
      <c r="IF88" s="263">
        <f t="shared" si="125"/>
        <v>0</v>
      </c>
      <c r="IG88" s="288"/>
      <c r="IH88" s="288"/>
      <c r="II88" s="264">
        <f t="shared" si="126"/>
        <v>0</v>
      </c>
      <c r="IJ88" s="264">
        <f t="shared" si="126"/>
        <v>0</v>
      </c>
      <c r="IM88" s="264">
        <f t="shared" si="127"/>
        <v>0</v>
      </c>
      <c r="IN88" s="264">
        <f t="shared" si="127"/>
        <v>0</v>
      </c>
      <c r="IO88" s="240"/>
      <c r="IP88" s="264"/>
      <c r="IQ88" s="264">
        <f t="shared" si="128"/>
        <v>0</v>
      </c>
      <c r="IR88" s="264">
        <f t="shared" si="128"/>
        <v>0</v>
      </c>
      <c r="IS88" s="264"/>
      <c r="IT88" s="264"/>
      <c r="IU88" s="264">
        <f t="shared" si="129"/>
        <v>0</v>
      </c>
      <c r="IV88" s="264">
        <f t="shared" si="129"/>
        <v>0</v>
      </c>
      <c r="IW88" s="264">
        <v>0</v>
      </c>
      <c r="IX88" s="264"/>
      <c r="IY88" s="264">
        <f t="shared" si="130"/>
        <v>0</v>
      </c>
      <c r="IZ88" s="264">
        <f t="shared" si="131"/>
        <v>0</v>
      </c>
      <c r="JA88" s="264"/>
      <c r="JB88" s="264"/>
      <c r="JC88" s="264">
        <f t="shared" si="132"/>
        <v>0</v>
      </c>
      <c r="JD88" s="264">
        <f t="shared" si="132"/>
        <v>0</v>
      </c>
      <c r="JE88" s="264">
        <v>1.1100000000000001</v>
      </c>
      <c r="JF88" s="264"/>
      <c r="JG88" s="264">
        <f t="shared" si="133"/>
        <v>1.1100000000000001</v>
      </c>
      <c r="JH88" s="264">
        <f t="shared" si="133"/>
        <v>0</v>
      </c>
      <c r="JI88" s="264"/>
      <c r="JJ88" s="264"/>
      <c r="JK88" s="264">
        <f t="shared" si="134"/>
        <v>0</v>
      </c>
      <c r="JL88" s="264">
        <f t="shared" si="134"/>
        <v>0</v>
      </c>
      <c r="JM88" s="264"/>
      <c r="JN88" s="264"/>
      <c r="JO88" s="264">
        <f t="shared" si="135"/>
        <v>0</v>
      </c>
      <c r="JP88" s="264">
        <f t="shared" si="135"/>
        <v>0</v>
      </c>
      <c r="JQ88" s="264"/>
      <c r="JR88" s="264"/>
      <c r="JS88" s="264">
        <f t="shared" si="136"/>
        <v>0</v>
      </c>
      <c r="JT88" s="264">
        <f t="shared" si="136"/>
        <v>0</v>
      </c>
      <c r="JU88" s="264"/>
      <c r="JV88" s="264"/>
      <c r="JW88" s="264">
        <f t="shared" si="137"/>
        <v>0</v>
      </c>
      <c r="JX88" s="264">
        <f t="shared" si="137"/>
        <v>0</v>
      </c>
    </row>
    <row r="89" spans="1:284" ht="12.75" customHeight="1">
      <c r="A89" s="219"/>
      <c r="B89" s="114">
        <v>79</v>
      </c>
      <c r="C89" s="289"/>
      <c r="D89" s="289"/>
      <c r="E89" s="98"/>
      <c r="F89" s="98"/>
      <c r="G89" s="95">
        <f t="shared" si="71"/>
        <v>0</v>
      </c>
      <c r="H89" s="95">
        <f t="shared" si="71"/>
        <v>0</v>
      </c>
      <c r="I89" s="290">
        <v>0</v>
      </c>
      <c r="J89" s="95"/>
      <c r="K89" s="95"/>
      <c r="L89" s="95"/>
      <c r="M89" s="95">
        <f t="shared" si="72"/>
        <v>0</v>
      </c>
      <c r="N89" s="95">
        <f t="shared" si="72"/>
        <v>0</v>
      </c>
      <c r="O89" s="289"/>
      <c r="P89" s="290"/>
      <c r="Q89" s="98"/>
      <c r="R89" s="95"/>
      <c r="S89" s="95">
        <f t="shared" si="73"/>
        <v>0</v>
      </c>
      <c r="T89" s="95">
        <f t="shared" si="73"/>
        <v>0</v>
      </c>
      <c r="U89" s="95"/>
      <c r="V89" s="95"/>
      <c r="W89" s="98"/>
      <c r="X89" s="98"/>
      <c r="Y89" s="95">
        <f t="shared" si="74"/>
        <v>0</v>
      </c>
      <c r="Z89" s="95">
        <f t="shared" si="74"/>
        <v>0</v>
      </c>
      <c r="AA89" s="95"/>
      <c r="AB89" s="298"/>
      <c r="AC89" s="299"/>
      <c r="AD89" s="292"/>
      <c r="AE89" s="95">
        <f t="shared" si="75"/>
        <v>0</v>
      </c>
      <c r="AF89" s="95">
        <f t="shared" si="75"/>
        <v>0</v>
      </c>
      <c r="AG89" s="95">
        <v>25.77</v>
      </c>
      <c r="AH89" s="95"/>
      <c r="AI89" s="95"/>
      <c r="AJ89" s="95"/>
      <c r="AK89" s="95">
        <f t="shared" si="76"/>
        <v>25.77</v>
      </c>
      <c r="AL89" s="95">
        <f t="shared" si="76"/>
        <v>0</v>
      </c>
      <c r="AM89" s="95"/>
      <c r="AN89" s="95"/>
      <c r="AO89" s="99"/>
      <c r="AP89" s="99"/>
      <c r="AQ89" s="95">
        <f t="shared" si="77"/>
        <v>0</v>
      </c>
      <c r="AR89" s="95">
        <f t="shared" si="77"/>
        <v>0</v>
      </c>
      <c r="AS89" s="98"/>
      <c r="AT89" s="98"/>
      <c r="AU89" s="98"/>
      <c r="AV89" s="95"/>
      <c r="AW89" s="95">
        <f t="shared" si="78"/>
        <v>0</v>
      </c>
      <c r="AX89" s="95">
        <f t="shared" si="78"/>
        <v>0</v>
      </c>
      <c r="AY89" s="260"/>
      <c r="AZ89" s="110"/>
      <c r="BA89" s="110"/>
      <c r="BB89" s="110"/>
      <c r="BC89" s="95">
        <f t="shared" si="79"/>
        <v>0</v>
      </c>
      <c r="BD89" s="95">
        <f t="shared" si="79"/>
        <v>0</v>
      </c>
      <c r="BE89" s="289"/>
      <c r="BF89" s="289"/>
      <c r="BG89" s="99"/>
      <c r="BH89" s="293"/>
      <c r="BI89" s="95">
        <f t="shared" si="80"/>
        <v>0</v>
      </c>
      <c r="BJ89" s="95">
        <f t="shared" si="80"/>
        <v>0</v>
      </c>
      <c r="BK89" s="118"/>
      <c r="BL89" s="118"/>
      <c r="BM89" s="95"/>
      <c r="BN89" s="95"/>
      <c r="BO89" s="95">
        <f t="shared" si="81"/>
        <v>0</v>
      </c>
      <c r="BP89" s="95">
        <f t="shared" si="81"/>
        <v>0</v>
      </c>
      <c r="BQ89" s="294"/>
      <c r="BR89" s="289"/>
      <c r="BS89" s="119"/>
      <c r="BT89" s="119"/>
      <c r="BU89" s="95">
        <f t="shared" si="82"/>
        <v>0</v>
      </c>
      <c r="BV89" s="95">
        <f t="shared" si="82"/>
        <v>0</v>
      </c>
      <c r="BW89" s="98"/>
      <c r="BX89" s="98"/>
      <c r="BY89" s="103"/>
      <c r="BZ89" s="295"/>
      <c r="CA89" s="95">
        <f t="shared" si="83"/>
        <v>0</v>
      </c>
      <c r="CB89" s="95">
        <f t="shared" si="83"/>
        <v>0</v>
      </c>
      <c r="CC89" s="98"/>
      <c r="CD89" s="98"/>
      <c r="CE89" s="120"/>
      <c r="CF89" s="120"/>
      <c r="CG89" s="95">
        <f t="shared" si="84"/>
        <v>0</v>
      </c>
      <c r="CH89" s="95">
        <f t="shared" si="84"/>
        <v>0</v>
      </c>
      <c r="CI89" s="289"/>
      <c r="CJ89" s="289"/>
      <c r="CK89" s="266"/>
      <c r="CL89" s="95"/>
      <c r="CM89" s="95">
        <f t="shared" si="85"/>
        <v>0</v>
      </c>
      <c r="CN89" s="95">
        <f t="shared" si="85"/>
        <v>0</v>
      </c>
      <c r="CO89" s="289"/>
      <c r="CP89" s="289"/>
      <c r="CQ89" s="95"/>
      <c r="CR89" s="95"/>
      <c r="CS89" s="95">
        <f t="shared" si="86"/>
        <v>0</v>
      </c>
      <c r="CT89" s="95">
        <f t="shared" si="86"/>
        <v>0</v>
      </c>
      <c r="CU89" s="98"/>
      <c r="CV89" s="98"/>
      <c r="CW89" s="289"/>
      <c r="CX89" s="289"/>
      <c r="CY89" s="95">
        <f t="shared" si="87"/>
        <v>0</v>
      </c>
      <c r="CZ89" s="95">
        <f t="shared" si="87"/>
        <v>0</v>
      </c>
      <c r="DA89" s="289"/>
      <c r="DB89" s="290"/>
      <c r="DC89" s="118"/>
      <c r="DD89" s="95"/>
      <c r="DE89" s="95">
        <f t="shared" si="88"/>
        <v>0</v>
      </c>
      <c r="DF89" s="95">
        <f t="shared" si="88"/>
        <v>0</v>
      </c>
      <c r="DG89" s="98"/>
      <c r="DH89" s="98"/>
      <c r="DI89" s="98"/>
      <c r="DJ89" s="98"/>
      <c r="DK89" s="95">
        <f t="shared" si="89"/>
        <v>0</v>
      </c>
      <c r="DL89" s="95">
        <f t="shared" si="89"/>
        <v>0</v>
      </c>
      <c r="DM89" s="289"/>
      <c r="DN89" s="289"/>
      <c r="DO89" s="296"/>
      <c r="DP89" s="297"/>
      <c r="DQ89" s="95">
        <f t="shared" si="90"/>
        <v>0</v>
      </c>
      <c r="DR89" s="95">
        <f t="shared" si="90"/>
        <v>0</v>
      </c>
      <c r="DS89" s="140"/>
      <c r="DT89" s="95"/>
      <c r="DU89" s="289"/>
      <c r="DV89" s="289"/>
      <c r="DW89" s="95">
        <f t="shared" si="91"/>
        <v>0</v>
      </c>
      <c r="DX89" s="95">
        <f t="shared" si="91"/>
        <v>0</v>
      </c>
      <c r="DY89" s="289"/>
      <c r="DZ89" s="290"/>
      <c r="EA89" s="261"/>
      <c r="EB89" s="95"/>
      <c r="EC89" s="95">
        <f t="shared" si="92"/>
        <v>0</v>
      </c>
      <c r="ED89" s="95">
        <f t="shared" si="92"/>
        <v>0</v>
      </c>
      <c r="EE89" s="289"/>
      <c r="EF89" s="289"/>
      <c r="EG89" s="296"/>
      <c r="EH89" s="296"/>
      <c r="EI89" s="95">
        <f t="shared" si="93"/>
        <v>0</v>
      </c>
      <c r="EJ89" s="95">
        <f t="shared" si="93"/>
        <v>0</v>
      </c>
      <c r="EK89" s="289"/>
      <c r="EL89" s="289"/>
      <c r="EM89" s="296"/>
      <c r="EN89" s="296"/>
      <c r="EO89" s="95">
        <f t="shared" si="94"/>
        <v>0</v>
      </c>
      <c r="EP89" s="95">
        <f t="shared" si="94"/>
        <v>0</v>
      </c>
      <c r="EQ89" s="262">
        <v>0</v>
      </c>
      <c r="ER89" s="240"/>
      <c r="ES89" s="240"/>
      <c r="ET89" s="240"/>
      <c r="EU89" s="98">
        <f t="shared" si="95"/>
        <v>0</v>
      </c>
      <c r="EV89" s="98">
        <f t="shared" si="96"/>
        <v>0</v>
      </c>
      <c r="EW89" s="95"/>
      <c r="EX89" s="95"/>
      <c r="EY89" s="95"/>
      <c r="EZ89" s="95"/>
      <c r="FA89" s="95">
        <f t="shared" si="97"/>
        <v>0</v>
      </c>
      <c r="FB89" s="95">
        <f t="shared" si="97"/>
        <v>0</v>
      </c>
      <c r="FC89" s="95"/>
      <c r="FD89" s="95"/>
      <c r="FE89" s="95"/>
      <c r="FF89" s="95"/>
      <c r="FG89" s="95">
        <f t="shared" si="98"/>
        <v>0</v>
      </c>
      <c r="FH89" s="95">
        <f t="shared" si="98"/>
        <v>0</v>
      </c>
      <c r="FI89" s="240"/>
      <c r="FJ89" s="240"/>
      <c r="FK89" s="240"/>
      <c r="FL89" s="240"/>
      <c r="FM89" s="98">
        <f t="shared" si="99"/>
        <v>0</v>
      </c>
      <c r="FN89" s="98">
        <f t="shared" si="100"/>
        <v>0</v>
      </c>
      <c r="FO89" s="240">
        <v>2.06</v>
      </c>
      <c r="FP89" s="240"/>
      <c r="FQ89" s="240"/>
      <c r="FR89" s="240"/>
      <c r="FS89" s="98">
        <f t="shared" si="101"/>
        <v>2.06</v>
      </c>
      <c r="FT89" s="98">
        <f t="shared" si="102"/>
        <v>0</v>
      </c>
      <c r="FU89" s="240">
        <v>3.61</v>
      </c>
      <c r="FV89" s="240"/>
      <c r="FW89" s="240"/>
      <c r="FX89" s="240"/>
      <c r="FY89" s="98">
        <f t="shared" si="103"/>
        <v>3.61</v>
      </c>
      <c r="FZ89" s="98">
        <f t="shared" si="104"/>
        <v>0</v>
      </c>
      <c r="GA89" s="240">
        <v>0</v>
      </c>
      <c r="GB89" s="240"/>
      <c r="GC89" s="240"/>
      <c r="GD89" s="240"/>
      <c r="GE89" s="98">
        <f t="shared" si="105"/>
        <v>0</v>
      </c>
      <c r="GF89" s="98">
        <f t="shared" si="106"/>
        <v>0</v>
      </c>
      <c r="GG89" s="240"/>
      <c r="GH89" s="240"/>
      <c r="GI89" s="98">
        <f t="shared" si="70"/>
        <v>0</v>
      </c>
      <c r="GJ89" s="98">
        <f t="shared" si="107"/>
        <v>0</v>
      </c>
      <c r="GK89" s="240"/>
      <c r="GL89" s="240"/>
      <c r="GM89" s="98">
        <f t="shared" si="108"/>
        <v>0</v>
      </c>
      <c r="GN89" s="98">
        <f t="shared" si="109"/>
        <v>0</v>
      </c>
      <c r="GO89" s="240">
        <v>0</v>
      </c>
      <c r="GP89" s="240"/>
      <c r="GQ89" s="98">
        <f t="shared" si="110"/>
        <v>0</v>
      </c>
      <c r="GR89" s="98">
        <f t="shared" si="111"/>
        <v>0</v>
      </c>
      <c r="GS89" s="240"/>
      <c r="GT89" s="240"/>
      <c r="GU89" s="98">
        <f t="shared" si="112"/>
        <v>0</v>
      </c>
      <c r="GV89" s="98">
        <f t="shared" si="113"/>
        <v>0</v>
      </c>
      <c r="GW89" s="240"/>
      <c r="GX89" s="240"/>
      <c r="GY89" s="98">
        <f t="shared" si="114"/>
        <v>0</v>
      </c>
      <c r="GZ89" s="98">
        <f t="shared" si="115"/>
        <v>0</v>
      </c>
      <c r="HA89" s="240"/>
      <c r="HB89" s="240"/>
      <c r="HC89" s="98">
        <f t="shared" si="116"/>
        <v>0</v>
      </c>
      <c r="HD89" s="98">
        <f t="shared" si="117"/>
        <v>0</v>
      </c>
      <c r="HE89" s="240">
        <v>1.33</v>
      </c>
      <c r="HF89" s="240"/>
      <c r="HG89" s="98">
        <f t="shared" si="118"/>
        <v>1.33</v>
      </c>
      <c r="HH89" s="98">
        <f t="shared" si="118"/>
        <v>0</v>
      </c>
      <c r="HI89" s="98">
        <v>1.65</v>
      </c>
      <c r="HJ89" s="98"/>
      <c r="HK89" s="98">
        <f t="shared" si="119"/>
        <v>1.65</v>
      </c>
      <c r="HL89" s="98">
        <f t="shared" si="119"/>
        <v>0</v>
      </c>
      <c r="HM89" s="98"/>
      <c r="HN89" s="98"/>
      <c r="HO89" s="98">
        <f t="shared" si="120"/>
        <v>0</v>
      </c>
      <c r="HP89" s="98">
        <f t="shared" si="120"/>
        <v>0</v>
      </c>
      <c r="HQ89" s="98"/>
      <c r="HR89" s="98"/>
      <c r="HS89" s="98">
        <f t="shared" si="121"/>
        <v>0</v>
      </c>
      <c r="HT89" s="98">
        <f t="shared" si="121"/>
        <v>0</v>
      </c>
      <c r="HU89" s="98">
        <v>0</v>
      </c>
      <c r="HV89" s="98"/>
      <c r="HW89" s="98">
        <f t="shared" si="122"/>
        <v>0</v>
      </c>
      <c r="HX89" s="98">
        <f t="shared" si="122"/>
        <v>0</v>
      </c>
      <c r="HY89" s="98"/>
      <c r="HZ89" s="98"/>
      <c r="IA89" s="98">
        <f t="shared" si="123"/>
        <v>0</v>
      </c>
      <c r="IB89" s="98">
        <f t="shared" si="123"/>
        <v>0</v>
      </c>
      <c r="IC89" s="98"/>
      <c r="ID89" s="98"/>
      <c r="IE89" s="98">
        <f t="shared" si="124"/>
        <v>0</v>
      </c>
      <c r="IF89" s="263">
        <f t="shared" si="125"/>
        <v>0</v>
      </c>
      <c r="IG89" s="288"/>
      <c r="IH89" s="288"/>
      <c r="II89" s="264">
        <f t="shared" si="126"/>
        <v>0</v>
      </c>
      <c r="IJ89" s="264">
        <f t="shared" si="126"/>
        <v>0</v>
      </c>
      <c r="IM89" s="264">
        <f t="shared" si="127"/>
        <v>0</v>
      </c>
      <c r="IN89" s="264">
        <f t="shared" si="127"/>
        <v>0</v>
      </c>
      <c r="IO89" s="240"/>
      <c r="IP89" s="264"/>
      <c r="IQ89" s="264">
        <f t="shared" si="128"/>
        <v>0</v>
      </c>
      <c r="IR89" s="264">
        <f t="shared" si="128"/>
        <v>0</v>
      </c>
      <c r="IS89" s="264"/>
      <c r="IT89" s="264"/>
      <c r="IU89" s="264">
        <f t="shared" si="129"/>
        <v>0</v>
      </c>
      <c r="IV89" s="264">
        <f t="shared" si="129"/>
        <v>0</v>
      </c>
      <c r="IW89" s="264">
        <v>0</v>
      </c>
      <c r="IX89" s="264"/>
      <c r="IY89" s="264">
        <f t="shared" si="130"/>
        <v>0</v>
      </c>
      <c r="IZ89" s="264">
        <f t="shared" si="131"/>
        <v>0</v>
      </c>
      <c r="JA89" s="264"/>
      <c r="JB89" s="264"/>
      <c r="JC89" s="264">
        <f t="shared" si="132"/>
        <v>0</v>
      </c>
      <c r="JD89" s="264">
        <f t="shared" si="132"/>
        <v>0</v>
      </c>
      <c r="JE89" s="264">
        <v>1.1100000000000001</v>
      </c>
      <c r="JF89" s="264"/>
      <c r="JG89" s="264">
        <f t="shared" si="133"/>
        <v>1.1100000000000001</v>
      </c>
      <c r="JH89" s="264">
        <f t="shared" si="133"/>
        <v>0</v>
      </c>
      <c r="JI89" s="264"/>
      <c r="JJ89" s="264"/>
      <c r="JK89" s="264">
        <f t="shared" si="134"/>
        <v>0</v>
      </c>
      <c r="JL89" s="264">
        <f t="shared" si="134"/>
        <v>0</v>
      </c>
      <c r="JM89" s="264"/>
      <c r="JN89" s="264"/>
      <c r="JO89" s="264">
        <f t="shared" si="135"/>
        <v>0</v>
      </c>
      <c r="JP89" s="264">
        <f t="shared" si="135"/>
        <v>0</v>
      </c>
      <c r="JQ89" s="264"/>
      <c r="JR89" s="264"/>
      <c r="JS89" s="264">
        <f t="shared" si="136"/>
        <v>0</v>
      </c>
      <c r="JT89" s="264">
        <f t="shared" si="136"/>
        <v>0</v>
      </c>
      <c r="JU89" s="264"/>
      <c r="JV89" s="264"/>
      <c r="JW89" s="264">
        <f t="shared" si="137"/>
        <v>0</v>
      </c>
      <c r="JX89" s="264">
        <f t="shared" si="137"/>
        <v>0</v>
      </c>
    </row>
    <row r="90" spans="1:284" ht="12.75" customHeight="1">
      <c r="A90" s="219"/>
      <c r="B90" s="114">
        <v>80</v>
      </c>
      <c r="C90" s="289"/>
      <c r="D90" s="289"/>
      <c r="E90" s="98"/>
      <c r="F90" s="98"/>
      <c r="G90" s="95">
        <f t="shared" si="71"/>
        <v>0</v>
      </c>
      <c r="H90" s="95">
        <f t="shared" si="71"/>
        <v>0</v>
      </c>
      <c r="I90" s="290">
        <v>0</v>
      </c>
      <c r="J90" s="95"/>
      <c r="K90" s="95"/>
      <c r="L90" s="95"/>
      <c r="M90" s="95">
        <f t="shared" si="72"/>
        <v>0</v>
      </c>
      <c r="N90" s="95">
        <f t="shared" si="72"/>
        <v>0</v>
      </c>
      <c r="O90" s="289"/>
      <c r="P90" s="290"/>
      <c r="Q90" s="98"/>
      <c r="R90" s="95"/>
      <c r="S90" s="95">
        <f t="shared" si="73"/>
        <v>0</v>
      </c>
      <c r="T90" s="95">
        <f t="shared" si="73"/>
        <v>0</v>
      </c>
      <c r="U90" s="95"/>
      <c r="V90" s="95"/>
      <c r="W90" s="98"/>
      <c r="X90" s="98"/>
      <c r="Y90" s="95">
        <f t="shared" si="74"/>
        <v>0</v>
      </c>
      <c r="Z90" s="95">
        <f t="shared" si="74"/>
        <v>0</v>
      </c>
      <c r="AA90" s="95"/>
      <c r="AB90" s="298"/>
      <c r="AC90" s="299"/>
      <c r="AD90" s="292"/>
      <c r="AE90" s="95">
        <f t="shared" si="75"/>
        <v>0</v>
      </c>
      <c r="AF90" s="95">
        <f t="shared" si="75"/>
        <v>0</v>
      </c>
      <c r="AG90" s="95">
        <v>0</v>
      </c>
      <c r="AH90" s="95"/>
      <c r="AI90" s="95"/>
      <c r="AJ90" s="95"/>
      <c r="AK90" s="95">
        <f t="shared" si="76"/>
        <v>0</v>
      </c>
      <c r="AL90" s="95">
        <f t="shared" si="76"/>
        <v>0</v>
      </c>
      <c r="AM90" s="95"/>
      <c r="AN90" s="95"/>
      <c r="AO90" s="99"/>
      <c r="AP90" s="99"/>
      <c r="AQ90" s="95">
        <f t="shared" si="77"/>
        <v>0</v>
      </c>
      <c r="AR90" s="95">
        <f t="shared" si="77"/>
        <v>0</v>
      </c>
      <c r="AS90" s="98"/>
      <c r="AT90" s="98"/>
      <c r="AU90" s="98"/>
      <c r="AV90" s="95"/>
      <c r="AW90" s="95">
        <f t="shared" si="78"/>
        <v>0</v>
      </c>
      <c r="AX90" s="95">
        <f t="shared" si="78"/>
        <v>0</v>
      </c>
      <c r="AY90" s="260"/>
      <c r="AZ90" s="110"/>
      <c r="BA90" s="110"/>
      <c r="BB90" s="110"/>
      <c r="BC90" s="95">
        <f t="shared" si="79"/>
        <v>0</v>
      </c>
      <c r="BD90" s="95">
        <f t="shared" si="79"/>
        <v>0</v>
      </c>
      <c r="BE90" s="289"/>
      <c r="BF90" s="289"/>
      <c r="BG90" s="99"/>
      <c r="BH90" s="293"/>
      <c r="BI90" s="95">
        <f t="shared" si="80"/>
        <v>0</v>
      </c>
      <c r="BJ90" s="95">
        <f t="shared" si="80"/>
        <v>0</v>
      </c>
      <c r="BK90" s="118"/>
      <c r="BL90" s="118"/>
      <c r="BM90" s="95"/>
      <c r="BN90" s="95"/>
      <c r="BO90" s="95">
        <f t="shared" si="81"/>
        <v>0</v>
      </c>
      <c r="BP90" s="95">
        <f t="shared" si="81"/>
        <v>0</v>
      </c>
      <c r="BQ90" s="294"/>
      <c r="BR90" s="289"/>
      <c r="BS90" s="119"/>
      <c r="BT90" s="119"/>
      <c r="BU90" s="95">
        <f t="shared" si="82"/>
        <v>0</v>
      </c>
      <c r="BV90" s="95">
        <f t="shared" si="82"/>
        <v>0</v>
      </c>
      <c r="BW90" s="98"/>
      <c r="BX90" s="98"/>
      <c r="BY90" s="103"/>
      <c r="BZ90" s="295"/>
      <c r="CA90" s="95">
        <f t="shared" si="83"/>
        <v>0</v>
      </c>
      <c r="CB90" s="95">
        <f t="shared" si="83"/>
        <v>0</v>
      </c>
      <c r="CC90" s="98"/>
      <c r="CD90" s="98"/>
      <c r="CE90" s="120"/>
      <c r="CF90" s="120"/>
      <c r="CG90" s="95">
        <f t="shared" si="84"/>
        <v>0</v>
      </c>
      <c r="CH90" s="95">
        <f t="shared" si="84"/>
        <v>0</v>
      </c>
      <c r="CI90" s="289"/>
      <c r="CJ90" s="289"/>
      <c r="CK90" s="266"/>
      <c r="CL90" s="95"/>
      <c r="CM90" s="95">
        <f t="shared" si="85"/>
        <v>0</v>
      </c>
      <c r="CN90" s="95">
        <f t="shared" si="85"/>
        <v>0</v>
      </c>
      <c r="CO90" s="289"/>
      <c r="CP90" s="289"/>
      <c r="CQ90" s="95"/>
      <c r="CR90" s="95"/>
      <c r="CS90" s="95">
        <f t="shared" si="86"/>
        <v>0</v>
      </c>
      <c r="CT90" s="95">
        <f t="shared" si="86"/>
        <v>0</v>
      </c>
      <c r="CU90" s="98"/>
      <c r="CV90" s="98"/>
      <c r="CW90" s="289"/>
      <c r="CX90" s="289"/>
      <c r="CY90" s="95">
        <f t="shared" si="87"/>
        <v>0</v>
      </c>
      <c r="CZ90" s="95">
        <f t="shared" si="87"/>
        <v>0</v>
      </c>
      <c r="DA90" s="289"/>
      <c r="DB90" s="290"/>
      <c r="DC90" s="118"/>
      <c r="DD90" s="95"/>
      <c r="DE90" s="95">
        <f t="shared" si="88"/>
        <v>0</v>
      </c>
      <c r="DF90" s="95">
        <f t="shared" si="88"/>
        <v>0</v>
      </c>
      <c r="DG90" s="98"/>
      <c r="DH90" s="98"/>
      <c r="DI90" s="98"/>
      <c r="DJ90" s="98"/>
      <c r="DK90" s="95">
        <f t="shared" si="89"/>
        <v>0</v>
      </c>
      <c r="DL90" s="95">
        <f t="shared" si="89"/>
        <v>0</v>
      </c>
      <c r="DM90" s="289"/>
      <c r="DN90" s="289"/>
      <c r="DO90" s="296"/>
      <c r="DP90" s="297"/>
      <c r="DQ90" s="95">
        <f t="shared" si="90"/>
        <v>0</v>
      </c>
      <c r="DR90" s="95">
        <f t="shared" si="90"/>
        <v>0</v>
      </c>
      <c r="DS90" s="140"/>
      <c r="DT90" s="95"/>
      <c r="DU90" s="289"/>
      <c r="DV90" s="289"/>
      <c r="DW90" s="95">
        <f t="shared" si="91"/>
        <v>0</v>
      </c>
      <c r="DX90" s="95">
        <f t="shared" si="91"/>
        <v>0</v>
      </c>
      <c r="DY90" s="289"/>
      <c r="DZ90" s="290"/>
      <c r="EA90" s="261"/>
      <c r="EB90" s="95"/>
      <c r="EC90" s="95">
        <f t="shared" si="92"/>
        <v>0</v>
      </c>
      <c r="ED90" s="95">
        <f t="shared" si="92"/>
        <v>0</v>
      </c>
      <c r="EE90" s="289"/>
      <c r="EF90" s="289"/>
      <c r="EG90" s="296"/>
      <c r="EH90" s="296"/>
      <c r="EI90" s="95">
        <f t="shared" si="93"/>
        <v>0</v>
      </c>
      <c r="EJ90" s="95">
        <f t="shared" si="93"/>
        <v>0</v>
      </c>
      <c r="EK90" s="289"/>
      <c r="EL90" s="289"/>
      <c r="EM90" s="296"/>
      <c r="EN90" s="296"/>
      <c r="EO90" s="95">
        <f t="shared" si="94"/>
        <v>0</v>
      </c>
      <c r="EP90" s="95">
        <f t="shared" si="94"/>
        <v>0</v>
      </c>
      <c r="EQ90" s="262">
        <v>0</v>
      </c>
      <c r="ER90" s="240"/>
      <c r="ES90" s="240"/>
      <c r="ET90" s="240"/>
      <c r="EU90" s="98">
        <f t="shared" si="95"/>
        <v>0</v>
      </c>
      <c r="EV90" s="98">
        <f t="shared" si="96"/>
        <v>0</v>
      </c>
      <c r="EW90" s="95"/>
      <c r="EX90" s="95"/>
      <c r="EY90" s="95"/>
      <c r="EZ90" s="95"/>
      <c r="FA90" s="95">
        <f t="shared" si="97"/>
        <v>0</v>
      </c>
      <c r="FB90" s="95">
        <f t="shared" si="97"/>
        <v>0</v>
      </c>
      <c r="FC90" s="95"/>
      <c r="FD90" s="95"/>
      <c r="FE90" s="95"/>
      <c r="FF90" s="95"/>
      <c r="FG90" s="95">
        <f t="shared" si="98"/>
        <v>0</v>
      </c>
      <c r="FH90" s="95">
        <f t="shared" si="98"/>
        <v>0</v>
      </c>
      <c r="FI90" s="240"/>
      <c r="FJ90" s="240"/>
      <c r="FK90" s="240"/>
      <c r="FL90" s="240"/>
      <c r="FM90" s="98">
        <f t="shared" si="99"/>
        <v>0</v>
      </c>
      <c r="FN90" s="98">
        <f t="shared" si="100"/>
        <v>0</v>
      </c>
      <c r="FO90" s="240">
        <v>2.06</v>
      </c>
      <c r="FP90" s="240"/>
      <c r="FQ90" s="240"/>
      <c r="FR90" s="240"/>
      <c r="FS90" s="98">
        <f t="shared" si="101"/>
        <v>2.06</v>
      </c>
      <c r="FT90" s="98">
        <f t="shared" si="102"/>
        <v>0</v>
      </c>
      <c r="FU90" s="240">
        <v>3.61</v>
      </c>
      <c r="FV90" s="240"/>
      <c r="FW90" s="240"/>
      <c r="FX90" s="240"/>
      <c r="FY90" s="98">
        <f t="shared" si="103"/>
        <v>3.61</v>
      </c>
      <c r="FZ90" s="98">
        <f t="shared" si="104"/>
        <v>0</v>
      </c>
      <c r="GA90" s="240">
        <v>0</v>
      </c>
      <c r="GB90" s="240"/>
      <c r="GC90" s="240"/>
      <c r="GD90" s="240"/>
      <c r="GE90" s="98">
        <f t="shared" si="105"/>
        <v>0</v>
      </c>
      <c r="GF90" s="98">
        <f t="shared" si="106"/>
        <v>0</v>
      </c>
      <c r="GG90" s="240"/>
      <c r="GH90" s="240"/>
      <c r="GI90" s="98">
        <f t="shared" si="70"/>
        <v>0</v>
      </c>
      <c r="GJ90" s="98">
        <f t="shared" si="107"/>
        <v>0</v>
      </c>
      <c r="GK90" s="240"/>
      <c r="GL90" s="240"/>
      <c r="GM90" s="98">
        <f t="shared" si="108"/>
        <v>0</v>
      </c>
      <c r="GN90" s="98">
        <f t="shared" si="109"/>
        <v>0</v>
      </c>
      <c r="GO90" s="240">
        <v>0</v>
      </c>
      <c r="GP90" s="240"/>
      <c r="GQ90" s="98">
        <f t="shared" si="110"/>
        <v>0</v>
      </c>
      <c r="GR90" s="98">
        <f t="shared" si="111"/>
        <v>0</v>
      </c>
      <c r="GS90" s="240"/>
      <c r="GT90" s="240"/>
      <c r="GU90" s="98">
        <f t="shared" si="112"/>
        <v>0</v>
      </c>
      <c r="GV90" s="98">
        <f t="shared" si="113"/>
        <v>0</v>
      </c>
      <c r="GW90" s="240"/>
      <c r="GX90" s="240"/>
      <c r="GY90" s="98">
        <f t="shared" si="114"/>
        <v>0</v>
      </c>
      <c r="GZ90" s="98">
        <f t="shared" si="115"/>
        <v>0</v>
      </c>
      <c r="HA90" s="240"/>
      <c r="HB90" s="240"/>
      <c r="HC90" s="98">
        <f t="shared" si="116"/>
        <v>0</v>
      </c>
      <c r="HD90" s="98">
        <f t="shared" si="117"/>
        <v>0</v>
      </c>
      <c r="HE90" s="240">
        <v>1.33</v>
      </c>
      <c r="HF90" s="240"/>
      <c r="HG90" s="98">
        <f t="shared" si="118"/>
        <v>1.33</v>
      </c>
      <c r="HH90" s="98">
        <f t="shared" si="118"/>
        <v>0</v>
      </c>
      <c r="HI90" s="98">
        <v>1.65</v>
      </c>
      <c r="HJ90" s="98"/>
      <c r="HK90" s="98">
        <f t="shared" si="119"/>
        <v>1.65</v>
      </c>
      <c r="HL90" s="98">
        <f t="shared" si="119"/>
        <v>0</v>
      </c>
      <c r="HM90" s="98"/>
      <c r="HN90" s="98"/>
      <c r="HO90" s="98">
        <f t="shared" si="120"/>
        <v>0</v>
      </c>
      <c r="HP90" s="98">
        <f t="shared" si="120"/>
        <v>0</v>
      </c>
      <c r="HQ90" s="98"/>
      <c r="HR90" s="98"/>
      <c r="HS90" s="98">
        <f t="shared" si="121"/>
        <v>0</v>
      </c>
      <c r="HT90" s="98">
        <f t="shared" si="121"/>
        <v>0</v>
      </c>
      <c r="HU90" s="98">
        <v>0</v>
      </c>
      <c r="HV90" s="98"/>
      <c r="HW90" s="98">
        <f t="shared" si="122"/>
        <v>0</v>
      </c>
      <c r="HX90" s="98">
        <f t="shared" si="122"/>
        <v>0</v>
      </c>
      <c r="HY90" s="98"/>
      <c r="HZ90" s="98"/>
      <c r="IA90" s="98">
        <f t="shared" si="123"/>
        <v>0</v>
      </c>
      <c r="IB90" s="98">
        <f t="shared" si="123"/>
        <v>0</v>
      </c>
      <c r="IC90" s="98"/>
      <c r="ID90" s="98"/>
      <c r="IE90" s="98">
        <f t="shared" si="124"/>
        <v>0</v>
      </c>
      <c r="IF90" s="263">
        <f t="shared" si="125"/>
        <v>0</v>
      </c>
      <c r="IG90" s="288"/>
      <c r="IH90" s="288"/>
      <c r="II90" s="264">
        <f t="shared" si="126"/>
        <v>0</v>
      </c>
      <c r="IJ90" s="264">
        <f t="shared" si="126"/>
        <v>0</v>
      </c>
      <c r="IM90" s="264">
        <f t="shared" si="127"/>
        <v>0</v>
      </c>
      <c r="IN90" s="264">
        <f t="shared" si="127"/>
        <v>0</v>
      </c>
      <c r="IO90" s="240"/>
      <c r="IP90" s="264"/>
      <c r="IQ90" s="264">
        <f t="shared" si="128"/>
        <v>0</v>
      </c>
      <c r="IR90" s="264">
        <f t="shared" si="128"/>
        <v>0</v>
      </c>
      <c r="IS90" s="264"/>
      <c r="IT90" s="264"/>
      <c r="IU90" s="264">
        <f t="shared" si="129"/>
        <v>0</v>
      </c>
      <c r="IV90" s="264">
        <f t="shared" si="129"/>
        <v>0</v>
      </c>
      <c r="IW90" s="264">
        <v>0</v>
      </c>
      <c r="IX90" s="264"/>
      <c r="IY90" s="264">
        <f t="shared" si="130"/>
        <v>0</v>
      </c>
      <c r="IZ90" s="264">
        <f t="shared" si="131"/>
        <v>0</v>
      </c>
      <c r="JA90" s="264"/>
      <c r="JB90" s="264"/>
      <c r="JC90" s="264">
        <f t="shared" si="132"/>
        <v>0</v>
      </c>
      <c r="JD90" s="264">
        <f t="shared" si="132"/>
        <v>0</v>
      </c>
      <c r="JE90" s="264">
        <v>1.1100000000000001</v>
      </c>
      <c r="JF90" s="264"/>
      <c r="JG90" s="264">
        <f t="shared" si="133"/>
        <v>1.1100000000000001</v>
      </c>
      <c r="JH90" s="264">
        <f t="shared" si="133"/>
        <v>0</v>
      </c>
      <c r="JI90" s="264"/>
      <c r="JJ90" s="264"/>
      <c r="JK90" s="264">
        <f t="shared" si="134"/>
        <v>0</v>
      </c>
      <c r="JL90" s="264">
        <f t="shared" si="134"/>
        <v>0</v>
      </c>
      <c r="JM90" s="264"/>
      <c r="JN90" s="264"/>
      <c r="JO90" s="264">
        <f t="shared" si="135"/>
        <v>0</v>
      </c>
      <c r="JP90" s="264">
        <f t="shared" si="135"/>
        <v>0</v>
      </c>
      <c r="JQ90" s="264"/>
      <c r="JR90" s="264"/>
      <c r="JS90" s="264">
        <f t="shared" si="136"/>
        <v>0</v>
      </c>
      <c r="JT90" s="264">
        <f t="shared" si="136"/>
        <v>0</v>
      </c>
      <c r="JU90" s="264"/>
      <c r="JV90" s="264"/>
      <c r="JW90" s="264">
        <f t="shared" si="137"/>
        <v>0</v>
      </c>
      <c r="JX90" s="264">
        <f t="shared" si="137"/>
        <v>0</v>
      </c>
    </row>
    <row r="91" spans="1:284" ht="12.75" customHeight="1">
      <c r="A91" s="222" t="s">
        <v>156</v>
      </c>
      <c r="B91" s="114">
        <v>81</v>
      </c>
      <c r="C91" s="289"/>
      <c r="D91" s="289"/>
      <c r="E91" s="98"/>
      <c r="F91" s="98"/>
      <c r="G91" s="95">
        <f t="shared" si="71"/>
        <v>0</v>
      </c>
      <c r="H91" s="95">
        <f t="shared" si="71"/>
        <v>0</v>
      </c>
      <c r="I91" s="290">
        <v>0</v>
      </c>
      <c r="J91" s="95"/>
      <c r="K91" s="95"/>
      <c r="L91" s="95"/>
      <c r="M91" s="95">
        <f t="shared" si="72"/>
        <v>0</v>
      </c>
      <c r="N91" s="95">
        <f t="shared" si="72"/>
        <v>0</v>
      </c>
      <c r="O91" s="289"/>
      <c r="P91" s="290"/>
      <c r="Q91" s="98"/>
      <c r="R91" s="95"/>
      <c r="S91" s="95">
        <f t="shared" si="73"/>
        <v>0</v>
      </c>
      <c r="T91" s="95">
        <f t="shared" si="73"/>
        <v>0</v>
      </c>
      <c r="U91" s="95"/>
      <c r="V91" s="95"/>
      <c r="W91" s="98"/>
      <c r="X91" s="98"/>
      <c r="Y91" s="95">
        <f t="shared" si="74"/>
        <v>0</v>
      </c>
      <c r="Z91" s="95">
        <f t="shared" si="74"/>
        <v>0</v>
      </c>
      <c r="AA91" s="95"/>
      <c r="AB91" s="298"/>
      <c r="AC91" s="299"/>
      <c r="AD91" s="292"/>
      <c r="AE91" s="95">
        <f t="shared" si="75"/>
        <v>0</v>
      </c>
      <c r="AF91" s="95">
        <f t="shared" si="75"/>
        <v>0</v>
      </c>
      <c r="AG91" s="95">
        <v>0</v>
      </c>
      <c r="AH91" s="95"/>
      <c r="AI91" s="95"/>
      <c r="AJ91" s="95"/>
      <c r="AK91" s="95">
        <f t="shared" si="76"/>
        <v>0</v>
      </c>
      <c r="AL91" s="95">
        <f t="shared" si="76"/>
        <v>0</v>
      </c>
      <c r="AM91" s="95"/>
      <c r="AN91" s="95"/>
      <c r="AO91" s="99"/>
      <c r="AP91" s="99"/>
      <c r="AQ91" s="95">
        <f t="shared" si="77"/>
        <v>0</v>
      </c>
      <c r="AR91" s="95">
        <f t="shared" si="77"/>
        <v>0</v>
      </c>
      <c r="AS91" s="98"/>
      <c r="AT91" s="98"/>
      <c r="AU91" s="98"/>
      <c r="AV91" s="95"/>
      <c r="AW91" s="95">
        <f t="shared" si="78"/>
        <v>0</v>
      </c>
      <c r="AX91" s="95">
        <f t="shared" si="78"/>
        <v>0</v>
      </c>
      <c r="AY91" s="260"/>
      <c r="AZ91" s="110"/>
      <c r="BA91" s="110"/>
      <c r="BB91" s="110"/>
      <c r="BC91" s="95">
        <f t="shared" si="79"/>
        <v>0</v>
      </c>
      <c r="BD91" s="95">
        <f t="shared" si="79"/>
        <v>0</v>
      </c>
      <c r="BE91" s="289"/>
      <c r="BF91" s="289"/>
      <c r="BG91" s="99"/>
      <c r="BH91" s="293"/>
      <c r="BI91" s="95">
        <f t="shared" si="80"/>
        <v>0</v>
      </c>
      <c r="BJ91" s="95">
        <f t="shared" si="80"/>
        <v>0</v>
      </c>
      <c r="BK91" s="118"/>
      <c r="BL91" s="118"/>
      <c r="BM91" s="95"/>
      <c r="BN91" s="95"/>
      <c r="BO91" s="95">
        <f t="shared" si="81"/>
        <v>0</v>
      </c>
      <c r="BP91" s="95">
        <f t="shared" si="81"/>
        <v>0</v>
      </c>
      <c r="BQ91" s="294"/>
      <c r="BR91" s="289"/>
      <c r="BS91" s="119"/>
      <c r="BT91" s="119"/>
      <c r="BU91" s="95">
        <f t="shared" si="82"/>
        <v>0</v>
      </c>
      <c r="BV91" s="95">
        <f t="shared" si="82"/>
        <v>0</v>
      </c>
      <c r="BW91" s="98"/>
      <c r="BX91" s="98"/>
      <c r="BY91" s="103"/>
      <c r="BZ91" s="295"/>
      <c r="CA91" s="95">
        <f t="shared" si="83"/>
        <v>0</v>
      </c>
      <c r="CB91" s="95">
        <f t="shared" si="83"/>
        <v>0</v>
      </c>
      <c r="CC91" s="98"/>
      <c r="CD91" s="98"/>
      <c r="CE91" s="120"/>
      <c r="CF91" s="120"/>
      <c r="CG91" s="95">
        <f t="shared" si="84"/>
        <v>0</v>
      </c>
      <c r="CH91" s="95">
        <f t="shared" si="84"/>
        <v>0</v>
      </c>
      <c r="CI91" s="289"/>
      <c r="CJ91" s="289"/>
      <c r="CK91" s="266"/>
      <c r="CL91" s="95"/>
      <c r="CM91" s="95">
        <f t="shared" si="85"/>
        <v>0</v>
      </c>
      <c r="CN91" s="95">
        <f t="shared" si="85"/>
        <v>0</v>
      </c>
      <c r="CO91" s="289"/>
      <c r="CP91" s="289"/>
      <c r="CQ91" s="95"/>
      <c r="CR91" s="95"/>
      <c r="CS91" s="95">
        <f t="shared" si="86"/>
        <v>0</v>
      </c>
      <c r="CT91" s="95">
        <f t="shared" si="86"/>
        <v>0</v>
      </c>
      <c r="CU91" s="98"/>
      <c r="CV91" s="98"/>
      <c r="CW91" s="289"/>
      <c r="CX91" s="289"/>
      <c r="CY91" s="95">
        <f t="shared" si="87"/>
        <v>0</v>
      </c>
      <c r="CZ91" s="95">
        <f t="shared" si="87"/>
        <v>0</v>
      </c>
      <c r="DA91" s="289"/>
      <c r="DB91" s="290"/>
      <c r="DC91" s="118"/>
      <c r="DD91" s="95"/>
      <c r="DE91" s="95">
        <f t="shared" si="88"/>
        <v>0</v>
      </c>
      <c r="DF91" s="95">
        <f t="shared" si="88"/>
        <v>0</v>
      </c>
      <c r="DG91" s="98"/>
      <c r="DH91" s="98"/>
      <c r="DI91" s="98"/>
      <c r="DJ91" s="98"/>
      <c r="DK91" s="95">
        <f t="shared" si="89"/>
        <v>0</v>
      </c>
      <c r="DL91" s="95">
        <f t="shared" si="89"/>
        <v>0</v>
      </c>
      <c r="DM91" s="289"/>
      <c r="DN91" s="289"/>
      <c r="DO91" s="296"/>
      <c r="DP91" s="297"/>
      <c r="DQ91" s="95">
        <f t="shared" si="90"/>
        <v>0</v>
      </c>
      <c r="DR91" s="95">
        <f t="shared" si="90"/>
        <v>0</v>
      </c>
      <c r="DS91" s="140"/>
      <c r="DT91" s="95"/>
      <c r="DU91" s="289"/>
      <c r="DV91" s="289"/>
      <c r="DW91" s="95">
        <f t="shared" si="91"/>
        <v>0</v>
      </c>
      <c r="DX91" s="95">
        <f t="shared" si="91"/>
        <v>0</v>
      </c>
      <c r="DY91" s="289"/>
      <c r="DZ91" s="290"/>
      <c r="EA91" s="261"/>
      <c r="EB91" s="95"/>
      <c r="EC91" s="95">
        <f t="shared" si="92"/>
        <v>0</v>
      </c>
      <c r="ED91" s="95">
        <f t="shared" si="92"/>
        <v>0</v>
      </c>
      <c r="EE91" s="289"/>
      <c r="EF91" s="289"/>
      <c r="EG91" s="296"/>
      <c r="EH91" s="296"/>
      <c r="EI91" s="95">
        <f t="shared" si="93"/>
        <v>0</v>
      </c>
      <c r="EJ91" s="95">
        <f t="shared" si="93"/>
        <v>0</v>
      </c>
      <c r="EK91" s="289"/>
      <c r="EL91" s="289"/>
      <c r="EM91" s="296"/>
      <c r="EN91" s="296"/>
      <c r="EO91" s="95">
        <f t="shared" si="94"/>
        <v>0</v>
      </c>
      <c r="EP91" s="95">
        <f t="shared" si="94"/>
        <v>0</v>
      </c>
      <c r="EQ91" s="262">
        <v>0</v>
      </c>
      <c r="ER91" s="240"/>
      <c r="ES91" s="240"/>
      <c r="ET91" s="240"/>
      <c r="EU91" s="98">
        <f t="shared" si="95"/>
        <v>0</v>
      </c>
      <c r="EV91" s="98">
        <f t="shared" si="96"/>
        <v>0</v>
      </c>
      <c r="EW91" s="95"/>
      <c r="EX91" s="95"/>
      <c r="EY91" s="95"/>
      <c r="EZ91" s="95"/>
      <c r="FA91" s="95">
        <f t="shared" si="97"/>
        <v>0</v>
      </c>
      <c r="FB91" s="95">
        <f t="shared" si="97"/>
        <v>0</v>
      </c>
      <c r="FC91" s="95"/>
      <c r="FD91" s="95"/>
      <c r="FE91" s="95"/>
      <c r="FF91" s="95"/>
      <c r="FG91" s="95">
        <f t="shared" si="98"/>
        <v>0</v>
      </c>
      <c r="FH91" s="95">
        <f t="shared" si="98"/>
        <v>0</v>
      </c>
      <c r="FI91" s="240"/>
      <c r="FJ91" s="240"/>
      <c r="FK91" s="240"/>
      <c r="FL91" s="240"/>
      <c r="FM91" s="98">
        <f t="shared" si="99"/>
        <v>0</v>
      </c>
      <c r="FN91" s="98">
        <f t="shared" si="100"/>
        <v>0</v>
      </c>
      <c r="FO91" s="240">
        <v>2.06</v>
      </c>
      <c r="FP91" s="240"/>
      <c r="FQ91" s="240"/>
      <c r="FR91" s="240"/>
      <c r="FS91" s="98">
        <f t="shared" si="101"/>
        <v>2.06</v>
      </c>
      <c r="FT91" s="98">
        <f t="shared" si="102"/>
        <v>0</v>
      </c>
      <c r="FU91" s="240">
        <v>3.61</v>
      </c>
      <c r="FV91" s="240"/>
      <c r="FW91" s="240"/>
      <c r="FX91" s="240"/>
      <c r="FY91" s="98">
        <f t="shared" si="103"/>
        <v>3.61</v>
      </c>
      <c r="FZ91" s="98">
        <f t="shared" si="104"/>
        <v>0</v>
      </c>
      <c r="GA91" s="240">
        <v>0</v>
      </c>
      <c r="GB91" s="240"/>
      <c r="GC91" s="240"/>
      <c r="GD91" s="240"/>
      <c r="GE91" s="98">
        <f t="shared" si="105"/>
        <v>0</v>
      </c>
      <c r="GF91" s="98">
        <f t="shared" si="106"/>
        <v>0</v>
      </c>
      <c r="GG91" s="240"/>
      <c r="GH91" s="240"/>
      <c r="GI91" s="98">
        <f t="shared" si="70"/>
        <v>0</v>
      </c>
      <c r="GJ91" s="98">
        <f t="shared" si="107"/>
        <v>0</v>
      </c>
      <c r="GK91" s="240"/>
      <c r="GL91" s="240"/>
      <c r="GM91" s="98">
        <f t="shared" si="108"/>
        <v>0</v>
      </c>
      <c r="GN91" s="98">
        <f t="shared" si="109"/>
        <v>0</v>
      </c>
      <c r="GO91" s="240">
        <v>0</v>
      </c>
      <c r="GP91" s="240"/>
      <c r="GQ91" s="98">
        <f t="shared" si="110"/>
        <v>0</v>
      </c>
      <c r="GR91" s="98">
        <f t="shared" si="111"/>
        <v>0</v>
      </c>
      <c r="GS91" s="240"/>
      <c r="GT91" s="240"/>
      <c r="GU91" s="98">
        <f t="shared" si="112"/>
        <v>0</v>
      </c>
      <c r="GV91" s="98">
        <f t="shared" si="113"/>
        <v>0</v>
      </c>
      <c r="GW91" s="240"/>
      <c r="GX91" s="240"/>
      <c r="GY91" s="98">
        <f t="shared" si="114"/>
        <v>0</v>
      </c>
      <c r="GZ91" s="98">
        <f t="shared" si="115"/>
        <v>0</v>
      </c>
      <c r="HA91" s="240"/>
      <c r="HB91" s="240"/>
      <c r="HC91" s="98">
        <f t="shared" si="116"/>
        <v>0</v>
      </c>
      <c r="HD91" s="98">
        <f t="shared" si="117"/>
        <v>0</v>
      </c>
      <c r="HE91" s="240">
        <v>1.33</v>
      </c>
      <c r="HF91" s="240"/>
      <c r="HG91" s="98">
        <f t="shared" si="118"/>
        <v>1.33</v>
      </c>
      <c r="HH91" s="98">
        <f t="shared" si="118"/>
        <v>0</v>
      </c>
      <c r="HI91" s="98">
        <v>1.65</v>
      </c>
      <c r="HJ91" s="98"/>
      <c r="HK91" s="98">
        <f t="shared" si="119"/>
        <v>1.65</v>
      </c>
      <c r="HL91" s="98">
        <f t="shared" si="119"/>
        <v>0</v>
      </c>
      <c r="HM91" s="98"/>
      <c r="HN91" s="98"/>
      <c r="HO91" s="98">
        <f t="shared" si="120"/>
        <v>0</v>
      </c>
      <c r="HP91" s="98">
        <f t="shared" si="120"/>
        <v>0</v>
      </c>
      <c r="HQ91" s="98"/>
      <c r="HR91" s="98"/>
      <c r="HS91" s="98">
        <f t="shared" si="121"/>
        <v>0</v>
      </c>
      <c r="HT91" s="98">
        <f t="shared" si="121"/>
        <v>0</v>
      </c>
      <c r="HU91" s="98">
        <v>0</v>
      </c>
      <c r="HV91" s="98"/>
      <c r="HW91" s="98">
        <f t="shared" si="122"/>
        <v>0</v>
      </c>
      <c r="HX91" s="98">
        <f t="shared" si="122"/>
        <v>0</v>
      </c>
      <c r="HY91" s="98"/>
      <c r="HZ91" s="98"/>
      <c r="IA91" s="98">
        <f t="shared" si="123"/>
        <v>0</v>
      </c>
      <c r="IB91" s="98">
        <f t="shared" si="123"/>
        <v>0</v>
      </c>
      <c r="IC91" s="98"/>
      <c r="ID91" s="98"/>
      <c r="IE91" s="98">
        <f t="shared" si="124"/>
        <v>0</v>
      </c>
      <c r="IF91" s="263">
        <f t="shared" si="125"/>
        <v>0</v>
      </c>
      <c r="IG91" s="288"/>
      <c r="IH91" s="288"/>
      <c r="II91" s="264">
        <f t="shared" si="126"/>
        <v>0</v>
      </c>
      <c r="IJ91" s="264">
        <f t="shared" si="126"/>
        <v>0</v>
      </c>
      <c r="IM91" s="264">
        <f t="shared" si="127"/>
        <v>0</v>
      </c>
      <c r="IN91" s="264">
        <f t="shared" si="127"/>
        <v>0</v>
      </c>
      <c r="IO91" s="240"/>
      <c r="IP91" s="264"/>
      <c r="IQ91" s="264">
        <f t="shared" si="128"/>
        <v>0</v>
      </c>
      <c r="IR91" s="264">
        <f t="shared" si="128"/>
        <v>0</v>
      </c>
      <c r="IS91" s="264"/>
      <c r="IT91" s="264"/>
      <c r="IU91" s="264">
        <f t="shared" si="129"/>
        <v>0</v>
      </c>
      <c r="IV91" s="264">
        <f t="shared" si="129"/>
        <v>0</v>
      </c>
      <c r="IW91" s="264">
        <v>0</v>
      </c>
      <c r="IX91" s="264"/>
      <c r="IY91" s="264">
        <f t="shared" si="130"/>
        <v>0</v>
      </c>
      <c r="IZ91" s="264">
        <f t="shared" si="131"/>
        <v>0</v>
      </c>
      <c r="JA91" s="264"/>
      <c r="JB91" s="264"/>
      <c r="JC91" s="264">
        <f t="shared" si="132"/>
        <v>0</v>
      </c>
      <c r="JD91" s="264">
        <f t="shared" si="132"/>
        <v>0</v>
      </c>
      <c r="JE91" s="264">
        <v>1.1100000000000001</v>
      </c>
      <c r="JF91" s="264"/>
      <c r="JG91" s="264">
        <f t="shared" si="133"/>
        <v>1.1100000000000001</v>
      </c>
      <c r="JH91" s="264">
        <f t="shared" si="133"/>
        <v>0</v>
      </c>
      <c r="JI91" s="264"/>
      <c r="JJ91" s="264"/>
      <c r="JK91" s="264">
        <f t="shared" si="134"/>
        <v>0</v>
      </c>
      <c r="JL91" s="264">
        <f t="shared" si="134"/>
        <v>0</v>
      </c>
      <c r="JM91" s="264"/>
      <c r="JN91" s="264"/>
      <c r="JO91" s="264">
        <f t="shared" si="135"/>
        <v>0</v>
      </c>
      <c r="JP91" s="264">
        <f t="shared" si="135"/>
        <v>0</v>
      </c>
      <c r="JQ91" s="264"/>
      <c r="JR91" s="264"/>
      <c r="JS91" s="264">
        <f t="shared" si="136"/>
        <v>0</v>
      </c>
      <c r="JT91" s="264">
        <f t="shared" si="136"/>
        <v>0</v>
      </c>
      <c r="JU91" s="264"/>
      <c r="JV91" s="264"/>
      <c r="JW91" s="264">
        <f t="shared" si="137"/>
        <v>0</v>
      </c>
      <c r="JX91" s="264">
        <f t="shared" si="137"/>
        <v>0</v>
      </c>
    </row>
    <row r="92" spans="1:284" ht="12.75" customHeight="1">
      <c r="A92" s="219"/>
      <c r="B92" s="114">
        <v>82</v>
      </c>
      <c r="C92" s="289"/>
      <c r="D92" s="289"/>
      <c r="E92" s="98"/>
      <c r="F92" s="98"/>
      <c r="G92" s="95">
        <f t="shared" si="71"/>
        <v>0</v>
      </c>
      <c r="H92" s="95">
        <f t="shared" si="71"/>
        <v>0</v>
      </c>
      <c r="I92" s="290">
        <v>0</v>
      </c>
      <c r="J92" s="95"/>
      <c r="K92" s="95"/>
      <c r="L92" s="95"/>
      <c r="M92" s="95">
        <f t="shared" si="72"/>
        <v>0</v>
      </c>
      <c r="N92" s="95">
        <f t="shared" si="72"/>
        <v>0</v>
      </c>
      <c r="O92" s="289"/>
      <c r="P92" s="290"/>
      <c r="Q92" s="98"/>
      <c r="R92" s="95"/>
      <c r="S92" s="95">
        <f t="shared" si="73"/>
        <v>0</v>
      </c>
      <c r="T92" s="95">
        <f t="shared" si="73"/>
        <v>0</v>
      </c>
      <c r="U92" s="95"/>
      <c r="V92" s="95"/>
      <c r="W92" s="98"/>
      <c r="X92" s="98"/>
      <c r="Y92" s="95">
        <f t="shared" si="74"/>
        <v>0</v>
      </c>
      <c r="Z92" s="95">
        <f t="shared" si="74"/>
        <v>0</v>
      </c>
      <c r="AA92" s="95"/>
      <c r="AB92" s="298"/>
      <c r="AC92" s="299"/>
      <c r="AD92" s="292"/>
      <c r="AE92" s="95">
        <f t="shared" si="75"/>
        <v>0</v>
      </c>
      <c r="AF92" s="95">
        <f t="shared" si="75"/>
        <v>0</v>
      </c>
      <c r="AG92" s="95">
        <v>0</v>
      </c>
      <c r="AH92" s="95"/>
      <c r="AI92" s="95"/>
      <c r="AJ92" s="95"/>
      <c r="AK92" s="95">
        <f t="shared" si="76"/>
        <v>0</v>
      </c>
      <c r="AL92" s="95">
        <f t="shared" si="76"/>
        <v>0</v>
      </c>
      <c r="AM92" s="95"/>
      <c r="AN92" s="95"/>
      <c r="AO92" s="99"/>
      <c r="AP92" s="99"/>
      <c r="AQ92" s="95">
        <f t="shared" si="77"/>
        <v>0</v>
      </c>
      <c r="AR92" s="95">
        <f t="shared" si="77"/>
        <v>0</v>
      </c>
      <c r="AS92" s="98"/>
      <c r="AT92" s="98"/>
      <c r="AU92" s="98"/>
      <c r="AV92" s="95"/>
      <c r="AW92" s="95">
        <f t="shared" si="78"/>
        <v>0</v>
      </c>
      <c r="AX92" s="95">
        <f t="shared" si="78"/>
        <v>0</v>
      </c>
      <c r="AY92" s="260"/>
      <c r="AZ92" s="110"/>
      <c r="BA92" s="110"/>
      <c r="BB92" s="110"/>
      <c r="BC92" s="95">
        <f t="shared" si="79"/>
        <v>0</v>
      </c>
      <c r="BD92" s="95">
        <f t="shared" si="79"/>
        <v>0</v>
      </c>
      <c r="BE92" s="289"/>
      <c r="BF92" s="289"/>
      <c r="BG92" s="99"/>
      <c r="BH92" s="293"/>
      <c r="BI92" s="95">
        <f t="shared" si="80"/>
        <v>0</v>
      </c>
      <c r="BJ92" s="95">
        <f t="shared" si="80"/>
        <v>0</v>
      </c>
      <c r="BK92" s="118"/>
      <c r="BL92" s="118"/>
      <c r="BM92" s="95"/>
      <c r="BN92" s="95"/>
      <c r="BO92" s="95">
        <f t="shared" si="81"/>
        <v>0</v>
      </c>
      <c r="BP92" s="95">
        <f t="shared" si="81"/>
        <v>0</v>
      </c>
      <c r="BQ92" s="294"/>
      <c r="BR92" s="289"/>
      <c r="BS92" s="119"/>
      <c r="BT92" s="119"/>
      <c r="BU92" s="95">
        <f t="shared" si="82"/>
        <v>0</v>
      </c>
      <c r="BV92" s="95">
        <f t="shared" si="82"/>
        <v>0</v>
      </c>
      <c r="BW92" s="98"/>
      <c r="BX92" s="98"/>
      <c r="BY92" s="103"/>
      <c r="BZ92" s="295"/>
      <c r="CA92" s="95">
        <f t="shared" si="83"/>
        <v>0</v>
      </c>
      <c r="CB92" s="95">
        <f t="shared" si="83"/>
        <v>0</v>
      </c>
      <c r="CC92" s="98"/>
      <c r="CD92" s="98"/>
      <c r="CE92" s="120"/>
      <c r="CF92" s="120"/>
      <c r="CG92" s="95">
        <f t="shared" si="84"/>
        <v>0</v>
      </c>
      <c r="CH92" s="95">
        <f t="shared" si="84"/>
        <v>0</v>
      </c>
      <c r="CI92" s="289"/>
      <c r="CJ92" s="289"/>
      <c r="CK92" s="266"/>
      <c r="CL92" s="95"/>
      <c r="CM92" s="95">
        <f t="shared" si="85"/>
        <v>0</v>
      </c>
      <c r="CN92" s="95">
        <f t="shared" si="85"/>
        <v>0</v>
      </c>
      <c r="CO92" s="289"/>
      <c r="CP92" s="289"/>
      <c r="CQ92" s="95"/>
      <c r="CR92" s="95"/>
      <c r="CS92" s="95">
        <f t="shared" si="86"/>
        <v>0</v>
      </c>
      <c r="CT92" s="95">
        <f t="shared" si="86"/>
        <v>0</v>
      </c>
      <c r="CU92" s="98"/>
      <c r="CV92" s="98"/>
      <c r="CW92" s="289"/>
      <c r="CX92" s="289"/>
      <c r="CY92" s="95">
        <f t="shared" si="87"/>
        <v>0</v>
      </c>
      <c r="CZ92" s="95">
        <f t="shared" si="87"/>
        <v>0</v>
      </c>
      <c r="DA92" s="289"/>
      <c r="DB92" s="290"/>
      <c r="DC92" s="118"/>
      <c r="DD92" s="95"/>
      <c r="DE92" s="95">
        <f t="shared" si="88"/>
        <v>0</v>
      </c>
      <c r="DF92" s="95">
        <f t="shared" si="88"/>
        <v>0</v>
      </c>
      <c r="DG92" s="98"/>
      <c r="DH92" s="98"/>
      <c r="DI92" s="98"/>
      <c r="DJ92" s="98"/>
      <c r="DK92" s="95">
        <f t="shared" si="89"/>
        <v>0</v>
      </c>
      <c r="DL92" s="95">
        <f t="shared" si="89"/>
        <v>0</v>
      </c>
      <c r="DM92" s="289"/>
      <c r="DN92" s="289"/>
      <c r="DO92" s="296"/>
      <c r="DP92" s="297"/>
      <c r="DQ92" s="95">
        <f t="shared" si="90"/>
        <v>0</v>
      </c>
      <c r="DR92" s="95">
        <f t="shared" si="90"/>
        <v>0</v>
      </c>
      <c r="DS92" s="140"/>
      <c r="DT92" s="95"/>
      <c r="DU92" s="289"/>
      <c r="DV92" s="289"/>
      <c r="DW92" s="95">
        <f t="shared" si="91"/>
        <v>0</v>
      </c>
      <c r="DX92" s="95">
        <f t="shared" si="91"/>
        <v>0</v>
      </c>
      <c r="DY92" s="289"/>
      <c r="DZ92" s="290"/>
      <c r="EA92" s="261"/>
      <c r="EB92" s="95"/>
      <c r="EC92" s="95">
        <f t="shared" si="92"/>
        <v>0</v>
      </c>
      <c r="ED92" s="95">
        <f t="shared" si="92"/>
        <v>0</v>
      </c>
      <c r="EE92" s="289"/>
      <c r="EF92" s="289"/>
      <c r="EG92" s="296"/>
      <c r="EH92" s="296"/>
      <c r="EI92" s="95">
        <f t="shared" si="93"/>
        <v>0</v>
      </c>
      <c r="EJ92" s="95">
        <f t="shared" si="93"/>
        <v>0</v>
      </c>
      <c r="EK92" s="289"/>
      <c r="EL92" s="289"/>
      <c r="EM92" s="296"/>
      <c r="EN92" s="296"/>
      <c r="EO92" s="95">
        <f t="shared" si="94"/>
        <v>0</v>
      </c>
      <c r="EP92" s="95">
        <f t="shared" si="94"/>
        <v>0</v>
      </c>
      <c r="EQ92" s="262">
        <v>0</v>
      </c>
      <c r="ER92" s="240"/>
      <c r="ES92" s="240"/>
      <c r="ET92" s="240"/>
      <c r="EU92" s="98">
        <f t="shared" si="95"/>
        <v>0</v>
      </c>
      <c r="EV92" s="98">
        <f t="shared" si="96"/>
        <v>0</v>
      </c>
      <c r="EW92" s="95"/>
      <c r="EX92" s="95"/>
      <c r="EY92" s="95"/>
      <c r="EZ92" s="95"/>
      <c r="FA92" s="95">
        <f t="shared" si="97"/>
        <v>0</v>
      </c>
      <c r="FB92" s="95">
        <f t="shared" si="97"/>
        <v>0</v>
      </c>
      <c r="FC92" s="95"/>
      <c r="FD92" s="95"/>
      <c r="FE92" s="95"/>
      <c r="FF92" s="95"/>
      <c r="FG92" s="95">
        <f t="shared" si="98"/>
        <v>0</v>
      </c>
      <c r="FH92" s="95">
        <f t="shared" si="98"/>
        <v>0</v>
      </c>
      <c r="FI92" s="240"/>
      <c r="FJ92" s="240"/>
      <c r="FK92" s="240"/>
      <c r="FL92" s="240"/>
      <c r="FM92" s="98">
        <f t="shared" si="99"/>
        <v>0</v>
      </c>
      <c r="FN92" s="98">
        <f t="shared" si="100"/>
        <v>0</v>
      </c>
      <c r="FO92" s="240">
        <v>2.06</v>
      </c>
      <c r="FP92" s="240"/>
      <c r="FQ92" s="240"/>
      <c r="FR92" s="240"/>
      <c r="FS92" s="98">
        <f t="shared" si="101"/>
        <v>2.06</v>
      </c>
      <c r="FT92" s="98">
        <f t="shared" si="102"/>
        <v>0</v>
      </c>
      <c r="FU92" s="240">
        <v>3.61</v>
      </c>
      <c r="FV92" s="240"/>
      <c r="FW92" s="240"/>
      <c r="FX92" s="240"/>
      <c r="FY92" s="98">
        <f t="shared" si="103"/>
        <v>3.61</v>
      </c>
      <c r="FZ92" s="98">
        <f t="shared" si="104"/>
        <v>0</v>
      </c>
      <c r="GA92" s="240">
        <v>0</v>
      </c>
      <c r="GB92" s="240"/>
      <c r="GC92" s="240"/>
      <c r="GD92" s="240"/>
      <c r="GE92" s="98">
        <f t="shared" si="105"/>
        <v>0</v>
      </c>
      <c r="GF92" s="98">
        <f t="shared" si="106"/>
        <v>0</v>
      </c>
      <c r="GG92" s="240"/>
      <c r="GH92" s="240"/>
      <c r="GI92" s="98">
        <f t="shared" si="70"/>
        <v>0</v>
      </c>
      <c r="GJ92" s="98">
        <f t="shared" si="107"/>
        <v>0</v>
      </c>
      <c r="GK92" s="240"/>
      <c r="GL92" s="240"/>
      <c r="GM92" s="98">
        <f t="shared" si="108"/>
        <v>0</v>
      </c>
      <c r="GN92" s="98">
        <f t="shared" si="109"/>
        <v>0</v>
      </c>
      <c r="GO92" s="240">
        <v>0</v>
      </c>
      <c r="GP92" s="240"/>
      <c r="GQ92" s="98">
        <f t="shared" si="110"/>
        <v>0</v>
      </c>
      <c r="GR92" s="98">
        <f t="shared" si="111"/>
        <v>0</v>
      </c>
      <c r="GS92" s="240"/>
      <c r="GT92" s="240"/>
      <c r="GU92" s="98">
        <f t="shared" si="112"/>
        <v>0</v>
      </c>
      <c r="GV92" s="98">
        <f t="shared" si="113"/>
        <v>0</v>
      </c>
      <c r="GW92" s="240"/>
      <c r="GX92" s="240"/>
      <c r="GY92" s="98">
        <f t="shared" si="114"/>
        <v>0</v>
      </c>
      <c r="GZ92" s="98">
        <f t="shared" si="115"/>
        <v>0</v>
      </c>
      <c r="HA92" s="240"/>
      <c r="HB92" s="240"/>
      <c r="HC92" s="98">
        <f t="shared" si="116"/>
        <v>0</v>
      </c>
      <c r="HD92" s="98">
        <f t="shared" si="117"/>
        <v>0</v>
      </c>
      <c r="HE92" s="240">
        <v>1.33</v>
      </c>
      <c r="HF92" s="240"/>
      <c r="HG92" s="98">
        <f t="shared" si="118"/>
        <v>1.33</v>
      </c>
      <c r="HH92" s="98">
        <f t="shared" si="118"/>
        <v>0</v>
      </c>
      <c r="HI92" s="98">
        <v>1.65</v>
      </c>
      <c r="HJ92" s="98"/>
      <c r="HK92" s="98">
        <f t="shared" si="119"/>
        <v>1.65</v>
      </c>
      <c r="HL92" s="98">
        <f t="shared" si="119"/>
        <v>0</v>
      </c>
      <c r="HM92" s="98"/>
      <c r="HN92" s="98"/>
      <c r="HO92" s="98">
        <f t="shared" si="120"/>
        <v>0</v>
      </c>
      <c r="HP92" s="98">
        <f t="shared" si="120"/>
        <v>0</v>
      </c>
      <c r="HQ92" s="98"/>
      <c r="HR92" s="98"/>
      <c r="HS92" s="98">
        <f t="shared" si="121"/>
        <v>0</v>
      </c>
      <c r="HT92" s="98">
        <f t="shared" si="121"/>
        <v>0</v>
      </c>
      <c r="HU92" s="98">
        <v>0</v>
      </c>
      <c r="HV92" s="98"/>
      <c r="HW92" s="98">
        <f t="shared" si="122"/>
        <v>0</v>
      </c>
      <c r="HX92" s="98">
        <f t="shared" si="122"/>
        <v>0</v>
      </c>
      <c r="HY92" s="98"/>
      <c r="HZ92" s="98"/>
      <c r="IA92" s="98">
        <f t="shared" si="123"/>
        <v>0</v>
      </c>
      <c r="IB92" s="98">
        <f t="shared" si="123"/>
        <v>0</v>
      </c>
      <c r="IC92" s="98"/>
      <c r="ID92" s="98"/>
      <c r="IE92" s="98">
        <f t="shared" si="124"/>
        <v>0</v>
      </c>
      <c r="IF92" s="263">
        <f t="shared" si="125"/>
        <v>0</v>
      </c>
      <c r="IG92" s="288"/>
      <c r="IH92" s="288"/>
      <c r="II92" s="264">
        <f t="shared" si="126"/>
        <v>0</v>
      </c>
      <c r="IJ92" s="264">
        <f t="shared" si="126"/>
        <v>0</v>
      </c>
      <c r="IM92" s="264">
        <f t="shared" si="127"/>
        <v>0</v>
      </c>
      <c r="IN92" s="264">
        <f t="shared" si="127"/>
        <v>0</v>
      </c>
      <c r="IO92" s="240"/>
      <c r="IP92" s="264"/>
      <c r="IQ92" s="264">
        <f t="shared" si="128"/>
        <v>0</v>
      </c>
      <c r="IR92" s="264">
        <f t="shared" si="128"/>
        <v>0</v>
      </c>
      <c r="IS92" s="264"/>
      <c r="IT92" s="264"/>
      <c r="IU92" s="264">
        <f t="shared" si="129"/>
        <v>0</v>
      </c>
      <c r="IV92" s="264">
        <f t="shared" si="129"/>
        <v>0</v>
      </c>
      <c r="IW92" s="264">
        <v>0</v>
      </c>
      <c r="IX92" s="264"/>
      <c r="IY92" s="264">
        <f t="shared" si="130"/>
        <v>0</v>
      </c>
      <c r="IZ92" s="264">
        <f t="shared" si="131"/>
        <v>0</v>
      </c>
      <c r="JA92" s="264"/>
      <c r="JB92" s="264"/>
      <c r="JC92" s="264">
        <f t="shared" si="132"/>
        <v>0</v>
      </c>
      <c r="JD92" s="264">
        <f t="shared" si="132"/>
        <v>0</v>
      </c>
      <c r="JE92" s="264">
        <v>1.1100000000000001</v>
      </c>
      <c r="JF92" s="264"/>
      <c r="JG92" s="264">
        <f t="shared" si="133"/>
        <v>1.1100000000000001</v>
      </c>
      <c r="JH92" s="264">
        <f t="shared" si="133"/>
        <v>0</v>
      </c>
      <c r="JI92" s="264"/>
      <c r="JJ92" s="264"/>
      <c r="JK92" s="264">
        <f t="shared" si="134"/>
        <v>0</v>
      </c>
      <c r="JL92" s="264">
        <f t="shared" si="134"/>
        <v>0</v>
      </c>
      <c r="JM92" s="264"/>
      <c r="JN92" s="264"/>
      <c r="JO92" s="264">
        <f t="shared" si="135"/>
        <v>0</v>
      </c>
      <c r="JP92" s="264">
        <f t="shared" si="135"/>
        <v>0</v>
      </c>
      <c r="JQ92" s="264"/>
      <c r="JR92" s="264"/>
      <c r="JS92" s="264">
        <f t="shared" si="136"/>
        <v>0</v>
      </c>
      <c r="JT92" s="264">
        <f t="shared" si="136"/>
        <v>0</v>
      </c>
      <c r="JU92" s="264"/>
      <c r="JV92" s="264"/>
      <c r="JW92" s="264">
        <f t="shared" si="137"/>
        <v>0</v>
      </c>
      <c r="JX92" s="264">
        <f t="shared" si="137"/>
        <v>0</v>
      </c>
    </row>
    <row r="93" spans="1:284" ht="12.75" customHeight="1">
      <c r="A93" s="219"/>
      <c r="B93" s="114">
        <v>83</v>
      </c>
      <c r="C93" s="289"/>
      <c r="D93" s="289"/>
      <c r="E93" s="98"/>
      <c r="F93" s="98"/>
      <c r="G93" s="95">
        <f t="shared" si="71"/>
        <v>0</v>
      </c>
      <c r="H93" s="95">
        <f t="shared" si="71"/>
        <v>0</v>
      </c>
      <c r="I93" s="290">
        <v>0</v>
      </c>
      <c r="J93" s="95"/>
      <c r="K93" s="95"/>
      <c r="L93" s="95"/>
      <c r="M93" s="95">
        <f t="shared" si="72"/>
        <v>0</v>
      </c>
      <c r="N93" s="95">
        <f t="shared" si="72"/>
        <v>0</v>
      </c>
      <c r="O93" s="289"/>
      <c r="P93" s="290"/>
      <c r="Q93" s="98"/>
      <c r="R93" s="95"/>
      <c r="S93" s="95">
        <f t="shared" si="73"/>
        <v>0</v>
      </c>
      <c r="T93" s="95">
        <f t="shared" si="73"/>
        <v>0</v>
      </c>
      <c r="U93" s="95"/>
      <c r="V93" s="95"/>
      <c r="W93" s="98"/>
      <c r="X93" s="98"/>
      <c r="Y93" s="95">
        <f t="shared" si="74"/>
        <v>0</v>
      </c>
      <c r="Z93" s="95">
        <f t="shared" si="74"/>
        <v>0</v>
      </c>
      <c r="AA93" s="95"/>
      <c r="AB93" s="298"/>
      <c r="AC93" s="299"/>
      <c r="AD93" s="292"/>
      <c r="AE93" s="95">
        <f t="shared" si="75"/>
        <v>0</v>
      </c>
      <c r="AF93" s="95">
        <f t="shared" si="75"/>
        <v>0</v>
      </c>
      <c r="AG93" s="95">
        <v>0</v>
      </c>
      <c r="AH93" s="95"/>
      <c r="AI93" s="95"/>
      <c r="AJ93" s="95"/>
      <c r="AK93" s="95">
        <f t="shared" si="76"/>
        <v>0</v>
      </c>
      <c r="AL93" s="95">
        <f t="shared" si="76"/>
        <v>0</v>
      </c>
      <c r="AM93" s="95"/>
      <c r="AN93" s="95"/>
      <c r="AO93" s="99"/>
      <c r="AP93" s="99"/>
      <c r="AQ93" s="95">
        <f t="shared" si="77"/>
        <v>0</v>
      </c>
      <c r="AR93" s="95">
        <f t="shared" si="77"/>
        <v>0</v>
      </c>
      <c r="AS93" s="98"/>
      <c r="AT93" s="98"/>
      <c r="AU93" s="98"/>
      <c r="AV93" s="95"/>
      <c r="AW93" s="95">
        <f t="shared" si="78"/>
        <v>0</v>
      </c>
      <c r="AX93" s="95">
        <f t="shared" si="78"/>
        <v>0</v>
      </c>
      <c r="AY93" s="260"/>
      <c r="AZ93" s="110"/>
      <c r="BA93" s="110"/>
      <c r="BB93" s="110"/>
      <c r="BC93" s="95">
        <f t="shared" si="79"/>
        <v>0</v>
      </c>
      <c r="BD93" s="95">
        <f t="shared" si="79"/>
        <v>0</v>
      </c>
      <c r="BE93" s="289"/>
      <c r="BF93" s="289"/>
      <c r="BG93" s="99"/>
      <c r="BH93" s="293"/>
      <c r="BI93" s="95">
        <f t="shared" si="80"/>
        <v>0</v>
      </c>
      <c r="BJ93" s="95">
        <f t="shared" si="80"/>
        <v>0</v>
      </c>
      <c r="BK93" s="118"/>
      <c r="BL93" s="118"/>
      <c r="BM93" s="95"/>
      <c r="BN93" s="95"/>
      <c r="BO93" s="95">
        <f t="shared" si="81"/>
        <v>0</v>
      </c>
      <c r="BP93" s="95">
        <f t="shared" si="81"/>
        <v>0</v>
      </c>
      <c r="BQ93" s="294"/>
      <c r="BR93" s="289"/>
      <c r="BS93" s="119"/>
      <c r="BT93" s="119"/>
      <c r="BU93" s="95">
        <f t="shared" si="82"/>
        <v>0</v>
      </c>
      <c r="BV93" s="95">
        <f t="shared" si="82"/>
        <v>0</v>
      </c>
      <c r="BW93" s="98"/>
      <c r="BX93" s="98"/>
      <c r="BY93" s="103"/>
      <c r="BZ93" s="295"/>
      <c r="CA93" s="95">
        <f t="shared" si="83"/>
        <v>0</v>
      </c>
      <c r="CB93" s="95">
        <f t="shared" si="83"/>
        <v>0</v>
      </c>
      <c r="CC93" s="98"/>
      <c r="CD93" s="98"/>
      <c r="CE93" s="120"/>
      <c r="CF93" s="120"/>
      <c r="CG93" s="95">
        <f t="shared" si="84"/>
        <v>0</v>
      </c>
      <c r="CH93" s="95">
        <f t="shared" si="84"/>
        <v>0</v>
      </c>
      <c r="CI93" s="289"/>
      <c r="CJ93" s="289"/>
      <c r="CK93" s="266"/>
      <c r="CL93" s="95"/>
      <c r="CM93" s="95">
        <f t="shared" si="85"/>
        <v>0</v>
      </c>
      <c r="CN93" s="95">
        <f t="shared" si="85"/>
        <v>0</v>
      </c>
      <c r="CO93" s="289"/>
      <c r="CP93" s="289"/>
      <c r="CQ93" s="95"/>
      <c r="CR93" s="95"/>
      <c r="CS93" s="95">
        <f t="shared" si="86"/>
        <v>0</v>
      </c>
      <c r="CT93" s="95">
        <f t="shared" si="86"/>
        <v>0</v>
      </c>
      <c r="CU93" s="98"/>
      <c r="CV93" s="98"/>
      <c r="CW93" s="289"/>
      <c r="CX93" s="289"/>
      <c r="CY93" s="95">
        <f t="shared" si="87"/>
        <v>0</v>
      </c>
      <c r="CZ93" s="95">
        <f t="shared" si="87"/>
        <v>0</v>
      </c>
      <c r="DA93" s="289"/>
      <c r="DB93" s="290"/>
      <c r="DC93" s="118"/>
      <c r="DD93" s="95"/>
      <c r="DE93" s="95">
        <f t="shared" si="88"/>
        <v>0</v>
      </c>
      <c r="DF93" s="95">
        <f t="shared" si="88"/>
        <v>0</v>
      </c>
      <c r="DG93" s="98"/>
      <c r="DH93" s="98"/>
      <c r="DI93" s="98"/>
      <c r="DJ93" s="98"/>
      <c r="DK93" s="95">
        <f t="shared" si="89"/>
        <v>0</v>
      </c>
      <c r="DL93" s="95">
        <f t="shared" si="89"/>
        <v>0</v>
      </c>
      <c r="DM93" s="289"/>
      <c r="DN93" s="289"/>
      <c r="DO93" s="296"/>
      <c r="DP93" s="297"/>
      <c r="DQ93" s="95">
        <f t="shared" si="90"/>
        <v>0</v>
      </c>
      <c r="DR93" s="95">
        <f t="shared" si="90"/>
        <v>0</v>
      </c>
      <c r="DS93" s="140"/>
      <c r="DT93" s="95"/>
      <c r="DU93" s="289"/>
      <c r="DV93" s="289"/>
      <c r="DW93" s="95">
        <f t="shared" si="91"/>
        <v>0</v>
      </c>
      <c r="DX93" s="95">
        <f t="shared" si="91"/>
        <v>0</v>
      </c>
      <c r="DY93" s="289"/>
      <c r="DZ93" s="290"/>
      <c r="EA93" s="261"/>
      <c r="EB93" s="95"/>
      <c r="EC93" s="95">
        <f t="shared" si="92"/>
        <v>0</v>
      </c>
      <c r="ED93" s="95">
        <f t="shared" si="92"/>
        <v>0</v>
      </c>
      <c r="EE93" s="289"/>
      <c r="EF93" s="289"/>
      <c r="EG93" s="296"/>
      <c r="EH93" s="296"/>
      <c r="EI93" s="95">
        <f t="shared" si="93"/>
        <v>0</v>
      </c>
      <c r="EJ93" s="95">
        <f t="shared" si="93"/>
        <v>0</v>
      </c>
      <c r="EK93" s="289"/>
      <c r="EL93" s="289"/>
      <c r="EM93" s="296"/>
      <c r="EN93" s="296"/>
      <c r="EO93" s="95">
        <f t="shared" si="94"/>
        <v>0</v>
      </c>
      <c r="EP93" s="95">
        <f t="shared" si="94"/>
        <v>0</v>
      </c>
      <c r="EQ93" s="262">
        <v>0</v>
      </c>
      <c r="ER93" s="240"/>
      <c r="ES93" s="240"/>
      <c r="ET93" s="240"/>
      <c r="EU93" s="98">
        <f t="shared" si="95"/>
        <v>0</v>
      </c>
      <c r="EV93" s="98">
        <f t="shared" si="96"/>
        <v>0</v>
      </c>
      <c r="EW93" s="95"/>
      <c r="EX93" s="95"/>
      <c r="EY93" s="95"/>
      <c r="EZ93" s="95"/>
      <c r="FA93" s="95">
        <f t="shared" si="97"/>
        <v>0</v>
      </c>
      <c r="FB93" s="95">
        <f t="shared" si="97"/>
        <v>0</v>
      </c>
      <c r="FC93" s="95"/>
      <c r="FD93" s="95"/>
      <c r="FE93" s="95"/>
      <c r="FF93" s="95"/>
      <c r="FG93" s="95">
        <f t="shared" si="98"/>
        <v>0</v>
      </c>
      <c r="FH93" s="95">
        <f t="shared" si="98"/>
        <v>0</v>
      </c>
      <c r="FI93" s="240"/>
      <c r="FJ93" s="240"/>
      <c r="FK93" s="240"/>
      <c r="FL93" s="240"/>
      <c r="FM93" s="98">
        <f t="shared" si="99"/>
        <v>0</v>
      </c>
      <c r="FN93" s="98">
        <f t="shared" si="100"/>
        <v>0</v>
      </c>
      <c r="FO93" s="240">
        <v>2.06</v>
      </c>
      <c r="FP93" s="240"/>
      <c r="FQ93" s="240"/>
      <c r="FR93" s="240"/>
      <c r="FS93" s="98">
        <f t="shared" si="101"/>
        <v>2.06</v>
      </c>
      <c r="FT93" s="98">
        <f t="shared" si="102"/>
        <v>0</v>
      </c>
      <c r="FU93" s="240">
        <v>3.61</v>
      </c>
      <c r="FV93" s="240"/>
      <c r="FW93" s="240"/>
      <c r="FX93" s="240"/>
      <c r="FY93" s="98">
        <f t="shared" si="103"/>
        <v>3.61</v>
      </c>
      <c r="FZ93" s="98">
        <f t="shared" si="104"/>
        <v>0</v>
      </c>
      <c r="GA93" s="240">
        <v>0</v>
      </c>
      <c r="GB93" s="240"/>
      <c r="GC93" s="240"/>
      <c r="GD93" s="240"/>
      <c r="GE93" s="98">
        <f t="shared" si="105"/>
        <v>0</v>
      </c>
      <c r="GF93" s="98">
        <f t="shared" si="106"/>
        <v>0</v>
      </c>
      <c r="GG93" s="240"/>
      <c r="GH93" s="240"/>
      <c r="GI93" s="98">
        <f t="shared" si="70"/>
        <v>0</v>
      </c>
      <c r="GJ93" s="98">
        <f t="shared" si="107"/>
        <v>0</v>
      </c>
      <c r="GK93" s="240"/>
      <c r="GL93" s="240"/>
      <c r="GM93" s="98">
        <f t="shared" si="108"/>
        <v>0</v>
      </c>
      <c r="GN93" s="98">
        <f t="shared" si="109"/>
        <v>0</v>
      </c>
      <c r="GO93" s="240">
        <v>0</v>
      </c>
      <c r="GP93" s="240"/>
      <c r="GQ93" s="98">
        <f t="shared" si="110"/>
        <v>0</v>
      </c>
      <c r="GR93" s="98">
        <f t="shared" si="111"/>
        <v>0</v>
      </c>
      <c r="GS93" s="240"/>
      <c r="GT93" s="240"/>
      <c r="GU93" s="98">
        <f t="shared" si="112"/>
        <v>0</v>
      </c>
      <c r="GV93" s="98">
        <f t="shared" si="113"/>
        <v>0</v>
      </c>
      <c r="GW93" s="240"/>
      <c r="GX93" s="240"/>
      <c r="GY93" s="98">
        <f t="shared" si="114"/>
        <v>0</v>
      </c>
      <c r="GZ93" s="98">
        <f t="shared" si="115"/>
        <v>0</v>
      </c>
      <c r="HA93" s="240"/>
      <c r="HB93" s="240"/>
      <c r="HC93" s="98">
        <f t="shared" si="116"/>
        <v>0</v>
      </c>
      <c r="HD93" s="98">
        <f t="shared" si="117"/>
        <v>0</v>
      </c>
      <c r="HE93" s="240">
        <v>1.33</v>
      </c>
      <c r="HF93" s="240"/>
      <c r="HG93" s="98">
        <f t="shared" si="118"/>
        <v>1.33</v>
      </c>
      <c r="HH93" s="98">
        <f t="shared" si="118"/>
        <v>0</v>
      </c>
      <c r="HI93" s="98">
        <v>1.65</v>
      </c>
      <c r="HJ93" s="98"/>
      <c r="HK93" s="98">
        <f t="shared" si="119"/>
        <v>1.65</v>
      </c>
      <c r="HL93" s="98">
        <f t="shared" si="119"/>
        <v>0</v>
      </c>
      <c r="HM93" s="98"/>
      <c r="HN93" s="98"/>
      <c r="HO93" s="98">
        <f t="shared" si="120"/>
        <v>0</v>
      </c>
      <c r="HP93" s="98">
        <f t="shared" si="120"/>
        <v>0</v>
      </c>
      <c r="HQ93" s="98"/>
      <c r="HR93" s="98"/>
      <c r="HS93" s="98">
        <f t="shared" si="121"/>
        <v>0</v>
      </c>
      <c r="HT93" s="98">
        <f t="shared" si="121"/>
        <v>0</v>
      </c>
      <c r="HU93" s="98">
        <v>0</v>
      </c>
      <c r="HV93" s="98"/>
      <c r="HW93" s="98">
        <f t="shared" si="122"/>
        <v>0</v>
      </c>
      <c r="HX93" s="98">
        <f t="shared" si="122"/>
        <v>0</v>
      </c>
      <c r="HY93" s="98"/>
      <c r="HZ93" s="98"/>
      <c r="IA93" s="98">
        <f t="shared" si="123"/>
        <v>0</v>
      </c>
      <c r="IB93" s="98">
        <f t="shared" si="123"/>
        <v>0</v>
      </c>
      <c r="IC93" s="98"/>
      <c r="ID93" s="98"/>
      <c r="IE93" s="98">
        <f t="shared" si="124"/>
        <v>0</v>
      </c>
      <c r="IF93" s="263">
        <f t="shared" si="125"/>
        <v>0</v>
      </c>
      <c r="IG93" s="288"/>
      <c r="IH93" s="288"/>
      <c r="II93" s="264">
        <f t="shared" si="126"/>
        <v>0</v>
      </c>
      <c r="IJ93" s="264">
        <f t="shared" si="126"/>
        <v>0</v>
      </c>
      <c r="IM93" s="264">
        <f t="shared" si="127"/>
        <v>0</v>
      </c>
      <c r="IN93" s="264">
        <f t="shared" si="127"/>
        <v>0</v>
      </c>
      <c r="IO93" s="240"/>
      <c r="IP93" s="264"/>
      <c r="IQ93" s="264">
        <f t="shared" si="128"/>
        <v>0</v>
      </c>
      <c r="IR93" s="264">
        <f t="shared" si="128"/>
        <v>0</v>
      </c>
      <c r="IS93" s="264"/>
      <c r="IT93" s="264"/>
      <c r="IU93" s="264">
        <f t="shared" si="129"/>
        <v>0</v>
      </c>
      <c r="IV93" s="264">
        <f t="shared" si="129"/>
        <v>0</v>
      </c>
      <c r="IW93" s="264">
        <v>0</v>
      </c>
      <c r="IX93" s="264"/>
      <c r="IY93" s="264">
        <f t="shared" si="130"/>
        <v>0</v>
      </c>
      <c r="IZ93" s="264">
        <f t="shared" si="131"/>
        <v>0</v>
      </c>
      <c r="JA93" s="264"/>
      <c r="JB93" s="264"/>
      <c r="JC93" s="264">
        <f t="shared" si="132"/>
        <v>0</v>
      </c>
      <c r="JD93" s="264">
        <f t="shared" si="132"/>
        <v>0</v>
      </c>
      <c r="JE93" s="264">
        <v>1.1100000000000001</v>
      </c>
      <c r="JF93" s="264"/>
      <c r="JG93" s="264">
        <f t="shared" si="133"/>
        <v>1.1100000000000001</v>
      </c>
      <c r="JH93" s="264">
        <f t="shared" si="133"/>
        <v>0</v>
      </c>
      <c r="JI93" s="264"/>
      <c r="JJ93" s="264"/>
      <c r="JK93" s="264">
        <f t="shared" si="134"/>
        <v>0</v>
      </c>
      <c r="JL93" s="264">
        <f t="shared" si="134"/>
        <v>0</v>
      </c>
      <c r="JM93" s="264"/>
      <c r="JN93" s="264"/>
      <c r="JO93" s="264">
        <f t="shared" si="135"/>
        <v>0</v>
      </c>
      <c r="JP93" s="264">
        <f t="shared" si="135"/>
        <v>0</v>
      </c>
      <c r="JQ93" s="264"/>
      <c r="JR93" s="264"/>
      <c r="JS93" s="264">
        <f t="shared" si="136"/>
        <v>0</v>
      </c>
      <c r="JT93" s="264">
        <f t="shared" si="136"/>
        <v>0</v>
      </c>
      <c r="JU93" s="264"/>
      <c r="JV93" s="264"/>
      <c r="JW93" s="264">
        <f t="shared" si="137"/>
        <v>0</v>
      </c>
      <c r="JX93" s="264">
        <f t="shared" si="137"/>
        <v>0</v>
      </c>
    </row>
    <row r="94" spans="1:284" ht="12.75" customHeight="1">
      <c r="A94" s="219"/>
      <c r="B94" s="114">
        <v>84</v>
      </c>
      <c r="C94" s="289"/>
      <c r="D94" s="289"/>
      <c r="E94" s="98"/>
      <c r="F94" s="98"/>
      <c r="G94" s="95">
        <f t="shared" si="71"/>
        <v>0</v>
      </c>
      <c r="H94" s="95">
        <f t="shared" si="71"/>
        <v>0</v>
      </c>
      <c r="I94" s="290">
        <v>0</v>
      </c>
      <c r="J94" s="95"/>
      <c r="K94" s="95"/>
      <c r="L94" s="95"/>
      <c r="M94" s="95">
        <f t="shared" si="72"/>
        <v>0</v>
      </c>
      <c r="N94" s="95">
        <f t="shared" si="72"/>
        <v>0</v>
      </c>
      <c r="O94" s="289"/>
      <c r="P94" s="290"/>
      <c r="Q94" s="98"/>
      <c r="R94" s="95"/>
      <c r="S94" s="95">
        <f t="shared" si="73"/>
        <v>0</v>
      </c>
      <c r="T94" s="95">
        <f t="shared" si="73"/>
        <v>0</v>
      </c>
      <c r="U94" s="95"/>
      <c r="V94" s="95"/>
      <c r="W94" s="98"/>
      <c r="X94" s="98"/>
      <c r="Y94" s="95">
        <f t="shared" si="74"/>
        <v>0</v>
      </c>
      <c r="Z94" s="95">
        <f t="shared" si="74"/>
        <v>0</v>
      </c>
      <c r="AA94" s="95"/>
      <c r="AB94" s="298"/>
      <c r="AC94" s="299"/>
      <c r="AD94" s="292"/>
      <c r="AE94" s="95">
        <f t="shared" si="75"/>
        <v>0</v>
      </c>
      <c r="AF94" s="95">
        <f t="shared" si="75"/>
        <v>0</v>
      </c>
      <c r="AG94" s="95">
        <v>30.93</v>
      </c>
      <c r="AH94" s="95"/>
      <c r="AI94" s="95"/>
      <c r="AJ94" s="95"/>
      <c r="AK94" s="95">
        <f t="shared" si="76"/>
        <v>30.93</v>
      </c>
      <c r="AL94" s="95">
        <f t="shared" si="76"/>
        <v>0</v>
      </c>
      <c r="AM94" s="95"/>
      <c r="AN94" s="95"/>
      <c r="AO94" s="99"/>
      <c r="AP94" s="99"/>
      <c r="AQ94" s="95">
        <f t="shared" si="77"/>
        <v>0</v>
      </c>
      <c r="AR94" s="95">
        <f t="shared" si="77"/>
        <v>0</v>
      </c>
      <c r="AS94" s="98"/>
      <c r="AT94" s="98"/>
      <c r="AU94" s="98"/>
      <c r="AV94" s="95"/>
      <c r="AW94" s="95">
        <f t="shared" si="78"/>
        <v>0</v>
      </c>
      <c r="AX94" s="95">
        <f t="shared" si="78"/>
        <v>0</v>
      </c>
      <c r="AY94" s="260"/>
      <c r="AZ94" s="110"/>
      <c r="BA94" s="110"/>
      <c r="BB94" s="110"/>
      <c r="BC94" s="95">
        <f t="shared" si="79"/>
        <v>0</v>
      </c>
      <c r="BD94" s="95">
        <f t="shared" si="79"/>
        <v>0</v>
      </c>
      <c r="BE94" s="289"/>
      <c r="BF94" s="289"/>
      <c r="BG94" s="99"/>
      <c r="BH94" s="293"/>
      <c r="BI94" s="95">
        <f t="shared" si="80"/>
        <v>0</v>
      </c>
      <c r="BJ94" s="95">
        <f t="shared" si="80"/>
        <v>0</v>
      </c>
      <c r="BK94" s="118"/>
      <c r="BL94" s="118"/>
      <c r="BM94" s="95"/>
      <c r="BN94" s="95"/>
      <c r="BO94" s="95">
        <f t="shared" si="81"/>
        <v>0</v>
      </c>
      <c r="BP94" s="95">
        <f t="shared" si="81"/>
        <v>0</v>
      </c>
      <c r="BQ94" s="294"/>
      <c r="BR94" s="289"/>
      <c r="BS94" s="119"/>
      <c r="BT94" s="119"/>
      <c r="BU94" s="95">
        <f t="shared" si="82"/>
        <v>0</v>
      </c>
      <c r="BV94" s="95">
        <f t="shared" si="82"/>
        <v>0</v>
      </c>
      <c r="BW94" s="98"/>
      <c r="BX94" s="98"/>
      <c r="BY94" s="103"/>
      <c r="BZ94" s="295"/>
      <c r="CA94" s="95">
        <f t="shared" si="83"/>
        <v>0</v>
      </c>
      <c r="CB94" s="95">
        <f t="shared" si="83"/>
        <v>0</v>
      </c>
      <c r="CC94" s="98"/>
      <c r="CD94" s="98"/>
      <c r="CE94" s="120"/>
      <c r="CF94" s="120"/>
      <c r="CG94" s="95">
        <f t="shared" si="84"/>
        <v>0</v>
      </c>
      <c r="CH94" s="95">
        <f t="shared" si="84"/>
        <v>0</v>
      </c>
      <c r="CI94" s="289"/>
      <c r="CJ94" s="289"/>
      <c r="CK94" s="266"/>
      <c r="CL94" s="95"/>
      <c r="CM94" s="95">
        <f t="shared" si="85"/>
        <v>0</v>
      </c>
      <c r="CN94" s="95">
        <f t="shared" si="85"/>
        <v>0</v>
      </c>
      <c r="CO94" s="289"/>
      <c r="CP94" s="289"/>
      <c r="CQ94" s="95"/>
      <c r="CR94" s="95"/>
      <c r="CS94" s="95">
        <f t="shared" si="86"/>
        <v>0</v>
      </c>
      <c r="CT94" s="95">
        <f t="shared" si="86"/>
        <v>0</v>
      </c>
      <c r="CU94" s="98"/>
      <c r="CV94" s="98"/>
      <c r="CW94" s="289"/>
      <c r="CX94" s="289"/>
      <c r="CY94" s="95">
        <f t="shared" si="87"/>
        <v>0</v>
      </c>
      <c r="CZ94" s="95">
        <f t="shared" si="87"/>
        <v>0</v>
      </c>
      <c r="DA94" s="289"/>
      <c r="DB94" s="290"/>
      <c r="DC94" s="118"/>
      <c r="DD94" s="95"/>
      <c r="DE94" s="95">
        <f t="shared" si="88"/>
        <v>0</v>
      </c>
      <c r="DF94" s="95">
        <f t="shared" si="88"/>
        <v>0</v>
      </c>
      <c r="DG94" s="98"/>
      <c r="DH94" s="98"/>
      <c r="DI94" s="98"/>
      <c r="DJ94" s="98"/>
      <c r="DK94" s="95">
        <f t="shared" si="89"/>
        <v>0</v>
      </c>
      <c r="DL94" s="95">
        <f t="shared" si="89"/>
        <v>0</v>
      </c>
      <c r="DM94" s="289"/>
      <c r="DN94" s="289"/>
      <c r="DO94" s="296"/>
      <c r="DP94" s="297"/>
      <c r="DQ94" s="95">
        <f t="shared" si="90"/>
        <v>0</v>
      </c>
      <c r="DR94" s="95">
        <f t="shared" si="90"/>
        <v>0</v>
      </c>
      <c r="DS94" s="140"/>
      <c r="DT94" s="95"/>
      <c r="DU94" s="289"/>
      <c r="DV94" s="289"/>
      <c r="DW94" s="95">
        <f t="shared" si="91"/>
        <v>0</v>
      </c>
      <c r="DX94" s="95">
        <f t="shared" si="91"/>
        <v>0</v>
      </c>
      <c r="DY94" s="289"/>
      <c r="DZ94" s="290"/>
      <c r="EA94" s="261"/>
      <c r="EB94" s="95"/>
      <c r="EC94" s="95">
        <f t="shared" si="92"/>
        <v>0</v>
      </c>
      <c r="ED94" s="95">
        <f t="shared" si="92"/>
        <v>0</v>
      </c>
      <c r="EE94" s="289"/>
      <c r="EF94" s="289"/>
      <c r="EG94" s="296"/>
      <c r="EH94" s="296"/>
      <c r="EI94" s="95">
        <f t="shared" si="93"/>
        <v>0</v>
      </c>
      <c r="EJ94" s="95">
        <f t="shared" si="93"/>
        <v>0</v>
      </c>
      <c r="EK94" s="289"/>
      <c r="EL94" s="289"/>
      <c r="EM94" s="296"/>
      <c r="EN94" s="296"/>
      <c r="EO94" s="95">
        <f t="shared" si="94"/>
        <v>0</v>
      </c>
      <c r="EP94" s="95">
        <f t="shared" si="94"/>
        <v>0</v>
      </c>
      <c r="EQ94" s="262">
        <v>0</v>
      </c>
      <c r="ER94" s="240"/>
      <c r="ES94" s="240"/>
      <c r="ET94" s="240"/>
      <c r="EU94" s="98">
        <f t="shared" si="95"/>
        <v>0</v>
      </c>
      <c r="EV94" s="98">
        <f t="shared" si="96"/>
        <v>0</v>
      </c>
      <c r="EW94" s="95"/>
      <c r="EX94" s="95"/>
      <c r="EY94" s="95"/>
      <c r="EZ94" s="95"/>
      <c r="FA94" s="95">
        <f t="shared" si="97"/>
        <v>0</v>
      </c>
      <c r="FB94" s="95">
        <f t="shared" si="97"/>
        <v>0</v>
      </c>
      <c r="FC94" s="95"/>
      <c r="FD94" s="95"/>
      <c r="FE94" s="95"/>
      <c r="FF94" s="95"/>
      <c r="FG94" s="95">
        <f t="shared" si="98"/>
        <v>0</v>
      </c>
      <c r="FH94" s="95">
        <f t="shared" si="98"/>
        <v>0</v>
      </c>
      <c r="FI94" s="240"/>
      <c r="FJ94" s="240"/>
      <c r="FK94" s="240"/>
      <c r="FL94" s="240"/>
      <c r="FM94" s="98">
        <f t="shared" si="99"/>
        <v>0</v>
      </c>
      <c r="FN94" s="98">
        <f t="shared" si="100"/>
        <v>0</v>
      </c>
      <c r="FO94" s="240">
        <v>2.06</v>
      </c>
      <c r="FP94" s="240"/>
      <c r="FQ94" s="240"/>
      <c r="FR94" s="240"/>
      <c r="FS94" s="98">
        <f t="shared" si="101"/>
        <v>2.06</v>
      </c>
      <c r="FT94" s="98">
        <f t="shared" si="102"/>
        <v>0</v>
      </c>
      <c r="FU94" s="240">
        <v>3.61</v>
      </c>
      <c r="FV94" s="240"/>
      <c r="FW94" s="240"/>
      <c r="FX94" s="240"/>
      <c r="FY94" s="98">
        <f t="shared" si="103"/>
        <v>3.61</v>
      </c>
      <c r="FZ94" s="98">
        <f t="shared" si="104"/>
        <v>0</v>
      </c>
      <c r="GA94" s="240">
        <v>0</v>
      </c>
      <c r="GB94" s="240"/>
      <c r="GC94" s="240"/>
      <c r="GD94" s="240"/>
      <c r="GE94" s="98">
        <f t="shared" si="105"/>
        <v>0</v>
      </c>
      <c r="GF94" s="98">
        <f t="shared" si="106"/>
        <v>0</v>
      </c>
      <c r="GG94" s="240"/>
      <c r="GH94" s="240"/>
      <c r="GI94" s="98">
        <f t="shared" si="70"/>
        <v>0</v>
      </c>
      <c r="GJ94" s="98">
        <f t="shared" si="107"/>
        <v>0</v>
      </c>
      <c r="GK94" s="240"/>
      <c r="GL94" s="240"/>
      <c r="GM94" s="98">
        <f t="shared" si="108"/>
        <v>0</v>
      </c>
      <c r="GN94" s="98">
        <f t="shared" si="109"/>
        <v>0</v>
      </c>
      <c r="GO94" s="240">
        <v>0</v>
      </c>
      <c r="GP94" s="240"/>
      <c r="GQ94" s="98">
        <f t="shared" si="110"/>
        <v>0</v>
      </c>
      <c r="GR94" s="98">
        <f t="shared" si="111"/>
        <v>0</v>
      </c>
      <c r="GS94" s="240"/>
      <c r="GT94" s="240"/>
      <c r="GU94" s="98">
        <f t="shared" si="112"/>
        <v>0</v>
      </c>
      <c r="GV94" s="98">
        <f t="shared" si="113"/>
        <v>0</v>
      </c>
      <c r="GW94" s="240"/>
      <c r="GX94" s="240"/>
      <c r="GY94" s="98">
        <f t="shared" si="114"/>
        <v>0</v>
      </c>
      <c r="GZ94" s="98">
        <f t="shared" si="115"/>
        <v>0</v>
      </c>
      <c r="HA94" s="240"/>
      <c r="HB94" s="240"/>
      <c r="HC94" s="98">
        <f t="shared" si="116"/>
        <v>0</v>
      </c>
      <c r="HD94" s="98">
        <f t="shared" si="117"/>
        <v>0</v>
      </c>
      <c r="HE94" s="240">
        <v>1.33</v>
      </c>
      <c r="HF94" s="240"/>
      <c r="HG94" s="98">
        <f t="shared" si="118"/>
        <v>1.33</v>
      </c>
      <c r="HH94" s="98">
        <f t="shared" si="118"/>
        <v>0</v>
      </c>
      <c r="HI94" s="98">
        <v>1.65</v>
      </c>
      <c r="HJ94" s="98"/>
      <c r="HK94" s="98">
        <f t="shared" si="119"/>
        <v>1.65</v>
      </c>
      <c r="HL94" s="98">
        <f t="shared" si="119"/>
        <v>0</v>
      </c>
      <c r="HM94" s="98"/>
      <c r="HN94" s="98"/>
      <c r="HO94" s="98">
        <f t="shared" si="120"/>
        <v>0</v>
      </c>
      <c r="HP94" s="98">
        <f t="shared" si="120"/>
        <v>0</v>
      </c>
      <c r="HQ94" s="98"/>
      <c r="HR94" s="98"/>
      <c r="HS94" s="98">
        <f t="shared" si="121"/>
        <v>0</v>
      </c>
      <c r="HT94" s="98">
        <f t="shared" si="121"/>
        <v>0</v>
      </c>
      <c r="HU94" s="98">
        <v>0</v>
      </c>
      <c r="HV94" s="98"/>
      <c r="HW94" s="98">
        <f t="shared" si="122"/>
        <v>0</v>
      </c>
      <c r="HX94" s="98">
        <f t="shared" si="122"/>
        <v>0</v>
      </c>
      <c r="HY94" s="98"/>
      <c r="HZ94" s="98"/>
      <c r="IA94" s="98">
        <f t="shared" si="123"/>
        <v>0</v>
      </c>
      <c r="IB94" s="98">
        <f t="shared" si="123"/>
        <v>0</v>
      </c>
      <c r="IC94" s="98"/>
      <c r="ID94" s="98"/>
      <c r="IE94" s="98">
        <f t="shared" si="124"/>
        <v>0</v>
      </c>
      <c r="IF94" s="263">
        <f t="shared" si="125"/>
        <v>0</v>
      </c>
      <c r="IG94" s="288"/>
      <c r="IH94" s="288"/>
      <c r="II94" s="264">
        <f t="shared" si="126"/>
        <v>0</v>
      </c>
      <c r="IJ94" s="264">
        <f t="shared" si="126"/>
        <v>0</v>
      </c>
      <c r="IM94" s="264">
        <f t="shared" si="127"/>
        <v>0</v>
      </c>
      <c r="IN94" s="264">
        <f t="shared" si="127"/>
        <v>0</v>
      </c>
      <c r="IO94" s="240"/>
      <c r="IP94" s="264"/>
      <c r="IQ94" s="264">
        <f t="shared" si="128"/>
        <v>0</v>
      </c>
      <c r="IR94" s="264">
        <f t="shared" si="128"/>
        <v>0</v>
      </c>
      <c r="IS94" s="264"/>
      <c r="IT94" s="264"/>
      <c r="IU94" s="264">
        <f t="shared" si="129"/>
        <v>0</v>
      </c>
      <c r="IV94" s="264">
        <f t="shared" si="129"/>
        <v>0</v>
      </c>
      <c r="IW94" s="264">
        <v>0</v>
      </c>
      <c r="IX94" s="264"/>
      <c r="IY94" s="264">
        <f t="shared" si="130"/>
        <v>0</v>
      </c>
      <c r="IZ94" s="264">
        <f t="shared" si="131"/>
        <v>0</v>
      </c>
      <c r="JA94" s="264"/>
      <c r="JB94" s="264"/>
      <c r="JC94" s="264">
        <f t="shared" si="132"/>
        <v>0</v>
      </c>
      <c r="JD94" s="264">
        <f t="shared" si="132"/>
        <v>0</v>
      </c>
      <c r="JE94" s="264">
        <v>1.1100000000000001</v>
      </c>
      <c r="JF94" s="264"/>
      <c r="JG94" s="264">
        <f t="shared" si="133"/>
        <v>1.1100000000000001</v>
      </c>
      <c r="JH94" s="264">
        <f t="shared" si="133"/>
        <v>0</v>
      </c>
      <c r="JI94" s="264"/>
      <c r="JJ94" s="264"/>
      <c r="JK94" s="264">
        <f t="shared" si="134"/>
        <v>0</v>
      </c>
      <c r="JL94" s="264">
        <f t="shared" si="134"/>
        <v>0</v>
      </c>
      <c r="JM94" s="264"/>
      <c r="JN94" s="264"/>
      <c r="JO94" s="264">
        <f t="shared" si="135"/>
        <v>0</v>
      </c>
      <c r="JP94" s="264">
        <f t="shared" si="135"/>
        <v>0</v>
      </c>
      <c r="JQ94" s="264"/>
      <c r="JR94" s="264"/>
      <c r="JS94" s="264">
        <f t="shared" si="136"/>
        <v>0</v>
      </c>
      <c r="JT94" s="264">
        <f t="shared" si="136"/>
        <v>0</v>
      </c>
      <c r="JU94" s="264"/>
      <c r="JV94" s="264"/>
      <c r="JW94" s="264">
        <f t="shared" si="137"/>
        <v>0</v>
      </c>
      <c r="JX94" s="264">
        <f t="shared" si="137"/>
        <v>0</v>
      </c>
    </row>
    <row r="95" spans="1:284" ht="12.75" customHeight="1">
      <c r="A95" s="222" t="s">
        <v>157</v>
      </c>
      <c r="B95" s="114">
        <v>85</v>
      </c>
      <c r="C95" s="289"/>
      <c r="D95" s="289"/>
      <c r="E95" s="98"/>
      <c r="F95" s="98"/>
      <c r="G95" s="95">
        <f t="shared" si="71"/>
        <v>0</v>
      </c>
      <c r="H95" s="95">
        <f t="shared" si="71"/>
        <v>0</v>
      </c>
      <c r="I95" s="290">
        <v>0</v>
      </c>
      <c r="J95" s="95"/>
      <c r="K95" s="95"/>
      <c r="L95" s="95"/>
      <c r="M95" s="95">
        <f t="shared" si="72"/>
        <v>0</v>
      </c>
      <c r="N95" s="95">
        <f t="shared" si="72"/>
        <v>0</v>
      </c>
      <c r="O95" s="289"/>
      <c r="P95" s="290"/>
      <c r="Q95" s="98"/>
      <c r="R95" s="95"/>
      <c r="S95" s="95">
        <f t="shared" si="73"/>
        <v>0</v>
      </c>
      <c r="T95" s="95">
        <f t="shared" si="73"/>
        <v>0</v>
      </c>
      <c r="U95" s="95"/>
      <c r="V95" s="95"/>
      <c r="W95" s="98"/>
      <c r="X95" s="98"/>
      <c r="Y95" s="95">
        <f t="shared" si="74"/>
        <v>0</v>
      </c>
      <c r="Z95" s="95">
        <f t="shared" si="74"/>
        <v>0</v>
      </c>
      <c r="AA95" s="95"/>
      <c r="AB95" s="298"/>
      <c r="AC95" s="299"/>
      <c r="AD95" s="292"/>
      <c r="AE95" s="95">
        <f t="shared" si="75"/>
        <v>0</v>
      </c>
      <c r="AF95" s="95">
        <f t="shared" si="75"/>
        <v>0</v>
      </c>
      <c r="AG95" s="95">
        <v>0</v>
      </c>
      <c r="AH95" s="95"/>
      <c r="AI95" s="95"/>
      <c r="AJ95" s="95"/>
      <c r="AK95" s="95">
        <f t="shared" si="76"/>
        <v>0</v>
      </c>
      <c r="AL95" s="95">
        <f t="shared" si="76"/>
        <v>0</v>
      </c>
      <c r="AM95" s="95"/>
      <c r="AN95" s="95"/>
      <c r="AO95" s="99"/>
      <c r="AP95" s="99"/>
      <c r="AQ95" s="95">
        <f t="shared" si="77"/>
        <v>0</v>
      </c>
      <c r="AR95" s="95">
        <f t="shared" si="77"/>
        <v>0</v>
      </c>
      <c r="AS95" s="98"/>
      <c r="AT95" s="98"/>
      <c r="AU95" s="98"/>
      <c r="AV95" s="95"/>
      <c r="AW95" s="95">
        <f t="shared" si="78"/>
        <v>0</v>
      </c>
      <c r="AX95" s="95">
        <f t="shared" si="78"/>
        <v>0</v>
      </c>
      <c r="AY95" s="260"/>
      <c r="AZ95" s="110"/>
      <c r="BA95" s="110"/>
      <c r="BB95" s="110"/>
      <c r="BC95" s="95">
        <f t="shared" si="79"/>
        <v>0</v>
      </c>
      <c r="BD95" s="95">
        <f t="shared" si="79"/>
        <v>0</v>
      </c>
      <c r="BE95" s="289"/>
      <c r="BF95" s="289"/>
      <c r="BG95" s="99"/>
      <c r="BH95" s="293"/>
      <c r="BI95" s="95">
        <f t="shared" si="80"/>
        <v>0</v>
      </c>
      <c r="BJ95" s="95">
        <f t="shared" si="80"/>
        <v>0</v>
      </c>
      <c r="BK95" s="118"/>
      <c r="BL95" s="118"/>
      <c r="BM95" s="95"/>
      <c r="BN95" s="95"/>
      <c r="BO95" s="95">
        <f t="shared" si="81"/>
        <v>0</v>
      </c>
      <c r="BP95" s="95">
        <f t="shared" si="81"/>
        <v>0</v>
      </c>
      <c r="BQ95" s="294"/>
      <c r="BR95" s="289"/>
      <c r="BS95" s="119"/>
      <c r="BT95" s="119"/>
      <c r="BU95" s="95">
        <f t="shared" si="82"/>
        <v>0</v>
      </c>
      <c r="BV95" s="95">
        <f t="shared" si="82"/>
        <v>0</v>
      </c>
      <c r="BW95" s="98"/>
      <c r="BX95" s="98"/>
      <c r="BY95" s="103"/>
      <c r="BZ95" s="295"/>
      <c r="CA95" s="95">
        <f t="shared" si="83"/>
        <v>0</v>
      </c>
      <c r="CB95" s="95">
        <f t="shared" si="83"/>
        <v>0</v>
      </c>
      <c r="CC95" s="98"/>
      <c r="CD95" s="98"/>
      <c r="CE95" s="120"/>
      <c r="CF95" s="120"/>
      <c r="CG95" s="95">
        <f t="shared" si="84"/>
        <v>0</v>
      </c>
      <c r="CH95" s="95">
        <f t="shared" si="84"/>
        <v>0</v>
      </c>
      <c r="CI95" s="289"/>
      <c r="CJ95" s="289"/>
      <c r="CK95" s="266"/>
      <c r="CL95" s="95"/>
      <c r="CM95" s="95">
        <f t="shared" si="85"/>
        <v>0</v>
      </c>
      <c r="CN95" s="95">
        <f t="shared" si="85"/>
        <v>0</v>
      </c>
      <c r="CO95" s="289"/>
      <c r="CP95" s="289"/>
      <c r="CQ95" s="95"/>
      <c r="CR95" s="95"/>
      <c r="CS95" s="95">
        <f t="shared" si="86"/>
        <v>0</v>
      </c>
      <c r="CT95" s="95">
        <f t="shared" si="86"/>
        <v>0</v>
      </c>
      <c r="CU95" s="98"/>
      <c r="CV95" s="98"/>
      <c r="CW95" s="289"/>
      <c r="CX95" s="289"/>
      <c r="CY95" s="95">
        <f t="shared" si="87"/>
        <v>0</v>
      </c>
      <c r="CZ95" s="95">
        <f t="shared" si="87"/>
        <v>0</v>
      </c>
      <c r="DA95" s="289"/>
      <c r="DB95" s="290"/>
      <c r="DC95" s="118"/>
      <c r="DD95" s="95"/>
      <c r="DE95" s="95">
        <f t="shared" si="88"/>
        <v>0</v>
      </c>
      <c r="DF95" s="95">
        <f t="shared" si="88"/>
        <v>0</v>
      </c>
      <c r="DG95" s="98"/>
      <c r="DH95" s="98"/>
      <c r="DI95" s="98"/>
      <c r="DJ95" s="98"/>
      <c r="DK95" s="95">
        <f t="shared" si="89"/>
        <v>0</v>
      </c>
      <c r="DL95" s="95">
        <f t="shared" si="89"/>
        <v>0</v>
      </c>
      <c r="DM95" s="289"/>
      <c r="DN95" s="289"/>
      <c r="DO95" s="296"/>
      <c r="DP95" s="297"/>
      <c r="DQ95" s="95">
        <f t="shared" si="90"/>
        <v>0</v>
      </c>
      <c r="DR95" s="95">
        <f t="shared" si="90"/>
        <v>0</v>
      </c>
      <c r="DS95" s="140"/>
      <c r="DT95" s="95"/>
      <c r="DU95" s="289"/>
      <c r="DV95" s="289"/>
      <c r="DW95" s="95">
        <f t="shared" si="91"/>
        <v>0</v>
      </c>
      <c r="DX95" s="95">
        <f t="shared" si="91"/>
        <v>0</v>
      </c>
      <c r="DY95" s="289"/>
      <c r="DZ95" s="290"/>
      <c r="EA95" s="261"/>
      <c r="EB95" s="95"/>
      <c r="EC95" s="95">
        <f t="shared" si="92"/>
        <v>0</v>
      </c>
      <c r="ED95" s="95">
        <f t="shared" si="92"/>
        <v>0</v>
      </c>
      <c r="EE95" s="289"/>
      <c r="EF95" s="289"/>
      <c r="EG95" s="296"/>
      <c r="EH95" s="296"/>
      <c r="EI95" s="95">
        <f t="shared" si="93"/>
        <v>0</v>
      </c>
      <c r="EJ95" s="95">
        <f t="shared" si="93"/>
        <v>0</v>
      </c>
      <c r="EK95" s="289"/>
      <c r="EL95" s="289"/>
      <c r="EM95" s="296"/>
      <c r="EN95" s="296"/>
      <c r="EO95" s="95">
        <f t="shared" si="94"/>
        <v>0</v>
      </c>
      <c r="EP95" s="95">
        <f t="shared" si="94"/>
        <v>0</v>
      </c>
      <c r="EQ95" s="262">
        <v>0</v>
      </c>
      <c r="ER95" s="240"/>
      <c r="ES95" s="240"/>
      <c r="ET95" s="240"/>
      <c r="EU95" s="98">
        <f t="shared" si="95"/>
        <v>0</v>
      </c>
      <c r="EV95" s="98">
        <f t="shared" si="96"/>
        <v>0</v>
      </c>
      <c r="EW95" s="95"/>
      <c r="EX95" s="95"/>
      <c r="EY95" s="95"/>
      <c r="EZ95" s="95"/>
      <c r="FA95" s="95">
        <f t="shared" si="97"/>
        <v>0</v>
      </c>
      <c r="FB95" s="95">
        <f t="shared" si="97"/>
        <v>0</v>
      </c>
      <c r="FC95" s="95"/>
      <c r="FD95" s="95"/>
      <c r="FE95" s="95"/>
      <c r="FF95" s="95"/>
      <c r="FG95" s="95">
        <f t="shared" si="98"/>
        <v>0</v>
      </c>
      <c r="FH95" s="95">
        <f t="shared" si="98"/>
        <v>0</v>
      </c>
      <c r="FI95" s="240"/>
      <c r="FJ95" s="240"/>
      <c r="FK95" s="240"/>
      <c r="FL95" s="240"/>
      <c r="FM95" s="98">
        <f t="shared" si="99"/>
        <v>0</v>
      </c>
      <c r="FN95" s="98">
        <f t="shared" si="100"/>
        <v>0</v>
      </c>
      <c r="FO95" s="240">
        <v>2.06</v>
      </c>
      <c r="FP95" s="240"/>
      <c r="FQ95" s="240"/>
      <c r="FR95" s="240"/>
      <c r="FS95" s="98">
        <f t="shared" si="101"/>
        <v>2.06</v>
      </c>
      <c r="FT95" s="98">
        <f t="shared" si="102"/>
        <v>0</v>
      </c>
      <c r="FU95" s="240">
        <v>3.61</v>
      </c>
      <c r="FV95" s="240"/>
      <c r="FW95" s="240"/>
      <c r="FX95" s="240"/>
      <c r="FY95" s="98">
        <f t="shared" si="103"/>
        <v>3.61</v>
      </c>
      <c r="FZ95" s="98">
        <f t="shared" si="104"/>
        <v>0</v>
      </c>
      <c r="GA95" s="240">
        <v>0</v>
      </c>
      <c r="GB95" s="240"/>
      <c r="GC95" s="240"/>
      <c r="GD95" s="240"/>
      <c r="GE95" s="98">
        <f t="shared" si="105"/>
        <v>0</v>
      </c>
      <c r="GF95" s="98">
        <f t="shared" si="106"/>
        <v>0</v>
      </c>
      <c r="GG95" s="240"/>
      <c r="GH95" s="240"/>
      <c r="GI95" s="98">
        <f t="shared" si="70"/>
        <v>0</v>
      </c>
      <c r="GJ95" s="98">
        <f t="shared" si="107"/>
        <v>0</v>
      </c>
      <c r="GK95" s="240"/>
      <c r="GL95" s="240"/>
      <c r="GM95" s="98">
        <f t="shared" si="108"/>
        <v>0</v>
      </c>
      <c r="GN95" s="98">
        <f t="shared" si="109"/>
        <v>0</v>
      </c>
      <c r="GO95" s="240">
        <v>0</v>
      </c>
      <c r="GP95" s="240"/>
      <c r="GQ95" s="98">
        <f t="shared" si="110"/>
        <v>0</v>
      </c>
      <c r="GR95" s="98">
        <f t="shared" si="111"/>
        <v>0</v>
      </c>
      <c r="GS95" s="240"/>
      <c r="GT95" s="240"/>
      <c r="GU95" s="98">
        <f t="shared" si="112"/>
        <v>0</v>
      </c>
      <c r="GV95" s="98">
        <f t="shared" si="113"/>
        <v>0</v>
      </c>
      <c r="GW95" s="240"/>
      <c r="GX95" s="240"/>
      <c r="GY95" s="98">
        <f t="shared" si="114"/>
        <v>0</v>
      </c>
      <c r="GZ95" s="98">
        <f t="shared" si="115"/>
        <v>0</v>
      </c>
      <c r="HA95" s="240"/>
      <c r="HB95" s="240"/>
      <c r="HC95" s="98">
        <f t="shared" si="116"/>
        <v>0</v>
      </c>
      <c r="HD95" s="98">
        <f t="shared" si="117"/>
        <v>0</v>
      </c>
      <c r="HE95" s="240">
        <v>1.33</v>
      </c>
      <c r="HF95" s="240"/>
      <c r="HG95" s="98">
        <f t="shared" si="118"/>
        <v>1.33</v>
      </c>
      <c r="HH95" s="98">
        <f t="shared" si="118"/>
        <v>0</v>
      </c>
      <c r="HI95" s="98">
        <v>1.65</v>
      </c>
      <c r="HJ95" s="98"/>
      <c r="HK95" s="98">
        <f t="shared" si="119"/>
        <v>1.65</v>
      </c>
      <c r="HL95" s="98">
        <f t="shared" si="119"/>
        <v>0</v>
      </c>
      <c r="HM95" s="98"/>
      <c r="HN95" s="98"/>
      <c r="HO95" s="98">
        <f t="shared" si="120"/>
        <v>0</v>
      </c>
      <c r="HP95" s="98">
        <f t="shared" si="120"/>
        <v>0</v>
      </c>
      <c r="HQ95" s="98"/>
      <c r="HR95" s="98"/>
      <c r="HS95" s="98">
        <f t="shared" si="121"/>
        <v>0</v>
      </c>
      <c r="HT95" s="98">
        <f t="shared" si="121"/>
        <v>0</v>
      </c>
      <c r="HU95" s="98">
        <v>0</v>
      </c>
      <c r="HV95" s="98"/>
      <c r="HW95" s="98">
        <f t="shared" si="122"/>
        <v>0</v>
      </c>
      <c r="HX95" s="98">
        <f t="shared" si="122"/>
        <v>0</v>
      </c>
      <c r="HY95" s="98"/>
      <c r="HZ95" s="98"/>
      <c r="IA95" s="98">
        <f t="shared" si="123"/>
        <v>0</v>
      </c>
      <c r="IB95" s="98">
        <f t="shared" si="123"/>
        <v>0</v>
      </c>
      <c r="IC95" s="98"/>
      <c r="ID95" s="98"/>
      <c r="IE95" s="98">
        <f t="shared" si="124"/>
        <v>0</v>
      </c>
      <c r="IF95" s="263">
        <f t="shared" si="125"/>
        <v>0</v>
      </c>
      <c r="IG95" s="288"/>
      <c r="IH95" s="288"/>
      <c r="II95" s="264">
        <f t="shared" si="126"/>
        <v>0</v>
      </c>
      <c r="IJ95" s="264">
        <f t="shared" si="126"/>
        <v>0</v>
      </c>
      <c r="IM95" s="264">
        <f t="shared" si="127"/>
        <v>0</v>
      </c>
      <c r="IN95" s="264">
        <f t="shared" si="127"/>
        <v>0</v>
      </c>
      <c r="IO95" s="240"/>
      <c r="IP95" s="264"/>
      <c r="IQ95" s="264">
        <f t="shared" si="128"/>
        <v>0</v>
      </c>
      <c r="IR95" s="264">
        <f t="shared" si="128"/>
        <v>0</v>
      </c>
      <c r="IS95" s="264"/>
      <c r="IT95" s="264"/>
      <c r="IU95" s="264">
        <f t="shared" si="129"/>
        <v>0</v>
      </c>
      <c r="IV95" s="264">
        <f t="shared" si="129"/>
        <v>0</v>
      </c>
      <c r="IW95" s="264">
        <v>5.15</v>
      </c>
      <c r="IX95" s="264"/>
      <c r="IY95" s="264">
        <f t="shared" si="130"/>
        <v>5.15</v>
      </c>
      <c r="IZ95" s="264">
        <f t="shared" si="131"/>
        <v>0</v>
      </c>
      <c r="JA95" s="264"/>
      <c r="JB95" s="264"/>
      <c r="JC95" s="264">
        <f t="shared" si="132"/>
        <v>0</v>
      </c>
      <c r="JD95" s="264">
        <f t="shared" si="132"/>
        <v>0</v>
      </c>
      <c r="JE95" s="264">
        <v>1.1100000000000001</v>
      </c>
      <c r="JF95" s="264"/>
      <c r="JG95" s="264">
        <f t="shared" si="133"/>
        <v>1.1100000000000001</v>
      </c>
      <c r="JH95" s="264">
        <f t="shared" si="133"/>
        <v>0</v>
      </c>
      <c r="JI95" s="264"/>
      <c r="JJ95" s="264"/>
      <c r="JK95" s="264">
        <f t="shared" si="134"/>
        <v>0</v>
      </c>
      <c r="JL95" s="264">
        <f t="shared" si="134"/>
        <v>0</v>
      </c>
      <c r="JM95" s="264"/>
      <c r="JN95" s="264"/>
      <c r="JO95" s="264">
        <f t="shared" si="135"/>
        <v>0</v>
      </c>
      <c r="JP95" s="264">
        <f t="shared" si="135"/>
        <v>0</v>
      </c>
      <c r="JQ95" s="264"/>
      <c r="JR95" s="264"/>
      <c r="JS95" s="264">
        <f t="shared" si="136"/>
        <v>0</v>
      </c>
      <c r="JT95" s="264">
        <f t="shared" si="136"/>
        <v>0</v>
      </c>
      <c r="JU95" s="264"/>
      <c r="JV95" s="264"/>
      <c r="JW95" s="264">
        <f t="shared" si="137"/>
        <v>0</v>
      </c>
      <c r="JX95" s="264">
        <f t="shared" si="137"/>
        <v>0</v>
      </c>
    </row>
    <row r="96" spans="1:284" ht="12.75" customHeight="1">
      <c r="A96" s="219"/>
      <c r="B96" s="114">
        <v>86</v>
      </c>
      <c r="C96" s="289"/>
      <c r="D96" s="289"/>
      <c r="E96" s="98"/>
      <c r="F96" s="98"/>
      <c r="G96" s="95">
        <f t="shared" si="71"/>
        <v>0</v>
      </c>
      <c r="H96" s="95">
        <f t="shared" si="71"/>
        <v>0</v>
      </c>
      <c r="I96" s="290">
        <v>0</v>
      </c>
      <c r="J96" s="95"/>
      <c r="K96" s="95"/>
      <c r="L96" s="95"/>
      <c r="M96" s="95">
        <f t="shared" si="72"/>
        <v>0</v>
      </c>
      <c r="N96" s="95">
        <f t="shared" si="72"/>
        <v>0</v>
      </c>
      <c r="O96" s="289"/>
      <c r="P96" s="290"/>
      <c r="Q96" s="98"/>
      <c r="R96" s="95"/>
      <c r="S96" s="95">
        <f t="shared" si="73"/>
        <v>0</v>
      </c>
      <c r="T96" s="95">
        <f t="shared" si="73"/>
        <v>0</v>
      </c>
      <c r="U96" s="95"/>
      <c r="V96" s="95"/>
      <c r="W96" s="98"/>
      <c r="X96" s="98"/>
      <c r="Y96" s="95">
        <f t="shared" si="74"/>
        <v>0</v>
      </c>
      <c r="Z96" s="95">
        <f t="shared" si="74"/>
        <v>0</v>
      </c>
      <c r="AA96" s="95"/>
      <c r="AB96" s="298"/>
      <c r="AC96" s="299"/>
      <c r="AD96" s="292"/>
      <c r="AE96" s="95">
        <f t="shared" si="75"/>
        <v>0</v>
      </c>
      <c r="AF96" s="95">
        <f t="shared" si="75"/>
        <v>0</v>
      </c>
      <c r="AG96" s="95">
        <v>0</v>
      </c>
      <c r="AH96" s="95"/>
      <c r="AI96" s="95"/>
      <c r="AJ96" s="95"/>
      <c r="AK96" s="95">
        <f t="shared" si="76"/>
        <v>0</v>
      </c>
      <c r="AL96" s="95">
        <f t="shared" si="76"/>
        <v>0</v>
      </c>
      <c r="AM96" s="95"/>
      <c r="AN96" s="95"/>
      <c r="AO96" s="99"/>
      <c r="AP96" s="99"/>
      <c r="AQ96" s="95">
        <f t="shared" si="77"/>
        <v>0</v>
      </c>
      <c r="AR96" s="95">
        <f t="shared" si="77"/>
        <v>0</v>
      </c>
      <c r="AS96" s="98"/>
      <c r="AT96" s="98"/>
      <c r="AU96" s="98"/>
      <c r="AV96" s="95"/>
      <c r="AW96" s="95">
        <f t="shared" si="78"/>
        <v>0</v>
      </c>
      <c r="AX96" s="95">
        <f t="shared" si="78"/>
        <v>0</v>
      </c>
      <c r="AY96" s="260"/>
      <c r="AZ96" s="110"/>
      <c r="BA96" s="110"/>
      <c r="BB96" s="110"/>
      <c r="BC96" s="95">
        <f t="shared" si="79"/>
        <v>0</v>
      </c>
      <c r="BD96" s="95">
        <f t="shared" si="79"/>
        <v>0</v>
      </c>
      <c r="BE96" s="289"/>
      <c r="BF96" s="289"/>
      <c r="BG96" s="99"/>
      <c r="BH96" s="293"/>
      <c r="BI96" s="95">
        <f t="shared" si="80"/>
        <v>0</v>
      </c>
      <c r="BJ96" s="95">
        <f t="shared" si="80"/>
        <v>0</v>
      </c>
      <c r="BK96" s="118"/>
      <c r="BL96" s="118"/>
      <c r="BM96" s="95"/>
      <c r="BN96" s="95"/>
      <c r="BO96" s="95">
        <f t="shared" si="81"/>
        <v>0</v>
      </c>
      <c r="BP96" s="95">
        <f t="shared" si="81"/>
        <v>0</v>
      </c>
      <c r="BQ96" s="294"/>
      <c r="BR96" s="289"/>
      <c r="BS96" s="119"/>
      <c r="BT96" s="119"/>
      <c r="BU96" s="95">
        <f t="shared" si="82"/>
        <v>0</v>
      </c>
      <c r="BV96" s="95">
        <f t="shared" si="82"/>
        <v>0</v>
      </c>
      <c r="BW96" s="98"/>
      <c r="BX96" s="98"/>
      <c r="BY96" s="103"/>
      <c r="BZ96" s="295"/>
      <c r="CA96" s="95">
        <f t="shared" si="83"/>
        <v>0</v>
      </c>
      <c r="CB96" s="95">
        <f t="shared" si="83"/>
        <v>0</v>
      </c>
      <c r="CC96" s="98"/>
      <c r="CD96" s="98"/>
      <c r="CE96" s="120"/>
      <c r="CF96" s="120"/>
      <c r="CG96" s="95">
        <f t="shared" si="84"/>
        <v>0</v>
      </c>
      <c r="CH96" s="95">
        <f t="shared" si="84"/>
        <v>0</v>
      </c>
      <c r="CI96" s="289"/>
      <c r="CJ96" s="289"/>
      <c r="CK96" s="266"/>
      <c r="CL96" s="95"/>
      <c r="CM96" s="95">
        <f t="shared" si="85"/>
        <v>0</v>
      </c>
      <c r="CN96" s="95">
        <f t="shared" si="85"/>
        <v>0</v>
      </c>
      <c r="CO96" s="289"/>
      <c r="CP96" s="289"/>
      <c r="CQ96" s="95"/>
      <c r="CR96" s="95"/>
      <c r="CS96" s="95">
        <f t="shared" si="86"/>
        <v>0</v>
      </c>
      <c r="CT96" s="95">
        <f t="shared" si="86"/>
        <v>0</v>
      </c>
      <c r="CU96" s="98"/>
      <c r="CV96" s="98"/>
      <c r="CW96" s="289"/>
      <c r="CX96" s="289"/>
      <c r="CY96" s="95">
        <f t="shared" si="87"/>
        <v>0</v>
      </c>
      <c r="CZ96" s="95">
        <f t="shared" si="87"/>
        <v>0</v>
      </c>
      <c r="DA96" s="289"/>
      <c r="DB96" s="290"/>
      <c r="DC96" s="118"/>
      <c r="DD96" s="95"/>
      <c r="DE96" s="95">
        <f t="shared" si="88"/>
        <v>0</v>
      </c>
      <c r="DF96" s="95">
        <f t="shared" si="88"/>
        <v>0</v>
      </c>
      <c r="DG96" s="98"/>
      <c r="DH96" s="98"/>
      <c r="DI96" s="98"/>
      <c r="DJ96" s="98"/>
      <c r="DK96" s="95">
        <f t="shared" si="89"/>
        <v>0</v>
      </c>
      <c r="DL96" s="95">
        <f t="shared" si="89"/>
        <v>0</v>
      </c>
      <c r="DM96" s="289"/>
      <c r="DN96" s="289"/>
      <c r="DO96" s="296"/>
      <c r="DP96" s="297"/>
      <c r="DQ96" s="95">
        <f t="shared" si="90"/>
        <v>0</v>
      </c>
      <c r="DR96" s="95">
        <f t="shared" si="90"/>
        <v>0</v>
      </c>
      <c r="DS96" s="140"/>
      <c r="DT96" s="95"/>
      <c r="DU96" s="289"/>
      <c r="DV96" s="289"/>
      <c r="DW96" s="95">
        <f t="shared" si="91"/>
        <v>0</v>
      </c>
      <c r="DX96" s="95">
        <f t="shared" si="91"/>
        <v>0</v>
      </c>
      <c r="DY96" s="289"/>
      <c r="DZ96" s="290"/>
      <c r="EA96" s="261"/>
      <c r="EB96" s="95"/>
      <c r="EC96" s="95">
        <f t="shared" si="92"/>
        <v>0</v>
      </c>
      <c r="ED96" s="95">
        <f t="shared" si="92"/>
        <v>0</v>
      </c>
      <c r="EE96" s="289"/>
      <c r="EF96" s="289"/>
      <c r="EG96" s="296"/>
      <c r="EH96" s="296"/>
      <c r="EI96" s="95">
        <f t="shared" si="93"/>
        <v>0</v>
      </c>
      <c r="EJ96" s="95">
        <f t="shared" si="93"/>
        <v>0</v>
      </c>
      <c r="EK96" s="289"/>
      <c r="EL96" s="289"/>
      <c r="EM96" s="296"/>
      <c r="EN96" s="296"/>
      <c r="EO96" s="95">
        <f t="shared" si="94"/>
        <v>0</v>
      </c>
      <c r="EP96" s="95">
        <f t="shared" si="94"/>
        <v>0</v>
      </c>
      <c r="EQ96" s="262">
        <v>0</v>
      </c>
      <c r="ER96" s="240"/>
      <c r="ES96" s="240"/>
      <c r="ET96" s="240"/>
      <c r="EU96" s="98">
        <f t="shared" si="95"/>
        <v>0</v>
      </c>
      <c r="EV96" s="98">
        <f t="shared" si="96"/>
        <v>0</v>
      </c>
      <c r="EW96" s="95"/>
      <c r="EX96" s="95"/>
      <c r="EY96" s="95"/>
      <c r="EZ96" s="95"/>
      <c r="FA96" s="95">
        <f t="shared" si="97"/>
        <v>0</v>
      </c>
      <c r="FB96" s="95">
        <f t="shared" si="97"/>
        <v>0</v>
      </c>
      <c r="FC96" s="95"/>
      <c r="FD96" s="95"/>
      <c r="FE96" s="95"/>
      <c r="FF96" s="95"/>
      <c r="FG96" s="95">
        <f t="shared" si="98"/>
        <v>0</v>
      </c>
      <c r="FH96" s="95">
        <f t="shared" si="98"/>
        <v>0</v>
      </c>
      <c r="FI96" s="240"/>
      <c r="FJ96" s="240"/>
      <c r="FK96" s="240"/>
      <c r="FL96" s="240"/>
      <c r="FM96" s="98">
        <f t="shared" si="99"/>
        <v>0</v>
      </c>
      <c r="FN96" s="98">
        <f t="shared" si="100"/>
        <v>0</v>
      </c>
      <c r="FO96" s="240">
        <v>2.06</v>
      </c>
      <c r="FP96" s="240"/>
      <c r="FQ96" s="240"/>
      <c r="FR96" s="240"/>
      <c r="FS96" s="98">
        <f t="shared" si="101"/>
        <v>2.06</v>
      </c>
      <c r="FT96" s="98">
        <f t="shared" si="102"/>
        <v>0</v>
      </c>
      <c r="FU96" s="240">
        <v>3.61</v>
      </c>
      <c r="FV96" s="240"/>
      <c r="FW96" s="240"/>
      <c r="FX96" s="240"/>
      <c r="FY96" s="98">
        <f t="shared" si="103"/>
        <v>3.61</v>
      </c>
      <c r="FZ96" s="98">
        <f t="shared" si="104"/>
        <v>0</v>
      </c>
      <c r="GA96" s="240">
        <v>0</v>
      </c>
      <c r="GB96" s="240"/>
      <c r="GC96" s="240"/>
      <c r="GD96" s="240"/>
      <c r="GE96" s="98">
        <f t="shared" si="105"/>
        <v>0</v>
      </c>
      <c r="GF96" s="98">
        <f t="shared" si="106"/>
        <v>0</v>
      </c>
      <c r="GG96" s="240"/>
      <c r="GH96" s="240"/>
      <c r="GI96" s="98">
        <f t="shared" si="70"/>
        <v>0</v>
      </c>
      <c r="GJ96" s="98">
        <f t="shared" si="107"/>
        <v>0</v>
      </c>
      <c r="GK96" s="240"/>
      <c r="GL96" s="240"/>
      <c r="GM96" s="98">
        <f t="shared" si="108"/>
        <v>0</v>
      </c>
      <c r="GN96" s="98">
        <f t="shared" si="109"/>
        <v>0</v>
      </c>
      <c r="GO96" s="240">
        <v>0</v>
      </c>
      <c r="GP96" s="240"/>
      <c r="GQ96" s="98">
        <f t="shared" si="110"/>
        <v>0</v>
      </c>
      <c r="GR96" s="98">
        <f t="shared" si="111"/>
        <v>0</v>
      </c>
      <c r="GS96" s="240"/>
      <c r="GT96" s="240"/>
      <c r="GU96" s="98">
        <f t="shared" si="112"/>
        <v>0</v>
      </c>
      <c r="GV96" s="98">
        <f t="shared" si="113"/>
        <v>0</v>
      </c>
      <c r="GW96" s="240"/>
      <c r="GX96" s="240"/>
      <c r="GY96" s="98">
        <f t="shared" si="114"/>
        <v>0</v>
      </c>
      <c r="GZ96" s="98">
        <f t="shared" si="115"/>
        <v>0</v>
      </c>
      <c r="HA96" s="240"/>
      <c r="HB96" s="240"/>
      <c r="HC96" s="98">
        <f t="shared" si="116"/>
        <v>0</v>
      </c>
      <c r="HD96" s="98">
        <f t="shared" si="117"/>
        <v>0</v>
      </c>
      <c r="HE96" s="240">
        <v>1.33</v>
      </c>
      <c r="HF96" s="240"/>
      <c r="HG96" s="98">
        <f t="shared" si="118"/>
        <v>1.33</v>
      </c>
      <c r="HH96" s="98">
        <f t="shared" si="118"/>
        <v>0</v>
      </c>
      <c r="HI96" s="98">
        <v>1.65</v>
      </c>
      <c r="HJ96" s="98"/>
      <c r="HK96" s="98">
        <f t="shared" si="119"/>
        <v>1.65</v>
      </c>
      <c r="HL96" s="98">
        <f t="shared" si="119"/>
        <v>0</v>
      </c>
      <c r="HM96" s="98"/>
      <c r="HN96" s="98"/>
      <c r="HO96" s="98">
        <f t="shared" si="120"/>
        <v>0</v>
      </c>
      <c r="HP96" s="98">
        <f t="shared" si="120"/>
        <v>0</v>
      </c>
      <c r="HQ96" s="98"/>
      <c r="HR96" s="98"/>
      <c r="HS96" s="98">
        <f t="shared" si="121"/>
        <v>0</v>
      </c>
      <c r="HT96" s="98">
        <f t="shared" si="121"/>
        <v>0</v>
      </c>
      <c r="HU96" s="98">
        <v>0</v>
      </c>
      <c r="HV96" s="98"/>
      <c r="HW96" s="98">
        <f t="shared" si="122"/>
        <v>0</v>
      </c>
      <c r="HX96" s="98">
        <f t="shared" si="122"/>
        <v>0</v>
      </c>
      <c r="HY96" s="98"/>
      <c r="HZ96" s="98"/>
      <c r="IA96" s="98">
        <f t="shared" si="123"/>
        <v>0</v>
      </c>
      <c r="IB96" s="98">
        <f t="shared" si="123"/>
        <v>0</v>
      </c>
      <c r="IC96" s="98"/>
      <c r="ID96" s="98"/>
      <c r="IE96" s="98">
        <f t="shared" si="124"/>
        <v>0</v>
      </c>
      <c r="IF96" s="263">
        <f t="shared" si="125"/>
        <v>0</v>
      </c>
      <c r="IG96" s="288"/>
      <c r="IH96" s="288"/>
      <c r="II96" s="264">
        <f t="shared" si="126"/>
        <v>0</v>
      </c>
      <c r="IJ96" s="264">
        <f t="shared" si="126"/>
        <v>0</v>
      </c>
      <c r="IM96" s="264">
        <f t="shared" si="127"/>
        <v>0</v>
      </c>
      <c r="IN96" s="264">
        <f t="shared" si="127"/>
        <v>0</v>
      </c>
      <c r="IO96" s="240"/>
      <c r="IP96" s="264"/>
      <c r="IQ96" s="264">
        <f t="shared" si="128"/>
        <v>0</v>
      </c>
      <c r="IR96" s="264">
        <f t="shared" si="128"/>
        <v>0</v>
      </c>
      <c r="IS96" s="264"/>
      <c r="IT96" s="264"/>
      <c r="IU96" s="264">
        <f t="shared" si="129"/>
        <v>0</v>
      </c>
      <c r="IV96" s="264">
        <f t="shared" si="129"/>
        <v>0</v>
      </c>
      <c r="IW96" s="264">
        <v>5.15</v>
      </c>
      <c r="IX96" s="264"/>
      <c r="IY96" s="264">
        <f t="shared" si="130"/>
        <v>5.15</v>
      </c>
      <c r="IZ96" s="264">
        <f t="shared" si="131"/>
        <v>0</v>
      </c>
      <c r="JA96" s="264"/>
      <c r="JB96" s="264"/>
      <c r="JC96" s="264">
        <f t="shared" si="132"/>
        <v>0</v>
      </c>
      <c r="JD96" s="264">
        <f t="shared" si="132"/>
        <v>0</v>
      </c>
      <c r="JE96" s="264">
        <v>1.1100000000000001</v>
      </c>
      <c r="JF96" s="264"/>
      <c r="JG96" s="264">
        <f t="shared" si="133"/>
        <v>1.1100000000000001</v>
      </c>
      <c r="JH96" s="264">
        <f t="shared" si="133"/>
        <v>0</v>
      </c>
      <c r="JI96" s="264"/>
      <c r="JJ96" s="264"/>
      <c r="JK96" s="264">
        <f t="shared" si="134"/>
        <v>0</v>
      </c>
      <c r="JL96" s="264">
        <f t="shared" si="134"/>
        <v>0</v>
      </c>
      <c r="JM96" s="264"/>
      <c r="JN96" s="264"/>
      <c r="JO96" s="264">
        <f t="shared" si="135"/>
        <v>0</v>
      </c>
      <c r="JP96" s="264">
        <f t="shared" si="135"/>
        <v>0</v>
      </c>
      <c r="JQ96" s="264"/>
      <c r="JR96" s="264"/>
      <c r="JS96" s="264">
        <f t="shared" si="136"/>
        <v>0</v>
      </c>
      <c r="JT96" s="264">
        <f t="shared" si="136"/>
        <v>0</v>
      </c>
      <c r="JU96" s="264"/>
      <c r="JV96" s="264"/>
      <c r="JW96" s="264">
        <f t="shared" si="137"/>
        <v>0</v>
      </c>
      <c r="JX96" s="264">
        <f t="shared" si="137"/>
        <v>0</v>
      </c>
    </row>
    <row r="97" spans="1:284" ht="12.75" customHeight="1">
      <c r="A97" s="219"/>
      <c r="B97" s="114">
        <v>87</v>
      </c>
      <c r="C97" s="289"/>
      <c r="D97" s="289"/>
      <c r="E97" s="98"/>
      <c r="F97" s="98"/>
      <c r="G97" s="95">
        <f t="shared" si="71"/>
        <v>0</v>
      </c>
      <c r="H97" s="95">
        <f t="shared" si="71"/>
        <v>0</v>
      </c>
      <c r="I97" s="290">
        <v>0</v>
      </c>
      <c r="J97" s="95"/>
      <c r="K97" s="95"/>
      <c r="L97" s="95"/>
      <c r="M97" s="95">
        <f t="shared" si="72"/>
        <v>0</v>
      </c>
      <c r="N97" s="95">
        <f t="shared" si="72"/>
        <v>0</v>
      </c>
      <c r="O97" s="289"/>
      <c r="P97" s="290"/>
      <c r="Q97" s="98"/>
      <c r="R97" s="95"/>
      <c r="S97" s="95">
        <f t="shared" si="73"/>
        <v>0</v>
      </c>
      <c r="T97" s="95">
        <f t="shared" si="73"/>
        <v>0</v>
      </c>
      <c r="U97" s="95"/>
      <c r="V97" s="95"/>
      <c r="W97" s="98"/>
      <c r="X97" s="98"/>
      <c r="Y97" s="95">
        <f t="shared" si="74"/>
        <v>0</v>
      </c>
      <c r="Z97" s="95">
        <f t="shared" si="74"/>
        <v>0</v>
      </c>
      <c r="AA97" s="95"/>
      <c r="AB97" s="298"/>
      <c r="AC97" s="299"/>
      <c r="AD97" s="292"/>
      <c r="AE97" s="95">
        <f t="shared" si="75"/>
        <v>0</v>
      </c>
      <c r="AF97" s="95">
        <f t="shared" si="75"/>
        <v>0</v>
      </c>
      <c r="AG97" s="95">
        <v>0</v>
      </c>
      <c r="AH97" s="95"/>
      <c r="AI97" s="95"/>
      <c r="AJ97" s="95"/>
      <c r="AK97" s="95">
        <f t="shared" si="76"/>
        <v>0</v>
      </c>
      <c r="AL97" s="95">
        <f t="shared" si="76"/>
        <v>0</v>
      </c>
      <c r="AM97" s="95"/>
      <c r="AN97" s="95"/>
      <c r="AO97" s="99"/>
      <c r="AP97" s="99"/>
      <c r="AQ97" s="95">
        <f t="shared" si="77"/>
        <v>0</v>
      </c>
      <c r="AR97" s="95">
        <f t="shared" si="77"/>
        <v>0</v>
      </c>
      <c r="AS97" s="98"/>
      <c r="AT97" s="98"/>
      <c r="AU97" s="98"/>
      <c r="AV97" s="95"/>
      <c r="AW97" s="95">
        <f t="shared" si="78"/>
        <v>0</v>
      </c>
      <c r="AX97" s="95">
        <f t="shared" si="78"/>
        <v>0</v>
      </c>
      <c r="AY97" s="260"/>
      <c r="AZ97" s="110"/>
      <c r="BA97" s="110"/>
      <c r="BB97" s="110"/>
      <c r="BC97" s="95">
        <f t="shared" si="79"/>
        <v>0</v>
      </c>
      <c r="BD97" s="95">
        <f t="shared" si="79"/>
        <v>0</v>
      </c>
      <c r="BE97" s="289"/>
      <c r="BF97" s="289"/>
      <c r="BG97" s="99"/>
      <c r="BH97" s="293"/>
      <c r="BI97" s="95">
        <f t="shared" si="80"/>
        <v>0</v>
      </c>
      <c r="BJ97" s="95">
        <f t="shared" si="80"/>
        <v>0</v>
      </c>
      <c r="BK97" s="118"/>
      <c r="BL97" s="118"/>
      <c r="BM97" s="95"/>
      <c r="BN97" s="95"/>
      <c r="BO97" s="95">
        <f t="shared" si="81"/>
        <v>0</v>
      </c>
      <c r="BP97" s="95">
        <f t="shared" si="81"/>
        <v>0</v>
      </c>
      <c r="BQ97" s="294"/>
      <c r="BR97" s="289"/>
      <c r="BS97" s="119"/>
      <c r="BT97" s="119"/>
      <c r="BU97" s="95">
        <f t="shared" si="82"/>
        <v>0</v>
      </c>
      <c r="BV97" s="95">
        <f t="shared" si="82"/>
        <v>0</v>
      </c>
      <c r="BW97" s="98"/>
      <c r="BX97" s="98"/>
      <c r="BY97" s="103"/>
      <c r="BZ97" s="295"/>
      <c r="CA97" s="95">
        <f t="shared" si="83"/>
        <v>0</v>
      </c>
      <c r="CB97" s="95">
        <f t="shared" si="83"/>
        <v>0</v>
      </c>
      <c r="CC97" s="98"/>
      <c r="CD97" s="98"/>
      <c r="CE97" s="120"/>
      <c r="CF97" s="120"/>
      <c r="CG97" s="95">
        <f t="shared" si="84"/>
        <v>0</v>
      </c>
      <c r="CH97" s="95">
        <f t="shared" si="84"/>
        <v>0</v>
      </c>
      <c r="CI97" s="289"/>
      <c r="CJ97" s="289"/>
      <c r="CK97" s="266"/>
      <c r="CL97" s="95"/>
      <c r="CM97" s="95">
        <f t="shared" si="85"/>
        <v>0</v>
      </c>
      <c r="CN97" s="95">
        <f t="shared" si="85"/>
        <v>0</v>
      </c>
      <c r="CO97" s="289"/>
      <c r="CP97" s="289"/>
      <c r="CQ97" s="95"/>
      <c r="CR97" s="95"/>
      <c r="CS97" s="95">
        <f t="shared" si="86"/>
        <v>0</v>
      </c>
      <c r="CT97" s="95">
        <f t="shared" si="86"/>
        <v>0</v>
      </c>
      <c r="CU97" s="98"/>
      <c r="CV97" s="98"/>
      <c r="CW97" s="289"/>
      <c r="CX97" s="289"/>
      <c r="CY97" s="95">
        <f t="shared" si="87"/>
        <v>0</v>
      </c>
      <c r="CZ97" s="95">
        <f t="shared" si="87"/>
        <v>0</v>
      </c>
      <c r="DA97" s="289"/>
      <c r="DB97" s="290"/>
      <c r="DC97" s="118"/>
      <c r="DD97" s="95"/>
      <c r="DE97" s="95">
        <f t="shared" si="88"/>
        <v>0</v>
      </c>
      <c r="DF97" s="95">
        <f t="shared" si="88"/>
        <v>0</v>
      </c>
      <c r="DG97" s="98"/>
      <c r="DH97" s="98"/>
      <c r="DI97" s="98"/>
      <c r="DJ97" s="98"/>
      <c r="DK97" s="95">
        <f t="shared" si="89"/>
        <v>0</v>
      </c>
      <c r="DL97" s="95">
        <f t="shared" si="89"/>
        <v>0</v>
      </c>
      <c r="DM97" s="289"/>
      <c r="DN97" s="289"/>
      <c r="DO97" s="296"/>
      <c r="DP97" s="297"/>
      <c r="DQ97" s="95">
        <f t="shared" si="90"/>
        <v>0</v>
      </c>
      <c r="DR97" s="95">
        <f t="shared" si="90"/>
        <v>0</v>
      </c>
      <c r="DS97" s="140"/>
      <c r="DT97" s="95"/>
      <c r="DU97" s="289"/>
      <c r="DV97" s="289"/>
      <c r="DW97" s="95">
        <f t="shared" si="91"/>
        <v>0</v>
      </c>
      <c r="DX97" s="95">
        <f t="shared" si="91"/>
        <v>0</v>
      </c>
      <c r="DY97" s="289"/>
      <c r="DZ97" s="290"/>
      <c r="EA97" s="261"/>
      <c r="EB97" s="95"/>
      <c r="EC97" s="95">
        <f t="shared" si="92"/>
        <v>0</v>
      </c>
      <c r="ED97" s="95">
        <f t="shared" si="92"/>
        <v>0</v>
      </c>
      <c r="EE97" s="289"/>
      <c r="EF97" s="289"/>
      <c r="EG97" s="296"/>
      <c r="EH97" s="296"/>
      <c r="EI97" s="95">
        <f t="shared" si="93"/>
        <v>0</v>
      </c>
      <c r="EJ97" s="95">
        <f t="shared" si="93"/>
        <v>0</v>
      </c>
      <c r="EK97" s="289"/>
      <c r="EL97" s="289"/>
      <c r="EM97" s="296"/>
      <c r="EN97" s="296"/>
      <c r="EO97" s="95">
        <f t="shared" si="94"/>
        <v>0</v>
      </c>
      <c r="EP97" s="95">
        <f t="shared" si="94"/>
        <v>0</v>
      </c>
      <c r="EQ97" s="262">
        <v>0</v>
      </c>
      <c r="ER97" s="240"/>
      <c r="ES97" s="240"/>
      <c r="ET97" s="240"/>
      <c r="EU97" s="98">
        <f t="shared" si="95"/>
        <v>0</v>
      </c>
      <c r="EV97" s="98">
        <f t="shared" si="96"/>
        <v>0</v>
      </c>
      <c r="EW97" s="95"/>
      <c r="EX97" s="95"/>
      <c r="EY97" s="95"/>
      <c r="EZ97" s="95"/>
      <c r="FA97" s="95">
        <f t="shared" si="97"/>
        <v>0</v>
      </c>
      <c r="FB97" s="95">
        <f t="shared" si="97"/>
        <v>0</v>
      </c>
      <c r="FC97" s="95"/>
      <c r="FD97" s="95"/>
      <c r="FE97" s="95"/>
      <c r="FF97" s="95"/>
      <c r="FG97" s="95">
        <f t="shared" si="98"/>
        <v>0</v>
      </c>
      <c r="FH97" s="95">
        <f t="shared" si="98"/>
        <v>0</v>
      </c>
      <c r="FI97" s="240"/>
      <c r="FJ97" s="240"/>
      <c r="FK97" s="240"/>
      <c r="FL97" s="240"/>
      <c r="FM97" s="98">
        <f t="shared" si="99"/>
        <v>0</v>
      </c>
      <c r="FN97" s="98">
        <f t="shared" si="100"/>
        <v>0</v>
      </c>
      <c r="FO97" s="240">
        <v>2.06</v>
      </c>
      <c r="FP97" s="240"/>
      <c r="FQ97" s="240"/>
      <c r="FR97" s="240"/>
      <c r="FS97" s="98">
        <f t="shared" si="101"/>
        <v>2.06</v>
      </c>
      <c r="FT97" s="98">
        <f t="shared" si="102"/>
        <v>0</v>
      </c>
      <c r="FU97" s="240">
        <v>3.61</v>
      </c>
      <c r="FV97" s="240"/>
      <c r="FW97" s="240"/>
      <c r="FX97" s="240"/>
      <c r="FY97" s="98">
        <f t="shared" si="103"/>
        <v>3.61</v>
      </c>
      <c r="FZ97" s="98">
        <f t="shared" si="104"/>
        <v>0</v>
      </c>
      <c r="GA97" s="240">
        <v>0</v>
      </c>
      <c r="GB97" s="240"/>
      <c r="GC97" s="240"/>
      <c r="GD97" s="240"/>
      <c r="GE97" s="98">
        <f t="shared" si="105"/>
        <v>0</v>
      </c>
      <c r="GF97" s="98">
        <f t="shared" si="106"/>
        <v>0</v>
      </c>
      <c r="GG97" s="240"/>
      <c r="GH97" s="240"/>
      <c r="GI97" s="98">
        <f t="shared" si="70"/>
        <v>0</v>
      </c>
      <c r="GJ97" s="98">
        <f t="shared" si="107"/>
        <v>0</v>
      </c>
      <c r="GK97" s="240"/>
      <c r="GL97" s="240"/>
      <c r="GM97" s="98">
        <f t="shared" si="108"/>
        <v>0</v>
      </c>
      <c r="GN97" s="98">
        <f t="shared" si="109"/>
        <v>0</v>
      </c>
      <c r="GO97" s="240">
        <v>0</v>
      </c>
      <c r="GP97" s="240"/>
      <c r="GQ97" s="98">
        <f t="shared" si="110"/>
        <v>0</v>
      </c>
      <c r="GR97" s="98">
        <f t="shared" si="111"/>
        <v>0</v>
      </c>
      <c r="GS97" s="240"/>
      <c r="GT97" s="240"/>
      <c r="GU97" s="98">
        <f t="shared" si="112"/>
        <v>0</v>
      </c>
      <c r="GV97" s="98">
        <f t="shared" si="113"/>
        <v>0</v>
      </c>
      <c r="GW97" s="240"/>
      <c r="GX97" s="240"/>
      <c r="GY97" s="98">
        <f t="shared" si="114"/>
        <v>0</v>
      </c>
      <c r="GZ97" s="98">
        <f t="shared" si="115"/>
        <v>0</v>
      </c>
      <c r="HA97" s="240"/>
      <c r="HB97" s="240"/>
      <c r="HC97" s="98">
        <f t="shared" si="116"/>
        <v>0</v>
      </c>
      <c r="HD97" s="98">
        <f t="shared" si="117"/>
        <v>0</v>
      </c>
      <c r="HE97" s="240">
        <v>1.33</v>
      </c>
      <c r="HF97" s="240"/>
      <c r="HG97" s="98">
        <f t="shared" si="118"/>
        <v>1.33</v>
      </c>
      <c r="HH97" s="98">
        <f t="shared" si="118"/>
        <v>0</v>
      </c>
      <c r="HI97" s="98">
        <v>1.65</v>
      </c>
      <c r="HJ97" s="98"/>
      <c r="HK97" s="98">
        <f t="shared" si="119"/>
        <v>1.65</v>
      </c>
      <c r="HL97" s="98">
        <f t="shared" si="119"/>
        <v>0</v>
      </c>
      <c r="HM97" s="98"/>
      <c r="HN97" s="98"/>
      <c r="HO97" s="98">
        <f t="shared" si="120"/>
        <v>0</v>
      </c>
      <c r="HP97" s="98">
        <f t="shared" si="120"/>
        <v>0</v>
      </c>
      <c r="HQ97" s="98"/>
      <c r="HR97" s="98"/>
      <c r="HS97" s="98">
        <f t="shared" si="121"/>
        <v>0</v>
      </c>
      <c r="HT97" s="98">
        <f t="shared" si="121"/>
        <v>0</v>
      </c>
      <c r="HU97" s="98">
        <v>0</v>
      </c>
      <c r="HV97" s="98"/>
      <c r="HW97" s="98">
        <f t="shared" si="122"/>
        <v>0</v>
      </c>
      <c r="HX97" s="98">
        <f t="shared" si="122"/>
        <v>0</v>
      </c>
      <c r="HY97" s="98"/>
      <c r="HZ97" s="98"/>
      <c r="IA97" s="98">
        <f t="shared" si="123"/>
        <v>0</v>
      </c>
      <c r="IB97" s="98">
        <f t="shared" si="123"/>
        <v>0</v>
      </c>
      <c r="IC97" s="98"/>
      <c r="ID97" s="98"/>
      <c r="IE97" s="98">
        <f t="shared" si="124"/>
        <v>0</v>
      </c>
      <c r="IF97" s="263">
        <f t="shared" si="125"/>
        <v>0</v>
      </c>
      <c r="IG97" s="288"/>
      <c r="IH97" s="288"/>
      <c r="II97" s="264">
        <f t="shared" si="126"/>
        <v>0</v>
      </c>
      <c r="IJ97" s="264">
        <f t="shared" si="126"/>
        <v>0</v>
      </c>
      <c r="IM97" s="264">
        <f t="shared" si="127"/>
        <v>0</v>
      </c>
      <c r="IN97" s="264">
        <f t="shared" si="127"/>
        <v>0</v>
      </c>
      <c r="IO97" s="240"/>
      <c r="IP97" s="264"/>
      <c r="IQ97" s="264">
        <f t="shared" si="128"/>
        <v>0</v>
      </c>
      <c r="IR97" s="264">
        <f t="shared" si="128"/>
        <v>0</v>
      </c>
      <c r="IS97" s="264"/>
      <c r="IT97" s="264"/>
      <c r="IU97" s="264">
        <f t="shared" si="129"/>
        <v>0</v>
      </c>
      <c r="IV97" s="264">
        <f t="shared" si="129"/>
        <v>0</v>
      </c>
      <c r="IW97" s="264">
        <v>5.15</v>
      </c>
      <c r="IX97" s="264"/>
      <c r="IY97" s="264">
        <f t="shared" si="130"/>
        <v>5.15</v>
      </c>
      <c r="IZ97" s="264">
        <f t="shared" si="131"/>
        <v>0</v>
      </c>
      <c r="JA97" s="264"/>
      <c r="JB97" s="264"/>
      <c r="JC97" s="264">
        <f t="shared" si="132"/>
        <v>0</v>
      </c>
      <c r="JD97" s="264">
        <f t="shared" si="132"/>
        <v>0</v>
      </c>
      <c r="JE97" s="264">
        <v>1.1100000000000001</v>
      </c>
      <c r="JF97" s="264"/>
      <c r="JG97" s="264">
        <f t="shared" si="133"/>
        <v>1.1100000000000001</v>
      </c>
      <c r="JH97" s="264">
        <f t="shared" si="133"/>
        <v>0</v>
      </c>
      <c r="JI97" s="264"/>
      <c r="JJ97" s="264"/>
      <c r="JK97" s="264">
        <f t="shared" si="134"/>
        <v>0</v>
      </c>
      <c r="JL97" s="264">
        <f t="shared" si="134"/>
        <v>0</v>
      </c>
      <c r="JM97" s="264"/>
      <c r="JN97" s="264"/>
      <c r="JO97" s="264">
        <f t="shared" si="135"/>
        <v>0</v>
      </c>
      <c r="JP97" s="264">
        <f t="shared" si="135"/>
        <v>0</v>
      </c>
      <c r="JQ97" s="264"/>
      <c r="JR97" s="264"/>
      <c r="JS97" s="264">
        <f t="shared" si="136"/>
        <v>0</v>
      </c>
      <c r="JT97" s="264">
        <f t="shared" si="136"/>
        <v>0</v>
      </c>
      <c r="JU97" s="264"/>
      <c r="JV97" s="264"/>
      <c r="JW97" s="264">
        <f t="shared" si="137"/>
        <v>0</v>
      </c>
      <c r="JX97" s="264">
        <f t="shared" si="137"/>
        <v>0</v>
      </c>
    </row>
    <row r="98" spans="1:284" ht="12.75" customHeight="1">
      <c r="A98" s="219"/>
      <c r="B98" s="114">
        <v>88</v>
      </c>
      <c r="C98" s="289"/>
      <c r="D98" s="289"/>
      <c r="E98" s="98"/>
      <c r="F98" s="98"/>
      <c r="G98" s="95">
        <f t="shared" si="71"/>
        <v>0</v>
      </c>
      <c r="H98" s="95">
        <f t="shared" si="71"/>
        <v>0</v>
      </c>
      <c r="I98" s="290">
        <v>0</v>
      </c>
      <c r="J98" s="95"/>
      <c r="K98" s="95"/>
      <c r="L98" s="95"/>
      <c r="M98" s="95">
        <f t="shared" si="72"/>
        <v>0</v>
      </c>
      <c r="N98" s="95">
        <f t="shared" si="72"/>
        <v>0</v>
      </c>
      <c r="O98" s="289"/>
      <c r="P98" s="290"/>
      <c r="Q98" s="98"/>
      <c r="R98" s="95"/>
      <c r="S98" s="95">
        <f t="shared" si="73"/>
        <v>0</v>
      </c>
      <c r="T98" s="95">
        <f t="shared" si="73"/>
        <v>0</v>
      </c>
      <c r="U98" s="95"/>
      <c r="V98" s="95"/>
      <c r="W98" s="98"/>
      <c r="X98" s="98"/>
      <c r="Y98" s="95">
        <f t="shared" si="74"/>
        <v>0</v>
      </c>
      <c r="Z98" s="95">
        <f t="shared" si="74"/>
        <v>0</v>
      </c>
      <c r="AA98" s="95"/>
      <c r="AB98" s="298"/>
      <c r="AC98" s="299"/>
      <c r="AD98" s="292"/>
      <c r="AE98" s="95">
        <f t="shared" si="75"/>
        <v>0</v>
      </c>
      <c r="AF98" s="95">
        <f t="shared" si="75"/>
        <v>0</v>
      </c>
      <c r="AG98" s="95">
        <v>30.93</v>
      </c>
      <c r="AH98" s="95"/>
      <c r="AI98" s="95"/>
      <c r="AJ98" s="95"/>
      <c r="AK98" s="95">
        <f t="shared" si="76"/>
        <v>30.93</v>
      </c>
      <c r="AL98" s="95">
        <f t="shared" si="76"/>
        <v>0</v>
      </c>
      <c r="AM98" s="95"/>
      <c r="AN98" s="95"/>
      <c r="AO98" s="99"/>
      <c r="AP98" s="99"/>
      <c r="AQ98" s="95">
        <f t="shared" si="77"/>
        <v>0</v>
      </c>
      <c r="AR98" s="95">
        <f t="shared" si="77"/>
        <v>0</v>
      </c>
      <c r="AS98" s="98"/>
      <c r="AT98" s="98"/>
      <c r="AU98" s="98"/>
      <c r="AV98" s="95"/>
      <c r="AW98" s="95">
        <f t="shared" si="78"/>
        <v>0</v>
      </c>
      <c r="AX98" s="95">
        <f t="shared" si="78"/>
        <v>0</v>
      </c>
      <c r="AY98" s="260"/>
      <c r="AZ98" s="110"/>
      <c r="BA98" s="110"/>
      <c r="BB98" s="110"/>
      <c r="BC98" s="95">
        <f t="shared" si="79"/>
        <v>0</v>
      </c>
      <c r="BD98" s="95">
        <f t="shared" si="79"/>
        <v>0</v>
      </c>
      <c r="BE98" s="289"/>
      <c r="BF98" s="289"/>
      <c r="BG98" s="99"/>
      <c r="BH98" s="293"/>
      <c r="BI98" s="95">
        <f t="shared" si="80"/>
        <v>0</v>
      </c>
      <c r="BJ98" s="95">
        <f t="shared" si="80"/>
        <v>0</v>
      </c>
      <c r="BK98" s="118"/>
      <c r="BL98" s="118"/>
      <c r="BM98" s="95"/>
      <c r="BN98" s="95"/>
      <c r="BO98" s="95">
        <f t="shared" si="81"/>
        <v>0</v>
      </c>
      <c r="BP98" s="95">
        <f t="shared" si="81"/>
        <v>0</v>
      </c>
      <c r="BQ98" s="294"/>
      <c r="BR98" s="289"/>
      <c r="BS98" s="119"/>
      <c r="BT98" s="119"/>
      <c r="BU98" s="95">
        <f t="shared" si="82"/>
        <v>0</v>
      </c>
      <c r="BV98" s="95">
        <f t="shared" si="82"/>
        <v>0</v>
      </c>
      <c r="BW98" s="98"/>
      <c r="BX98" s="98"/>
      <c r="BY98" s="103"/>
      <c r="BZ98" s="295"/>
      <c r="CA98" s="95">
        <f t="shared" si="83"/>
        <v>0</v>
      </c>
      <c r="CB98" s="95">
        <f t="shared" si="83"/>
        <v>0</v>
      </c>
      <c r="CC98" s="98"/>
      <c r="CD98" s="98"/>
      <c r="CE98" s="120"/>
      <c r="CF98" s="120"/>
      <c r="CG98" s="95">
        <f t="shared" si="84"/>
        <v>0</v>
      </c>
      <c r="CH98" s="95">
        <f t="shared" si="84"/>
        <v>0</v>
      </c>
      <c r="CI98" s="289"/>
      <c r="CJ98" s="289"/>
      <c r="CK98" s="266"/>
      <c r="CL98" s="95"/>
      <c r="CM98" s="95">
        <f t="shared" si="85"/>
        <v>0</v>
      </c>
      <c r="CN98" s="95">
        <f t="shared" si="85"/>
        <v>0</v>
      </c>
      <c r="CO98" s="289"/>
      <c r="CP98" s="289"/>
      <c r="CQ98" s="95"/>
      <c r="CR98" s="95"/>
      <c r="CS98" s="95">
        <f t="shared" si="86"/>
        <v>0</v>
      </c>
      <c r="CT98" s="95">
        <f t="shared" si="86"/>
        <v>0</v>
      </c>
      <c r="CU98" s="98"/>
      <c r="CV98" s="98"/>
      <c r="CW98" s="289"/>
      <c r="CX98" s="289"/>
      <c r="CY98" s="95">
        <f t="shared" si="87"/>
        <v>0</v>
      </c>
      <c r="CZ98" s="95">
        <f t="shared" si="87"/>
        <v>0</v>
      </c>
      <c r="DA98" s="289"/>
      <c r="DB98" s="290"/>
      <c r="DC98" s="118"/>
      <c r="DD98" s="95"/>
      <c r="DE98" s="95">
        <f t="shared" si="88"/>
        <v>0</v>
      </c>
      <c r="DF98" s="95">
        <f t="shared" si="88"/>
        <v>0</v>
      </c>
      <c r="DG98" s="98"/>
      <c r="DH98" s="98"/>
      <c r="DI98" s="98"/>
      <c r="DJ98" s="98"/>
      <c r="DK98" s="95">
        <f t="shared" si="89"/>
        <v>0</v>
      </c>
      <c r="DL98" s="95">
        <f t="shared" si="89"/>
        <v>0</v>
      </c>
      <c r="DM98" s="289"/>
      <c r="DN98" s="289"/>
      <c r="DO98" s="296"/>
      <c r="DP98" s="297"/>
      <c r="DQ98" s="95">
        <f t="shared" si="90"/>
        <v>0</v>
      </c>
      <c r="DR98" s="95">
        <f t="shared" si="90"/>
        <v>0</v>
      </c>
      <c r="DS98" s="140"/>
      <c r="DT98" s="95"/>
      <c r="DU98" s="289"/>
      <c r="DV98" s="289"/>
      <c r="DW98" s="95">
        <f t="shared" si="91"/>
        <v>0</v>
      </c>
      <c r="DX98" s="95">
        <f t="shared" si="91"/>
        <v>0</v>
      </c>
      <c r="DY98" s="289"/>
      <c r="DZ98" s="290"/>
      <c r="EA98" s="261"/>
      <c r="EB98" s="95"/>
      <c r="EC98" s="95">
        <f t="shared" si="92"/>
        <v>0</v>
      </c>
      <c r="ED98" s="95">
        <f t="shared" si="92"/>
        <v>0</v>
      </c>
      <c r="EE98" s="289"/>
      <c r="EF98" s="289"/>
      <c r="EG98" s="296"/>
      <c r="EH98" s="296"/>
      <c r="EI98" s="95">
        <f t="shared" si="93"/>
        <v>0</v>
      </c>
      <c r="EJ98" s="95">
        <f t="shared" si="93"/>
        <v>0</v>
      </c>
      <c r="EK98" s="289"/>
      <c r="EL98" s="289"/>
      <c r="EM98" s="296"/>
      <c r="EN98" s="296"/>
      <c r="EO98" s="95">
        <f t="shared" si="94"/>
        <v>0</v>
      </c>
      <c r="EP98" s="95">
        <f t="shared" si="94"/>
        <v>0</v>
      </c>
      <c r="EQ98" s="262">
        <v>0</v>
      </c>
      <c r="ER98" s="240"/>
      <c r="ES98" s="240"/>
      <c r="ET98" s="240"/>
      <c r="EU98" s="98">
        <f t="shared" si="95"/>
        <v>0</v>
      </c>
      <c r="EV98" s="98">
        <f t="shared" si="96"/>
        <v>0</v>
      </c>
      <c r="EW98" s="95"/>
      <c r="EX98" s="95"/>
      <c r="EY98" s="95"/>
      <c r="EZ98" s="95"/>
      <c r="FA98" s="95">
        <f t="shared" si="97"/>
        <v>0</v>
      </c>
      <c r="FB98" s="95">
        <f t="shared" si="97"/>
        <v>0</v>
      </c>
      <c r="FC98" s="95"/>
      <c r="FD98" s="95"/>
      <c r="FE98" s="95"/>
      <c r="FF98" s="95"/>
      <c r="FG98" s="95">
        <f t="shared" si="98"/>
        <v>0</v>
      </c>
      <c r="FH98" s="95">
        <f t="shared" si="98"/>
        <v>0</v>
      </c>
      <c r="FI98" s="240"/>
      <c r="FJ98" s="240"/>
      <c r="FK98" s="240"/>
      <c r="FL98" s="240"/>
      <c r="FM98" s="98">
        <f t="shared" si="99"/>
        <v>0</v>
      </c>
      <c r="FN98" s="98">
        <f t="shared" si="100"/>
        <v>0</v>
      </c>
      <c r="FO98" s="240">
        <v>2.06</v>
      </c>
      <c r="FP98" s="240"/>
      <c r="FQ98" s="240"/>
      <c r="FR98" s="240"/>
      <c r="FS98" s="98">
        <f t="shared" si="101"/>
        <v>2.06</v>
      </c>
      <c r="FT98" s="98">
        <f t="shared" si="102"/>
        <v>0</v>
      </c>
      <c r="FU98" s="240">
        <v>3.61</v>
      </c>
      <c r="FV98" s="240"/>
      <c r="FW98" s="240"/>
      <c r="FX98" s="240"/>
      <c r="FY98" s="98">
        <f t="shared" si="103"/>
        <v>3.61</v>
      </c>
      <c r="FZ98" s="98">
        <f t="shared" si="104"/>
        <v>0</v>
      </c>
      <c r="GA98" s="240">
        <v>0</v>
      </c>
      <c r="GB98" s="240"/>
      <c r="GC98" s="240"/>
      <c r="GD98" s="240"/>
      <c r="GE98" s="98">
        <f t="shared" si="105"/>
        <v>0</v>
      </c>
      <c r="GF98" s="98">
        <f t="shared" si="106"/>
        <v>0</v>
      </c>
      <c r="GG98" s="240"/>
      <c r="GH98" s="240"/>
      <c r="GI98" s="98">
        <f t="shared" si="70"/>
        <v>0</v>
      </c>
      <c r="GJ98" s="98">
        <f t="shared" si="107"/>
        <v>0</v>
      </c>
      <c r="GK98" s="240"/>
      <c r="GL98" s="240"/>
      <c r="GM98" s="98">
        <f t="shared" si="108"/>
        <v>0</v>
      </c>
      <c r="GN98" s="98">
        <f t="shared" si="109"/>
        <v>0</v>
      </c>
      <c r="GO98" s="240">
        <v>0</v>
      </c>
      <c r="GP98" s="240"/>
      <c r="GQ98" s="98">
        <f t="shared" si="110"/>
        <v>0</v>
      </c>
      <c r="GR98" s="98">
        <f t="shared" si="111"/>
        <v>0</v>
      </c>
      <c r="GS98" s="240"/>
      <c r="GT98" s="240"/>
      <c r="GU98" s="98">
        <f t="shared" si="112"/>
        <v>0</v>
      </c>
      <c r="GV98" s="98">
        <f t="shared" si="113"/>
        <v>0</v>
      </c>
      <c r="GW98" s="240"/>
      <c r="GX98" s="240"/>
      <c r="GY98" s="98">
        <f t="shared" si="114"/>
        <v>0</v>
      </c>
      <c r="GZ98" s="98">
        <f t="shared" si="115"/>
        <v>0</v>
      </c>
      <c r="HA98" s="240"/>
      <c r="HB98" s="240"/>
      <c r="HC98" s="98">
        <f t="shared" si="116"/>
        <v>0</v>
      </c>
      <c r="HD98" s="98">
        <f t="shared" si="117"/>
        <v>0</v>
      </c>
      <c r="HE98" s="240">
        <v>1.33</v>
      </c>
      <c r="HF98" s="240"/>
      <c r="HG98" s="98">
        <f t="shared" si="118"/>
        <v>1.33</v>
      </c>
      <c r="HH98" s="98">
        <f t="shared" si="118"/>
        <v>0</v>
      </c>
      <c r="HI98" s="98">
        <v>1.65</v>
      </c>
      <c r="HJ98" s="98"/>
      <c r="HK98" s="98">
        <f t="shared" si="119"/>
        <v>1.65</v>
      </c>
      <c r="HL98" s="98">
        <f t="shared" si="119"/>
        <v>0</v>
      </c>
      <c r="HM98" s="98"/>
      <c r="HN98" s="98"/>
      <c r="HO98" s="98">
        <f t="shared" si="120"/>
        <v>0</v>
      </c>
      <c r="HP98" s="98">
        <f t="shared" si="120"/>
        <v>0</v>
      </c>
      <c r="HQ98" s="98"/>
      <c r="HR98" s="98"/>
      <c r="HS98" s="98">
        <f t="shared" si="121"/>
        <v>0</v>
      </c>
      <c r="HT98" s="98">
        <f t="shared" si="121"/>
        <v>0</v>
      </c>
      <c r="HU98" s="98">
        <v>0</v>
      </c>
      <c r="HV98" s="98"/>
      <c r="HW98" s="98">
        <f t="shared" si="122"/>
        <v>0</v>
      </c>
      <c r="HX98" s="98">
        <f t="shared" si="122"/>
        <v>0</v>
      </c>
      <c r="HY98" s="98"/>
      <c r="HZ98" s="98"/>
      <c r="IA98" s="98">
        <f t="shared" si="123"/>
        <v>0</v>
      </c>
      <c r="IB98" s="98">
        <f t="shared" si="123"/>
        <v>0</v>
      </c>
      <c r="IC98" s="98"/>
      <c r="ID98" s="98"/>
      <c r="IE98" s="98">
        <f t="shared" si="124"/>
        <v>0</v>
      </c>
      <c r="IF98" s="263">
        <f t="shared" si="125"/>
        <v>0</v>
      </c>
      <c r="IG98" s="288"/>
      <c r="IH98" s="288"/>
      <c r="II98" s="264">
        <f t="shared" si="126"/>
        <v>0</v>
      </c>
      <c r="IJ98" s="264">
        <f t="shared" si="126"/>
        <v>0</v>
      </c>
      <c r="IM98" s="264">
        <f t="shared" si="127"/>
        <v>0</v>
      </c>
      <c r="IN98" s="264">
        <f t="shared" si="127"/>
        <v>0</v>
      </c>
      <c r="IO98" s="240"/>
      <c r="IP98" s="264"/>
      <c r="IQ98" s="264">
        <f t="shared" si="128"/>
        <v>0</v>
      </c>
      <c r="IR98" s="264">
        <f t="shared" si="128"/>
        <v>0</v>
      </c>
      <c r="IS98" s="264"/>
      <c r="IT98" s="264"/>
      <c r="IU98" s="264">
        <f t="shared" si="129"/>
        <v>0</v>
      </c>
      <c r="IV98" s="264">
        <f t="shared" si="129"/>
        <v>0</v>
      </c>
      <c r="IW98" s="264">
        <v>5.15</v>
      </c>
      <c r="IX98" s="264"/>
      <c r="IY98" s="264">
        <f t="shared" si="130"/>
        <v>5.15</v>
      </c>
      <c r="IZ98" s="264">
        <f t="shared" si="131"/>
        <v>0</v>
      </c>
      <c r="JA98" s="264"/>
      <c r="JB98" s="264"/>
      <c r="JC98" s="264">
        <f t="shared" si="132"/>
        <v>0</v>
      </c>
      <c r="JD98" s="264">
        <f t="shared" si="132"/>
        <v>0</v>
      </c>
      <c r="JE98" s="264">
        <v>1.1100000000000001</v>
      </c>
      <c r="JF98" s="264"/>
      <c r="JG98" s="264">
        <f t="shared" si="133"/>
        <v>1.1100000000000001</v>
      </c>
      <c r="JH98" s="264">
        <f t="shared" si="133"/>
        <v>0</v>
      </c>
      <c r="JI98" s="264"/>
      <c r="JJ98" s="264"/>
      <c r="JK98" s="264">
        <f t="shared" si="134"/>
        <v>0</v>
      </c>
      <c r="JL98" s="264">
        <f t="shared" si="134"/>
        <v>0</v>
      </c>
      <c r="JM98" s="264"/>
      <c r="JN98" s="264"/>
      <c r="JO98" s="264">
        <f t="shared" si="135"/>
        <v>0</v>
      </c>
      <c r="JP98" s="264">
        <f t="shared" si="135"/>
        <v>0</v>
      </c>
      <c r="JQ98" s="264"/>
      <c r="JR98" s="264"/>
      <c r="JS98" s="264">
        <f t="shared" si="136"/>
        <v>0</v>
      </c>
      <c r="JT98" s="264">
        <f t="shared" si="136"/>
        <v>0</v>
      </c>
      <c r="JU98" s="264"/>
      <c r="JV98" s="264"/>
      <c r="JW98" s="264">
        <f t="shared" si="137"/>
        <v>0</v>
      </c>
      <c r="JX98" s="264">
        <f t="shared" si="137"/>
        <v>0</v>
      </c>
    </row>
    <row r="99" spans="1:284" ht="12.75" customHeight="1">
      <c r="A99" s="222" t="s">
        <v>158</v>
      </c>
      <c r="B99" s="114">
        <v>89</v>
      </c>
      <c r="C99" s="289"/>
      <c r="D99" s="289"/>
      <c r="E99" s="98"/>
      <c r="F99" s="98"/>
      <c r="G99" s="95">
        <f t="shared" si="71"/>
        <v>0</v>
      </c>
      <c r="H99" s="95">
        <f t="shared" si="71"/>
        <v>0</v>
      </c>
      <c r="I99" s="290">
        <v>0</v>
      </c>
      <c r="J99" s="95"/>
      <c r="K99" s="95"/>
      <c r="L99" s="95"/>
      <c r="M99" s="95">
        <f t="shared" si="72"/>
        <v>0</v>
      </c>
      <c r="N99" s="95">
        <f t="shared" si="72"/>
        <v>0</v>
      </c>
      <c r="O99" s="289"/>
      <c r="P99" s="290"/>
      <c r="Q99" s="98"/>
      <c r="R99" s="95"/>
      <c r="S99" s="95">
        <f t="shared" si="73"/>
        <v>0</v>
      </c>
      <c r="T99" s="95">
        <f t="shared" si="73"/>
        <v>0</v>
      </c>
      <c r="U99" s="95"/>
      <c r="V99" s="95"/>
      <c r="W99" s="98"/>
      <c r="X99" s="98"/>
      <c r="Y99" s="95">
        <f t="shared" si="74"/>
        <v>0</v>
      </c>
      <c r="Z99" s="95">
        <f t="shared" si="74"/>
        <v>0</v>
      </c>
      <c r="AA99" s="95"/>
      <c r="AB99" s="298"/>
      <c r="AC99" s="299"/>
      <c r="AD99" s="292"/>
      <c r="AE99" s="95">
        <f t="shared" si="75"/>
        <v>0</v>
      </c>
      <c r="AF99" s="95">
        <f t="shared" si="75"/>
        <v>0</v>
      </c>
      <c r="AG99" s="95">
        <v>0</v>
      </c>
      <c r="AH99" s="95"/>
      <c r="AI99" s="95"/>
      <c r="AJ99" s="95"/>
      <c r="AK99" s="95">
        <f t="shared" si="76"/>
        <v>0</v>
      </c>
      <c r="AL99" s="95">
        <f t="shared" si="76"/>
        <v>0</v>
      </c>
      <c r="AM99" s="95"/>
      <c r="AN99" s="95"/>
      <c r="AO99" s="99"/>
      <c r="AP99" s="99"/>
      <c r="AQ99" s="95">
        <f t="shared" si="77"/>
        <v>0</v>
      </c>
      <c r="AR99" s="95">
        <f t="shared" si="77"/>
        <v>0</v>
      </c>
      <c r="AS99" s="98"/>
      <c r="AT99" s="98"/>
      <c r="AU99" s="98"/>
      <c r="AV99" s="95"/>
      <c r="AW99" s="95">
        <f t="shared" si="78"/>
        <v>0</v>
      </c>
      <c r="AX99" s="95">
        <f t="shared" si="78"/>
        <v>0</v>
      </c>
      <c r="AY99" s="260"/>
      <c r="AZ99" s="110"/>
      <c r="BA99" s="110"/>
      <c r="BB99" s="110"/>
      <c r="BC99" s="95">
        <f t="shared" si="79"/>
        <v>0</v>
      </c>
      <c r="BD99" s="95">
        <f t="shared" si="79"/>
        <v>0</v>
      </c>
      <c r="BE99" s="289"/>
      <c r="BF99" s="289"/>
      <c r="BG99" s="99"/>
      <c r="BH99" s="293"/>
      <c r="BI99" s="95">
        <f t="shared" si="80"/>
        <v>0</v>
      </c>
      <c r="BJ99" s="95">
        <f t="shared" si="80"/>
        <v>0</v>
      </c>
      <c r="BK99" s="118"/>
      <c r="BL99" s="118"/>
      <c r="BM99" s="95"/>
      <c r="BN99" s="95"/>
      <c r="BO99" s="95">
        <f t="shared" si="81"/>
        <v>0</v>
      </c>
      <c r="BP99" s="95">
        <f t="shared" si="81"/>
        <v>0</v>
      </c>
      <c r="BQ99" s="294"/>
      <c r="BR99" s="289"/>
      <c r="BS99" s="119"/>
      <c r="BT99" s="119"/>
      <c r="BU99" s="95">
        <f t="shared" si="82"/>
        <v>0</v>
      </c>
      <c r="BV99" s="95">
        <f t="shared" si="82"/>
        <v>0</v>
      </c>
      <c r="BW99" s="98"/>
      <c r="BX99" s="98"/>
      <c r="BY99" s="103"/>
      <c r="BZ99" s="295"/>
      <c r="CA99" s="95">
        <f t="shared" si="83"/>
        <v>0</v>
      </c>
      <c r="CB99" s="95">
        <f t="shared" si="83"/>
        <v>0</v>
      </c>
      <c r="CC99" s="98"/>
      <c r="CD99" s="98"/>
      <c r="CE99" s="120"/>
      <c r="CF99" s="120"/>
      <c r="CG99" s="95">
        <f t="shared" si="84"/>
        <v>0</v>
      </c>
      <c r="CH99" s="95">
        <f t="shared" si="84"/>
        <v>0</v>
      </c>
      <c r="CI99" s="289"/>
      <c r="CJ99" s="289"/>
      <c r="CK99" s="266"/>
      <c r="CL99" s="95"/>
      <c r="CM99" s="95">
        <f t="shared" si="85"/>
        <v>0</v>
      </c>
      <c r="CN99" s="95">
        <f t="shared" si="85"/>
        <v>0</v>
      </c>
      <c r="CO99" s="289"/>
      <c r="CP99" s="289"/>
      <c r="CQ99" s="95"/>
      <c r="CR99" s="95"/>
      <c r="CS99" s="95">
        <f t="shared" si="86"/>
        <v>0</v>
      </c>
      <c r="CT99" s="95">
        <f t="shared" si="86"/>
        <v>0</v>
      </c>
      <c r="CU99" s="98"/>
      <c r="CV99" s="98"/>
      <c r="CW99" s="289"/>
      <c r="CX99" s="289"/>
      <c r="CY99" s="95">
        <f t="shared" si="87"/>
        <v>0</v>
      </c>
      <c r="CZ99" s="95">
        <f t="shared" si="87"/>
        <v>0</v>
      </c>
      <c r="DA99" s="289"/>
      <c r="DB99" s="290"/>
      <c r="DC99" s="118"/>
      <c r="DD99" s="95"/>
      <c r="DE99" s="95">
        <f t="shared" si="88"/>
        <v>0</v>
      </c>
      <c r="DF99" s="95">
        <f t="shared" si="88"/>
        <v>0</v>
      </c>
      <c r="DG99" s="98"/>
      <c r="DH99" s="98"/>
      <c r="DI99" s="98"/>
      <c r="DJ99" s="98"/>
      <c r="DK99" s="95">
        <f t="shared" si="89"/>
        <v>0</v>
      </c>
      <c r="DL99" s="95">
        <f t="shared" si="89"/>
        <v>0</v>
      </c>
      <c r="DM99" s="289"/>
      <c r="DN99" s="289"/>
      <c r="DO99" s="296"/>
      <c r="DP99" s="297"/>
      <c r="DQ99" s="95">
        <f t="shared" si="90"/>
        <v>0</v>
      </c>
      <c r="DR99" s="95">
        <f t="shared" si="90"/>
        <v>0</v>
      </c>
      <c r="DS99" s="140"/>
      <c r="DT99" s="95"/>
      <c r="DU99" s="289"/>
      <c r="DV99" s="289"/>
      <c r="DW99" s="95">
        <f t="shared" si="91"/>
        <v>0</v>
      </c>
      <c r="DX99" s="95">
        <f t="shared" si="91"/>
        <v>0</v>
      </c>
      <c r="DY99" s="289"/>
      <c r="DZ99" s="290"/>
      <c r="EA99" s="261"/>
      <c r="EB99" s="95"/>
      <c r="EC99" s="95">
        <f t="shared" si="92"/>
        <v>0</v>
      </c>
      <c r="ED99" s="95">
        <f t="shared" si="92"/>
        <v>0</v>
      </c>
      <c r="EE99" s="289"/>
      <c r="EF99" s="289"/>
      <c r="EG99" s="296"/>
      <c r="EH99" s="296"/>
      <c r="EI99" s="95">
        <f t="shared" si="93"/>
        <v>0</v>
      </c>
      <c r="EJ99" s="95">
        <f t="shared" si="93"/>
        <v>0</v>
      </c>
      <c r="EK99" s="289"/>
      <c r="EL99" s="289"/>
      <c r="EM99" s="296"/>
      <c r="EN99" s="296"/>
      <c r="EO99" s="95">
        <f t="shared" si="94"/>
        <v>0</v>
      </c>
      <c r="EP99" s="95">
        <f t="shared" si="94"/>
        <v>0</v>
      </c>
      <c r="EQ99" s="262">
        <v>0</v>
      </c>
      <c r="ER99" s="240"/>
      <c r="ES99" s="240"/>
      <c r="ET99" s="240"/>
      <c r="EU99" s="98">
        <f t="shared" si="95"/>
        <v>0</v>
      </c>
      <c r="EV99" s="98">
        <f t="shared" si="96"/>
        <v>0</v>
      </c>
      <c r="EW99" s="95"/>
      <c r="EX99" s="95"/>
      <c r="EY99" s="95"/>
      <c r="EZ99" s="95"/>
      <c r="FA99" s="95">
        <f t="shared" si="97"/>
        <v>0</v>
      </c>
      <c r="FB99" s="95">
        <f t="shared" si="97"/>
        <v>0</v>
      </c>
      <c r="FC99" s="95"/>
      <c r="FD99" s="95"/>
      <c r="FE99" s="95"/>
      <c r="FF99" s="95"/>
      <c r="FG99" s="95">
        <f t="shared" si="98"/>
        <v>0</v>
      </c>
      <c r="FH99" s="95">
        <f t="shared" si="98"/>
        <v>0</v>
      </c>
      <c r="FI99" s="240"/>
      <c r="FJ99" s="240"/>
      <c r="FK99" s="240"/>
      <c r="FL99" s="240"/>
      <c r="FM99" s="98">
        <f t="shared" si="99"/>
        <v>0</v>
      </c>
      <c r="FN99" s="98">
        <f t="shared" si="100"/>
        <v>0</v>
      </c>
      <c r="FO99" s="240">
        <v>2.06</v>
      </c>
      <c r="FP99" s="240"/>
      <c r="FQ99" s="240"/>
      <c r="FR99" s="240"/>
      <c r="FS99" s="98">
        <f t="shared" si="101"/>
        <v>2.06</v>
      </c>
      <c r="FT99" s="98">
        <f t="shared" si="102"/>
        <v>0</v>
      </c>
      <c r="FU99" s="240">
        <v>3.61</v>
      </c>
      <c r="FV99" s="240"/>
      <c r="FW99" s="240"/>
      <c r="FX99" s="240"/>
      <c r="FY99" s="98">
        <f t="shared" si="103"/>
        <v>3.61</v>
      </c>
      <c r="FZ99" s="98">
        <f t="shared" si="104"/>
        <v>0</v>
      </c>
      <c r="GA99" s="240">
        <v>0</v>
      </c>
      <c r="GB99" s="240"/>
      <c r="GC99" s="240"/>
      <c r="GD99" s="240"/>
      <c r="GE99" s="98">
        <f t="shared" si="105"/>
        <v>0</v>
      </c>
      <c r="GF99" s="98">
        <f t="shared" si="106"/>
        <v>0</v>
      </c>
      <c r="GG99" s="240"/>
      <c r="GH99" s="240"/>
      <c r="GI99" s="98">
        <f t="shared" si="70"/>
        <v>0</v>
      </c>
      <c r="GJ99" s="98">
        <f t="shared" si="107"/>
        <v>0</v>
      </c>
      <c r="GK99" s="240"/>
      <c r="GL99" s="240"/>
      <c r="GM99" s="98">
        <f t="shared" si="108"/>
        <v>0</v>
      </c>
      <c r="GN99" s="98">
        <f t="shared" si="109"/>
        <v>0</v>
      </c>
      <c r="GO99" s="240">
        <v>0</v>
      </c>
      <c r="GP99" s="240"/>
      <c r="GQ99" s="98">
        <f t="shared" si="110"/>
        <v>0</v>
      </c>
      <c r="GR99" s="98">
        <f t="shared" si="111"/>
        <v>0</v>
      </c>
      <c r="GS99" s="240"/>
      <c r="GT99" s="240"/>
      <c r="GU99" s="98">
        <f t="shared" si="112"/>
        <v>0</v>
      </c>
      <c r="GV99" s="98">
        <f t="shared" si="113"/>
        <v>0</v>
      </c>
      <c r="GW99" s="240"/>
      <c r="GX99" s="240"/>
      <c r="GY99" s="98">
        <f t="shared" si="114"/>
        <v>0</v>
      </c>
      <c r="GZ99" s="98">
        <f t="shared" si="115"/>
        <v>0</v>
      </c>
      <c r="HA99" s="240"/>
      <c r="HB99" s="240"/>
      <c r="HC99" s="98">
        <f t="shared" si="116"/>
        <v>0</v>
      </c>
      <c r="HD99" s="98">
        <f t="shared" si="117"/>
        <v>0</v>
      </c>
      <c r="HE99" s="240">
        <v>1.33</v>
      </c>
      <c r="HF99" s="240"/>
      <c r="HG99" s="98">
        <f t="shared" si="118"/>
        <v>1.33</v>
      </c>
      <c r="HH99" s="98">
        <f t="shared" si="118"/>
        <v>0</v>
      </c>
      <c r="HI99" s="98">
        <v>1.65</v>
      </c>
      <c r="HJ99" s="98"/>
      <c r="HK99" s="98">
        <f t="shared" si="119"/>
        <v>1.65</v>
      </c>
      <c r="HL99" s="98">
        <f t="shared" si="119"/>
        <v>0</v>
      </c>
      <c r="HM99" s="98"/>
      <c r="HN99" s="98"/>
      <c r="HO99" s="98">
        <f t="shared" si="120"/>
        <v>0</v>
      </c>
      <c r="HP99" s="98">
        <f t="shared" si="120"/>
        <v>0</v>
      </c>
      <c r="HQ99" s="98"/>
      <c r="HR99" s="98"/>
      <c r="HS99" s="98">
        <f t="shared" si="121"/>
        <v>0</v>
      </c>
      <c r="HT99" s="98">
        <f t="shared" si="121"/>
        <v>0</v>
      </c>
      <c r="HU99" s="98">
        <v>0</v>
      </c>
      <c r="HV99" s="98"/>
      <c r="HW99" s="98">
        <f t="shared" si="122"/>
        <v>0</v>
      </c>
      <c r="HX99" s="98">
        <f t="shared" si="122"/>
        <v>0</v>
      </c>
      <c r="HY99" s="98"/>
      <c r="HZ99" s="98"/>
      <c r="IA99" s="98">
        <f t="shared" si="123"/>
        <v>0</v>
      </c>
      <c r="IB99" s="98">
        <f t="shared" si="123"/>
        <v>0</v>
      </c>
      <c r="IC99" s="98"/>
      <c r="ID99" s="98"/>
      <c r="IE99" s="98">
        <f t="shared" si="124"/>
        <v>0</v>
      </c>
      <c r="IF99" s="263">
        <f t="shared" si="125"/>
        <v>0</v>
      </c>
      <c r="IG99" s="288"/>
      <c r="IH99" s="288"/>
      <c r="II99" s="264">
        <f t="shared" si="126"/>
        <v>0</v>
      </c>
      <c r="IJ99" s="264">
        <f t="shared" si="126"/>
        <v>0</v>
      </c>
      <c r="IM99" s="264">
        <f t="shared" si="127"/>
        <v>0</v>
      </c>
      <c r="IN99" s="264">
        <f t="shared" si="127"/>
        <v>0</v>
      </c>
      <c r="IO99" s="240"/>
      <c r="IP99" s="264"/>
      <c r="IQ99" s="264">
        <f t="shared" si="128"/>
        <v>0</v>
      </c>
      <c r="IR99" s="264">
        <f t="shared" si="128"/>
        <v>0</v>
      </c>
      <c r="IS99" s="264"/>
      <c r="IT99" s="264"/>
      <c r="IU99" s="264">
        <f t="shared" si="129"/>
        <v>0</v>
      </c>
      <c r="IV99" s="264">
        <f t="shared" si="129"/>
        <v>0</v>
      </c>
      <c r="IW99" s="264">
        <v>5.15</v>
      </c>
      <c r="IX99" s="264"/>
      <c r="IY99" s="264">
        <f t="shared" si="130"/>
        <v>5.15</v>
      </c>
      <c r="IZ99" s="264">
        <f t="shared" si="131"/>
        <v>0</v>
      </c>
      <c r="JA99" s="264"/>
      <c r="JB99" s="264"/>
      <c r="JC99" s="264">
        <f t="shared" si="132"/>
        <v>0</v>
      </c>
      <c r="JD99" s="264">
        <f t="shared" si="132"/>
        <v>0</v>
      </c>
      <c r="JE99" s="264">
        <v>1.1100000000000001</v>
      </c>
      <c r="JF99" s="264"/>
      <c r="JG99" s="264">
        <f t="shared" si="133"/>
        <v>1.1100000000000001</v>
      </c>
      <c r="JH99" s="264">
        <f t="shared" si="133"/>
        <v>0</v>
      </c>
      <c r="JI99" s="264"/>
      <c r="JJ99" s="264"/>
      <c r="JK99" s="264">
        <f t="shared" si="134"/>
        <v>0</v>
      </c>
      <c r="JL99" s="264">
        <f t="shared" si="134"/>
        <v>0</v>
      </c>
      <c r="JM99" s="264"/>
      <c r="JN99" s="264"/>
      <c r="JO99" s="264">
        <f t="shared" si="135"/>
        <v>0</v>
      </c>
      <c r="JP99" s="264">
        <f t="shared" si="135"/>
        <v>0</v>
      </c>
      <c r="JQ99" s="264"/>
      <c r="JR99" s="264"/>
      <c r="JS99" s="264">
        <f t="shared" si="136"/>
        <v>0</v>
      </c>
      <c r="JT99" s="264">
        <f t="shared" si="136"/>
        <v>0</v>
      </c>
      <c r="JU99" s="264"/>
      <c r="JV99" s="264"/>
      <c r="JW99" s="264">
        <f t="shared" si="137"/>
        <v>0</v>
      </c>
      <c r="JX99" s="264">
        <f t="shared" si="137"/>
        <v>0</v>
      </c>
    </row>
    <row r="100" spans="1:284" ht="12.75" customHeight="1">
      <c r="A100" s="219"/>
      <c r="B100" s="114">
        <v>90</v>
      </c>
      <c r="C100" s="289"/>
      <c r="D100" s="289"/>
      <c r="E100" s="98"/>
      <c r="F100" s="98"/>
      <c r="G100" s="95">
        <f t="shared" si="71"/>
        <v>0</v>
      </c>
      <c r="H100" s="95">
        <f t="shared" si="71"/>
        <v>0</v>
      </c>
      <c r="I100" s="290">
        <v>0</v>
      </c>
      <c r="J100" s="95"/>
      <c r="K100" s="95"/>
      <c r="L100" s="95"/>
      <c r="M100" s="95">
        <f t="shared" si="72"/>
        <v>0</v>
      </c>
      <c r="N100" s="95">
        <f t="shared" si="72"/>
        <v>0</v>
      </c>
      <c r="O100" s="289"/>
      <c r="P100" s="290"/>
      <c r="Q100" s="98"/>
      <c r="R100" s="95"/>
      <c r="S100" s="95">
        <f t="shared" si="73"/>
        <v>0</v>
      </c>
      <c r="T100" s="95">
        <f t="shared" si="73"/>
        <v>0</v>
      </c>
      <c r="U100" s="95"/>
      <c r="V100" s="95"/>
      <c r="W100" s="98"/>
      <c r="X100" s="98"/>
      <c r="Y100" s="95">
        <f t="shared" si="74"/>
        <v>0</v>
      </c>
      <c r="Z100" s="95">
        <f t="shared" si="74"/>
        <v>0</v>
      </c>
      <c r="AA100" s="95"/>
      <c r="AB100" s="298"/>
      <c r="AC100" s="299"/>
      <c r="AD100" s="292"/>
      <c r="AE100" s="95">
        <f t="shared" si="75"/>
        <v>0</v>
      </c>
      <c r="AF100" s="95">
        <f t="shared" si="75"/>
        <v>0</v>
      </c>
      <c r="AG100" s="95">
        <v>0</v>
      </c>
      <c r="AH100" s="95"/>
      <c r="AI100" s="95"/>
      <c r="AJ100" s="95"/>
      <c r="AK100" s="95">
        <f t="shared" si="76"/>
        <v>0</v>
      </c>
      <c r="AL100" s="95">
        <f t="shared" si="76"/>
        <v>0</v>
      </c>
      <c r="AM100" s="95"/>
      <c r="AN100" s="95"/>
      <c r="AO100" s="99"/>
      <c r="AP100" s="99"/>
      <c r="AQ100" s="95">
        <f t="shared" si="77"/>
        <v>0</v>
      </c>
      <c r="AR100" s="95">
        <f t="shared" si="77"/>
        <v>0</v>
      </c>
      <c r="AS100" s="98"/>
      <c r="AT100" s="98"/>
      <c r="AU100" s="98"/>
      <c r="AV100" s="95"/>
      <c r="AW100" s="95">
        <f t="shared" si="78"/>
        <v>0</v>
      </c>
      <c r="AX100" s="95">
        <f t="shared" si="78"/>
        <v>0</v>
      </c>
      <c r="AY100" s="260"/>
      <c r="AZ100" s="110"/>
      <c r="BA100" s="110"/>
      <c r="BB100" s="110"/>
      <c r="BC100" s="95">
        <f t="shared" si="79"/>
        <v>0</v>
      </c>
      <c r="BD100" s="95">
        <f t="shared" si="79"/>
        <v>0</v>
      </c>
      <c r="BE100" s="289"/>
      <c r="BF100" s="289"/>
      <c r="BG100" s="99"/>
      <c r="BH100" s="293"/>
      <c r="BI100" s="95">
        <f t="shared" si="80"/>
        <v>0</v>
      </c>
      <c r="BJ100" s="95">
        <f t="shared" si="80"/>
        <v>0</v>
      </c>
      <c r="BK100" s="118"/>
      <c r="BL100" s="118"/>
      <c r="BM100" s="95"/>
      <c r="BN100" s="95"/>
      <c r="BO100" s="95">
        <f t="shared" si="81"/>
        <v>0</v>
      </c>
      <c r="BP100" s="95">
        <f t="shared" si="81"/>
        <v>0</v>
      </c>
      <c r="BQ100" s="294"/>
      <c r="BR100" s="289"/>
      <c r="BS100" s="119"/>
      <c r="BT100" s="119"/>
      <c r="BU100" s="95">
        <f t="shared" si="82"/>
        <v>0</v>
      </c>
      <c r="BV100" s="95">
        <f t="shared" si="82"/>
        <v>0</v>
      </c>
      <c r="BW100" s="98"/>
      <c r="BX100" s="98"/>
      <c r="BY100" s="103"/>
      <c r="BZ100" s="295"/>
      <c r="CA100" s="95">
        <f t="shared" si="83"/>
        <v>0</v>
      </c>
      <c r="CB100" s="95">
        <f t="shared" si="83"/>
        <v>0</v>
      </c>
      <c r="CC100" s="98"/>
      <c r="CD100" s="98"/>
      <c r="CE100" s="120"/>
      <c r="CF100" s="120"/>
      <c r="CG100" s="95">
        <f t="shared" si="84"/>
        <v>0</v>
      </c>
      <c r="CH100" s="95">
        <f t="shared" si="84"/>
        <v>0</v>
      </c>
      <c r="CI100" s="289"/>
      <c r="CJ100" s="289"/>
      <c r="CK100" s="266"/>
      <c r="CL100" s="95"/>
      <c r="CM100" s="95">
        <f t="shared" si="85"/>
        <v>0</v>
      </c>
      <c r="CN100" s="95">
        <f t="shared" si="85"/>
        <v>0</v>
      </c>
      <c r="CO100" s="289"/>
      <c r="CP100" s="289"/>
      <c r="CQ100" s="95"/>
      <c r="CR100" s="95"/>
      <c r="CS100" s="95">
        <f t="shared" si="86"/>
        <v>0</v>
      </c>
      <c r="CT100" s="95">
        <f t="shared" si="86"/>
        <v>0</v>
      </c>
      <c r="CU100" s="98"/>
      <c r="CV100" s="98"/>
      <c r="CW100" s="289"/>
      <c r="CX100" s="289"/>
      <c r="CY100" s="95">
        <f t="shared" si="87"/>
        <v>0</v>
      </c>
      <c r="CZ100" s="95">
        <f t="shared" si="87"/>
        <v>0</v>
      </c>
      <c r="DA100" s="289"/>
      <c r="DB100" s="290"/>
      <c r="DC100" s="118"/>
      <c r="DD100" s="95"/>
      <c r="DE100" s="95">
        <f t="shared" si="88"/>
        <v>0</v>
      </c>
      <c r="DF100" s="95">
        <f t="shared" si="88"/>
        <v>0</v>
      </c>
      <c r="DG100" s="98"/>
      <c r="DH100" s="98"/>
      <c r="DI100" s="98"/>
      <c r="DJ100" s="98"/>
      <c r="DK100" s="95">
        <f t="shared" si="89"/>
        <v>0</v>
      </c>
      <c r="DL100" s="95">
        <f t="shared" si="89"/>
        <v>0</v>
      </c>
      <c r="DM100" s="289"/>
      <c r="DN100" s="289"/>
      <c r="DO100" s="296"/>
      <c r="DP100" s="297"/>
      <c r="DQ100" s="95">
        <f t="shared" si="90"/>
        <v>0</v>
      </c>
      <c r="DR100" s="95">
        <f t="shared" si="90"/>
        <v>0</v>
      </c>
      <c r="DS100" s="140"/>
      <c r="DT100" s="95"/>
      <c r="DU100" s="289"/>
      <c r="DV100" s="289"/>
      <c r="DW100" s="95">
        <f t="shared" si="91"/>
        <v>0</v>
      </c>
      <c r="DX100" s="95">
        <f t="shared" si="91"/>
        <v>0</v>
      </c>
      <c r="DY100" s="289"/>
      <c r="DZ100" s="290"/>
      <c r="EA100" s="261"/>
      <c r="EB100" s="95"/>
      <c r="EC100" s="95">
        <f t="shared" si="92"/>
        <v>0</v>
      </c>
      <c r="ED100" s="95">
        <f t="shared" si="92"/>
        <v>0</v>
      </c>
      <c r="EE100" s="289"/>
      <c r="EF100" s="289"/>
      <c r="EG100" s="296"/>
      <c r="EH100" s="296"/>
      <c r="EI100" s="95">
        <f t="shared" si="93"/>
        <v>0</v>
      </c>
      <c r="EJ100" s="95">
        <f t="shared" si="93"/>
        <v>0</v>
      </c>
      <c r="EK100" s="289"/>
      <c r="EL100" s="289"/>
      <c r="EM100" s="296"/>
      <c r="EN100" s="296"/>
      <c r="EO100" s="95">
        <f t="shared" si="94"/>
        <v>0</v>
      </c>
      <c r="EP100" s="95">
        <f t="shared" si="94"/>
        <v>0</v>
      </c>
      <c r="EQ100" s="262">
        <v>0</v>
      </c>
      <c r="ER100" s="240"/>
      <c r="ES100" s="240"/>
      <c r="ET100" s="240"/>
      <c r="EU100" s="98">
        <f t="shared" si="95"/>
        <v>0</v>
      </c>
      <c r="EV100" s="98">
        <f t="shared" si="96"/>
        <v>0</v>
      </c>
      <c r="EW100" s="95"/>
      <c r="EX100" s="95"/>
      <c r="EY100" s="95"/>
      <c r="EZ100" s="95"/>
      <c r="FA100" s="95">
        <f t="shared" si="97"/>
        <v>0</v>
      </c>
      <c r="FB100" s="95">
        <f t="shared" si="97"/>
        <v>0</v>
      </c>
      <c r="FC100" s="95"/>
      <c r="FD100" s="95"/>
      <c r="FE100" s="95"/>
      <c r="FF100" s="95"/>
      <c r="FG100" s="95">
        <f t="shared" si="98"/>
        <v>0</v>
      </c>
      <c r="FH100" s="95">
        <f t="shared" si="98"/>
        <v>0</v>
      </c>
      <c r="FI100" s="240"/>
      <c r="FJ100" s="240"/>
      <c r="FK100" s="240"/>
      <c r="FL100" s="240"/>
      <c r="FM100" s="98">
        <f t="shared" si="99"/>
        <v>0</v>
      </c>
      <c r="FN100" s="98">
        <f t="shared" si="100"/>
        <v>0</v>
      </c>
      <c r="FO100" s="240">
        <v>2.06</v>
      </c>
      <c r="FP100" s="240"/>
      <c r="FQ100" s="240"/>
      <c r="FR100" s="240"/>
      <c r="FS100" s="98">
        <f t="shared" si="101"/>
        <v>2.06</v>
      </c>
      <c r="FT100" s="98">
        <f t="shared" si="102"/>
        <v>0</v>
      </c>
      <c r="FU100" s="240">
        <v>3.61</v>
      </c>
      <c r="FV100" s="240"/>
      <c r="FW100" s="240"/>
      <c r="FX100" s="240"/>
      <c r="FY100" s="98">
        <f t="shared" si="103"/>
        <v>3.61</v>
      </c>
      <c r="FZ100" s="98">
        <f t="shared" si="104"/>
        <v>0</v>
      </c>
      <c r="GA100" s="240">
        <v>0</v>
      </c>
      <c r="GB100" s="240"/>
      <c r="GC100" s="240"/>
      <c r="GD100" s="240"/>
      <c r="GE100" s="98">
        <f t="shared" si="105"/>
        <v>0</v>
      </c>
      <c r="GF100" s="98">
        <f t="shared" si="106"/>
        <v>0</v>
      </c>
      <c r="GG100" s="240"/>
      <c r="GH100" s="240"/>
      <c r="GI100" s="98">
        <f t="shared" si="70"/>
        <v>0</v>
      </c>
      <c r="GJ100" s="98">
        <f t="shared" si="107"/>
        <v>0</v>
      </c>
      <c r="GK100" s="240"/>
      <c r="GL100" s="240"/>
      <c r="GM100" s="98">
        <f t="shared" si="108"/>
        <v>0</v>
      </c>
      <c r="GN100" s="98">
        <f t="shared" si="109"/>
        <v>0</v>
      </c>
      <c r="GO100" s="240">
        <v>0</v>
      </c>
      <c r="GP100" s="240"/>
      <c r="GQ100" s="98">
        <f t="shared" si="110"/>
        <v>0</v>
      </c>
      <c r="GR100" s="98">
        <f t="shared" si="111"/>
        <v>0</v>
      </c>
      <c r="GS100" s="240"/>
      <c r="GT100" s="240"/>
      <c r="GU100" s="98">
        <f t="shared" si="112"/>
        <v>0</v>
      </c>
      <c r="GV100" s="98">
        <f t="shared" si="113"/>
        <v>0</v>
      </c>
      <c r="GW100" s="240"/>
      <c r="GX100" s="240"/>
      <c r="GY100" s="98">
        <f t="shared" si="114"/>
        <v>0</v>
      </c>
      <c r="GZ100" s="98">
        <f t="shared" si="115"/>
        <v>0</v>
      </c>
      <c r="HA100" s="240"/>
      <c r="HB100" s="240"/>
      <c r="HC100" s="98">
        <f t="shared" si="116"/>
        <v>0</v>
      </c>
      <c r="HD100" s="98">
        <f t="shared" si="117"/>
        <v>0</v>
      </c>
      <c r="HE100" s="240">
        <v>1.33</v>
      </c>
      <c r="HF100" s="240"/>
      <c r="HG100" s="98">
        <f t="shared" si="118"/>
        <v>1.33</v>
      </c>
      <c r="HH100" s="98">
        <f t="shared" si="118"/>
        <v>0</v>
      </c>
      <c r="HI100" s="98">
        <v>1.65</v>
      </c>
      <c r="HJ100" s="98"/>
      <c r="HK100" s="98">
        <f t="shared" si="119"/>
        <v>1.65</v>
      </c>
      <c r="HL100" s="98">
        <f t="shared" si="119"/>
        <v>0</v>
      </c>
      <c r="HM100" s="98"/>
      <c r="HN100" s="98"/>
      <c r="HO100" s="98">
        <f t="shared" si="120"/>
        <v>0</v>
      </c>
      <c r="HP100" s="98">
        <f t="shared" si="120"/>
        <v>0</v>
      </c>
      <c r="HQ100" s="98"/>
      <c r="HR100" s="98"/>
      <c r="HS100" s="98">
        <f t="shared" si="121"/>
        <v>0</v>
      </c>
      <c r="HT100" s="98">
        <f t="shared" si="121"/>
        <v>0</v>
      </c>
      <c r="HU100" s="98">
        <v>0</v>
      </c>
      <c r="HV100" s="98"/>
      <c r="HW100" s="98">
        <f t="shared" si="122"/>
        <v>0</v>
      </c>
      <c r="HX100" s="98">
        <f t="shared" si="122"/>
        <v>0</v>
      </c>
      <c r="HY100" s="98"/>
      <c r="HZ100" s="98"/>
      <c r="IA100" s="98">
        <f t="shared" si="123"/>
        <v>0</v>
      </c>
      <c r="IB100" s="98">
        <f t="shared" si="123"/>
        <v>0</v>
      </c>
      <c r="IC100" s="98"/>
      <c r="ID100" s="98"/>
      <c r="IE100" s="98">
        <f t="shared" si="124"/>
        <v>0</v>
      </c>
      <c r="IF100" s="263">
        <f t="shared" si="125"/>
        <v>0</v>
      </c>
      <c r="IG100" s="288"/>
      <c r="IH100" s="288"/>
      <c r="II100" s="264">
        <f t="shared" si="126"/>
        <v>0</v>
      </c>
      <c r="IJ100" s="264">
        <f t="shared" si="126"/>
        <v>0</v>
      </c>
      <c r="IM100" s="264">
        <f t="shared" si="127"/>
        <v>0</v>
      </c>
      <c r="IN100" s="264">
        <f t="shared" si="127"/>
        <v>0</v>
      </c>
      <c r="IO100" s="240"/>
      <c r="IP100" s="264"/>
      <c r="IQ100" s="264">
        <f t="shared" si="128"/>
        <v>0</v>
      </c>
      <c r="IR100" s="264">
        <f t="shared" si="128"/>
        <v>0</v>
      </c>
      <c r="IS100" s="264"/>
      <c r="IT100" s="264"/>
      <c r="IU100" s="264">
        <f t="shared" si="129"/>
        <v>0</v>
      </c>
      <c r="IV100" s="264">
        <f t="shared" si="129"/>
        <v>0</v>
      </c>
      <c r="IW100" s="264">
        <v>5.15</v>
      </c>
      <c r="IX100" s="264"/>
      <c r="IY100" s="264">
        <f t="shared" si="130"/>
        <v>5.15</v>
      </c>
      <c r="IZ100" s="264">
        <f t="shared" si="131"/>
        <v>0</v>
      </c>
      <c r="JA100" s="264"/>
      <c r="JB100" s="264"/>
      <c r="JC100" s="264">
        <f t="shared" si="132"/>
        <v>0</v>
      </c>
      <c r="JD100" s="264">
        <f t="shared" si="132"/>
        <v>0</v>
      </c>
      <c r="JE100" s="264">
        <v>1.1100000000000001</v>
      </c>
      <c r="JF100" s="264"/>
      <c r="JG100" s="264">
        <f t="shared" si="133"/>
        <v>1.1100000000000001</v>
      </c>
      <c r="JH100" s="264">
        <f t="shared" si="133"/>
        <v>0</v>
      </c>
      <c r="JI100" s="264"/>
      <c r="JJ100" s="264"/>
      <c r="JK100" s="264">
        <f t="shared" si="134"/>
        <v>0</v>
      </c>
      <c r="JL100" s="264">
        <f t="shared" si="134"/>
        <v>0</v>
      </c>
      <c r="JM100" s="264"/>
      <c r="JN100" s="264"/>
      <c r="JO100" s="264">
        <f t="shared" si="135"/>
        <v>0</v>
      </c>
      <c r="JP100" s="264">
        <f t="shared" si="135"/>
        <v>0</v>
      </c>
      <c r="JQ100" s="264"/>
      <c r="JR100" s="264"/>
      <c r="JS100" s="264">
        <f t="shared" si="136"/>
        <v>0</v>
      </c>
      <c r="JT100" s="264">
        <f t="shared" si="136"/>
        <v>0</v>
      </c>
      <c r="JU100" s="264"/>
      <c r="JV100" s="264"/>
      <c r="JW100" s="264">
        <f t="shared" si="137"/>
        <v>0</v>
      </c>
      <c r="JX100" s="264">
        <f t="shared" si="137"/>
        <v>0</v>
      </c>
    </row>
    <row r="101" spans="1:284" ht="12.75" customHeight="1">
      <c r="A101" s="219"/>
      <c r="B101" s="114">
        <v>91</v>
      </c>
      <c r="C101" s="289"/>
      <c r="D101" s="289"/>
      <c r="E101" s="98"/>
      <c r="F101" s="98"/>
      <c r="G101" s="95">
        <f t="shared" si="71"/>
        <v>0</v>
      </c>
      <c r="H101" s="95">
        <f t="shared" si="71"/>
        <v>0</v>
      </c>
      <c r="I101" s="290">
        <v>0</v>
      </c>
      <c r="J101" s="95"/>
      <c r="K101" s="95"/>
      <c r="L101" s="95"/>
      <c r="M101" s="95">
        <f t="shared" si="72"/>
        <v>0</v>
      </c>
      <c r="N101" s="95">
        <f t="shared" si="72"/>
        <v>0</v>
      </c>
      <c r="O101" s="289"/>
      <c r="P101" s="290"/>
      <c r="Q101" s="98"/>
      <c r="R101" s="95"/>
      <c r="S101" s="95">
        <f t="shared" si="73"/>
        <v>0</v>
      </c>
      <c r="T101" s="95">
        <f t="shared" si="73"/>
        <v>0</v>
      </c>
      <c r="U101" s="95"/>
      <c r="V101" s="95"/>
      <c r="W101" s="98"/>
      <c r="X101" s="98"/>
      <c r="Y101" s="95">
        <f t="shared" si="74"/>
        <v>0</v>
      </c>
      <c r="Z101" s="95">
        <f t="shared" si="74"/>
        <v>0</v>
      </c>
      <c r="AA101" s="95"/>
      <c r="AB101" s="298"/>
      <c r="AC101" s="299"/>
      <c r="AD101" s="292"/>
      <c r="AE101" s="95">
        <f t="shared" si="75"/>
        <v>0</v>
      </c>
      <c r="AF101" s="95">
        <f t="shared" si="75"/>
        <v>0</v>
      </c>
      <c r="AG101" s="95">
        <v>0</v>
      </c>
      <c r="AH101" s="95"/>
      <c r="AI101" s="95"/>
      <c r="AJ101" s="95"/>
      <c r="AK101" s="95">
        <f t="shared" si="76"/>
        <v>0</v>
      </c>
      <c r="AL101" s="95">
        <f t="shared" si="76"/>
        <v>0</v>
      </c>
      <c r="AM101" s="95"/>
      <c r="AN101" s="95"/>
      <c r="AO101" s="99"/>
      <c r="AP101" s="99"/>
      <c r="AQ101" s="95">
        <f t="shared" si="77"/>
        <v>0</v>
      </c>
      <c r="AR101" s="95">
        <f t="shared" si="77"/>
        <v>0</v>
      </c>
      <c r="AS101" s="98"/>
      <c r="AT101" s="98"/>
      <c r="AU101" s="98"/>
      <c r="AV101" s="95"/>
      <c r="AW101" s="95">
        <f t="shared" si="78"/>
        <v>0</v>
      </c>
      <c r="AX101" s="95">
        <f t="shared" si="78"/>
        <v>0</v>
      </c>
      <c r="AY101" s="260"/>
      <c r="AZ101" s="110"/>
      <c r="BA101" s="110"/>
      <c r="BB101" s="110"/>
      <c r="BC101" s="95">
        <f t="shared" si="79"/>
        <v>0</v>
      </c>
      <c r="BD101" s="95">
        <f t="shared" si="79"/>
        <v>0</v>
      </c>
      <c r="BE101" s="289"/>
      <c r="BF101" s="289"/>
      <c r="BG101" s="99"/>
      <c r="BH101" s="293"/>
      <c r="BI101" s="95">
        <f t="shared" si="80"/>
        <v>0</v>
      </c>
      <c r="BJ101" s="95">
        <f t="shared" si="80"/>
        <v>0</v>
      </c>
      <c r="BK101" s="118"/>
      <c r="BL101" s="118"/>
      <c r="BM101" s="95"/>
      <c r="BN101" s="95"/>
      <c r="BO101" s="95">
        <f t="shared" si="81"/>
        <v>0</v>
      </c>
      <c r="BP101" s="95">
        <f t="shared" si="81"/>
        <v>0</v>
      </c>
      <c r="BQ101" s="294"/>
      <c r="BR101" s="289"/>
      <c r="BS101" s="119"/>
      <c r="BT101" s="119"/>
      <c r="BU101" s="95">
        <f t="shared" si="82"/>
        <v>0</v>
      </c>
      <c r="BV101" s="95">
        <f t="shared" si="82"/>
        <v>0</v>
      </c>
      <c r="BW101" s="98"/>
      <c r="BX101" s="98"/>
      <c r="BY101" s="103"/>
      <c r="BZ101" s="295"/>
      <c r="CA101" s="95">
        <f t="shared" si="83"/>
        <v>0</v>
      </c>
      <c r="CB101" s="95">
        <f t="shared" si="83"/>
        <v>0</v>
      </c>
      <c r="CC101" s="98"/>
      <c r="CD101" s="98"/>
      <c r="CE101" s="120"/>
      <c r="CF101" s="120"/>
      <c r="CG101" s="95">
        <f t="shared" si="84"/>
        <v>0</v>
      </c>
      <c r="CH101" s="95">
        <f t="shared" si="84"/>
        <v>0</v>
      </c>
      <c r="CI101" s="289"/>
      <c r="CJ101" s="289"/>
      <c r="CK101" s="266"/>
      <c r="CL101" s="95"/>
      <c r="CM101" s="95">
        <f t="shared" si="85"/>
        <v>0</v>
      </c>
      <c r="CN101" s="95">
        <f t="shared" si="85"/>
        <v>0</v>
      </c>
      <c r="CO101" s="289"/>
      <c r="CP101" s="289"/>
      <c r="CQ101" s="95"/>
      <c r="CR101" s="95"/>
      <c r="CS101" s="95">
        <f t="shared" si="86"/>
        <v>0</v>
      </c>
      <c r="CT101" s="95">
        <f t="shared" si="86"/>
        <v>0</v>
      </c>
      <c r="CU101" s="98"/>
      <c r="CV101" s="98"/>
      <c r="CW101" s="289"/>
      <c r="CX101" s="289"/>
      <c r="CY101" s="95">
        <f t="shared" si="87"/>
        <v>0</v>
      </c>
      <c r="CZ101" s="95">
        <f t="shared" si="87"/>
        <v>0</v>
      </c>
      <c r="DA101" s="289"/>
      <c r="DB101" s="290"/>
      <c r="DC101" s="118"/>
      <c r="DD101" s="95"/>
      <c r="DE101" s="95">
        <f t="shared" si="88"/>
        <v>0</v>
      </c>
      <c r="DF101" s="95">
        <f t="shared" si="88"/>
        <v>0</v>
      </c>
      <c r="DG101" s="98"/>
      <c r="DH101" s="98"/>
      <c r="DI101" s="98"/>
      <c r="DJ101" s="98"/>
      <c r="DK101" s="95">
        <f t="shared" si="89"/>
        <v>0</v>
      </c>
      <c r="DL101" s="95">
        <f t="shared" si="89"/>
        <v>0</v>
      </c>
      <c r="DM101" s="289"/>
      <c r="DN101" s="289"/>
      <c r="DO101" s="296"/>
      <c r="DP101" s="297"/>
      <c r="DQ101" s="95">
        <f t="shared" si="90"/>
        <v>0</v>
      </c>
      <c r="DR101" s="95">
        <f t="shared" si="90"/>
        <v>0</v>
      </c>
      <c r="DS101" s="140"/>
      <c r="DT101" s="95"/>
      <c r="DU101" s="289"/>
      <c r="DV101" s="289"/>
      <c r="DW101" s="95">
        <f t="shared" si="91"/>
        <v>0</v>
      </c>
      <c r="DX101" s="95">
        <f t="shared" si="91"/>
        <v>0</v>
      </c>
      <c r="DY101" s="289"/>
      <c r="DZ101" s="290"/>
      <c r="EA101" s="261"/>
      <c r="EB101" s="95"/>
      <c r="EC101" s="95">
        <f t="shared" si="92"/>
        <v>0</v>
      </c>
      <c r="ED101" s="95">
        <f t="shared" si="92"/>
        <v>0</v>
      </c>
      <c r="EE101" s="289"/>
      <c r="EF101" s="289"/>
      <c r="EG101" s="296"/>
      <c r="EH101" s="296"/>
      <c r="EI101" s="95">
        <f t="shared" si="93"/>
        <v>0</v>
      </c>
      <c r="EJ101" s="95">
        <f t="shared" si="93"/>
        <v>0</v>
      </c>
      <c r="EK101" s="289"/>
      <c r="EL101" s="289"/>
      <c r="EM101" s="296"/>
      <c r="EN101" s="296"/>
      <c r="EO101" s="95">
        <f t="shared" si="94"/>
        <v>0</v>
      </c>
      <c r="EP101" s="95">
        <f t="shared" si="94"/>
        <v>0</v>
      </c>
      <c r="EQ101" s="262">
        <v>0</v>
      </c>
      <c r="ER101" s="240"/>
      <c r="ES101" s="240"/>
      <c r="ET101" s="240"/>
      <c r="EU101" s="98">
        <f t="shared" si="95"/>
        <v>0</v>
      </c>
      <c r="EV101" s="98">
        <f t="shared" si="96"/>
        <v>0</v>
      </c>
      <c r="EW101" s="95"/>
      <c r="EX101" s="95"/>
      <c r="EY101" s="95"/>
      <c r="EZ101" s="95"/>
      <c r="FA101" s="95">
        <f t="shared" si="97"/>
        <v>0</v>
      </c>
      <c r="FB101" s="95">
        <f t="shared" si="97"/>
        <v>0</v>
      </c>
      <c r="FC101" s="95"/>
      <c r="FD101" s="95"/>
      <c r="FE101" s="95"/>
      <c r="FF101" s="95"/>
      <c r="FG101" s="95">
        <f t="shared" si="98"/>
        <v>0</v>
      </c>
      <c r="FH101" s="95">
        <f t="shared" si="98"/>
        <v>0</v>
      </c>
      <c r="FI101" s="240"/>
      <c r="FJ101" s="240"/>
      <c r="FK101" s="240"/>
      <c r="FL101" s="240"/>
      <c r="FM101" s="98">
        <f t="shared" si="99"/>
        <v>0</v>
      </c>
      <c r="FN101" s="98">
        <f t="shared" si="100"/>
        <v>0</v>
      </c>
      <c r="FO101" s="240">
        <v>2.06</v>
      </c>
      <c r="FP101" s="240"/>
      <c r="FQ101" s="240"/>
      <c r="FR101" s="240"/>
      <c r="FS101" s="98">
        <f t="shared" si="101"/>
        <v>2.06</v>
      </c>
      <c r="FT101" s="98">
        <f t="shared" si="102"/>
        <v>0</v>
      </c>
      <c r="FU101" s="240">
        <v>3.61</v>
      </c>
      <c r="FV101" s="240"/>
      <c r="FW101" s="240"/>
      <c r="FX101" s="240"/>
      <c r="FY101" s="98">
        <f t="shared" si="103"/>
        <v>3.61</v>
      </c>
      <c r="FZ101" s="98">
        <f t="shared" si="104"/>
        <v>0</v>
      </c>
      <c r="GA101" s="240">
        <v>0</v>
      </c>
      <c r="GB101" s="240"/>
      <c r="GC101" s="240"/>
      <c r="GD101" s="240"/>
      <c r="GE101" s="98">
        <f t="shared" si="105"/>
        <v>0</v>
      </c>
      <c r="GF101" s="98">
        <f t="shared" si="106"/>
        <v>0</v>
      </c>
      <c r="GG101" s="240"/>
      <c r="GH101" s="240"/>
      <c r="GI101" s="98">
        <f t="shared" si="70"/>
        <v>0</v>
      </c>
      <c r="GJ101" s="98">
        <f t="shared" si="107"/>
        <v>0</v>
      </c>
      <c r="GK101" s="240"/>
      <c r="GL101" s="240"/>
      <c r="GM101" s="98">
        <f t="shared" si="108"/>
        <v>0</v>
      </c>
      <c r="GN101" s="98">
        <f t="shared" si="109"/>
        <v>0</v>
      </c>
      <c r="GO101" s="240">
        <v>0</v>
      </c>
      <c r="GP101" s="240"/>
      <c r="GQ101" s="98">
        <f t="shared" si="110"/>
        <v>0</v>
      </c>
      <c r="GR101" s="98">
        <f t="shared" si="111"/>
        <v>0</v>
      </c>
      <c r="GS101" s="240"/>
      <c r="GT101" s="240"/>
      <c r="GU101" s="98">
        <f t="shared" si="112"/>
        <v>0</v>
      </c>
      <c r="GV101" s="98">
        <f t="shared" si="113"/>
        <v>0</v>
      </c>
      <c r="GW101" s="240"/>
      <c r="GX101" s="240"/>
      <c r="GY101" s="98">
        <f t="shared" si="114"/>
        <v>0</v>
      </c>
      <c r="GZ101" s="98">
        <f t="shared" si="115"/>
        <v>0</v>
      </c>
      <c r="HA101" s="240"/>
      <c r="HB101" s="240"/>
      <c r="HC101" s="98">
        <f t="shared" si="116"/>
        <v>0</v>
      </c>
      <c r="HD101" s="98">
        <f t="shared" si="117"/>
        <v>0</v>
      </c>
      <c r="HE101" s="240">
        <v>1.33</v>
      </c>
      <c r="HF101" s="240"/>
      <c r="HG101" s="98">
        <f t="shared" si="118"/>
        <v>1.33</v>
      </c>
      <c r="HH101" s="98">
        <f t="shared" si="118"/>
        <v>0</v>
      </c>
      <c r="HI101" s="98">
        <v>1.65</v>
      </c>
      <c r="HJ101" s="98"/>
      <c r="HK101" s="98">
        <f t="shared" si="119"/>
        <v>1.65</v>
      </c>
      <c r="HL101" s="98">
        <f t="shared" si="119"/>
        <v>0</v>
      </c>
      <c r="HM101" s="98"/>
      <c r="HN101" s="98"/>
      <c r="HO101" s="98">
        <f t="shared" si="120"/>
        <v>0</v>
      </c>
      <c r="HP101" s="98">
        <f t="shared" si="120"/>
        <v>0</v>
      </c>
      <c r="HQ101" s="98"/>
      <c r="HR101" s="98"/>
      <c r="HS101" s="98">
        <f t="shared" si="121"/>
        <v>0</v>
      </c>
      <c r="HT101" s="98">
        <f t="shared" si="121"/>
        <v>0</v>
      </c>
      <c r="HU101" s="98">
        <v>0</v>
      </c>
      <c r="HV101" s="98"/>
      <c r="HW101" s="98">
        <f t="shared" si="122"/>
        <v>0</v>
      </c>
      <c r="HX101" s="98">
        <f t="shared" si="122"/>
        <v>0</v>
      </c>
      <c r="HY101" s="98"/>
      <c r="HZ101" s="98"/>
      <c r="IA101" s="98">
        <f t="shared" si="123"/>
        <v>0</v>
      </c>
      <c r="IB101" s="98">
        <f t="shared" si="123"/>
        <v>0</v>
      </c>
      <c r="IC101" s="98"/>
      <c r="ID101" s="98"/>
      <c r="IE101" s="98">
        <f t="shared" si="124"/>
        <v>0</v>
      </c>
      <c r="IF101" s="263">
        <f t="shared" si="125"/>
        <v>0</v>
      </c>
      <c r="IG101" s="288"/>
      <c r="IH101" s="288"/>
      <c r="II101" s="264">
        <f t="shared" si="126"/>
        <v>0</v>
      </c>
      <c r="IJ101" s="264">
        <f t="shared" si="126"/>
        <v>0</v>
      </c>
      <c r="IM101" s="264">
        <f t="shared" si="127"/>
        <v>0</v>
      </c>
      <c r="IN101" s="264">
        <f t="shared" si="127"/>
        <v>0</v>
      </c>
      <c r="IO101" s="240"/>
      <c r="IP101" s="264"/>
      <c r="IQ101" s="264">
        <f t="shared" si="128"/>
        <v>0</v>
      </c>
      <c r="IR101" s="264">
        <f t="shared" si="128"/>
        <v>0</v>
      </c>
      <c r="IS101" s="264"/>
      <c r="IT101" s="264"/>
      <c r="IU101" s="264">
        <f t="shared" si="129"/>
        <v>0</v>
      </c>
      <c r="IV101" s="264">
        <f t="shared" si="129"/>
        <v>0</v>
      </c>
      <c r="IW101" s="264">
        <v>5.15</v>
      </c>
      <c r="IX101" s="264"/>
      <c r="IY101" s="264">
        <f t="shared" si="130"/>
        <v>5.15</v>
      </c>
      <c r="IZ101" s="264">
        <f t="shared" si="131"/>
        <v>0</v>
      </c>
      <c r="JA101" s="264"/>
      <c r="JB101" s="264"/>
      <c r="JC101" s="264">
        <f t="shared" si="132"/>
        <v>0</v>
      </c>
      <c r="JD101" s="264">
        <f t="shared" si="132"/>
        <v>0</v>
      </c>
      <c r="JE101" s="264">
        <v>1.1100000000000001</v>
      </c>
      <c r="JF101" s="264"/>
      <c r="JG101" s="264">
        <f t="shared" si="133"/>
        <v>1.1100000000000001</v>
      </c>
      <c r="JH101" s="264">
        <f t="shared" si="133"/>
        <v>0</v>
      </c>
      <c r="JI101" s="264"/>
      <c r="JJ101" s="264"/>
      <c r="JK101" s="264">
        <f t="shared" si="134"/>
        <v>0</v>
      </c>
      <c r="JL101" s="264">
        <f t="shared" si="134"/>
        <v>0</v>
      </c>
      <c r="JM101" s="264"/>
      <c r="JN101" s="264"/>
      <c r="JO101" s="264">
        <f t="shared" si="135"/>
        <v>0</v>
      </c>
      <c r="JP101" s="264">
        <f t="shared" si="135"/>
        <v>0</v>
      </c>
      <c r="JQ101" s="264"/>
      <c r="JR101" s="264"/>
      <c r="JS101" s="264">
        <f t="shared" si="136"/>
        <v>0</v>
      </c>
      <c r="JT101" s="264">
        <f t="shared" si="136"/>
        <v>0</v>
      </c>
      <c r="JU101" s="264"/>
      <c r="JV101" s="264"/>
      <c r="JW101" s="264">
        <f t="shared" si="137"/>
        <v>0</v>
      </c>
      <c r="JX101" s="264">
        <f t="shared" si="137"/>
        <v>0</v>
      </c>
    </row>
    <row r="102" spans="1:284" ht="12.75" customHeight="1">
      <c r="A102" s="219"/>
      <c r="B102" s="114">
        <v>92</v>
      </c>
      <c r="C102" s="289"/>
      <c r="D102" s="289"/>
      <c r="E102" s="98"/>
      <c r="F102" s="98"/>
      <c r="G102" s="95">
        <f t="shared" si="71"/>
        <v>0</v>
      </c>
      <c r="H102" s="95">
        <f t="shared" si="71"/>
        <v>0</v>
      </c>
      <c r="I102" s="290">
        <v>0</v>
      </c>
      <c r="J102" s="95"/>
      <c r="K102" s="95"/>
      <c r="L102" s="95"/>
      <c r="M102" s="95">
        <f t="shared" si="72"/>
        <v>0</v>
      </c>
      <c r="N102" s="95">
        <f t="shared" si="72"/>
        <v>0</v>
      </c>
      <c r="O102" s="289"/>
      <c r="P102" s="290"/>
      <c r="Q102" s="98"/>
      <c r="R102" s="95"/>
      <c r="S102" s="95">
        <f t="shared" si="73"/>
        <v>0</v>
      </c>
      <c r="T102" s="95">
        <f t="shared" si="73"/>
        <v>0</v>
      </c>
      <c r="U102" s="95"/>
      <c r="V102" s="95"/>
      <c r="W102" s="98"/>
      <c r="X102" s="98"/>
      <c r="Y102" s="95">
        <f t="shared" si="74"/>
        <v>0</v>
      </c>
      <c r="Z102" s="95">
        <f t="shared" si="74"/>
        <v>0</v>
      </c>
      <c r="AA102" s="95"/>
      <c r="AB102" s="298"/>
      <c r="AC102" s="299"/>
      <c r="AD102" s="292"/>
      <c r="AE102" s="95">
        <f t="shared" si="75"/>
        <v>0</v>
      </c>
      <c r="AF102" s="95">
        <f t="shared" si="75"/>
        <v>0</v>
      </c>
      <c r="AG102" s="95">
        <v>0</v>
      </c>
      <c r="AH102" s="95"/>
      <c r="AI102" s="95"/>
      <c r="AJ102" s="95"/>
      <c r="AK102" s="95">
        <f t="shared" si="76"/>
        <v>0</v>
      </c>
      <c r="AL102" s="95">
        <f t="shared" si="76"/>
        <v>0</v>
      </c>
      <c r="AM102" s="95"/>
      <c r="AN102" s="95"/>
      <c r="AO102" s="99"/>
      <c r="AP102" s="99"/>
      <c r="AQ102" s="95">
        <f t="shared" si="77"/>
        <v>0</v>
      </c>
      <c r="AR102" s="95">
        <f t="shared" si="77"/>
        <v>0</v>
      </c>
      <c r="AS102" s="98"/>
      <c r="AT102" s="98"/>
      <c r="AU102" s="98"/>
      <c r="AV102" s="95"/>
      <c r="AW102" s="95">
        <f t="shared" si="78"/>
        <v>0</v>
      </c>
      <c r="AX102" s="95">
        <f t="shared" si="78"/>
        <v>0</v>
      </c>
      <c r="AY102" s="260"/>
      <c r="AZ102" s="110"/>
      <c r="BA102" s="110"/>
      <c r="BB102" s="110"/>
      <c r="BC102" s="95">
        <f t="shared" si="79"/>
        <v>0</v>
      </c>
      <c r="BD102" s="95">
        <f t="shared" si="79"/>
        <v>0</v>
      </c>
      <c r="BE102" s="289"/>
      <c r="BF102" s="289"/>
      <c r="BG102" s="99"/>
      <c r="BH102" s="293"/>
      <c r="BI102" s="95">
        <f t="shared" si="80"/>
        <v>0</v>
      </c>
      <c r="BJ102" s="95">
        <f t="shared" si="80"/>
        <v>0</v>
      </c>
      <c r="BK102" s="118"/>
      <c r="BL102" s="118"/>
      <c r="BM102" s="95"/>
      <c r="BN102" s="95"/>
      <c r="BO102" s="95">
        <f t="shared" si="81"/>
        <v>0</v>
      </c>
      <c r="BP102" s="95">
        <f t="shared" si="81"/>
        <v>0</v>
      </c>
      <c r="BQ102" s="294"/>
      <c r="BR102" s="289"/>
      <c r="BS102" s="119"/>
      <c r="BT102" s="119"/>
      <c r="BU102" s="95">
        <f t="shared" si="82"/>
        <v>0</v>
      </c>
      <c r="BV102" s="95">
        <f t="shared" si="82"/>
        <v>0</v>
      </c>
      <c r="BW102" s="98"/>
      <c r="BX102" s="98"/>
      <c r="BY102" s="103"/>
      <c r="BZ102" s="295"/>
      <c r="CA102" s="95">
        <f t="shared" si="83"/>
        <v>0</v>
      </c>
      <c r="CB102" s="95">
        <f t="shared" si="83"/>
        <v>0</v>
      </c>
      <c r="CC102" s="98"/>
      <c r="CD102" s="98"/>
      <c r="CE102" s="120"/>
      <c r="CF102" s="120"/>
      <c r="CG102" s="95">
        <f t="shared" si="84"/>
        <v>0</v>
      </c>
      <c r="CH102" s="95">
        <f t="shared" si="84"/>
        <v>0</v>
      </c>
      <c r="CI102" s="289"/>
      <c r="CJ102" s="289"/>
      <c r="CK102" s="266"/>
      <c r="CL102" s="95"/>
      <c r="CM102" s="95">
        <f t="shared" si="85"/>
        <v>0</v>
      </c>
      <c r="CN102" s="95">
        <f t="shared" si="85"/>
        <v>0</v>
      </c>
      <c r="CO102" s="289"/>
      <c r="CP102" s="289"/>
      <c r="CQ102" s="95"/>
      <c r="CR102" s="95"/>
      <c r="CS102" s="95">
        <f t="shared" si="86"/>
        <v>0</v>
      </c>
      <c r="CT102" s="95">
        <f t="shared" si="86"/>
        <v>0</v>
      </c>
      <c r="CU102" s="98"/>
      <c r="CV102" s="98"/>
      <c r="CW102" s="289"/>
      <c r="CX102" s="289"/>
      <c r="CY102" s="95">
        <f t="shared" si="87"/>
        <v>0</v>
      </c>
      <c r="CZ102" s="95">
        <f t="shared" si="87"/>
        <v>0</v>
      </c>
      <c r="DA102" s="289"/>
      <c r="DB102" s="290"/>
      <c r="DC102" s="118"/>
      <c r="DD102" s="95"/>
      <c r="DE102" s="95">
        <f t="shared" si="88"/>
        <v>0</v>
      </c>
      <c r="DF102" s="95">
        <f t="shared" si="88"/>
        <v>0</v>
      </c>
      <c r="DG102" s="98"/>
      <c r="DH102" s="98"/>
      <c r="DI102" s="98"/>
      <c r="DJ102" s="98"/>
      <c r="DK102" s="95">
        <f t="shared" si="89"/>
        <v>0</v>
      </c>
      <c r="DL102" s="95">
        <f t="shared" si="89"/>
        <v>0</v>
      </c>
      <c r="DM102" s="289"/>
      <c r="DN102" s="289"/>
      <c r="DO102" s="296"/>
      <c r="DP102" s="297"/>
      <c r="DQ102" s="95">
        <f t="shared" si="90"/>
        <v>0</v>
      </c>
      <c r="DR102" s="95">
        <f t="shared" si="90"/>
        <v>0</v>
      </c>
      <c r="DS102" s="140"/>
      <c r="DT102" s="95"/>
      <c r="DU102" s="289"/>
      <c r="DV102" s="289"/>
      <c r="DW102" s="95">
        <f t="shared" si="91"/>
        <v>0</v>
      </c>
      <c r="DX102" s="95">
        <f t="shared" si="91"/>
        <v>0</v>
      </c>
      <c r="DY102" s="289"/>
      <c r="DZ102" s="290"/>
      <c r="EA102" s="261"/>
      <c r="EB102" s="95"/>
      <c r="EC102" s="95">
        <f t="shared" si="92"/>
        <v>0</v>
      </c>
      <c r="ED102" s="95">
        <f t="shared" si="92"/>
        <v>0</v>
      </c>
      <c r="EE102" s="289"/>
      <c r="EF102" s="289"/>
      <c r="EG102" s="296"/>
      <c r="EH102" s="296"/>
      <c r="EI102" s="95">
        <f t="shared" si="93"/>
        <v>0</v>
      </c>
      <c r="EJ102" s="95">
        <f t="shared" si="93"/>
        <v>0</v>
      </c>
      <c r="EK102" s="289"/>
      <c r="EL102" s="289"/>
      <c r="EM102" s="296"/>
      <c r="EN102" s="296"/>
      <c r="EO102" s="95">
        <f t="shared" si="94"/>
        <v>0</v>
      </c>
      <c r="EP102" s="95">
        <f t="shared" si="94"/>
        <v>0</v>
      </c>
      <c r="EQ102" s="262">
        <v>0</v>
      </c>
      <c r="ER102" s="240"/>
      <c r="ES102" s="240"/>
      <c r="ET102" s="240"/>
      <c r="EU102" s="98">
        <f t="shared" si="95"/>
        <v>0</v>
      </c>
      <c r="EV102" s="98">
        <f t="shared" si="96"/>
        <v>0</v>
      </c>
      <c r="EW102" s="95"/>
      <c r="EX102" s="95"/>
      <c r="EY102" s="95"/>
      <c r="EZ102" s="95"/>
      <c r="FA102" s="95">
        <f t="shared" si="97"/>
        <v>0</v>
      </c>
      <c r="FB102" s="95">
        <f t="shared" si="97"/>
        <v>0</v>
      </c>
      <c r="FC102" s="95"/>
      <c r="FD102" s="95"/>
      <c r="FE102" s="95"/>
      <c r="FF102" s="95"/>
      <c r="FG102" s="95">
        <f t="shared" si="98"/>
        <v>0</v>
      </c>
      <c r="FH102" s="95">
        <f t="shared" si="98"/>
        <v>0</v>
      </c>
      <c r="FI102" s="240"/>
      <c r="FJ102" s="240"/>
      <c r="FK102" s="240"/>
      <c r="FL102" s="240"/>
      <c r="FM102" s="98">
        <f t="shared" si="99"/>
        <v>0</v>
      </c>
      <c r="FN102" s="98">
        <f t="shared" si="100"/>
        <v>0</v>
      </c>
      <c r="FO102" s="240">
        <v>2.06</v>
      </c>
      <c r="FP102" s="240"/>
      <c r="FQ102" s="240"/>
      <c r="FR102" s="240"/>
      <c r="FS102" s="98">
        <f t="shared" si="101"/>
        <v>2.06</v>
      </c>
      <c r="FT102" s="98">
        <f t="shared" si="102"/>
        <v>0</v>
      </c>
      <c r="FU102" s="240">
        <v>3.61</v>
      </c>
      <c r="FV102" s="240"/>
      <c r="FW102" s="240"/>
      <c r="FX102" s="240"/>
      <c r="FY102" s="98">
        <f t="shared" si="103"/>
        <v>3.61</v>
      </c>
      <c r="FZ102" s="98">
        <f t="shared" si="104"/>
        <v>0</v>
      </c>
      <c r="GA102" s="240">
        <v>0</v>
      </c>
      <c r="GB102" s="240"/>
      <c r="GC102" s="240"/>
      <c r="GD102" s="240"/>
      <c r="GE102" s="98">
        <f t="shared" si="105"/>
        <v>0</v>
      </c>
      <c r="GF102" s="98">
        <f t="shared" si="106"/>
        <v>0</v>
      </c>
      <c r="GG102" s="240"/>
      <c r="GH102" s="240"/>
      <c r="GI102" s="98">
        <f t="shared" si="70"/>
        <v>0</v>
      </c>
      <c r="GJ102" s="98">
        <f t="shared" si="107"/>
        <v>0</v>
      </c>
      <c r="GK102" s="240"/>
      <c r="GL102" s="240"/>
      <c r="GM102" s="98">
        <f t="shared" si="108"/>
        <v>0</v>
      </c>
      <c r="GN102" s="98">
        <f t="shared" si="109"/>
        <v>0</v>
      </c>
      <c r="GO102" s="240">
        <v>0</v>
      </c>
      <c r="GP102" s="240"/>
      <c r="GQ102" s="98">
        <f t="shared" si="110"/>
        <v>0</v>
      </c>
      <c r="GR102" s="98">
        <f t="shared" si="111"/>
        <v>0</v>
      </c>
      <c r="GS102" s="240"/>
      <c r="GT102" s="240"/>
      <c r="GU102" s="98">
        <f t="shared" si="112"/>
        <v>0</v>
      </c>
      <c r="GV102" s="98">
        <f t="shared" si="113"/>
        <v>0</v>
      </c>
      <c r="GW102" s="240"/>
      <c r="GX102" s="240"/>
      <c r="GY102" s="98">
        <f t="shared" si="114"/>
        <v>0</v>
      </c>
      <c r="GZ102" s="98">
        <f t="shared" si="115"/>
        <v>0</v>
      </c>
      <c r="HA102" s="240"/>
      <c r="HB102" s="240"/>
      <c r="HC102" s="98">
        <f t="shared" si="116"/>
        <v>0</v>
      </c>
      <c r="HD102" s="98">
        <f t="shared" si="117"/>
        <v>0</v>
      </c>
      <c r="HE102" s="240">
        <v>1.33</v>
      </c>
      <c r="HF102" s="240"/>
      <c r="HG102" s="98">
        <f t="shared" si="118"/>
        <v>1.33</v>
      </c>
      <c r="HH102" s="98">
        <f t="shared" si="118"/>
        <v>0</v>
      </c>
      <c r="HI102" s="98">
        <v>1.65</v>
      </c>
      <c r="HJ102" s="98"/>
      <c r="HK102" s="98">
        <f t="shared" si="119"/>
        <v>1.65</v>
      </c>
      <c r="HL102" s="98">
        <f t="shared" si="119"/>
        <v>0</v>
      </c>
      <c r="HM102" s="98"/>
      <c r="HN102" s="98"/>
      <c r="HO102" s="98">
        <f t="shared" si="120"/>
        <v>0</v>
      </c>
      <c r="HP102" s="98">
        <f t="shared" si="120"/>
        <v>0</v>
      </c>
      <c r="HQ102" s="98"/>
      <c r="HR102" s="98"/>
      <c r="HS102" s="98">
        <f t="shared" si="121"/>
        <v>0</v>
      </c>
      <c r="HT102" s="98">
        <f t="shared" si="121"/>
        <v>0</v>
      </c>
      <c r="HU102" s="98">
        <v>0</v>
      </c>
      <c r="HV102" s="98"/>
      <c r="HW102" s="98">
        <f t="shared" si="122"/>
        <v>0</v>
      </c>
      <c r="HX102" s="98">
        <f t="shared" si="122"/>
        <v>0</v>
      </c>
      <c r="HY102" s="98"/>
      <c r="HZ102" s="98"/>
      <c r="IA102" s="98">
        <f t="shared" si="123"/>
        <v>0</v>
      </c>
      <c r="IB102" s="98">
        <f t="shared" si="123"/>
        <v>0</v>
      </c>
      <c r="IC102" s="98"/>
      <c r="ID102" s="98"/>
      <c r="IE102" s="98">
        <f t="shared" si="124"/>
        <v>0</v>
      </c>
      <c r="IF102" s="263">
        <f t="shared" si="125"/>
        <v>0</v>
      </c>
      <c r="IG102" s="288"/>
      <c r="IH102" s="288"/>
      <c r="II102" s="264">
        <f t="shared" si="126"/>
        <v>0</v>
      </c>
      <c r="IJ102" s="264">
        <f t="shared" si="126"/>
        <v>0</v>
      </c>
      <c r="IM102" s="264">
        <f t="shared" si="127"/>
        <v>0</v>
      </c>
      <c r="IN102" s="264">
        <f t="shared" si="127"/>
        <v>0</v>
      </c>
      <c r="IO102" s="240"/>
      <c r="IP102" s="264"/>
      <c r="IQ102" s="264">
        <f t="shared" si="128"/>
        <v>0</v>
      </c>
      <c r="IR102" s="264">
        <f t="shared" si="128"/>
        <v>0</v>
      </c>
      <c r="IS102" s="264"/>
      <c r="IT102" s="264"/>
      <c r="IU102" s="264">
        <f t="shared" si="129"/>
        <v>0</v>
      </c>
      <c r="IV102" s="264">
        <f t="shared" si="129"/>
        <v>0</v>
      </c>
      <c r="IW102" s="264">
        <v>5.15</v>
      </c>
      <c r="IX102" s="264"/>
      <c r="IY102" s="264">
        <f t="shared" si="130"/>
        <v>5.15</v>
      </c>
      <c r="IZ102" s="264">
        <f t="shared" si="131"/>
        <v>0</v>
      </c>
      <c r="JA102" s="264"/>
      <c r="JB102" s="264"/>
      <c r="JC102" s="264">
        <f t="shared" si="132"/>
        <v>0</v>
      </c>
      <c r="JD102" s="264">
        <f t="shared" si="132"/>
        <v>0</v>
      </c>
      <c r="JE102" s="264">
        <v>1.1100000000000001</v>
      </c>
      <c r="JF102" s="264"/>
      <c r="JG102" s="264">
        <f t="shared" si="133"/>
        <v>1.1100000000000001</v>
      </c>
      <c r="JH102" s="264">
        <f t="shared" si="133"/>
        <v>0</v>
      </c>
      <c r="JI102" s="264"/>
      <c r="JJ102" s="264"/>
      <c r="JK102" s="264">
        <f t="shared" si="134"/>
        <v>0</v>
      </c>
      <c r="JL102" s="264">
        <f t="shared" si="134"/>
        <v>0</v>
      </c>
      <c r="JM102" s="264"/>
      <c r="JN102" s="264"/>
      <c r="JO102" s="264">
        <f t="shared" si="135"/>
        <v>0</v>
      </c>
      <c r="JP102" s="264">
        <f t="shared" si="135"/>
        <v>0</v>
      </c>
      <c r="JQ102" s="264"/>
      <c r="JR102" s="264"/>
      <c r="JS102" s="264">
        <f t="shared" si="136"/>
        <v>0</v>
      </c>
      <c r="JT102" s="264">
        <f t="shared" si="136"/>
        <v>0</v>
      </c>
      <c r="JU102" s="264"/>
      <c r="JV102" s="264"/>
      <c r="JW102" s="264">
        <f t="shared" si="137"/>
        <v>0</v>
      </c>
      <c r="JX102" s="264">
        <f t="shared" si="137"/>
        <v>0</v>
      </c>
    </row>
    <row r="103" spans="1:284" ht="12.75" customHeight="1">
      <c r="A103" s="222" t="s">
        <v>159</v>
      </c>
      <c r="B103" s="114">
        <v>93</v>
      </c>
      <c r="C103" s="289"/>
      <c r="D103" s="289"/>
      <c r="E103" s="98"/>
      <c r="F103" s="98"/>
      <c r="G103" s="95">
        <f t="shared" si="71"/>
        <v>0</v>
      </c>
      <c r="H103" s="95">
        <f t="shared" si="71"/>
        <v>0</v>
      </c>
      <c r="I103" s="290">
        <v>0</v>
      </c>
      <c r="J103" s="95"/>
      <c r="K103" s="95"/>
      <c r="L103" s="95"/>
      <c r="M103" s="95">
        <f t="shared" si="72"/>
        <v>0</v>
      </c>
      <c r="N103" s="95">
        <f t="shared" si="72"/>
        <v>0</v>
      </c>
      <c r="O103" s="289"/>
      <c r="P103" s="290"/>
      <c r="Q103" s="98"/>
      <c r="R103" s="95"/>
      <c r="S103" s="95">
        <f t="shared" si="73"/>
        <v>0</v>
      </c>
      <c r="T103" s="95">
        <f t="shared" si="73"/>
        <v>0</v>
      </c>
      <c r="U103" s="95"/>
      <c r="V103" s="95"/>
      <c r="W103" s="98"/>
      <c r="X103" s="98"/>
      <c r="Y103" s="95">
        <f t="shared" si="74"/>
        <v>0</v>
      </c>
      <c r="Z103" s="95">
        <f t="shared" si="74"/>
        <v>0</v>
      </c>
      <c r="AA103" s="95"/>
      <c r="AB103" s="298"/>
      <c r="AC103" s="299"/>
      <c r="AD103" s="292"/>
      <c r="AE103" s="95">
        <f t="shared" si="75"/>
        <v>0</v>
      </c>
      <c r="AF103" s="95">
        <f t="shared" si="75"/>
        <v>0</v>
      </c>
      <c r="AG103" s="95">
        <v>0</v>
      </c>
      <c r="AH103" s="95"/>
      <c r="AI103" s="95"/>
      <c r="AJ103" s="95"/>
      <c r="AK103" s="95">
        <f t="shared" si="76"/>
        <v>0</v>
      </c>
      <c r="AL103" s="95">
        <f t="shared" si="76"/>
        <v>0</v>
      </c>
      <c r="AM103" s="95"/>
      <c r="AN103" s="95"/>
      <c r="AO103" s="99"/>
      <c r="AP103" s="99"/>
      <c r="AQ103" s="95">
        <f t="shared" si="77"/>
        <v>0</v>
      </c>
      <c r="AR103" s="95">
        <f t="shared" si="77"/>
        <v>0</v>
      </c>
      <c r="AS103" s="98"/>
      <c r="AT103" s="98"/>
      <c r="AU103" s="98"/>
      <c r="AV103" s="95"/>
      <c r="AW103" s="95">
        <f t="shared" si="78"/>
        <v>0</v>
      </c>
      <c r="AX103" s="95">
        <f t="shared" si="78"/>
        <v>0</v>
      </c>
      <c r="AY103" s="260"/>
      <c r="AZ103" s="110"/>
      <c r="BA103" s="110"/>
      <c r="BB103" s="110"/>
      <c r="BC103" s="95">
        <f t="shared" si="79"/>
        <v>0</v>
      </c>
      <c r="BD103" s="95">
        <f t="shared" si="79"/>
        <v>0</v>
      </c>
      <c r="BE103" s="289"/>
      <c r="BF103" s="289"/>
      <c r="BG103" s="99"/>
      <c r="BH103" s="293"/>
      <c r="BI103" s="95">
        <f t="shared" si="80"/>
        <v>0</v>
      </c>
      <c r="BJ103" s="95">
        <f t="shared" si="80"/>
        <v>0</v>
      </c>
      <c r="BK103" s="118"/>
      <c r="BL103" s="118"/>
      <c r="BM103" s="95"/>
      <c r="BN103" s="95"/>
      <c r="BO103" s="95">
        <f t="shared" si="81"/>
        <v>0</v>
      </c>
      <c r="BP103" s="95">
        <f t="shared" si="81"/>
        <v>0</v>
      </c>
      <c r="BQ103" s="294"/>
      <c r="BR103" s="289"/>
      <c r="BS103" s="119"/>
      <c r="BT103" s="119"/>
      <c r="BU103" s="95">
        <f t="shared" si="82"/>
        <v>0</v>
      </c>
      <c r="BV103" s="95">
        <f t="shared" si="82"/>
        <v>0</v>
      </c>
      <c r="BW103" s="98"/>
      <c r="BX103" s="98"/>
      <c r="BY103" s="103"/>
      <c r="BZ103" s="295"/>
      <c r="CA103" s="95">
        <f t="shared" si="83"/>
        <v>0</v>
      </c>
      <c r="CB103" s="95">
        <f t="shared" si="83"/>
        <v>0</v>
      </c>
      <c r="CC103" s="98"/>
      <c r="CD103" s="98"/>
      <c r="CE103" s="120"/>
      <c r="CF103" s="120"/>
      <c r="CG103" s="95">
        <f t="shared" si="84"/>
        <v>0</v>
      </c>
      <c r="CH103" s="95">
        <f t="shared" si="84"/>
        <v>0</v>
      </c>
      <c r="CI103" s="289"/>
      <c r="CJ103" s="289"/>
      <c r="CK103" s="266"/>
      <c r="CL103" s="95"/>
      <c r="CM103" s="95">
        <f t="shared" si="85"/>
        <v>0</v>
      </c>
      <c r="CN103" s="95">
        <f t="shared" si="85"/>
        <v>0</v>
      </c>
      <c r="CO103" s="289"/>
      <c r="CP103" s="289"/>
      <c r="CQ103" s="95"/>
      <c r="CR103" s="95"/>
      <c r="CS103" s="95">
        <f t="shared" si="86"/>
        <v>0</v>
      </c>
      <c r="CT103" s="95">
        <f t="shared" si="86"/>
        <v>0</v>
      </c>
      <c r="CU103" s="98"/>
      <c r="CV103" s="98"/>
      <c r="CW103" s="289"/>
      <c r="CX103" s="289"/>
      <c r="CY103" s="95">
        <f t="shared" si="87"/>
        <v>0</v>
      </c>
      <c r="CZ103" s="95">
        <f t="shared" si="87"/>
        <v>0</v>
      </c>
      <c r="DA103" s="289"/>
      <c r="DB103" s="290"/>
      <c r="DC103" s="118"/>
      <c r="DD103" s="95"/>
      <c r="DE103" s="95">
        <f t="shared" si="88"/>
        <v>0</v>
      </c>
      <c r="DF103" s="95">
        <f t="shared" si="88"/>
        <v>0</v>
      </c>
      <c r="DG103" s="98"/>
      <c r="DH103" s="98"/>
      <c r="DI103" s="98"/>
      <c r="DJ103" s="98"/>
      <c r="DK103" s="95">
        <f t="shared" si="89"/>
        <v>0</v>
      </c>
      <c r="DL103" s="95">
        <f t="shared" si="89"/>
        <v>0</v>
      </c>
      <c r="DM103" s="289"/>
      <c r="DN103" s="289"/>
      <c r="DO103" s="296"/>
      <c r="DP103" s="297"/>
      <c r="DQ103" s="95">
        <f t="shared" si="90"/>
        <v>0</v>
      </c>
      <c r="DR103" s="95">
        <f t="shared" si="90"/>
        <v>0</v>
      </c>
      <c r="DS103" s="140"/>
      <c r="DT103" s="95"/>
      <c r="DU103" s="289"/>
      <c r="DV103" s="289"/>
      <c r="DW103" s="95">
        <f t="shared" si="91"/>
        <v>0</v>
      </c>
      <c r="DX103" s="95">
        <f t="shared" si="91"/>
        <v>0</v>
      </c>
      <c r="DY103" s="289"/>
      <c r="DZ103" s="290"/>
      <c r="EA103" s="261"/>
      <c r="EB103" s="95"/>
      <c r="EC103" s="95">
        <f t="shared" si="92"/>
        <v>0</v>
      </c>
      <c r="ED103" s="95">
        <f t="shared" si="92"/>
        <v>0</v>
      </c>
      <c r="EE103" s="289"/>
      <c r="EF103" s="289"/>
      <c r="EG103" s="296"/>
      <c r="EH103" s="296"/>
      <c r="EI103" s="95">
        <f t="shared" si="93"/>
        <v>0</v>
      </c>
      <c r="EJ103" s="95">
        <f t="shared" si="93"/>
        <v>0</v>
      </c>
      <c r="EK103" s="289"/>
      <c r="EL103" s="289"/>
      <c r="EM103" s="296"/>
      <c r="EN103" s="296"/>
      <c r="EO103" s="95">
        <f t="shared" si="94"/>
        <v>0</v>
      </c>
      <c r="EP103" s="95">
        <f t="shared" si="94"/>
        <v>0</v>
      </c>
      <c r="EQ103" s="262">
        <v>0</v>
      </c>
      <c r="ER103" s="240"/>
      <c r="ES103" s="240"/>
      <c r="ET103" s="240"/>
      <c r="EU103" s="98">
        <f t="shared" si="95"/>
        <v>0</v>
      </c>
      <c r="EV103" s="98">
        <f t="shared" si="96"/>
        <v>0</v>
      </c>
      <c r="EW103" s="95"/>
      <c r="EX103" s="95"/>
      <c r="EY103" s="95"/>
      <c r="EZ103" s="95"/>
      <c r="FA103" s="95">
        <f t="shared" si="97"/>
        <v>0</v>
      </c>
      <c r="FB103" s="95">
        <f t="shared" si="97"/>
        <v>0</v>
      </c>
      <c r="FC103" s="95"/>
      <c r="FD103" s="95"/>
      <c r="FE103" s="95"/>
      <c r="FF103" s="95"/>
      <c r="FG103" s="95">
        <f t="shared" si="98"/>
        <v>0</v>
      </c>
      <c r="FH103" s="95">
        <f t="shared" si="98"/>
        <v>0</v>
      </c>
      <c r="FI103" s="240"/>
      <c r="FJ103" s="240"/>
      <c r="FK103" s="240"/>
      <c r="FL103" s="240"/>
      <c r="FM103" s="98">
        <f t="shared" si="99"/>
        <v>0</v>
      </c>
      <c r="FN103" s="98">
        <f t="shared" si="100"/>
        <v>0</v>
      </c>
      <c r="FO103" s="240">
        <v>2.06</v>
      </c>
      <c r="FP103" s="240"/>
      <c r="FQ103" s="240"/>
      <c r="FR103" s="240"/>
      <c r="FS103" s="98">
        <f t="shared" si="101"/>
        <v>2.06</v>
      </c>
      <c r="FT103" s="98">
        <f t="shared" si="102"/>
        <v>0</v>
      </c>
      <c r="FU103" s="240">
        <v>3.61</v>
      </c>
      <c r="FV103" s="240"/>
      <c r="FW103" s="240"/>
      <c r="FX103" s="240"/>
      <c r="FY103" s="98">
        <f t="shared" si="103"/>
        <v>3.61</v>
      </c>
      <c r="FZ103" s="98">
        <f t="shared" si="104"/>
        <v>0</v>
      </c>
      <c r="GA103" s="240">
        <v>0</v>
      </c>
      <c r="GB103" s="240"/>
      <c r="GC103" s="240"/>
      <c r="GD103" s="240"/>
      <c r="GE103" s="98">
        <f t="shared" si="105"/>
        <v>0</v>
      </c>
      <c r="GF103" s="98">
        <f t="shared" si="106"/>
        <v>0</v>
      </c>
      <c r="GG103" s="240"/>
      <c r="GH103" s="240"/>
      <c r="GI103" s="98">
        <f t="shared" si="70"/>
        <v>0</v>
      </c>
      <c r="GJ103" s="98">
        <f t="shared" si="107"/>
        <v>0</v>
      </c>
      <c r="GK103" s="240"/>
      <c r="GL103" s="240"/>
      <c r="GM103" s="98">
        <f t="shared" si="108"/>
        <v>0</v>
      </c>
      <c r="GN103" s="98">
        <f t="shared" si="109"/>
        <v>0</v>
      </c>
      <c r="GO103" s="240">
        <v>0</v>
      </c>
      <c r="GP103" s="240"/>
      <c r="GQ103" s="98">
        <f t="shared" si="110"/>
        <v>0</v>
      </c>
      <c r="GR103" s="98">
        <f t="shared" si="111"/>
        <v>0</v>
      </c>
      <c r="GS103" s="240"/>
      <c r="GT103" s="240"/>
      <c r="GU103" s="98">
        <f t="shared" si="112"/>
        <v>0</v>
      </c>
      <c r="GV103" s="98">
        <f t="shared" si="113"/>
        <v>0</v>
      </c>
      <c r="GW103" s="240"/>
      <c r="GX103" s="240"/>
      <c r="GY103" s="98">
        <f t="shared" si="114"/>
        <v>0</v>
      </c>
      <c r="GZ103" s="98">
        <f t="shared" si="115"/>
        <v>0</v>
      </c>
      <c r="HA103" s="240"/>
      <c r="HB103" s="240"/>
      <c r="HC103" s="98">
        <f t="shared" si="116"/>
        <v>0</v>
      </c>
      <c r="HD103" s="98">
        <f t="shared" si="117"/>
        <v>0</v>
      </c>
      <c r="HE103" s="240">
        <v>1.33</v>
      </c>
      <c r="HF103" s="240"/>
      <c r="HG103" s="98">
        <f t="shared" si="118"/>
        <v>1.33</v>
      </c>
      <c r="HH103" s="98">
        <f t="shared" si="118"/>
        <v>0</v>
      </c>
      <c r="HI103" s="98">
        <v>1.65</v>
      </c>
      <c r="HJ103" s="98"/>
      <c r="HK103" s="98">
        <f t="shared" si="119"/>
        <v>1.65</v>
      </c>
      <c r="HL103" s="98">
        <f t="shared" si="119"/>
        <v>0</v>
      </c>
      <c r="HM103" s="98"/>
      <c r="HN103" s="98"/>
      <c r="HO103" s="98">
        <f t="shared" si="120"/>
        <v>0</v>
      </c>
      <c r="HP103" s="98">
        <f t="shared" si="120"/>
        <v>0</v>
      </c>
      <c r="HQ103" s="98"/>
      <c r="HR103" s="98"/>
      <c r="HS103" s="98">
        <f t="shared" si="121"/>
        <v>0</v>
      </c>
      <c r="HT103" s="98">
        <f t="shared" si="121"/>
        <v>0</v>
      </c>
      <c r="HU103" s="98">
        <v>0</v>
      </c>
      <c r="HV103" s="98"/>
      <c r="HW103" s="98">
        <f t="shared" si="122"/>
        <v>0</v>
      </c>
      <c r="HX103" s="98">
        <f t="shared" si="122"/>
        <v>0</v>
      </c>
      <c r="HY103" s="98"/>
      <c r="HZ103" s="98"/>
      <c r="IA103" s="98">
        <f t="shared" si="123"/>
        <v>0</v>
      </c>
      <c r="IB103" s="98">
        <f t="shared" si="123"/>
        <v>0</v>
      </c>
      <c r="IC103" s="98"/>
      <c r="ID103" s="98"/>
      <c r="IE103" s="98">
        <f t="shared" si="124"/>
        <v>0</v>
      </c>
      <c r="IF103" s="263">
        <f t="shared" si="125"/>
        <v>0</v>
      </c>
      <c r="IG103" s="288"/>
      <c r="IH103" s="288"/>
      <c r="II103" s="264">
        <f t="shared" si="126"/>
        <v>0</v>
      </c>
      <c r="IJ103" s="264">
        <f t="shared" si="126"/>
        <v>0</v>
      </c>
      <c r="IM103" s="264">
        <f t="shared" si="127"/>
        <v>0</v>
      </c>
      <c r="IN103" s="264">
        <f t="shared" si="127"/>
        <v>0</v>
      </c>
      <c r="IO103" s="240"/>
      <c r="IP103" s="264"/>
      <c r="IQ103" s="264">
        <f t="shared" si="128"/>
        <v>0</v>
      </c>
      <c r="IR103" s="264">
        <f t="shared" si="128"/>
        <v>0</v>
      </c>
      <c r="IS103" s="264"/>
      <c r="IT103" s="264"/>
      <c r="IU103" s="264">
        <f t="shared" si="129"/>
        <v>0</v>
      </c>
      <c r="IV103" s="264">
        <f t="shared" si="129"/>
        <v>0</v>
      </c>
      <c r="IW103" s="264">
        <v>5.15</v>
      </c>
      <c r="IX103" s="264"/>
      <c r="IY103" s="264">
        <f t="shared" si="130"/>
        <v>5.15</v>
      </c>
      <c r="IZ103" s="264">
        <f t="shared" si="131"/>
        <v>0</v>
      </c>
      <c r="JA103" s="264"/>
      <c r="JB103" s="264"/>
      <c r="JC103" s="264">
        <f t="shared" si="132"/>
        <v>0</v>
      </c>
      <c r="JD103" s="264">
        <f t="shared" si="132"/>
        <v>0</v>
      </c>
      <c r="JE103" s="264">
        <v>1.1100000000000001</v>
      </c>
      <c r="JF103" s="264"/>
      <c r="JG103" s="264">
        <f t="shared" si="133"/>
        <v>1.1100000000000001</v>
      </c>
      <c r="JH103" s="264">
        <f t="shared" si="133"/>
        <v>0</v>
      </c>
      <c r="JI103" s="264"/>
      <c r="JJ103" s="264"/>
      <c r="JK103" s="264">
        <f t="shared" si="134"/>
        <v>0</v>
      </c>
      <c r="JL103" s="264">
        <f t="shared" si="134"/>
        <v>0</v>
      </c>
      <c r="JM103" s="264"/>
      <c r="JN103" s="264"/>
      <c r="JO103" s="264">
        <f t="shared" si="135"/>
        <v>0</v>
      </c>
      <c r="JP103" s="264">
        <f t="shared" si="135"/>
        <v>0</v>
      </c>
      <c r="JQ103" s="264"/>
      <c r="JR103" s="264"/>
      <c r="JS103" s="264">
        <f t="shared" si="136"/>
        <v>0</v>
      </c>
      <c r="JT103" s="264">
        <f t="shared" si="136"/>
        <v>0</v>
      </c>
      <c r="JU103" s="264"/>
      <c r="JV103" s="264"/>
      <c r="JW103" s="264">
        <f t="shared" si="137"/>
        <v>0</v>
      </c>
      <c r="JX103" s="264">
        <f t="shared" si="137"/>
        <v>0</v>
      </c>
    </row>
    <row r="104" spans="1:284" ht="12.75" customHeight="1">
      <c r="A104" s="219"/>
      <c r="B104" s="114">
        <v>94</v>
      </c>
      <c r="C104" s="289"/>
      <c r="D104" s="289"/>
      <c r="E104" s="98"/>
      <c r="F104" s="98"/>
      <c r="G104" s="95">
        <f t="shared" si="71"/>
        <v>0</v>
      </c>
      <c r="H104" s="95">
        <f t="shared" si="71"/>
        <v>0</v>
      </c>
      <c r="I104" s="290">
        <v>0</v>
      </c>
      <c r="J104" s="95"/>
      <c r="K104" s="95"/>
      <c r="L104" s="95"/>
      <c r="M104" s="95">
        <f t="shared" si="72"/>
        <v>0</v>
      </c>
      <c r="N104" s="95">
        <f t="shared" si="72"/>
        <v>0</v>
      </c>
      <c r="O104" s="289"/>
      <c r="P104" s="290"/>
      <c r="Q104" s="98"/>
      <c r="R104" s="95"/>
      <c r="S104" s="95">
        <f t="shared" si="73"/>
        <v>0</v>
      </c>
      <c r="T104" s="95">
        <f t="shared" si="73"/>
        <v>0</v>
      </c>
      <c r="U104" s="95"/>
      <c r="V104" s="95"/>
      <c r="W104" s="98"/>
      <c r="X104" s="98"/>
      <c r="Y104" s="95">
        <f t="shared" si="74"/>
        <v>0</v>
      </c>
      <c r="Z104" s="95">
        <f t="shared" si="74"/>
        <v>0</v>
      </c>
      <c r="AA104" s="95"/>
      <c r="AB104" s="298"/>
      <c r="AC104" s="299"/>
      <c r="AD104" s="292"/>
      <c r="AE104" s="95">
        <f t="shared" si="75"/>
        <v>0</v>
      </c>
      <c r="AF104" s="95">
        <f t="shared" si="75"/>
        <v>0</v>
      </c>
      <c r="AG104" s="95">
        <v>0</v>
      </c>
      <c r="AH104" s="95"/>
      <c r="AI104" s="95"/>
      <c r="AJ104" s="95"/>
      <c r="AK104" s="95">
        <f t="shared" si="76"/>
        <v>0</v>
      </c>
      <c r="AL104" s="95">
        <f t="shared" si="76"/>
        <v>0</v>
      </c>
      <c r="AM104" s="95"/>
      <c r="AN104" s="95"/>
      <c r="AO104" s="99"/>
      <c r="AP104" s="99"/>
      <c r="AQ104" s="95">
        <f t="shared" si="77"/>
        <v>0</v>
      </c>
      <c r="AR104" s="95">
        <f t="shared" si="77"/>
        <v>0</v>
      </c>
      <c r="AS104" s="98"/>
      <c r="AT104" s="98"/>
      <c r="AU104" s="98"/>
      <c r="AV104" s="95"/>
      <c r="AW104" s="95">
        <f t="shared" si="78"/>
        <v>0</v>
      </c>
      <c r="AX104" s="95">
        <f t="shared" si="78"/>
        <v>0</v>
      </c>
      <c r="AY104" s="260"/>
      <c r="AZ104" s="110"/>
      <c r="BA104" s="110"/>
      <c r="BB104" s="110"/>
      <c r="BC104" s="95">
        <f t="shared" si="79"/>
        <v>0</v>
      </c>
      <c r="BD104" s="95">
        <f t="shared" si="79"/>
        <v>0</v>
      </c>
      <c r="BE104" s="289"/>
      <c r="BF104" s="289"/>
      <c r="BG104" s="99"/>
      <c r="BH104" s="293"/>
      <c r="BI104" s="95">
        <f t="shared" si="80"/>
        <v>0</v>
      </c>
      <c r="BJ104" s="95">
        <f t="shared" si="80"/>
        <v>0</v>
      </c>
      <c r="BK104" s="118"/>
      <c r="BL104" s="118"/>
      <c r="BM104" s="95"/>
      <c r="BN104" s="95"/>
      <c r="BO104" s="95">
        <f t="shared" si="81"/>
        <v>0</v>
      </c>
      <c r="BP104" s="95">
        <f t="shared" si="81"/>
        <v>0</v>
      </c>
      <c r="BQ104" s="294"/>
      <c r="BR104" s="289"/>
      <c r="BS104" s="119"/>
      <c r="BT104" s="119"/>
      <c r="BU104" s="95">
        <f t="shared" si="82"/>
        <v>0</v>
      </c>
      <c r="BV104" s="95">
        <f t="shared" si="82"/>
        <v>0</v>
      </c>
      <c r="BW104" s="98"/>
      <c r="BX104" s="98"/>
      <c r="BY104" s="103"/>
      <c r="BZ104" s="295"/>
      <c r="CA104" s="95">
        <f t="shared" si="83"/>
        <v>0</v>
      </c>
      <c r="CB104" s="95">
        <f t="shared" si="83"/>
        <v>0</v>
      </c>
      <c r="CC104" s="98"/>
      <c r="CD104" s="98"/>
      <c r="CE104" s="120"/>
      <c r="CF104" s="120"/>
      <c r="CG104" s="95">
        <f t="shared" si="84"/>
        <v>0</v>
      </c>
      <c r="CH104" s="95">
        <f t="shared" si="84"/>
        <v>0</v>
      </c>
      <c r="CI104" s="289"/>
      <c r="CJ104" s="289"/>
      <c r="CK104" s="266"/>
      <c r="CL104" s="95"/>
      <c r="CM104" s="95">
        <f t="shared" si="85"/>
        <v>0</v>
      </c>
      <c r="CN104" s="95">
        <f t="shared" si="85"/>
        <v>0</v>
      </c>
      <c r="CO104" s="289"/>
      <c r="CP104" s="289"/>
      <c r="CQ104" s="95"/>
      <c r="CR104" s="95"/>
      <c r="CS104" s="95">
        <f t="shared" si="86"/>
        <v>0</v>
      </c>
      <c r="CT104" s="95">
        <f t="shared" si="86"/>
        <v>0</v>
      </c>
      <c r="CU104" s="98"/>
      <c r="CV104" s="98"/>
      <c r="CW104" s="289"/>
      <c r="CX104" s="289"/>
      <c r="CY104" s="95">
        <f t="shared" si="87"/>
        <v>0</v>
      </c>
      <c r="CZ104" s="95">
        <f t="shared" si="87"/>
        <v>0</v>
      </c>
      <c r="DA104" s="289"/>
      <c r="DB104" s="290"/>
      <c r="DC104" s="118"/>
      <c r="DD104" s="95"/>
      <c r="DE104" s="95">
        <f t="shared" si="88"/>
        <v>0</v>
      </c>
      <c r="DF104" s="95">
        <f t="shared" si="88"/>
        <v>0</v>
      </c>
      <c r="DG104" s="98"/>
      <c r="DH104" s="98"/>
      <c r="DI104" s="98"/>
      <c r="DJ104" s="98"/>
      <c r="DK104" s="95">
        <f t="shared" si="89"/>
        <v>0</v>
      </c>
      <c r="DL104" s="95">
        <f t="shared" si="89"/>
        <v>0</v>
      </c>
      <c r="DM104" s="289"/>
      <c r="DN104" s="289"/>
      <c r="DO104" s="296"/>
      <c r="DP104" s="297"/>
      <c r="DQ104" s="95">
        <f t="shared" si="90"/>
        <v>0</v>
      </c>
      <c r="DR104" s="95">
        <f t="shared" si="90"/>
        <v>0</v>
      </c>
      <c r="DS104" s="140"/>
      <c r="DT104" s="95"/>
      <c r="DU104" s="289"/>
      <c r="DV104" s="289"/>
      <c r="DW104" s="95">
        <f t="shared" si="91"/>
        <v>0</v>
      </c>
      <c r="DX104" s="95">
        <f t="shared" si="91"/>
        <v>0</v>
      </c>
      <c r="DY104" s="289"/>
      <c r="DZ104" s="290"/>
      <c r="EA104" s="261"/>
      <c r="EB104" s="95"/>
      <c r="EC104" s="95">
        <f t="shared" si="92"/>
        <v>0</v>
      </c>
      <c r="ED104" s="95">
        <f t="shared" si="92"/>
        <v>0</v>
      </c>
      <c r="EE104" s="289"/>
      <c r="EF104" s="289"/>
      <c r="EG104" s="296"/>
      <c r="EH104" s="296"/>
      <c r="EI104" s="95">
        <f t="shared" si="93"/>
        <v>0</v>
      </c>
      <c r="EJ104" s="95">
        <f t="shared" si="93"/>
        <v>0</v>
      </c>
      <c r="EK104" s="289"/>
      <c r="EL104" s="289"/>
      <c r="EM104" s="296"/>
      <c r="EN104" s="296"/>
      <c r="EO104" s="95">
        <f t="shared" si="94"/>
        <v>0</v>
      </c>
      <c r="EP104" s="95">
        <f t="shared" si="94"/>
        <v>0</v>
      </c>
      <c r="EQ104" s="262">
        <v>0</v>
      </c>
      <c r="ER104" s="240"/>
      <c r="ES104" s="240"/>
      <c r="ET104" s="240"/>
      <c r="EU104" s="98">
        <f t="shared" si="95"/>
        <v>0</v>
      </c>
      <c r="EV104" s="98">
        <f t="shared" si="96"/>
        <v>0</v>
      </c>
      <c r="EW104" s="95"/>
      <c r="EX104" s="95"/>
      <c r="EY104" s="95"/>
      <c r="EZ104" s="95"/>
      <c r="FA104" s="95">
        <f t="shared" si="97"/>
        <v>0</v>
      </c>
      <c r="FB104" s="95">
        <f t="shared" si="97"/>
        <v>0</v>
      </c>
      <c r="FC104" s="95"/>
      <c r="FD104" s="95"/>
      <c r="FE104" s="95"/>
      <c r="FF104" s="95"/>
      <c r="FG104" s="95">
        <f t="shared" si="98"/>
        <v>0</v>
      </c>
      <c r="FH104" s="95">
        <f t="shared" si="98"/>
        <v>0</v>
      </c>
      <c r="FI104" s="240"/>
      <c r="FJ104" s="240"/>
      <c r="FK104" s="240"/>
      <c r="FL104" s="240"/>
      <c r="FM104" s="98">
        <f t="shared" si="99"/>
        <v>0</v>
      </c>
      <c r="FN104" s="98">
        <f t="shared" si="100"/>
        <v>0</v>
      </c>
      <c r="FO104" s="240">
        <v>2.06</v>
      </c>
      <c r="FP104" s="240"/>
      <c r="FQ104" s="240"/>
      <c r="FR104" s="240"/>
      <c r="FS104" s="98">
        <f t="shared" si="101"/>
        <v>2.06</v>
      </c>
      <c r="FT104" s="98">
        <f t="shared" si="102"/>
        <v>0</v>
      </c>
      <c r="FU104" s="240">
        <v>3.61</v>
      </c>
      <c r="FV104" s="240"/>
      <c r="FW104" s="240"/>
      <c r="FX104" s="240"/>
      <c r="FY104" s="98">
        <f t="shared" si="103"/>
        <v>3.61</v>
      </c>
      <c r="FZ104" s="98">
        <f t="shared" si="104"/>
        <v>0</v>
      </c>
      <c r="GA104" s="240">
        <v>0</v>
      </c>
      <c r="GB104" s="240"/>
      <c r="GC104" s="240"/>
      <c r="GD104" s="240"/>
      <c r="GE104" s="98">
        <f t="shared" si="105"/>
        <v>0</v>
      </c>
      <c r="GF104" s="98">
        <f t="shared" si="106"/>
        <v>0</v>
      </c>
      <c r="GG104" s="240"/>
      <c r="GH104" s="240"/>
      <c r="GI104" s="98">
        <f t="shared" si="70"/>
        <v>0</v>
      </c>
      <c r="GJ104" s="98">
        <f t="shared" si="107"/>
        <v>0</v>
      </c>
      <c r="GK104" s="240"/>
      <c r="GL104" s="240"/>
      <c r="GM104" s="98">
        <f t="shared" si="108"/>
        <v>0</v>
      </c>
      <c r="GN104" s="98">
        <f t="shared" si="109"/>
        <v>0</v>
      </c>
      <c r="GO104" s="240">
        <v>0</v>
      </c>
      <c r="GP104" s="240"/>
      <c r="GQ104" s="98">
        <f t="shared" si="110"/>
        <v>0</v>
      </c>
      <c r="GR104" s="98">
        <f t="shared" si="111"/>
        <v>0</v>
      </c>
      <c r="GS104" s="240"/>
      <c r="GT104" s="240"/>
      <c r="GU104" s="98">
        <f t="shared" si="112"/>
        <v>0</v>
      </c>
      <c r="GV104" s="98">
        <f t="shared" si="113"/>
        <v>0</v>
      </c>
      <c r="GW104" s="240"/>
      <c r="GX104" s="240"/>
      <c r="GY104" s="98">
        <f t="shared" si="114"/>
        <v>0</v>
      </c>
      <c r="GZ104" s="98">
        <f t="shared" si="115"/>
        <v>0</v>
      </c>
      <c r="HA104" s="240"/>
      <c r="HB104" s="240"/>
      <c r="HC104" s="98">
        <f t="shared" si="116"/>
        <v>0</v>
      </c>
      <c r="HD104" s="98">
        <f t="shared" si="117"/>
        <v>0</v>
      </c>
      <c r="HE104" s="240">
        <v>1.33</v>
      </c>
      <c r="HF104" s="240"/>
      <c r="HG104" s="98">
        <f t="shared" si="118"/>
        <v>1.33</v>
      </c>
      <c r="HH104" s="98">
        <f t="shared" si="118"/>
        <v>0</v>
      </c>
      <c r="HI104" s="98">
        <v>1.65</v>
      </c>
      <c r="HJ104" s="98"/>
      <c r="HK104" s="98">
        <f t="shared" si="119"/>
        <v>1.65</v>
      </c>
      <c r="HL104" s="98">
        <f t="shared" si="119"/>
        <v>0</v>
      </c>
      <c r="HM104" s="98"/>
      <c r="HN104" s="98"/>
      <c r="HO104" s="98">
        <f t="shared" si="120"/>
        <v>0</v>
      </c>
      <c r="HP104" s="98">
        <f t="shared" si="120"/>
        <v>0</v>
      </c>
      <c r="HQ104" s="98"/>
      <c r="HR104" s="98"/>
      <c r="HS104" s="98">
        <f t="shared" si="121"/>
        <v>0</v>
      </c>
      <c r="HT104" s="98">
        <f t="shared" si="121"/>
        <v>0</v>
      </c>
      <c r="HU104" s="98">
        <v>0</v>
      </c>
      <c r="HV104" s="98"/>
      <c r="HW104" s="98">
        <f t="shared" si="122"/>
        <v>0</v>
      </c>
      <c r="HX104" s="98">
        <f t="shared" si="122"/>
        <v>0</v>
      </c>
      <c r="HY104" s="98"/>
      <c r="HZ104" s="98"/>
      <c r="IA104" s="98">
        <f t="shared" si="123"/>
        <v>0</v>
      </c>
      <c r="IB104" s="98">
        <f t="shared" si="123"/>
        <v>0</v>
      </c>
      <c r="IC104" s="98"/>
      <c r="ID104" s="98"/>
      <c r="IE104" s="98">
        <f t="shared" si="124"/>
        <v>0</v>
      </c>
      <c r="IF104" s="263">
        <f t="shared" si="125"/>
        <v>0</v>
      </c>
      <c r="IG104" s="288"/>
      <c r="IH104" s="288"/>
      <c r="II104" s="264">
        <f t="shared" si="126"/>
        <v>0</v>
      </c>
      <c r="IJ104" s="264">
        <f t="shared" si="126"/>
        <v>0</v>
      </c>
      <c r="IM104" s="264">
        <f t="shared" si="127"/>
        <v>0</v>
      </c>
      <c r="IN104" s="264">
        <f t="shared" si="127"/>
        <v>0</v>
      </c>
      <c r="IO104" s="240"/>
      <c r="IP104" s="264"/>
      <c r="IQ104" s="264">
        <f t="shared" si="128"/>
        <v>0</v>
      </c>
      <c r="IR104" s="264">
        <f t="shared" si="128"/>
        <v>0</v>
      </c>
      <c r="IS104" s="264"/>
      <c r="IT104" s="264"/>
      <c r="IU104" s="264">
        <f t="shared" si="129"/>
        <v>0</v>
      </c>
      <c r="IV104" s="264">
        <f t="shared" si="129"/>
        <v>0</v>
      </c>
      <c r="IW104" s="264">
        <v>5.15</v>
      </c>
      <c r="IX104" s="264"/>
      <c r="IY104" s="264">
        <f t="shared" si="130"/>
        <v>5.15</v>
      </c>
      <c r="IZ104" s="264">
        <f t="shared" si="131"/>
        <v>0</v>
      </c>
      <c r="JA104" s="264"/>
      <c r="JB104" s="264"/>
      <c r="JC104" s="264">
        <f t="shared" si="132"/>
        <v>0</v>
      </c>
      <c r="JD104" s="264">
        <f t="shared" si="132"/>
        <v>0</v>
      </c>
      <c r="JE104" s="264">
        <v>1.1100000000000001</v>
      </c>
      <c r="JF104" s="264"/>
      <c r="JG104" s="264">
        <f t="shared" si="133"/>
        <v>1.1100000000000001</v>
      </c>
      <c r="JH104" s="264">
        <f t="shared" si="133"/>
        <v>0</v>
      </c>
      <c r="JI104" s="264"/>
      <c r="JJ104" s="264"/>
      <c r="JK104" s="264">
        <f t="shared" si="134"/>
        <v>0</v>
      </c>
      <c r="JL104" s="264">
        <f t="shared" si="134"/>
        <v>0</v>
      </c>
      <c r="JM104" s="264"/>
      <c r="JN104" s="264"/>
      <c r="JO104" s="264">
        <f t="shared" si="135"/>
        <v>0</v>
      </c>
      <c r="JP104" s="264">
        <f t="shared" si="135"/>
        <v>0</v>
      </c>
      <c r="JQ104" s="264"/>
      <c r="JR104" s="264"/>
      <c r="JS104" s="264">
        <f t="shared" si="136"/>
        <v>0</v>
      </c>
      <c r="JT104" s="264">
        <f t="shared" si="136"/>
        <v>0</v>
      </c>
      <c r="JU104" s="264"/>
      <c r="JV104" s="264"/>
      <c r="JW104" s="264">
        <f t="shared" si="137"/>
        <v>0</v>
      </c>
      <c r="JX104" s="264">
        <f t="shared" si="137"/>
        <v>0</v>
      </c>
    </row>
    <row r="105" spans="1:284" ht="12.75" customHeight="1">
      <c r="A105" s="219"/>
      <c r="B105" s="114">
        <v>95</v>
      </c>
      <c r="C105" s="289"/>
      <c r="D105" s="289"/>
      <c r="E105" s="98"/>
      <c r="F105" s="98"/>
      <c r="G105" s="95">
        <f t="shared" si="71"/>
        <v>0</v>
      </c>
      <c r="H105" s="95">
        <f t="shared" si="71"/>
        <v>0</v>
      </c>
      <c r="I105" s="290">
        <v>0</v>
      </c>
      <c r="J105" s="95"/>
      <c r="K105" s="95"/>
      <c r="L105" s="95"/>
      <c r="M105" s="95">
        <f t="shared" si="72"/>
        <v>0</v>
      </c>
      <c r="N105" s="95">
        <f t="shared" si="72"/>
        <v>0</v>
      </c>
      <c r="O105" s="289"/>
      <c r="P105" s="290"/>
      <c r="Q105" s="98"/>
      <c r="R105" s="95"/>
      <c r="S105" s="95">
        <f t="shared" si="73"/>
        <v>0</v>
      </c>
      <c r="T105" s="95">
        <f t="shared" si="73"/>
        <v>0</v>
      </c>
      <c r="U105" s="95"/>
      <c r="V105" s="95"/>
      <c r="W105" s="98"/>
      <c r="X105" s="98"/>
      <c r="Y105" s="95">
        <f t="shared" si="74"/>
        <v>0</v>
      </c>
      <c r="Z105" s="95">
        <f t="shared" si="74"/>
        <v>0</v>
      </c>
      <c r="AA105" s="95"/>
      <c r="AB105" s="298"/>
      <c r="AC105" s="299"/>
      <c r="AD105" s="292"/>
      <c r="AE105" s="95">
        <f t="shared" si="75"/>
        <v>0</v>
      </c>
      <c r="AF105" s="95">
        <f t="shared" si="75"/>
        <v>0</v>
      </c>
      <c r="AG105" s="95">
        <v>0</v>
      </c>
      <c r="AH105" s="95"/>
      <c r="AI105" s="95"/>
      <c r="AJ105" s="95"/>
      <c r="AK105" s="95">
        <f t="shared" si="76"/>
        <v>0</v>
      </c>
      <c r="AL105" s="95">
        <f t="shared" si="76"/>
        <v>0</v>
      </c>
      <c r="AM105" s="95"/>
      <c r="AN105" s="95"/>
      <c r="AO105" s="99"/>
      <c r="AP105" s="99"/>
      <c r="AQ105" s="95">
        <f t="shared" si="77"/>
        <v>0</v>
      </c>
      <c r="AR105" s="95">
        <f t="shared" si="77"/>
        <v>0</v>
      </c>
      <c r="AS105" s="98"/>
      <c r="AT105" s="98"/>
      <c r="AU105" s="98"/>
      <c r="AV105" s="95"/>
      <c r="AW105" s="95">
        <f t="shared" si="78"/>
        <v>0</v>
      </c>
      <c r="AX105" s="95">
        <f t="shared" si="78"/>
        <v>0</v>
      </c>
      <c r="AY105" s="260"/>
      <c r="AZ105" s="110"/>
      <c r="BA105" s="110"/>
      <c r="BB105" s="110"/>
      <c r="BC105" s="95">
        <f t="shared" si="79"/>
        <v>0</v>
      </c>
      <c r="BD105" s="95">
        <f t="shared" si="79"/>
        <v>0</v>
      </c>
      <c r="BE105" s="289"/>
      <c r="BF105" s="289"/>
      <c r="BG105" s="99"/>
      <c r="BH105" s="293"/>
      <c r="BI105" s="95">
        <f t="shared" si="80"/>
        <v>0</v>
      </c>
      <c r="BJ105" s="95">
        <f t="shared" si="80"/>
        <v>0</v>
      </c>
      <c r="BK105" s="118"/>
      <c r="BL105" s="118"/>
      <c r="BM105" s="95"/>
      <c r="BN105" s="95"/>
      <c r="BO105" s="95">
        <f t="shared" si="81"/>
        <v>0</v>
      </c>
      <c r="BP105" s="95">
        <f t="shared" si="81"/>
        <v>0</v>
      </c>
      <c r="BQ105" s="294"/>
      <c r="BR105" s="289"/>
      <c r="BS105" s="119"/>
      <c r="BT105" s="119"/>
      <c r="BU105" s="95">
        <f t="shared" si="82"/>
        <v>0</v>
      </c>
      <c r="BV105" s="95">
        <f t="shared" si="82"/>
        <v>0</v>
      </c>
      <c r="BW105" s="98"/>
      <c r="BX105" s="98"/>
      <c r="BY105" s="103"/>
      <c r="BZ105" s="295"/>
      <c r="CA105" s="95">
        <f t="shared" si="83"/>
        <v>0</v>
      </c>
      <c r="CB105" s="95">
        <f t="shared" si="83"/>
        <v>0</v>
      </c>
      <c r="CC105" s="98"/>
      <c r="CD105" s="98"/>
      <c r="CE105" s="120"/>
      <c r="CF105" s="120"/>
      <c r="CG105" s="95">
        <f t="shared" si="84"/>
        <v>0</v>
      </c>
      <c r="CH105" s="95">
        <f t="shared" si="84"/>
        <v>0</v>
      </c>
      <c r="CI105" s="289"/>
      <c r="CJ105" s="289"/>
      <c r="CK105" s="266"/>
      <c r="CL105" s="95"/>
      <c r="CM105" s="95">
        <f t="shared" si="85"/>
        <v>0</v>
      </c>
      <c r="CN105" s="95">
        <f t="shared" si="85"/>
        <v>0</v>
      </c>
      <c r="CO105" s="289"/>
      <c r="CP105" s="289"/>
      <c r="CQ105" s="95"/>
      <c r="CR105" s="95"/>
      <c r="CS105" s="95">
        <f t="shared" si="86"/>
        <v>0</v>
      </c>
      <c r="CT105" s="95">
        <f t="shared" si="86"/>
        <v>0</v>
      </c>
      <c r="CU105" s="98"/>
      <c r="CV105" s="98"/>
      <c r="CW105" s="289"/>
      <c r="CX105" s="289"/>
      <c r="CY105" s="95">
        <f t="shared" si="87"/>
        <v>0</v>
      </c>
      <c r="CZ105" s="95">
        <f t="shared" si="87"/>
        <v>0</v>
      </c>
      <c r="DA105" s="289"/>
      <c r="DB105" s="290"/>
      <c r="DC105" s="118"/>
      <c r="DD105" s="95"/>
      <c r="DE105" s="95">
        <f t="shared" si="88"/>
        <v>0</v>
      </c>
      <c r="DF105" s="95">
        <f t="shared" si="88"/>
        <v>0</v>
      </c>
      <c r="DG105" s="98"/>
      <c r="DH105" s="98"/>
      <c r="DI105" s="98"/>
      <c r="DJ105" s="98"/>
      <c r="DK105" s="95">
        <f t="shared" si="89"/>
        <v>0</v>
      </c>
      <c r="DL105" s="95">
        <f t="shared" si="89"/>
        <v>0</v>
      </c>
      <c r="DM105" s="289"/>
      <c r="DN105" s="289"/>
      <c r="DO105" s="296"/>
      <c r="DP105" s="297"/>
      <c r="DQ105" s="95">
        <f t="shared" si="90"/>
        <v>0</v>
      </c>
      <c r="DR105" s="95">
        <f t="shared" si="90"/>
        <v>0</v>
      </c>
      <c r="DS105" s="140"/>
      <c r="DT105" s="95"/>
      <c r="DU105" s="289"/>
      <c r="DV105" s="289"/>
      <c r="DW105" s="95">
        <f t="shared" si="91"/>
        <v>0</v>
      </c>
      <c r="DX105" s="95">
        <f t="shared" si="91"/>
        <v>0</v>
      </c>
      <c r="DY105" s="289"/>
      <c r="DZ105" s="290"/>
      <c r="EA105" s="261"/>
      <c r="EB105" s="95"/>
      <c r="EC105" s="95">
        <f t="shared" si="92"/>
        <v>0</v>
      </c>
      <c r="ED105" s="95">
        <f t="shared" si="92"/>
        <v>0</v>
      </c>
      <c r="EE105" s="289"/>
      <c r="EF105" s="289"/>
      <c r="EG105" s="296"/>
      <c r="EH105" s="296"/>
      <c r="EI105" s="95">
        <f t="shared" si="93"/>
        <v>0</v>
      </c>
      <c r="EJ105" s="95">
        <f t="shared" si="93"/>
        <v>0</v>
      </c>
      <c r="EK105" s="289"/>
      <c r="EL105" s="289"/>
      <c r="EM105" s="296"/>
      <c r="EN105" s="296"/>
      <c r="EO105" s="95">
        <f t="shared" si="94"/>
        <v>0</v>
      </c>
      <c r="EP105" s="95">
        <f t="shared" si="94"/>
        <v>0</v>
      </c>
      <c r="EQ105" s="262">
        <v>0</v>
      </c>
      <c r="ER105" s="240"/>
      <c r="ES105" s="240"/>
      <c r="ET105" s="240"/>
      <c r="EU105" s="98">
        <f t="shared" si="95"/>
        <v>0</v>
      </c>
      <c r="EV105" s="98">
        <f t="shared" si="96"/>
        <v>0</v>
      </c>
      <c r="EW105" s="95"/>
      <c r="EX105" s="95"/>
      <c r="EY105" s="95"/>
      <c r="EZ105" s="95"/>
      <c r="FA105" s="95">
        <f t="shared" si="97"/>
        <v>0</v>
      </c>
      <c r="FB105" s="95">
        <f t="shared" si="97"/>
        <v>0</v>
      </c>
      <c r="FC105" s="95"/>
      <c r="FD105" s="95"/>
      <c r="FE105" s="95"/>
      <c r="FF105" s="95"/>
      <c r="FG105" s="95">
        <f t="shared" si="98"/>
        <v>0</v>
      </c>
      <c r="FH105" s="95">
        <f t="shared" si="98"/>
        <v>0</v>
      </c>
      <c r="FI105" s="240"/>
      <c r="FJ105" s="240"/>
      <c r="FK105" s="240"/>
      <c r="FL105" s="240"/>
      <c r="FM105" s="98">
        <f t="shared" si="99"/>
        <v>0</v>
      </c>
      <c r="FN105" s="98">
        <f t="shared" si="100"/>
        <v>0</v>
      </c>
      <c r="FO105" s="240">
        <v>2.06</v>
      </c>
      <c r="FP105" s="240"/>
      <c r="FQ105" s="240"/>
      <c r="FR105" s="240"/>
      <c r="FS105" s="98">
        <f t="shared" si="101"/>
        <v>2.06</v>
      </c>
      <c r="FT105" s="98">
        <f t="shared" si="102"/>
        <v>0</v>
      </c>
      <c r="FU105" s="240">
        <v>3.61</v>
      </c>
      <c r="FV105" s="240"/>
      <c r="FW105" s="240"/>
      <c r="FX105" s="240"/>
      <c r="FY105" s="98">
        <f t="shared" si="103"/>
        <v>3.61</v>
      </c>
      <c r="FZ105" s="98">
        <f t="shared" si="104"/>
        <v>0</v>
      </c>
      <c r="GA105" s="240">
        <v>0</v>
      </c>
      <c r="GB105" s="240"/>
      <c r="GC105" s="240"/>
      <c r="GD105" s="240"/>
      <c r="GE105" s="98">
        <f t="shared" si="105"/>
        <v>0</v>
      </c>
      <c r="GF105" s="98">
        <f t="shared" si="106"/>
        <v>0</v>
      </c>
      <c r="GG105" s="240"/>
      <c r="GH105" s="240"/>
      <c r="GI105" s="98">
        <f t="shared" si="70"/>
        <v>0</v>
      </c>
      <c r="GJ105" s="98">
        <f t="shared" si="107"/>
        <v>0</v>
      </c>
      <c r="GK105" s="240"/>
      <c r="GL105" s="240"/>
      <c r="GM105" s="98">
        <f t="shared" si="108"/>
        <v>0</v>
      </c>
      <c r="GN105" s="98">
        <f t="shared" si="109"/>
        <v>0</v>
      </c>
      <c r="GO105" s="240">
        <v>0</v>
      </c>
      <c r="GP105" s="240"/>
      <c r="GQ105" s="98">
        <f t="shared" si="110"/>
        <v>0</v>
      </c>
      <c r="GR105" s="98">
        <f t="shared" si="111"/>
        <v>0</v>
      </c>
      <c r="GS105" s="240"/>
      <c r="GT105" s="240"/>
      <c r="GU105" s="98">
        <f t="shared" si="112"/>
        <v>0</v>
      </c>
      <c r="GV105" s="98">
        <f t="shared" si="113"/>
        <v>0</v>
      </c>
      <c r="GW105" s="240"/>
      <c r="GX105" s="240"/>
      <c r="GY105" s="98">
        <f t="shared" si="114"/>
        <v>0</v>
      </c>
      <c r="GZ105" s="98">
        <f t="shared" si="115"/>
        <v>0</v>
      </c>
      <c r="HA105" s="240"/>
      <c r="HB105" s="240"/>
      <c r="HC105" s="98">
        <f t="shared" si="116"/>
        <v>0</v>
      </c>
      <c r="HD105" s="98">
        <f t="shared" si="117"/>
        <v>0</v>
      </c>
      <c r="HE105" s="240">
        <v>1.33</v>
      </c>
      <c r="HF105" s="240"/>
      <c r="HG105" s="98">
        <f t="shared" si="118"/>
        <v>1.33</v>
      </c>
      <c r="HH105" s="98">
        <f t="shared" si="118"/>
        <v>0</v>
      </c>
      <c r="HI105" s="98">
        <v>1.65</v>
      </c>
      <c r="HJ105" s="98"/>
      <c r="HK105" s="98">
        <f t="shared" si="119"/>
        <v>1.65</v>
      </c>
      <c r="HL105" s="98">
        <f t="shared" si="119"/>
        <v>0</v>
      </c>
      <c r="HM105" s="98"/>
      <c r="HN105" s="98"/>
      <c r="HO105" s="98">
        <f t="shared" si="120"/>
        <v>0</v>
      </c>
      <c r="HP105" s="98">
        <f t="shared" si="120"/>
        <v>0</v>
      </c>
      <c r="HQ105" s="98"/>
      <c r="HR105" s="98"/>
      <c r="HS105" s="98">
        <f t="shared" si="121"/>
        <v>0</v>
      </c>
      <c r="HT105" s="98">
        <f t="shared" si="121"/>
        <v>0</v>
      </c>
      <c r="HU105" s="98">
        <v>0</v>
      </c>
      <c r="HV105" s="98"/>
      <c r="HW105" s="98">
        <f t="shared" si="122"/>
        <v>0</v>
      </c>
      <c r="HX105" s="98">
        <f t="shared" si="122"/>
        <v>0</v>
      </c>
      <c r="HY105" s="98"/>
      <c r="HZ105" s="98"/>
      <c r="IA105" s="98">
        <f t="shared" si="123"/>
        <v>0</v>
      </c>
      <c r="IB105" s="98">
        <f t="shared" si="123"/>
        <v>0</v>
      </c>
      <c r="IC105" s="98"/>
      <c r="ID105" s="98"/>
      <c r="IE105" s="98">
        <f t="shared" si="124"/>
        <v>0</v>
      </c>
      <c r="IF105" s="263">
        <f t="shared" si="125"/>
        <v>0</v>
      </c>
      <c r="IG105" s="288"/>
      <c r="IH105" s="288"/>
      <c r="II105" s="264">
        <f t="shared" si="126"/>
        <v>0</v>
      </c>
      <c r="IJ105" s="264">
        <f t="shared" si="126"/>
        <v>0</v>
      </c>
      <c r="IM105" s="264">
        <f t="shared" si="127"/>
        <v>0</v>
      </c>
      <c r="IN105" s="264">
        <f t="shared" si="127"/>
        <v>0</v>
      </c>
      <c r="IO105" s="240"/>
      <c r="IP105" s="264"/>
      <c r="IQ105" s="264">
        <f t="shared" si="128"/>
        <v>0</v>
      </c>
      <c r="IR105" s="264">
        <f t="shared" si="128"/>
        <v>0</v>
      </c>
      <c r="IS105" s="264"/>
      <c r="IT105" s="264"/>
      <c r="IU105" s="264">
        <f t="shared" si="129"/>
        <v>0</v>
      </c>
      <c r="IV105" s="264">
        <f t="shared" si="129"/>
        <v>0</v>
      </c>
      <c r="IW105" s="264">
        <v>5.15</v>
      </c>
      <c r="IX105" s="264"/>
      <c r="IY105" s="264">
        <f t="shared" si="130"/>
        <v>5.15</v>
      </c>
      <c r="IZ105" s="264">
        <f t="shared" si="131"/>
        <v>0</v>
      </c>
      <c r="JA105" s="264"/>
      <c r="JB105" s="264"/>
      <c r="JC105" s="264">
        <f t="shared" si="132"/>
        <v>0</v>
      </c>
      <c r="JD105" s="264">
        <f t="shared" si="132"/>
        <v>0</v>
      </c>
      <c r="JE105" s="264">
        <v>1.1100000000000001</v>
      </c>
      <c r="JF105" s="264"/>
      <c r="JG105" s="264">
        <f t="shared" si="133"/>
        <v>1.1100000000000001</v>
      </c>
      <c r="JH105" s="264">
        <f t="shared" si="133"/>
        <v>0</v>
      </c>
      <c r="JI105" s="264"/>
      <c r="JJ105" s="264"/>
      <c r="JK105" s="264">
        <f t="shared" si="134"/>
        <v>0</v>
      </c>
      <c r="JL105" s="264">
        <f t="shared" si="134"/>
        <v>0</v>
      </c>
      <c r="JM105" s="264"/>
      <c r="JN105" s="264"/>
      <c r="JO105" s="264">
        <f t="shared" si="135"/>
        <v>0</v>
      </c>
      <c r="JP105" s="264">
        <f t="shared" si="135"/>
        <v>0</v>
      </c>
      <c r="JQ105" s="264"/>
      <c r="JR105" s="264"/>
      <c r="JS105" s="264">
        <f t="shared" si="136"/>
        <v>0</v>
      </c>
      <c r="JT105" s="264">
        <f t="shared" si="136"/>
        <v>0</v>
      </c>
      <c r="JU105" s="264"/>
      <c r="JV105" s="264"/>
      <c r="JW105" s="264">
        <f t="shared" si="137"/>
        <v>0</v>
      </c>
      <c r="JX105" s="264">
        <f t="shared" si="137"/>
        <v>0</v>
      </c>
    </row>
    <row r="106" spans="1:284" ht="12.75" customHeight="1" thickBot="1">
      <c r="A106" s="223"/>
      <c r="B106" s="188">
        <v>96</v>
      </c>
      <c r="C106" s="291"/>
      <c r="D106" s="291"/>
      <c r="E106" s="300"/>
      <c r="F106" s="300"/>
      <c r="G106" s="95">
        <f t="shared" si="71"/>
        <v>0</v>
      </c>
      <c r="H106" s="95">
        <f t="shared" si="71"/>
        <v>0</v>
      </c>
      <c r="I106" s="301">
        <v>0</v>
      </c>
      <c r="J106" s="95"/>
      <c r="K106" s="95"/>
      <c r="L106" s="95"/>
      <c r="M106" s="95">
        <f t="shared" si="72"/>
        <v>0</v>
      </c>
      <c r="N106" s="95">
        <f t="shared" si="72"/>
        <v>0</v>
      </c>
      <c r="O106" s="291"/>
      <c r="P106" s="301"/>
      <c r="Q106" s="300"/>
      <c r="R106" s="302"/>
      <c r="S106" s="95">
        <f t="shared" si="73"/>
        <v>0</v>
      </c>
      <c r="T106" s="95">
        <f t="shared" si="73"/>
        <v>0</v>
      </c>
      <c r="U106" s="302"/>
      <c r="V106" s="302"/>
      <c r="W106" s="300"/>
      <c r="X106" s="300"/>
      <c r="Y106" s="95">
        <f t="shared" si="74"/>
        <v>0</v>
      </c>
      <c r="Z106" s="95">
        <f t="shared" si="74"/>
        <v>0</v>
      </c>
      <c r="AA106" s="302"/>
      <c r="AB106" s="303"/>
      <c r="AC106" s="304"/>
      <c r="AD106" s="305"/>
      <c r="AE106" s="95">
        <f t="shared" si="75"/>
        <v>0</v>
      </c>
      <c r="AF106" s="95">
        <f t="shared" si="75"/>
        <v>0</v>
      </c>
      <c r="AG106" s="302">
        <v>20.62</v>
      </c>
      <c r="AH106" s="302"/>
      <c r="AI106" s="95"/>
      <c r="AJ106" s="95"/>
      <c r="AK106" s="95">
        <f t="shared" si="76"/>
        <v>20.62</v>
      </c>
      <c r="AL106" s="95">
        <f t="shared" si="76"/>
        <v>0</v>
      </c>
      <c r="AM106" s="302"/>
      <c r="AN106" s="302"/>
      <c r="AO106" s="99"/>
      <c r="AP106" s="99"/>
      <c r="AQ106" s="95">
        <f t="shared" si="77"/>
        <v>0</v>
      </c>
      <c r="AR106" s="95">
        <f t="shared" si="77"/>
        <v>0</v>
      </c>
      <c r="AS106" s="300"/>
      <c r="AT106" s="300"/>
      <c r="AU106" s="98"/>
      <c r="AV106" s="302"/>
      <c r="AW106" s="95">
        <f t="shared" si="78"/>
        <v>0</v>
      </c>
      <c r="AX106" s="95">
        <f t="shared" si="78"/>
        <v>0</v>
      </c>
      <c r="AY106" s="260"/>
      <c r="AZ106" s="306"/>
      <c r="BA106" s="110"/>
      <c r="BB106" s="110"/>
      <c r="BC106" s="95">
        <f t="shared" si="79"/>
        <v>0</v>
      </c>
      <c r="BD106" s="95">
        <f t="shared" si="79"/>
        <v>0</v>
      </c>
      <c r="BE106" s="291"/>
      <c r="BF106" s="291"/>
      <c r="BG106" s="100"/>
      <c r="BH106" s="307"/>
      <c r="BI106" s="95">
        <f t="shared" si="80"/>
        <v>0</v>
      </c>
      <c r="BJ106" s="95">
        <f t="shared" si="80"/>
        <v>0</v>
      </c>
      <c r="BK106" s="308"/>
      <c r="BL106" s="308"/>
      <c r="BM106" s="302"/>
      <c r="BN106" s="302"/>
      <c r="BO106" s="95">
        <f t="shared" si="81"/>
        <v>0</v>
      </c>
      <c r="BP106" s="95">
        <f t="shared" si="81"/>
        <v>0</v>
      </c>
      <c r="BQ106" s="309"/>
      <c r="BR106" s="291"/>
      <c r="BS106" s="119"/>
      <c r="BT106" s="310"/>
      <c r="BU106" s="95">
        <f t="shared" si="82"/>
        <v>0</v>
      </c>
      <c r="BV106" s="95">
        <f t="shared" si="82"/>
        <v>0</v>
      </c>
      <c r="BW106" s="300"/>
      <c r="BX106" s="300"/>
      <c r="BY106" s="311"/>
      <c r="BZ106" s="312"/>
      <c r="CA106" s="95">
        <f t="shared" si="83"/>
        <v>0</v>
      </c>
      <c r="CB106" s="95">
        <f t="shared" si="83"/>
        <v>0</v>
      </c>
      <c r="CC106" s="300"/>
      <c r="CD106" s="300"/>
      <c r="CE106" s="120"/>
      <c r="CF106" s="313"/>
      <c r="CG106" s="95">
        <f t="shared" si="84"/>
        <v>0</v>
      </c>
      <c r="CH106" s="95">
        <f t="shared" si="84"/>
        <v>0</v>
      </c>
      <c r="CI106" s="291"/>
      <c r="CJ106" s="291"/>
      <c r="CK106" s="314"/>
      <c r="CL106" s="95"/>
      <c r="CM106" s="95">
        <f t="shared" si="85"/>
        <v>0</v>
      </c>
      <c r="CN106" s="95">
        <f t="shared" si="85"/>
        <v>0</v>
      </c>
      <c r="CO106" s="291"/>
      <c r="CP106" s="291"/>
      <c r="CQ106" s="95"/>
      <c r="CR106" s="95"/>
      <c r="CS106" s="95">
        <f t="shared" si="86"/>
        <v>0</v>
      </c>
      <c r="CT106" s="95">
        <f t="shared" si="86"/>
        <v>0</v>
      </c>
      <c r="CU106" s="300"/>
      <c r="CV106" s="300"/>
      <c r="CW106" s="291"/>
      <c r="CX106" s="291"/>
      <c r="CY106" s="95">
        <f t="shared" si="87"/>
        <v>0</v>
      </c>
      <c r="CZ106" s="95">
        <f t="shared" si="87"/>
        <v>0</v>
      </c>
      <c r="DA106" s="291"/>
      <c r="DB106" s="301"/>
      <c r="DC106" s="308"/>
      <c r="DD106" s="302"/>
      <c r="DE106" s="95">
        <f t="shared" si="88"/>
        <v>0</v>
      </c>
      <c r="DF106" s="95">
        <f t="shared" si="88"/>
        <v>0</v>
      </c>
      <c r="DG106" s="300"/>
      <c r="DH106" s="300"/>
      <c r="DI106" s="300"/>
      <c r="DJ106" s="300"/>
      <c r="DK106" s="95">
        <f t="shared" si="89"/>
        <v>0</v>
      </c>
      <c r="DL106" s="95">
        <f t="shared" si="89"/>
        <v>0</v>
      </c>
      <c r="DM106" s="291"/>
      <c r="DN106" s="291"/>
      <c r="DO106" s="315"/>
      <c r="DP106" s="316"/>
      <c r="DQ106" s="95">
        <f t="shared" si="90"/>
        <v>0</v>
      </c>
      <c r="DR106" s="95">
        <f t="shared" si="90"/>
        <v>0</v>
      </c>
      <c r="DS106" s="140"/>
      <c r="DT106" s="302"/>
      <c r="DU106" s="291"/>
      <c r="DV106" s="291"/>
      <c r="DW106" s="95">
        <f t="shared" si="91"/>
        <v>0</v>
      </c>
      <c r="DX106" s="95">
        <f t="shared" si="91"/>
        <v>0</v>
      </c>
      <c r="DY106" s="291"/>
      <c r="DZ106" s="301"/>
      <c r="EA106" s="317"/>
      <c r="EB106" s="302"/>
      <c r="EC106" s="95">
        <f t="shared" si="92"/>
        <v>0</v>
      </c>
      <c r="ED106" s="95">
        <f t="shared" si="92"/>
        <v>0</v>
      </c>
      <c r="EE106" s="291"/>
      <c r="EF106" s="291"/>
      <c r="EG106" s="296"/>
      <c r="EH106" s="315"/>
      <c r="EI106" s="95">
        <f t="shared" si="93"/>
        <v>0</v>
      </c>
      <c r="EJ106" s="95">
        <f t="shared" si="93"/>
        <v>0</v>
      </c>
      <c r="EK106" s="291"/>
      <c r="EL106" s="291"/>
      <c r="EM106" s="315"/>
      <c r="EN106" s="315"/>
      <c r="EO106" s="95">
        <f t="shared" si="94"/>
        <v>0</v>
      </c>
      <c r="EP106" s="95">
        <f t="shared" si="94"/>
        <v>0</v>
      </c>
      <c r="EQ106" s="262">
        <v>0</v>
      </c>
      <c r="ER106" s="240"/>
      <c r="ES106" s="240"/>
      <c r="ET106" s="240"/>
      <c r="EU106" s="98">
        <f t="shared" si="95"/>
        <v>0</v>
      </c>
      <c r="EV106" s="98">
        <f t="shared" si="96"/>
        <v>0</v>
      </c>
      <c r="EW106" s="95"/>
      <c r="EX106" s="95"/>
      <c r="EY106" s="95"/>
      <c r="EZ106" s="95"/>
      <c r="FA106" s="95">
        <f t="shared" si="97"/>
        <v>0</v>
      </c>
      <c r="FB106" s="95">
        <f t="shared" si="97"/>
        <v>0</v>
      </c>
      <c r="FC106" s="95"/>
      <c r="FD106" s="95"/>
      <c r="FE106" s="95"/>
      <c r="FF106" s="95"/>
      <c r="FG106" s="95">
        <f t="shared" si="98"/>
        <v>0</v>
      </c>
      <c r="FH106" s="95">
        <f t="shared" si="98"/>
        <v>0</v>
      </c>
      <c r="FI106" s="240"/>
      <c r="FJ106" s="240"/>
      <c r="FK106" s="240"/>
      <c r="FL106" s="240"/>
      <c r="FM106" s="98">
        <f t="shared" si="99"/>
        <v>0</v>
      </c>
      <c r="FN106" s="98">
        <f t="shared" si="100"/>
        <v>0</v>
      </c>
      <c r="FO106" s="240">
        <v>2.06</v>
      </c>
      <c r="FP106" s="240"/>
      <c r="FQ106" s="240"/>
      <c r="FR106" s="240"/>
      <c r="FS106" s="98">
        <f t="shared" si="101"/>
        <v>2.06</v>
      </c>
      <c r="FT106" s="98">
        <f t="shared" si="102"/>
        <v>0</v>
      </c>
      <c r="FU106" s="240">
        <v>3.61</v>
      </c>
      <c r="FV106" s="240"/>
      <c r="FW106" s="240"/>
      <c r="FX106" s="240"/>
      <c r="FY106" s="98">
        <f t="shared" si="103"/>
        <v>3.61</v>
      </c>
      <c r="FZ106" s="98">
        <f t="shared" si="104"/>
        <v>0</v>
      </c>
      <c r="GA106" s="240">
        <v>0</v>
      </c>
      <c r="GB106" s="240"/>
      <c r="GC106" s="240"/>
      <c r="GD106" s="240"/>
      <c r="GE106" s="98">
        <f t="shared" si="105"/>
        <v>0</v>
      </c>
      <c r="GF106" s="98">
        <f t="shared" si="106"/>
        <v>0</v>
      </c>
      <c r="GG106" s="240"/>
      <c r="GH106" s="240"/>
      <c r="GI106" s="98">
        <f t="shared" si="70"/>
        <v>0</v>
      </c>
      <c r="GJ106" s="98">
        <f t="shared" si="107"/>
        <v>0</v>
      </c>
      <c r="GK106" s="240"/>
      <c r="GL106" s="240"/>
      <c r="GM106" s="98">
        <f t="shared" si="108"/>
        <v>0</v>
      </c>
      <c r="GN106" s="98">
        <f t="shared" si="109"/>
        <v>0</v>
      </c>
      <c r="GO106" s="240">
        <v>0</v>
      </c>
      <c r="GP106" s="240"/>
      <c r="GQ106" s="98">
        <f t="shared" si="110"/>
        <v>0</v>
      </c>
      <c r="GR106" s="98">
        <f t="shared" si="111"/>
        <v>0</v>
      </c>
      <c r="GS106" s="240"/>
      <c r="GT106" s="240"/>
      <c r="GU106" s="98">
        <f t="shared" si="112"/>
        <v>0</v>
      </c>
      <c r="GV106" s="98">
        <f t="shared" si="113"/>
        <v>0</v>
      </c>
      <c r="GW106" s="240"/>
      <c r="GX106" s="240"/>
      <c r="GY106" s="98">
        <f t="shared" si="114"/>
        <v>0</v>
      </c>
      <c r="GZ106" s="98">
        <f t="shared" si="115"/>
        <v>0</v>
      </c>
      <c r="HA106" s="240"/>
      <c r="HB106" s="240"/>
      <c r="HC106" s="98">
        <f t="shared" si="116"/>
        <v>0</v>
      </c>
      <c r="HD106" s="98">
        <f t="shared" si="117"/>
        <v>0</v>
      </c>
      <c r="HE106" s="240">
        <v>1.33</v>
      </c>
      <c r="HF106" s="240"/>
      <c r="HG106" s="98">
        <f t="shared" si="118"/>
        <v>1.33</v>
      </c>
      <c r="HH106" s="98">
        <f t="shared" si="118"/>
        <v>0</v>
      </c>
      <c r="HI106" s="98">
        <v>1.65</v>
      </c>
      <c r="HJ106" s="98"/>
      <c r="HK106" s="98">
        <f t="shared" si="119"/>
        <v>1.65</v>
      </c>
      <c r="HL106" s="98">
        <f t="shared" si="119"/>
        <v>0</v>
      </c>
      <c r="HM106" s="98"/>
      <c r="HN106" s="98"/>
      <c r="HO106" s="98">
        <f t="shared" si="120"/>
        <v>0</v>
      </c>
      <c r="HP106" s="98">
        <f t="shared" si="120"/>
        <v>0</v>
      </c>
      <c r="HQ106" s="98"/>
      <c r="HR106" s="98"/>
      <c r="HS106" s="98">
        <f t="shared" si="121"/>
        <v>0</v>
      </c>
      <c r="HT106" s="98">
        <f t="shared" si="121"/>
        <v>0</v>
      </c>
      <c r="HU106" s="98">
        <v>0</v>
      </c>
      <c r="HV106" s="98"/>
      <c r="HW106" s="98">
        <f t="shared" si="122"/>
        <v>0</v>
      </c>
      <c r="HX106" s="98">
        <f t="shared" si="122"/>
        <v>0</v>
      </c>
      <c r="HY106" s="98"/>
      <c r="HZ106" s="98"/>
      <c r="IA106" s="98">
        <f t="shared" si="123"/>
        <v>0</v>
      </c>
      <c r="IB106" s="98">
        <f t="shared" si="123"/>
        <v>0</v>
      </c>
      <c r="IC106" s="98"/>
      <c r="ID106" s="98"/>
      <c r="IE106" s="98">
        <f t="shared" si="124"/>
        <v>0</v>
      </c>
      <c r="IF106" s="263">
        <f t="shared" si="125"/>
        <v>0</v>
      </c>
      <c r="IG106" s="288"/>
      <c r="IH106" s="288"/>
      <c r="II106" s="264">
        <f t="shared" si="126"/>
        <v>0</v>
      </c>
      <c r="IJ106" s="264">
        <f t="shared" si="126"/>
        <v>0</v>
      </c>
      <c r="IM106" s="264">
        <f t="shared" si="127"/>
        <v>0</v>
      </c>
      <c r="IN106" s="264">
        <f t="shared" si="127"/>
        <v>0</v>
      </c>
      <c r="IO106" s="240"/>
      <c r="IP106" s="264"/>
      <c r="IQ106" s="264">
        <f t="shared" si="128"/>
        <v>0</v>
      </c>
      <c r="IR106" s="264">
        <f t="shared" si="128"/>
        <v>0</v>
      </c>
      <c r="IS106" s="264"/>
      <c r="IT106" s="264"/>
      <c r="IU106" s="264">
        <f t="shared" si="129"/>
        <v>0</v>
      </c>
      <c r="IV106" s="264">
        <f t="shared" si="129"/>
        <v>0</v>
      </c>
      <c r="IW106" s="264">
        <v>5.15</v>
      </c>
      <c r="IX106" s="264"/>
      <c r="IY106" s="264">
        <f t="shared" si="130"/>
        <v>5.15</v>
      </c>
      <c r="IZ106" s="264">
        <f t="shared" si="131"/>
        <v>0</v>
      </c>
      <c r="JA106" s="264"/>
      <c r="JB106" s="264"/>
      <c r="JC106" s="264">
        <f t="shared" si="132"/>
        <v>0</v>
      </c>
      <c r="JD106" s="264">
        <f t="shared" si="132"/>
        <v>0</v>
      </c>
      <c r="JE106" s="264">
        <v>1.1100000000000001</v>
      </c>
      <c r="JF106" s="264"/>
      <c r="JG106" s="264">
        <f t="shared" si="133"/>
        <v>1.1100000000000001</v>
      </c>
      <c r="JH106" s="264">
        <f t="shared" si="133"/>
        <v>0</v>
      </c>
      <c r="JI106" s="264"/>
      <c r="JJ106" s="264"/>
      <c r="JK106" s="264">
        <f t="shared" si="134"/>
        <v>0</v>
      </c>
      <c r="JL106" s="264">
        <f t="shared" si="134"/>
        <v>0</v>
      </c>
      <c r="JM106" s="264"/>
      <c r="JN106" s="264"/>
      <c r="JO106" s="264">
        <f t="shared" si="135"/>
        <v>0</v>
      </c>
      <c r="JP106" s="264">
        <f t="shared" si="135"/>
        <v>0</v>
      </c>
      <c r="JQ106" s="264"/>
      <c r="JR106" s="264"/>
      <c r="JS106" s="264">
        <f t="shared" si="136"/>
        <v>0</v>
      </c>
      <c r="JT106" s="264">
        <f t="shared" si="136"/>
        <v>0</v>
      </c>
      <c r="JU106" s="264"/>
      <c r="JV106" s="264"/>
      <c r="JW106" s="264">
        <f t="shared" si="137"/>
        <v>0</v>
      </c>
      <c r="JX106" s="264">
        <f t="shared" si="137"/>
        <v>0</v>
      </c>
    </row>
    <row r="107" spans="1:284" ht="12.75" customHeight="1">
      <c r="A107" s="224" t="s">
        <v>129</v>
      </c>
      <c r="B107" s="225"/>
      <c r="C107" s="318">
        <f t="shared" ref="C107:BN107" si="138">MAX(C11:C106)</f>
        <v>0</v>
      </c>
      <c r="D107" s="318">
        <f t="shared" si="138"/>
        <v>0</v>
      </c>
      <c r="E107" s="318">
        <f t="shared" si="138"/>
        <v>0</v>
      </c>
      <c r="F107" s="318">
        <f t="shared" si="138"/>
        <v>0</v>
      </c>
      <c r="G107" s="318">
        <f t="shared" si="138"/>
        <v>0</v>
      </c>
      <c r="H107" s="318">
        <f t="shared" si="138"/>
        <v>0</v>
      </c>
      <c r="I107" s="318">
        <f t="shared" si="138"/>
        <v>12.37</v>
      </c>
      <c r="J107" s="319">
        <f t="shared" si="138"/>
        <v>0</v>
      </c>
      <c r="K107" s="319">
        <f t="shared" si="138"/>
        <v>0</v>
      </c>
      <c r="L107" s="319">
        <f t="shared" si="138"/>
        <v>0</v>
      </c>
      <c r="M107" s="318">
        <f t="shared" si="138"/>
        <v>12.37</v>
      </c>
      <c r="N107" s="318">
        <f t="shared" si="138"/>
        <v>0</v>
      </c>
      <c r="O107" s="318">
        <f t="shared" si="138"/>
        <v>0</v>
      </c>
      <c r="P107" s="318">
        <f t="shared" si="138"/>
        <v>0</v>
      </c>
      <c r="Q107" s="318">
        <f t="shared" si="138"/>
        <v>0</v>
      </c>
      <c r="R107" s="318">
        <f t="shared" si="138"/>
        <v>0</v>
      </c>
      <c r="S107" s="318">
        <f t="shared" si="138"/>
        <v>0</v>
      </c>
      <c r="T107" s="318">
        <f t="shared" si="138"/>
        <v>0</v>
      </c>
      <c r="U107" s="318">
        <f t="shared" si="138"/>
        <v>0</v>
      </c>
      <c r="V107" s="318">
        <f t="shared" si="138"/>
        <v>0</v>
      </c>
      <c r="W107" s="318">
        <f t="shared" si="138"/>
        <v>0</v>
      </c>
      <c r="X107" s="318">
        <f t="shared" si="138"/>
        <v>0</v>
      </c>
      <c r="Y107" s="318">
        <f t="shared" si="138"/>
        <v>0</v>
      </c>
      <c r="Z107" s="318">
        <f t="shared" si="138"/>
        <v>0</v>
      </c>
      <c r="AA107" s="318">
        <f t="shared" si="138"/>
        <v>0</v>
      </c>
      <c r="AB107" s="318">
        <f t="shared" si="138"/>
        <v>0</v>
      </c>
      <c r="AC107" s="318">
        <f t="shared" si="138"/>
        <v>0</v>
      </c>
      <c r="AD107" s="318">
        <f t="shared" si="138"/>
        <v>0</v>
      </c>
      <c r="AE107" s="318">
        <f t="shared" si="138"/>
        <v>0</v>
      </c>
      <c r="AF107" s="318">
        <f t="shared" si="138"/>
        <v>0</v>
      </c>
      <c r="AG107" s="318">
        <f t="shared" si="138"/>
        <v>41.24</v>
      </c>
      <c r="AH107" s="318">
        <f t="shared" si="138"/>
        <v>0</v>
      </c>
      <c r="AI107" s="318">
        <f t="shared" si="138"/>
        <v>0</v>
      </c>
      <c r="AJ107" s="318">
        <f t="shared" si="138"/>
        <v>0</v>
      </c>
      <c r="AK107" s="318">
        <f t="shared" si="138"/>
        <v>41.24</v>
      </c>
      <c r="AL107" s="318">
        <f t="shared" si="138"/>
        <v>0</v>
      </c>
      <c r="AM107" s="318">
        <f t="shared" si="138"/>
        <v>0</v>
      </c>
      <c r="AN107" s="318">
        <f t="shared" si="138"/>
        <v>0</v>
      </c>
      <c r="AO107" s="318">
        <f t="shared" si="138"/>
        <v>0</v>
      </c>
      <c r="AP107" s="318">
        <f t="shared" si="138"/>
        <v>0</v>
      </c>
      <c r="AQ107" s="318">
        <f t="shared" si="138"/>
        <v>0</v>
      </c>
      <c r="AR107" s="318">
        <f t="shared" si="138"/>
        <v>0</v>
      </c>
      <c r="AS107" s="318">
        <f t="shared" si="138"/>
        <v>0</v>
      </c>
      <c r="AT107" s="318">
        <f t="shared" si="138"/>
        <v>0</v>
      </c>
      <c r="AU107" s="318">
        <f t="shared" si="138"/>
        <v>0</v>
      </c>
      <c r="AV107" s="318">
        <f t="shared" si="138"/>
        <v>0</v>
      </c>
      <c r="AW107" s="318">
        <f t="shared" si="138"/>
        <v>0</v>
      </c>
      <c r="AX107" s="318">
        <f t="shared" si="138"/>
        <v>0</v>
      </c>
      <c r="AY107" s="318">
        <f t="shared" si="138"/>
        <v>0</v>
      </c>
      <c r="AZ107" s="318">
        <f t="shared" si="138"/>
        <v>0</v>
      </c>
      <c r="BA107" s="318">
        <f t="shared" si="138"/>
        <v>0</v>
      </c>
      <c r="BB107" s="318">
        <f t="shared" si="138"/>
        <v>0</v>
      </c>
      <c r="BC107" s="318">
        <f t="shared" si="138"/>
        <v>0</v>
      </c>
      <c r="BD107" s="318">
        <f t="shared" si="138"/>
        <v>0</v>
      </c>
      <c r="BE107" s="318">
        <f t="shared" si="138"/>
        <v>0</v>
      </c>
      <c r="BF107" s="318">
        <f t="shared" si="138"/>
        <v>0</v>
      </c>
      <c r="BG107" s="318">
        <f t="shared" si="138"/>
        <v>0</v>
      </c>
      <c r="BH107" s="318">
        <f t="shared" si="138"/>
        <v>0</v>
      </c>
      <c r="BI107" s="318">
        <f t="shared" si="138"/>
        <v>0</v>
      </c>
      <c r="BJ107" s="318">
        <f t="shared" si="138"/>
        <v>0</v>
      </c>
      <c r="BK107" s="318">
        <f t="shared" si="138"/>
        <v>0</v>
      </c>
      <c r="BL107" s="318">
        <f t="shared" si="138"/>
        <v>0</v>
      </c>
      <c r="BM107" s="318">
        <f t="shared" si="138"/>
        <v>0</v>
      </c>
      <c r="BN107" s="318">
        <f t="shared" si="138"/>
        <v>0</v>
      </c>
      <c r="BO107" s="318">
        <f t="shared" ref="BO107:DZ107" si="139">MAX(BO11:BO106)</f>
        <v>0</v>
      </c>
      <c r="BP107" s="318">
        <f t="shared" si="139"/>
        <v>0</v>
      </c>
      <c r="BQ107" s="318">
        <f t="shared" si="139"/>
        <v>0</v>
      </c>
      <c r="BR107" s="318">
        <f t="shared" si="139"/>
        <v>0</v>
      </c>
      <c r="BS107" s="318">
        <f t="shared" si="139"/>
        <v>0</v>
      </c>
      <c r="BT107" s="318">
        <f t="shared" si="139"/>
        <v>0</v>
      </c>
      <c r="BU107" s="318">
        <f t="shared" si="139"/>
        <v>0</v>
      </c>
      <c r="BV107" s="318">
        <f t="shared" si="139"/>
        <v>0</v>
      </c>
      <c r="BW107" s="318">
        <f t="shared" si="139"/>
        <v>0</v>
      </c>
      <c r="BX107" s="318">
        <f t="shared" si="139"/>
        <v>0</v>
      </c>
      <c r="BY107" s="318">
        <f t="shared" si="139"/>
        <v>0</v>
      </c>
      <c r="BZ107" s="318">
        <f t="shared" si="139"/>
        <v>0</v>
      </c>
      <c r="CA107" s="318">
        <f t="shared" si="139"/>
        <v>0</v>
      </c>
      <c r="CB107" s="318">
        <f t="shared" si="139"/>
        <v>0</v>
      </c>
      <c r="CC107" s="318">
        <f t="shared" si="139"/>
        <v>0</v>
      </c>
      <c r="CD107" s="318">
        <f t="shared" si="139"/>
        <v>0</v>
      </c>
      <c r="CE107" s="318">
        <f t="shared" si="139"/>
        <v>0</v>
      </c>
      <c r="CF107" s="318">
        <f t="shared" si="139"/>
        <v>0</v>
      </c>
      <c r="CG107" s="318">
        <f t="shared" si="139"/>
        <v>0</v>
      </c>
      <c r="CH107" s="318">
        <f t="shared" si="139"/>
        <v>0</v>
      </c>
      <c r="CI107" s="318">
        <f t="shared" si="139"/>
        <v>0</v>
      </c>
      <c r="CJ107" s="318">
        <f t="shared" si="139"/>
        <v>0</v>
      </c>
      <c r="CK107" s="318">
        <f t="shared" si="139"/>
        <v>0</v>
      </c>
      <c r="CL107" s="318">
        <f t="shared" si="139"/>
        <v>0</v>
      </c>
      <c r="CM107" s="318">
        <f t="shared" si="139"/>
        <v>0</v>
      </c>
      <c r="CN107" s="318">
        <f t="shared" si="139"/>
        <v>0</v>
      </c>
      <c r="CO107" s="318">
        <f t="shared" si="139"/>
        <v>0</v>
      </c>
      <c r="CP107" s="318">
        <f t="shared" si="139"/>
        <v>0</v>
      </c>
      <c r="CQ107" s="318">
        <f t="shared" si="139"/>
        <v>0</v>
      </c>
      <c r="CR107" s="318">
        <f t="shared" si="139"/>
        <v>0</v>
      </c>
      <c r="CS107" s="318">
        <f t="shared" si="139"/>
        <v>0</v>
      </c>
      <c r="CT107" s="318">
        <f t="shared" si="139"/>
        <v>0</v>
      </c>
      <c r="CU107" s="318">
        <f t="shared" si="139"/>
        <v>0</v>
      </c>
      <c r="CV107" s="318">
        <f t="shared" si="139"/>
        <v>0</v>
      </c>
      <c r="CW107" s="318">
        <f t="shared" si="139"/>
        <v>0</v>
      </c>
      <c r="CX107" s="318">
        <f t="shared" si="139"/>
        <v>0</v>
      </c>
      <c r="CY107" s="318">
        <f t="shared" si="139"/>
        <v>0</v>
      </c>
      <c r="CZ107" s="318">
        <f t="shared" si="139"/>
        <v>0</v>
      </c>
      <c r="DA107" s="318">
        <f t="shared" si="139"/>
        <v>0</v>
      </c>
      <c r="DB107" s="318">
        <f t="shared" si="139"/>
        <v>0</v>
      </c>
      <c r="DC107" s="318">
        <f t="shared" si="139"/>
        <v>0</v>
      </c>
      <c r="DD107" s="318">
        <f t="shared" si="139"/>
        <v>0</v>
      </c>
      <c r="DE107" s="318">
        <f t="shared" si="139"/>
        <v>0</v>
      </c>
      <c r="DF107" s="318">
        <f t="shared" si="139"/>
        <v>0</v>
      </c>
      <c r="DG107" s="318">
        <f t="shared" si="139"/>
        <v>0</v>
      </c>
      <c r="DH107" s="318">
        <f t="shared" si="139"/>
        <v>0</v>
      </c>
      <c r="DI107" s="318">
        <f t="shared" si="139"/>
        <v>0</v>
      </c>
      <c r="DJ107" s="318">
        <f t="shared" si="139"/>
        <v>0</v>
      </c>
      <c r="DK107" s="318">
        <f t="shared" si="139"/>
        <v>0</v>
      </c>
      <c r="DL107" s="318">
        <f t="shared" si="139"/>
        <v>0</v>
      </c>
      <c r="DM107" s="318">
        <f t="shared" si="139"/>
        <v>0</v>
      </c>
      <c r="DN107" s="318">
        <f t="shared" si="139"/>
        <v>0</v>
      </c>
      <c r="DO107" s="318">
        <f t="shared" si="139"/>
        <v>0</v>
      </c>
      <c r="DP107" s="318">
        <f t="shared" si="139"/>
        <v>0</v>
      </c>
      <c r="DQ107" s="318">
        <f t="shared" si="139"/>
        <v>0</v>
      </c>
      <c r="DR107" s="318">
        <f t="shared" si="139"/>
        <v>0</v>
      </c>
      <c r="DS107" s="318">
        <f t="shared" si="139"/>
        <v>0</v>
      </c>
      <c r="DT107" s="318">
        <f t="shared" si="139"/>
        <v>0</v>
      </c>
      <c r="DU107" s="318">
        <f t="shared" si="139"/>
        <v>0</v>
      </c>
      <c r="DV107" s="318">
        <f t="shared" si="139"/>
        <v>0</v>
      </c>
      <c r="DW107" s="318">
        <f t="shared" si="139"/>
        <v>0</v>
      </c>
      <c r="DX107" s="318">
        <f t="shared" si="139"/>
        <v>0</v>
      </c>
      <c r="DY107" s="318">
        <f t="shared" si="139"/>
        <v>0</v>
      </c>
      <c r="DZ107" s="318">
        <f t="shared" si="139"/>
        <v>0</v>
      </c>
      <c r="EA107" s="318">
        <f t="shared" ref="EA107:EP107" si="140">MAX(EA11:EA106)</f>
        <v>0</v>
      </c>
      <c r="EB107" s="318">
        <f t="shared" si="140"/>
        <v>0</v>
      </c>
      <c r="EC107" s="318">
        <f t="shared" si="140"/>
        <v>0</v>
      </c>
      <c r="ED107" s="318">
        <f t="shared" si="140"/>
        <v>0</v>
      </c>
      <c r="EE107" s="318">
        <f t="shared" si="140"/>
        <v>0</v>
      </c>
      <c r="EF107" s="318">
        <f t="shared" si="140"/>
        <v>0</v>
      </c>
      <c r="EG107" s="318">
        <f t="shared" si="140"/>
        <v>0</v>
      </c>
      <c r="EH107" s="318">
        <f t="shared" si="140"/>
        <v>0</v>
      </c>
      <c r="EI107" s="318">
        <f t="shared" si="140"/>
        <v>0</v>
      </c>
      <c r="EJ107" s="318">
        <f t="shared" si="140"/>
        <v>0</v>
      </c>
      <c r="EK107" s="318">
        <f t="shared" si="140"/>
        <v>0</v>
      </c>
      <c r="EL107" s="318">
        <f t="shared" si="140"/>
        <v>0</v>
      </c>
      <c r="EM107" s="318">
        <f t="shared" si="140"/>
        <v>0</v>
      </c>
      <c r="EN107" s="318">
        <f t="shared" si="140"/>
        <v>0</v>
      </c>
      <c r="EO107" s="318">
        <f t="shared" si="140"/>
        <v>0</v>
      </c>
      <c r="EP107" s="318">
        <f t="shared" si="140"/>
        <v>0</v>
      </c>
      <c r="EQ107" s="318">
        <f t="shared" ref="EQ107:ER107" si="141">MAX(EQ11:EQ106)</f>
        <v>15.46</v>
      </c>
      <c r="ER107" s="318">
        <f t="shared" si="141"/>
        <v>0</v>
      </c>
      <c r="ES107" s="318">
        <f t="shared" ref="ES107:GN107" si="142">MAX(ES11:ES106)</f>
        <v>0</v>
      </c>
      <c r="ET107" s="318">
        <f t="shared" si="142"/>
        <v>0</v>
      </c>
      <c r="EU107" s="318">
        <f t="shared" si="142"/>
        <v>15.46</v>
      </c>
      <c r="EV107" s="318">
        <f t="shared" si="142"/>
        <v>0</v>
      </c>
      <c r="EW107" s="318">
        <f t="shared" si="142"/>
        <v>0</v>
      </c>
      <c r="EX107" s="318">
        <f t="shared" si="142"/>
        <v>0</v>
      </c>
      <c r="EY107" s="318">
        <f t="shared" si="142"/>
        <v>0</v>
      </c>
      <c r="EZ107" s="318">
        <f t="shared" si="142"/>
        <v>0</v>
      </c>
      <c r="FA107" s="318">
        <f t="shared" si="142"/>
        <v>0</v>
      </c>
      <c r="FB107" s="318">
        <f t="shared" si="142"/>
        <v>0</v>
      </c>
      <c r="FC107" s="318">
        <f t="shared" si="142"/>
        <v>0</v>
      </c>
      <c r="FD107" s="318">
        <f t="shared" si="142"/>
        <v>0</v>
      </c>
      <c r="FE107" s="318">
        <f t="shared" si="142"/>
        <v>0</v>
      </c>
      <c r="FF107" s="318">
        <f t="shared" si="142"/>
        <v>0</v>
      </c>
      <c r="FG107" s="318">
        <f t="shared" si="142"/>
        <v>0</v>
      </c>
      <c r="FH107" s="318">
        <f t="shared" si="142"/>
        <v>0</v>
      </c>
      <c r="FI107" s="319">
        <f t="shared" si="142"/>
        <v>0</v>
      </c>
      <c r="FJ107" s="319">
        <f t="shared" si="142"/>
        <v>0</v>
      </c>
      <c r="FK107" s="319">
        <f t="shared" si="142"/>
        <v>0</v>
      </c>
      <c r="FL107" s="319">
        <f t="shared" si="142"/>
        <v>0</v>
      </c>
      <c r="FM107" s="319">
        <f t="shared" si="142"/>
        <v>0</v>
      </c>
      <c r="FN107" s="319">
        <f t="shared" si="142"/>
        <v>0</v>
      </c>
      <c r="FO107" s="319">
        <f t="shared" si="142"/>
        <v>2.06</v>
      </c>
      <c r="FP107" s="319">
        <f t="shared" si="142"/>
        <v>0</v>
      </c>
      <c r="FQ107" s="319">
        <f t="shared" si="142"/>
        <v>0</v>
      </c>
      <c r="FR107" s="319">
        <f t="shared" si="142"/>
        <v>0</v>
      </c>
      <c r="FS107" s="319">
        <f t="shared" si="142"/>
        <v>2.06</v>
      </c>
      <c r="FT107" s="319">
        <f t="shared" si="142"/>
        <v>0</v>
      </c>
      <c r="FU107" s="319">
        <f t="shared" si="142"/>
        <v>3.61</v>
      </c>
      <c r="FV107" s="319">
        <f t="shared" si="142"/>
        <v>0</v>
      </c>
      <c r="FW107" s="319">
        <f t="shared" si="142"/>
        <v>0</v>
      </c>
      <c r="FX107" s="319">
        <f t="shared" si="142"/>
        <v>0</v>
      </c>
      <c r="FY107" s="319">
        <f t="shared" si="142"/>
        <v>3.61</v>
      </c>
      <c r="FZ107" s="319">
        <f t="shared" si="142"/>
        <v>0</v>
      </c>
      <c r="GA107" s="319">
        <f t="shared" si="142"/>
        <v>8.25</v>
      </c>
      <c r="GB107" s="319">
        <f t="shared" si="142"/>
        <v>0</v>
      </c>
      <c r="GC107" s="319">
        <f t="shared" si="142"/>
        <v>0</v>
      </c>
      <c r="GD107" s="319">
        <f t="shared" si="142"/>
        <v>0</v>
      </c>
      <c r="GE107" s="319">
        <f t="shared" si="142"/>
        <v>8.25</v>
      </c>
      <c r="GF107" s="319">
        <f t="shared" si="142"/>
        <v>0</v>
      </c>
      <c r="GG107" s="319">
        <f t="shared" si="142"/>
        <v>0</v>
      </c>
      <c r="GH107" s="319">
        <f t="shared" si="142"/>
        <v>0</v>
      </c>
      <c r="GI107" s="319">
        <f t="shared" si="142"/>
        <v>0</v>
      </c>
      <c r="GJ107" s="319">
        <f t="shared" si="142"/>
        <v>0</v>
      </c>
      <c r="GK107" s="319">
        <f t="shared" si="142"/>
        <v>0</v>
      </c>
      <c r="GL107" s="319">
        <f t="shared" si="142"/>
        <v>0</v>
      </c>
      <c r="GM107" s="319">
        <f t="shared" si="142"/>
        <v>0</v>
      </c>
      <c r="GN107" s="319">
        <f t="shared" si="142"/>
        <v>0</v>
      </c>
      <c r="GO107" s="319">
        <f t="shared" ref="GO107:GR107" si="143">MAX(GO11:GO106)</f>
        <v>3.81</v>
      </c>
      <c r="GP107" s="319">
        <f t="shared" si="143"/>
        <v>0</v>
      </c>
      <c r="GQ107" s="319">
        <f t="shared" si="143"/>
        <v>3.81</v>
      </c>
      <c r="GR107" s="319">
        <f t="shared" si="143"/>
        <v>0</v>
      </c>
      <c r="GS107" s="319">
        <f t="shared" ref="GS107:GX107" si="144">MAX(GS11:GS106)</f>
        <v>0</v>
      </c>
      <c r="GT107" s="319">
        <f t="shared" si="144"/>
        <v>0</v>
      </c>
      <c r="GU107" s="319">
        <f t="shared" si="144"/>
        <v>0</v>
      </c>
      <c r="GV107" s="319">
        <f t="shared" si="144"/>
        <v>0</v>
      </c>
      <c r="GW107" s="319">
        <f t="shared" si="144"/>
        <v>0</v>
      </c>
      <c r="GX107" s="319">
        <f t="shared" si="144"/>
        <v>0</v>
      </c>
      <c r="GY107" s="319">
        <f t="shared" ref="GY107:HB107" si="145">MAX(GY11:GY106)</f>
        <v>0</v>
      </c>
      <c r="GZ107" s="319">
        <f t="shared" si="145"/>
        <v>0</v>
      </c>
      <c r="HA107" s="319">
        <f t="shared" si="145"/>
        <v>0</v>
      </c>
      <c r="HB107" s="319">
        <f t="shared" si="145"/>
        <v>0</v>
      </c>
      <c r="HC107" s="319">
        <f t="shared" ref="HC107:IB107" si="146">MAX(HC11:HC106)</f>
        <v>0</v>
      </c>
      <c r="HD107" s="319">
        <f t="shared" si="146"/>
        <v>0</v>
      </c>
      <c r="HE107" s="319">
        <f t="shared" si="146"/>
        <v>1.33</v>
      </c>
      <c r="HF107" s="319">
        <f t="shared" si="146"/>
        <v>0</v>
      </c>
      <c r="HG107" s="319">
        <f t="shared" si="146"/>
        <v>1.33</v>
      </c>
      <c r="HH107" s="319">
        <f t="shared" si="146"/>
        <v>0</v>
      </c>
      <c r="HI107" s="319">
        <f t="shared" si="146"/>
        <v>1.65</v>
      </c>
      <c r="HJ107" s="319">
        <f t="shared" si="146"/>
        <v>0</v>
      </c>
      <c r="HK107" s="319">
        <f t="shared" si="146"/>
        <v>1.65</v>
      </c>
      <c r="HL107" s="319">
        <f t="shared" si="146"/>
        <v>0</v>
      </c>
      <c r="HM107" s="319">
        <f t="shared" si="146"/>
        <v>0</v>
      </c>
      <c r="HN107" s="319">
        <f t="shared" si="146"/>
        <v>0</v>
      </c>
      <c r="HO107" s="319">
        <f t="shared" si="146"/>
        <v>0</v>
      </c>
      <c r="HP107" s="319">
        <f t="shared" si="146"/>
        <v>0</v>
      </c>
      <c r="HQ107" s="319">
        <f t="shared" si="146"/>
        <v>0</v>
      </c>
      <c r="HR107" s="319">
        <f t="shared" si="146"/>
        <v>0</v>
      </c>
      <c r="HS107" s="319">
        <f t="shared" si="146"/>
        <v>0</v>
      </c>
      <c r="HT107" s="319">
        <f t="shared" si="146"/>
        <v>0</v>
      </c>
      <c r="HU107" s="319">
        <f>MAX(HU11:HU106)</f>
        <v>6.19</v>
      </c>
      <c r="HV107" s="319">
        <f t="shared" si="146"/>
        <v>0</v>
      </c>
      <c r="HW107" s="319">
        <f t="shared" si="146"/>
        <v>6.19</v>
      </c>
      <c r="HX107" s="319">
        <f t="shared" si="146"/>
        <v>0</v>
      </c>
      <c r="HY107" s="319">
        <f t="shared" si="146"/>
        <v>0</v>
      </c>
      <c r="HZ107" s="319">
        <f t="shared" si="146"/>
        <v>0</v>
      </c>
      <c r="IA107" s="319">
        <f t="shared" si="146"/>
        <v>0</v>
      </c>
      <c r="IB107" s="319">
        <f t="shared" si="146"/>
        <v>0</v>
      </c>
      <c r="IC107" s="319">
        <f t="shared" ref="IC107:JX107" si="147">MAX(IC11:IC106)</f>
        <v>0</v>
      </c>
      <c r="ID107" s="319">
        <f t="shared" si="147"/>
        <v>0</v>
      </c>
      <c r="IE107" s="319">
        <f t="shared" si="147"/>
        <v>0</v>
      </c>
      <c r="IF107" s="320">
        <f t="shared" si="147"/>
        <v>0</v>
      </c>
      <c r="IG107" s="202">
        <f t="shared" si="147"/>
        <v>0</v>
      </c>
      <c r="IH107" s="202">
        <f t="shared" si="147"/>
        <v>0</v>
      </c>
      <c r="II107" s="202">
        <f t="shared" si="147"/>
        <v>0</v>
      </c>
      <c r="IJ107" s="202">
        <f t="shared" si="147"/>
        <v>0</v>
      </c>
      <c r="IK107" s="319">
        <f t="shared" si="147"/>
        <v>0</v>
      </c>
      <c r="IL107" s="319">
        <f t="shared" si="147"/>
        <v>0</v>
      </c>
      <c r="IM107" s="319">
        <f t="shared" si="147"/>
        <v>0</v>
      </c>
      <c r="IN107" s="319">
        <f t="shared" si="147"/>
        <v>0</v>
      </c>
      <c r="IO107" s="319">
        <f t="shared" si="147"/>
        <v>0</v>
      </c>
      <c r="IP107" s="319">
        <f t="shared" si="147"/>
        <v>0</v>
      </c>
      <c r="IQ107" s="319">
        <f t="shared" si="147"/>
        <v>0</v>
      </c>
      <c r="IR107" s="319">
        <f t="shared" si="147"/>
        <v>0</v>
      </c>
      <c r="IS107" s="319">
        <f t="shared" si="147"/>
        <v>0</v>
      </c>
      <c r="IT107" s="319">
        <f t="shared" si="147"/>
        <v>0</v>
      </c>
      <c r="IU107" s="319">
        <f t="shared" si="147"/>
        <v>0</v>
      </c>
      <c r="IV107" s="319">
        <f t="shared" si="147"/>
        <v>0</v>
      </c>
      <c r="IW107" s="319">
        <f t="shared" si="147"/>
        <v>5.15</v>
      </c>
      <c r="IX107" s="319">
        <f t="shared" si="147"/>
        <v>0</v>
      </c>
      <c r="IY107" s="319">
        <f t="shared" si="147"/>
        <v>5.15</v>
      </c>
      <c r="IZ107" s="319">
        <f t="shared" si="147"/>
        <v>0</v>
      </c>
      <c r="JA107" s="319">
        <f t="shared" si="147"/>
        <v>0</v>
      </c>
      <c r="JB107" s="319">
        <f t="shared" si="147"/>
        <v>0</v>
      </c>
      <c r="JC107" s="319">
        <f t="shared" si="147"/>
        <v>0</v>
      </c>
      <c r="JD107" s="319">
        <f t="shared" si="147"/>
        <v>0</v>
      </c>
      <c r="JE107" s="319">
        <f t="shared" si="147"/>
        <v>1.33</v>
      </c>
      <c r="JF107" s="319">
        <f t="shared" si="147"/>
        <v>0</v>
      </c>
      <c r="JG107" s="319">
        <f t="shared" si="147"/>
        <v>1.33</v>
      </c>
      <c r="JH107" s="319">
        <f t="shared" si="147"/>
        <v>0</v>
      </c>
      <c r="JI107" s="319">
        <f t="shared" si="147"/>
        <v>0</v>
      </c>
      <c r="JJ107" s="319">
        <f t="shared" si="147"/>
        <v>0</v>
      </c>
      <c r="JK107" s="319">
        <f t="shared" si="147"/>
        <v>0</v>
      </c>
      <c r="JL107" s="319">
        <f t="shared" si="147"/>
        <v>0</v>
      </c>
      <c r="JM107" s="319">
        <f t="shared" si="147"/>
        <v>0</v>
      </c>
      <c r="JN107" s="319">
        <f t="shared" si="147"/>
        <v>0</v>
      </c>
      <c r="JO107" s="319">
        <f t="shared" si="147"/>
        <v>0</v>
      </c>
      <c r="JP107" s="319">
        <f t="shared" si="147"/>
        <v>0</v>
      </c>
      <c r="JQ107" s="319">
        <f t="shared" si="147"/>
        <v>0</v>
      </c>
      <c r="JR107" s="319">
        <f t="shared" si="147"/>
        <v>0</v>
      </c>
      <c r="JS107" s="319">
        <f t="shared" si="147"/>
        <v>0</v>
      </c>
      <c r="JT107" s="319">
        <f t="shared" si="147"/>
        <v>0</v>
      </c>
      <c r="JU107" s="319">
        <f t="shared" si="147"/>
        <v>0</v>
      </c>
      <c r="JV107" s="319">
        <f t="shared" si="147"/>
        <v>0</v>
      </c>
      <c r="JW107" s="319">
        <f t="shared" si="147"/>
        <v>0</v>
      </c>
      <c r="JX107" s="319">
        <f t="shared" si="147"/>
        <v>0</v>
      </c>
    </row>
    <row r="108" spans="1:284" ht="12.75" customHeight="1">
      <c r="A108" s="226" t="s">
        <v>130</v>
      </c>
      <c r="B108" s="143"/>
      <c r="C108" s="202">
        <f t="shared" ref="C108:BN108" si="148">MIN(C11:C106)</f>
        <v>0</v>
      </c>
      <c r="D108" s="202">
        <f t="shared" si="148"/>
        <v>0</v>
      </c>
      <c r="E108" s="202">
        <f t="shared" si="148"/>
        <v>0</v>
      </c>
      <c r="F108" s="202">
        <f t="shared" si="148"/>
        <v>0</v>
      </c>
      <c r="G108" s="202">
        <f t="shared" si="148"/>
        <v>0</v>
      </c>
      <c r="H108" s="202">
        <f t="shared" si="148"/>
        <v>0</v>
      </c>
      <c r="I108" s="202">
        <f t="shared" si="148"/>
        <v>0</v>
      </c>
      <c r="J108" s="202">
        <f t="shared" si="148"/>
        <v>0</v>
      </c>
      <c r="K108" s="202">
        <f t="shared" si="148"/>
        <v>0</v>
      </c>
      <c r="L108" s="202">
        <f t="shared" si="148"/>
        <v>0</v>
      </c>
      <c r="M108" s="202">
        <f t="shared" si="148"/>
        <v>0</v>
      </c>
      <c r="N108" s="202">
        <f t="shared" si="148"/>
        <v>0</v>
      </c>
      <c r="O108" s="202">
        <f t="shared" si="148"/>
        <v>0</v>
      </c>
      <c r="P108" s="202">
        <f t="shared" si="148"/>
        <v>0</v>
      </c>
      <c r="Q108" s="202">
        <f t="shared" si="148"/>
        <v>0</v>
      </c>
      <c r="R108" s="202">
        <f t="shared" si="148"/>
        <v>0</v>
      </c>
      <c r="S108" s="202">
        <f t="shared" si="148"/>
        <v>0</v>
      </c>
      <c r="T108" s="202">
        <f t="shared" si="148"/>
        <v>0</v>
      </c>
      <c r="U108" s="202">
        <f t="shared" si="148"/>
        <v>0</v>
      </c>
      <c r="V108" s="202">
        <f t="shared" si="148"/>
        <v>0</v>
      </c>
      <c r="W108" s="202">
        <f t="shared" si="148"/>
        <v>0</v>
      </c>
      <c r="X108" s="202">
        <f t="shared" si="148"/>
        <v>0</v>
      </c>
      <c r="Y108" s="202">
        <f t="shared" si="148"/>
        <v>0</v>
      </c>
      <c r="Z108" s="202">
        <f t="shared" si="148"/>
        <v>0</v>
      </c>
      <c r="AA108" s="202">
        <f t="shared" si="148"/>
        <v>0</v>
      </c>
      <c r="AB108" s="202">
        <f t="shared" si="148"/>
        <v>0</v>
      </c>
      <c r="AC108" s="202">
        <f t="shared" si="148"/>
        <v>0</v>
      </c>
      <c r="AD108" s="202">
        <f t="shared" si="148"/>
        <v>0</v>
      </c>
      <c r="AE108" s="202">
        <f t="shared" si="148"/>
        <v>0</v>
      </c>
      <c r="AF108" s="202">
        <f t="shared" si="148"/>
        <v>0</v>
      </c>
      <c r="AG108" s="202">
        <f t="shared" si="148"/>
        <v>0</v>
      </c>
      <c r="AH108" s="202">
        <f t="shared" si="148"/>
        <v>0</v>
      </c>
      <c r="AI108" s="202">
        <f t="shared" si="148"/>
        <v>0</v>
      </c>
      <c r="AJ108" s="202">
        <f t="shared" si="148"/>
        <v>0</v>
      </c>
      <c r="AK108" s="202">
        <f t="shared" si="148"/>
        <v>0</v>
      </c>
      <c r="AL108" s="202">
        <f t="shared" si="148"/>
        <v>0</v>
      </c>
      <c r="AM108" s="202">
        <f t="shared" si="148"/>
        <v>0</v>
      </c>
      <c r="AN108" s="202">
        <f t="shared" si="148"/>
        <v>0</v>
      </c>
      <c r="AO108" s="202">
        <f t="shared" si="148"/>
        <v>0</v>
      </c>
      <c r="AP108" s="202">
        <f t="shared" si="148"/>
        <v>0</v>
      </c>
      <c r="AQ108" s="202">
        <f t="shared" si="148"/>
        <v>0</v>
      </c>
      <c r="AR108" s="202">
        <f t="shared" si="148"/>
        <v>0</v>
      </c>
      <c r="AS108" s="202">
        <f t="shared" si="148"/>
        <v>0</v>
      </c>
      <c r="AT108" s="202">
        <f t="shared" si="148"/>
        <v>0</v>
      </c>
      <c r="AU108" s="202">
        <f t="shared" si="148"/>
        <v>0</v>
      </c>
      <c r="AV108" s="202">
        <f t="shared" si="148"/>
        <v>0</v>
      </c>
      <c r="AW108" s="202">
        <f t="shared" si="148"/>
        <v>0</v>
      </c>
      <c r="AX108" s="202">
        <f t="shared" si="148"/>
        <v>0</v>
      </c>
      <c r="AY108" s="202">
        <f t="shared" si="148"/>
        <v>0</v>
      </c>
      <c r="AZ108" s="202">
        <f t="shared" si="148"/>
        <v>0</v>
      </c>
      <c r="BA108" s="202">
        <f t="shared" si="148"/>
        <v>0</v>
      </c>
      <c r="BB108" s="202">
        <f t="shared" si="148"/>
        <v>0</v>
      </c>
      <c r="BC108" s="202">
        <f t="shared" si="148"/>
        <v>0</v>
      </c>
      <c r="BD108" s="202">
        <f t="shared" si="148"/>
        <v>0</v>
      </c>
      <c r="BE108" s="202">
        <f t="shared" si="148"/>
        <v>0</v>
      </c>
      <c r="BF108" s="202">
        <f t="shared" si="148"/>
        <v>0</v>
      </c>
      <c r="BG108" s="202">
        <f t="shared" si="148"/>
        <v>0</v>
      </c>
      <c r="BH108" s="202">
        <f t="shared" si="148"/>
        <v>0</v>
      </c>
      <c r="BI108" s="202">
        <f t="shared" si="148"/>
        <v>0</v>
      </c>
      <c r="BJ108" s="202">
        <f t="shared" si="148"/>
        <v>0</v>
      </c>
      <c r="BK108" s="202">
        <f t="shared" si="148"/>
        <v>0</v>
      </c>
      <c r="BL108" s="202">
        <f t="shared" si="148"/>
        <v>0</v>
      </c>
      <c r="BM108" s="202">
        <f t="shared" si="148"/>
        <v>0</v>
      </c>
      <c r="BN108" s="202">
        <f t="shared" si="148"/>
        <v>0</v>
      </c>
      <c r="BO108" s="202">
        <f t="shared" ref="BO108:DZ108" si="149">MIN(BO11:BO106)</f>
        <v>0</v>
      </c>
      <c r="BP108" s="202">
        <f t="shared" si="149"/>
        <v>0</v>
      </c>
      <c r="BQ108" s="202">
        <f t="shared" si="149"/>
        <v>0</v>
      </c>
      <c r="BR108" s="202">
        <f t="shared" si="149"/>
        <v>0</v>
      </c>
      <c r="BS108" s="202">
        <f t="shared" si="149"/>
        <v>0</v>
      </c>
      <c r="BT108" s="202">
        <f t="shared" si="149"/>
        <v>0</v>
      </c>
      <c r="BU108" s="202">
        <f t="shared" si="149"/>
        <v>0</v>
      </c>
      <c r="BV108" s="202">
        <f t="shared" si="149"/>
        <v>0</v>
      </c>
      <c r="BW108" s="202">
        <f t="shared" si="149"/>
        <v>0</v>
      </c>
      <c r="BX108" s="202">
        <f t="shared" si="149"/>
        <v>0</v>
      </c>
      <c r="BY108" s="202">
        <f t="shared" si="149"/>
        <v>0</v>
      </c>
      <c r="BZ108" s="202">
        <f t="shared" si="149"/>
        <v>0</v>
      </c>
      <c r="CA108" s="202">
        <f t="shared" si="149"/>
        <v>0</v>
      </c>
      <c r="CB108" s="202">
        <f t="shared" si="149"/>
        <v>0</v>
      </c>
      <c r="CC108" s="202">
        <f t="shared" si="149"/>
        <v>0</v>
      </c>
      <c r="CD108" s="202">
        <f t="shared" si="149"/>
        <v>0</v>
      </c>
      <c r="CE108" s="202">
        <f t="shared" si="149"/>
        <v>0</v>
      </c>
      <c r="CF108" s="202">
        <f t="shared" si="149"/>
        <v>0</v>
      </c>
      <c r="CG108" s="202">
        <f t="shared" si="149"/>
        <v>0</v>
      </c>
      <c r="CH108" s="202">
        <f t="shared" si="149"/>
        <v>0</v>
      </c>
      <c r="CI108" s="202">
        <f t="shared" si="149"/>
        <v>0</v>
      </c>
      <c r="CJ108" s="202">
        <f t="shared" si="149"/>
        <v>0</v>
      </c>
      <c r="CK108" s="202">
        <f t="shared" si="149"/>
        <v>0</v>
      </c>
      <c r="CL108" s="202">
        <f t="shared" si="149"/>
        <v>0</v>
      </c>
      <c r="CM108" s="202">
        <f t="shared" si="149"/>
        <v>0</v>
      </c>
      <c r="CN108" s="202">
        <f t="shared" si="149"/>
        <v>0</v>
      </c>
      <c r="CO108" s="202">
        <f t="shared" si="149"/>
        <v>0</v>
      </c>
      <c r="CP108" s="202">
        <f t="shared" si="149"/>
        <v>0</v>
      </c>
      <c r="CQ108" s="202">
        <f t="shared" si="149"/>
        <v>0</v>
      </c>
      <c r="CR108" s="202">
        <f t="shared" si="149"/>
        <v>0</v>
      </c>
      <c r="CS108" s="202">
        <f t="shared" si="149"/>
        <v>0</v>
      </c>
      <c r="CT108" s="202">
        <f t="shared" si="149"/>
        <v>0</v>
      </c>
      <c r="CU108" s="202">
        <f t="shared" si="149"/>
        <v>0</v>
      </c>
      <c r="CV108" s="202">
        <f t="shared" si="149"/>
        <v>0</v>
      </c>
      <c r="CW108" s="202">
        <f t="shared" si="149"/>
        <v>0</v>
      </c>
      <c r="CX108" s="202">
        <f t="shared" si="149"/>
        <v>0</v>
      </c>
      <c r="CY108" s="202">
        <f t="shared" si="149"/>
        <v>0</v>
      </c>
      <c r="CZ108" s="202">
        <f t="shared" si="149"/>
        <v>0</v>
      </c>
      <c r="DA108" s="202">
        <f t="shared" si="149"/>
        <v>0</v>
      </c>
      <c r="DB108" s="202">
        <f t="shared" si="149"/>
        <v>0</v>
      </c>
      <c r="DC108" s="202">
        <f t="shared" si="149"/>
        <v>0</v>
      </c>
      <c r="DD108" s="202">
        <f t="shared" si="149"/>
        <v>0</v>
      </c>
      <c r="DE108" s="202">
        <f t="shared" si="149"/>
        <v>0</v>
      </c>
      <c r="DF108" s="202">
        <f t="shared" si="149"/>
        <v>0</v>
      </c>
      <c r="DG108" s="202">
        <f t="shared" si="149"/>
        <v>0</v>
      </c>
      <c r="DH108" s="202">
        <f t="shared" si="149"/>
        <v>0</v>
      </c>
      <c r="DI108" s="202">
        <f t="shared" si="149"/>
        <v>0</v>
      </c>
      <c r="DJ108" s="202">
        <f t="shared" si="149"/>
        <v>0</v>
      </c>
      <c r="DK108" s="202">
        <f t="shared" si="149"/>
        <v>0</v>
      </c>
      <c r="DL108" s="202">
        <f t="shared" si="149"/>
        <v>0</v>
      </c>
      <c r="DM108" s="202">
        <f t="shared" si="149"/>
        <v>0</v>
      </c>
      <c r="DN108" s="202">
        <f t="shared" si="149"/>
        <v>0</v>
      </c>
      <c r="DO108" s="202">
        <f t="shared" si="149"/>
        <v>0</v>
      </c>
      <c r="DP108" s="202">
        <f t="shared" si="149"/>
        <v>0</v>
      </c>
      <c r="DQ108" s="202">
        <f t="shared" si="149"/>
        <v>0</v>
      </c>
      <c r="DR108" s="202">
        <f t="shared" si="149"/>
        <v>0</v>
      </c>
      <c r="DS108" s="202">
        <f t="shared" si="149"/>
        <v>0</v>
      </c>
      <c r="DT108" s="202">
        <f t="shared" si="149"/>
        <v>0</v>
      </c>
      <c r="DU108" s="202">
        <f t="shared" si="149"/>
        <v>0</v>
      </c>
      <c r="DV108" s="202">
        <f t="shared" si="149"/>
        <v>0</v>
      </c>
      <c r="DW108" s="202">
        <f t="shared" si="149"/>
        <v>0</v>
      </c>
      <c r="DX108" s="202">
        <f t="shared" si="149"/>
        <v>0</v>
      </c>
      <c r="DY108" s="202">
        <f t="shared" si="149"/>
        <v>0</v>
      </c>
      <c r="DZ108" s="202">
        <f t="shared" si="149"/>
        <v>0</v>
      </c>
      <c r="EA108" s="202">
        <f t="shared" ref="EA108:EP108" si="150">MIN(EA11:EA106)</f>
        <v>0</v>
      </c>
      <c r="EB108" s="202">
        <f t="shared" si="150"/>
        <v>0</v>
      </c>
      <c r="EC108" s="202">
        <f t="shared" si="150"/>
        <v>0</v>
      </c>
      <c r="ED108" s="202">
        <f t="shared" si="150"/>
        <v>0</v>
      </c>
      <c r="EE108" s="202">
        <f t="shared" si="150"/>
        <v>0</v>
      </c>
      <c r="EF108" s="202">
        <f t="shared" si="150"/>
        <v>0</v>
      </c>
      <c r="EG108" s="202">
        <f t="shared" si="150"/>
        <v>0</v>
      </c>
      <c r="EH108" s="202">
        <f t="shared" si="150"/>
        <v>0</v>
      </c>
      <c r="EI108" s="202">
        <f t="shared" si="150"/>
        <v>0</v>
      </c>
      <c r="EJ108" s="202">
        <f t="shared" si="150"/>
        <v>0</v>
      </c>
      <c r="EK108" s="202">
        <f t="shared" si="150"/>
        <v>0</v>
      </c>
      <c r="EL108" s="202">
        <f t="shared" si="150"/>
        <v>0</v>
      </c>
      <c r="EM108" s="202">
        <f t="shared" si="150"/>
        <v>0</v>
      </c>
      <c r="EN108" s="202">
        <f t="shared" si="150"/>
        <v>0</v>
      </c>
      <c r="EO108" s="202">
        <f t="shared" si="150"/>
        <v>0</v>
      </c>
      <c r="EP108" s="202">
        <f t="shared" si="150"/>
        <v>0</v>
      </c>
      <c r="EQ108" s="202">
        <f t="shared" ref="EQ108:ER108" si="151">MIN(EQ11:EQ106)</f>
        <v>0</v>
      </c>
      <c r="ER108" s="202">
        <f t="shared" si="151"/>
        <v>0</v>
      </c>
      <c r="ES108" s="202">
        <f t="shared" ref="ES108:GN108" si="152">MIN(ES11:ES106)</f>
        <v>0</v>
      </c>
      <c r="ET108" s="202">
        <f t="shared" si="152"/>
        <v>0</v>
      </c>
      <c r="EU108" s="202">
        <f t="shared" si="152"/>
        <v>0</v>
      </c>
      <c r="EV108" s="202">
        <f t="shared" si="152"/>
        <v>0</v>
      </c>
      <c r="EW108" s="202">
        <f t="shared" si="152"/>
        <v>0</v>
      </c>
      <c r="EX108" s="202">
        <f t="shared" si="152"/>
        <v>0</v>
      </c>
      <c r="EY108" s="202">
        <f t="shared" si="152"/>
        <v>0</v>
      </c>
      <c r="EZ108" s="202">
        <f t="shared" si="152"/>
        <v>0</v>
      </c>
      <c r="FA108" s="202">
        <f t="shared" si="152"/>
        <v>0</v>
      </c>
      <c r="FB108" s="202">
        <f t="shared" si="152"/>
        <v>0</v>
      </c>
      <c r="FC108" s="202">
        <f t="shared" si="152"/>
        <v>0</v>
      </c>
      <c r="FD108" s="202">
        <f t="shared" si="152"/>
        <v>0</v>
      </c>
      <c r="FE108" s="202">
        <f t="shared" si="152"/>
        <v>0</v>
      </c>
      <c r="FF108" s="202">
        <f t="shared" si="152"/>
        <v>0</v>
      </c>
      <c r="FG108" s="202">
        <f t="shared" si="152"/>
        <v>0</v>
      </c>
      <c r="FH108" s="202">
        <f t="shared" si="152"/>
        <v>0</v>
      </c>
      <c r="FI108" s="202">
        <f t="shared" si="152"/>
        <v>0</v>
      </c>
      <c r="FJ108" s="202">
        <f t="shared" si="152"/>
        <v>0</v>
      </c>
      <c r="FK108" s="202">
        <f t="shared" si="152"/>
        <v>0</v>
      </c>
      <c r="FL108" s="202">
        <f t="shared" si="152"/>
        <v>0</v>
      </c>
      <c r="FM108" s="202">
        <f t="shared" si="152"/>
        <v>0</v>
      </c>
      <c r="FN108" s="202">
        <f t="shared" si="152"/>
        <v>0</v>
      </c>
      <c r="FO108" s="202">
        <f t="shared" si="152"/>
        <v>0</v>
      </c>
      <c r="FP108" s="202">
        <f t="shared" si="152"/>
        <v>0</v>
      </c>
      <c r="FQ108" s="202">
        <f t="shared" si="152"/>
        <v>0</v>
      </c>
      <c r="FR108" s="202">
        <f t="shared" si="152"/>
        <v>0</v>
      </c>
      <c r="FS108" s="202">
        <f t="shared" si="152"/>
        <v>0</v>
      </c>
      <c r="FT108" s="202">
        <f t="shared" si="152"/>
        <v>0</v>
      </c>
      <c r="FU108" s="202">
        <f t="shared" si="152"/>
        <v>0</v>
      </c>
      <c r="FV108" s="202">
        <f t="shared" si="152"/>
        <v>0</v>
      </c>
      <c r="FW108" s="202">
        <f t="shared" si="152"/>
        <v>0</v>
      </c>
      <c r="FX108" s="202">
        <f t="shared" si="152"/>
        <v>0</v>
      </c>
      <c r="FY108" s="202">
        <f t="shared" si="152"/>
        <v>0</v>
      </c>
      <c r="FZ108" s="202">
        <f t="shared" si="152"/>
        <v>0</v>
      </c>
      <c r="GA108" s="202">
        <f t="shared" si="152"/>
        <v>0</v>
      </c>
      <c r="GB108" s="202">
        <f t="shared" si="152"/>
        <v>0</v>
      </c>
      <c r="GC108" s="202">
        <f t="shared" si="152"/>
        <v>0</v>
      </c>
      <c r="GD108" s="202">
        <f t="shared" si="152"/>
        <v>0</v>
      </c>
      <c r="GE108" s="202">
        <f t="shared" si="152"/>
        <v>0</v>
      </c>
      <c r="GF108" s="202">
        <f t="shared" si="152"/>
        <v>0</v>
      </c>
      <c r="GG108" s="202">
        <f t="shared" si="152"/>
        <v>0</v>
      </c>
      <c r="GH108" s="202">
        <f t="shared" si="152"/>
        <v>0</v>
      </c>
      <c r="GI108" s="202">
        <f t="shared" si="152"/>
        <v>0</v>
      </c>
      <c r="GJ108" s="202">
        <f t="shared" si="152"/>
        <v>0</v>
      </c>
      <c r="GK108" s="202">
        <f t="shared" si="152"/>
        <v>0</v>
      </c>
      <c r="GL108" s="202">
        <f t="shared" si="152"/>
        <v>0</v>
      </c>
      <c r="GM108" s="202">
        <f t="shared" si="152"/>
        <v>0</v>
      </c>
      <c r="GN108" s="202">
        <f t="shared" si="152"/>
        <v>0</v>
      </c>
      <c r="GO108" s="202">
        <f t="shared" ref="GO108:GR108" si="153">MIN(GO11:GO106)</f>
        <v>0</v>
      </c>
      <c r="GP108" s="202">
        <f t="shared" si="153"/>
        <v>0</v>
      </c>
      <c r="GQ108" s="202">
        <f t="shared" si="153"/>
        <v>0</v>
      </c>
      <c r="GR108" s="202">
        <f t="shared" si="153"/>
        <v>0</v>
      </c>
      <c r="GS108" s="202">
        <f t="shared" ref="GS108:GV108" si="154">MIN(GS11:GS106)</f>
        <v>0</v>
      </c>
      <c r="GT108" s="202">
        <f t="shared" si="154"/>
        <v>0</v>
      </c>
      <c r="GU108" s="202">
        <f t="shared" si="154"/>
        <v>0</v>
      </c>
      <c r="GV108" s="202">
        <f t="shared" si="154"/>
        <v>0</v>
      </c>
      <c r="GW108" s="202">
        <f t="shared" ref="GW108:GZ108" si="155">MIN(GW11:GW106)</f>
        <v>0</v>
      </c>
      <c r="GX108" s="202">
        <f t="shared" si="155"/>
        <v>0</v>
      </c>
      <c r="GY108" s="202">
        <f t="shared" si="155"/>
        <v>0</v>
      </c>
      <c r="GZ108" s="202">
        <f t="shared" si="155"/>
        <v>0</v>
      </c>
      <c r="HA108" s="202">
        <f t="shared" ref="HA108:IB108" si="156">MIN(HA11:HA106)</f>
        <v>0</v>
      </c>
      <c r="HB108" s="202">
        <f t="shared" si="156"/>
        <v>0</v>
      </c>
      <c r="HC108" s="202">
        <f t="shared" si="156"/>
        <v>0</v>
      </c>
      <c r="HD108" s="202">
        <f t="shared" si="156"/>
        <v>0</v>
      </c>
      <c r="HE108" s="202">
        <f t="shared" si="156"/>
        <v>1.33</v>
      </c>
      <c r="HF108" s="202">
        <f t="shared" si="156"/>
        <v>0</v>
      </c>
      <c r="HG108" s="202">
        <f t="shared" si="156"/>
        <v>1.33</v>
      </c>
      <c r="HH108" s="202">
        <f t="shared" si="156"/>
        <v>0</v>
      </c>
      <c r="HI108" s="202">
        <f t="shared" si="156"/>
        <v>0</v>
      </c>
      <c r="HJ108" s="202">
        <f t="shared" si="156"/>
        <v>0</v>
      </c>
      <c r="HK108" s="202">
        <f t="shared" si="156"/>
        <v>0</v>
      </c>
      <c r="HL108" s="202">
        <f t="shared" si="156"/>
        <v>0</v>
      </c>
      <c r="HM108" s="202">
        <f t="shared" si="156"/>
        <v>0</v>
      </c>
      <c r="HN108" s="202">
        <f t="shared" si="156"/>
        <v>0</v>
      </c>
      <c r="HO108" s="202">
        <f t="shared" si="156"/>
        <v>0</v>
      </c>
      <c r="HP108" s="202">
        <f t="shared" si="156"/>
        <v>0</v>
      </c>
      <c r="HQ108" s="202">
        <f t="shared" si="156"/>
        <v>0</v>
      </c>
      <c r="HR108" s="202">
        <f t="shared" si="156"/>
        <v>0</v>
      </c>
      <c r="HS108" s="202">
        <f t="shared" si="156"/>
        <v>0</v>
      </c>
      <c r="HT108" s="202">
        <f t="shared" si="156"/>
        <v>0</v>
      </c>
      <c r="HU108" s="202">
        <f>MIN(HU11:HU106)</f>
        <v>0</v>
      </c>
      <c r="HV108" s="202">
        <f t="shared" si="156"/>
        <v>0</v>
      </c>
      <c r="HW108" s="202">
        <f t="shared" si="156"/>
        <v>0</v>
      </c>
      <c r="HX108" s="202">
        <f t="shared" si="156"/>
        <v>0</v>
      </c>
      <c r="HY108" s="202">
        <f t="shared" si="156"/>
        <v>0</v>
      </c>
      <c r="HZ108" s="202">
        <f t="shared" si="156"/>
        <v>0</v>
      </c>
      <c r="IA108" s="202">
        <f t="shared" si="156"/>
        <v>0</v>
      </c>
      <c r="IB108" s="202">
        <f t="shared" si="156"/>
        <v>0</v>
      </c>
      <c r="IC108" s="202">
        <f t="shared" ref="IC108:JX108" si="157">MIN(IC11:IC106)</f>
        <v>0</v>
      </c>
      <c r="ID108" s="202">
        <f t="shared" si="157"/>
        <v>0</v>
      </c>
      <c r="IE108" s="202">
        <f t="shared" si="157"/>
        <v>0</v>
      </c>
      <c r="IF108" s="321">
        <f t="shared" si="157"/>
        <v>0</v>
      </c>
      <c r="IG108" s="202">
        <f t="shared" si="157"/>
        <v>0</v>
      </c>
      <c r="IH108" s="202">
        <f t="shared" si="157"/>
        <v>0</v>
      </c>
      <c r="II108" s="202">
        <f t="shared" si="157"/>
        <v>0</v>
      </c>
      <c r="IJ108" s="202">
        <f t="shared" si="157"/>
        <v>0</v>
      </c>
      <c r="IK108" s="202">
        <f t="shared" si="157"/>
        <v>0</v>
      </c>
      <c r="IL108" s="202">
        <f t="shared" si="157"/>
        <v>0</v>
      </c>
      <c r="IM108" s="202">
        <f t="shared" si="157"/>
        <v>0</v>
      </c>
      <c r="IN108" s="202">
        <f t="shared" si="157"/>
        <v>0</v>
      </c>
      <c r="IO108" s="202">
        <f t="shared" si="157"/>
        <v>0</v>
      </c>
      <c r="IP108" s="202">
        <f t="shared" si="157"/>
        <v>0</v>
      </c>
      <c r="IQ108" s="202">
        <f t="shared" si="157"/>
        <v>0</v>
      </c>
      <c r="IR108" s="202">
        <f t="shared" si="157"/>
        <v>0</v>
      </c>
      <c r="IS108" s="202">
        <f t="shared" si="157"/>
        <v>0</v>
      </c>
      <c r="IT108" s="202">
        <f t="shared" si="157"/>
        <v>0</v>
      </c>
      <c r="IU108" s="202">
        <f t="shared" si="157"/>
        <v>0</v>
      </c>
      <c r="IV108" s="202">
        <f t="shared" si="157"/>
        <v>0</v>
      </c>
      <c r="IW108" s="202">
        <f t="shared" si="157"/>
        <v>0</v>
      </c>
      <c r="IX108" s="202">
        <f t="shared" si="157"/>
        <v>0</v>
      </c>
      <c r="IY108" s="202">
        <f t="shared" si="157"/>
        <v>0</v>
      </c>
      <c r="IZ108" s="202">
        <f t="shared" si="157"/>
        <v>0</v>
      </c>
      <c r="JA108" s="202">
        <f t="shared" si="157"/>
        <v>0</v>
      </c>
      <c r="JB108" s="202">
        <f t="shared" si="157"/>
        <v>0</v>
      </c>
      <c r="JC108" s="202">
        <f t="shared" si="157"/>
        <v>0</v>
      </c>
      <c r="JD108" s="202">
        <f t="shared" si="157"/>
        <v>0</v>
      </c>
      <c r="JE108" s="202">
        <f t="shared" si="157"/>
        <v>0</v>
      </c>
      <c r="JF108" s="202">
        <f t="shared" si="157"/>
        <v>0</v>
      </c>
      <c r="JG108" s="202">
        <f t="shared" si="157"/>
        <v>0</v>
      </c>
      <c r="JH108" s="202">
        <f t="shared" si="157"/>
        <v>0</v>
      </c>
      <c r="JI108" s="202">
        <f t="shared" si="157"/>
        <v>0</v>
      </c>
      <c r="JJ108" s="202">
        <f t="shared" si="157"/>
        <v>0</v>
      </c>
      <c r="JK108" s="202">
        <f t="shared" si="157"/>
        <v>0</v>
      </c>
      <c r="JL108" s="202">
        <f t="shared" si="157"/>
        <v>0</v>
      </c>
      <c r="JM108" s="202">
        <f t="shared" si="157"/>
        <v>0</v>
      </c>
      <c r="JN108" s="202">
        <f t="shared" si="157"/>
        <v>0</v>
      </c>
      <c r="JO108" s="202">
        <f t="shared" si="157"/>
        <v>0</v>
      </c>
      <c r="JP108" s="202">
        <f t="shared" si="157"/>
        <v>0</v>
      </c>
      <c r="JQ108" s="202">
        <f t="shared" si="157"/>
        <v>0</v>
      </c>
      <c r="JR108" s="202">
        <f t="shared" si="157"/>
        <v>0</v>
      </c>
      <c r="JS108" s="202">
        <f t="shared" si="157"/>
        <v>0</v>
      </c>
      <c r="JT108" s="202">
        <f t="shared" si="157"/>
        <v>0</v>
      </c>
      <c r="JU108" s="202">
        <f t="shared" si="157"/>
        <v>0</v>
      </c>
      <c r="JV108" s="202">
        <f t="shared" si="157"/>
        <v>0</v>
      </c>
      <c r="JW108" s="202">
        <f t="shared" si="157"/>
        <v>0</v>
      </c>
      <c r="JX108" s="202">
        <f t="shared" si="157"/>
        <v>0</v>
      </c>
    </row>
    <row r="109" spans="1:284" ht="12.75" customHeight="1" thickBot="1">
      <c r="A109" s="227" t="s">
        <v>160</v>
      </c>
      <c r="B109" s="228"/>
      <c r="C109" s="322" t="e">
        <f t="shared" ref="C109:BN109" si="158">AVERAGE(C11:C106)</f>
        <v>#DIV/0!</v>
      </c>
      <c r="D109" s="322" t="e">
        <f t="shared" si="158"/>
        <v>#DIV/0!</v>
      </c>
      <c r="E109" s="322" t="e">
        <f t="shared" si="158"/>
        <v>#DIV/0!</v>
      </c>
      <c r="F109" s="322" t="e">
        <f t="shared" si="158"/>
        <v>#DIV/0!</v>
      </c>
      <c r="G109" s="322">
        <f t="shared" si="158"/>
        <v>0</v>
      </c>
      <c r="H109" s="322">
        <f t="shared" si="158"/>
        <v>0</v>
      </c>
      <c r="I109" s="322">
        <f t="shared" si="158"/>
        <v>0.73010416666666667</v>
      </c>
      <c r="J109" s="322" t="e">
        <f t="shared" si="158"/>
        <v>#DIV/0!</v>
      </c>
      <c r="K109" s="322" t="e">
        <f t="shared" si="158"/>
        <v>#DIV/0!</v>
      </c>
      <c r="L109" s="322" t="e">
        <f t="shared" si="158"/>
        <v>#DIV/0!</v>
      </c>
      <c r="M109" s="322">
        <f t="shared" si="158"/>
        <v>0.73010416666666667</v>
      </c>
      <c r="N109" s="322">
        <f t="shared" si="158"/>
        <v>0</v>
      </c>
      <c r="O109" s="322" t="e">
        <f t="shared" si="158"/>
        <v>#DIV/0!</v>
      </c>
      <c r="P109" s="322" t="e">
        <f t="shared" si="158"/>
        <v>#DIV/0!</v>
      </c>
      <c r="Q109" s="322" t="e">
        <f t="shared" si="158"/>
        <v>#DIV/0!</v>
      </c>
      <c r="R109" s="322" t="e">
        <f t="shared" si="158"/>
        <v>#DIV/0!</v>
      </c>
      <c r="S109" s="322">
        <f t="shared" si="158"/>
        <v>0</v>
      </c>
      <c r="T109" s="322">
        <f t="shared" si="158"/>
        <v>0</v>
      </c>
      <c r="U109" s="322" t="e">
        <f t="shared" si="158"/>
        <v>#DIV/0!</v>
      </c>
      <c r="V109" s="322" t="e">
        <f t="shared" si="158"/>
        <v>#DIV/0!</v>
      </c>
      <c r="W109" s="322" t="e">
        <f t="shared" si="158"/>
        <v>#DIV/0!</v>
      </c>
      <c r="X109" s="322" t="e">
        <f t="shared" si="158"/>
        <v>#DIV/0!</v>
      </c>
      <c r="Y109" s="322">
        <f t="shared" si="158"/>
        <v>0</v>
      </c>
      <c r="Z109" s="322">
        <f t="shared" si="158"/>
        <v>0</v>
      </c>
      <c r="AA109" s="322" t="e">
        <f t="shared" si="158"/>
        <v>#DIV/0!</v>
      </c>
      <c r="AB109" s="322" t="e">
        <f t="shared" si="158"/>
        <v>#DIV/0!</v>
      </c>
      <c r="AC109" s="322" t="e">
        <f t="shared" si="158"/>
        <v>#DIV/0!</v>
      </c>
      <c r="AD109" s="322" t="e">
        <f t="shared" si="158"/>
        <v>#DIV/0!</v>
      </c>
      <c r="AE109" s="322">
        <f t="shared" si="158"/>
        <v>0</v>
      </c>
      <c r="AF109" s="322">
        <f t="shared" si="158"/>
        <v>0</v>
      </c>
      <c r="AG109" s="322">
        <f t="shared" si="158"/>
        <v>6.6580208333333326</v>
      </c>
      <c r="AH109" s="322" t="e">
        <f t="shared" si="158"/>
        <v>#DIV/0!</v>
      </c>
      <c r="AI109" s="322" t="e">
        <f t="shared" si="158"/>
        <v>#DIV/0!</v>
      </c>
      <c r="AJ109" s="322" t="e">
        <f t="shared" si="158"/>
        <v>#DIV/0!</v>
      </c>
      <c r="AK109" s="322">
        <f t="shared" si="158"/>
        <v>6.6580208333333326</v>
      </c>
      <c r="AL109" s="322">
        <f t="shared" si="158"/>
        <v>0</v>
      </c>
      <c r="AM109" s="322" t="e">
        <f t="shared" si="158"/>
        <v>#DIV/0!</v>
      </c>
      <c r="AN109" s="322" t="e">
        <f t="shared" si="158"/>
        <v>#DIV/0!</v>
      </c>
      <c r="AO109" s="322" t="e">
        <f t="shared" si="158"/>
        <v>#DIV/0!</v>
      </c>
      <c r="AP109" s="322" t="e">
        <f t="shared" si="158"/>
        <v>#DIV/0!</v>
      </c>
      <c r="AQ109" s="322">
        <f t="shared" si="158"/>
        <v>0</v>
      </c>
      <c r="AR109" s="322">
        <f t="shared" si="158"/>
        <v>0</v>
      </c>
      <c r="AS109" s="322" t="e">
        <f t="shared" si="158"/>
        <v>#DIV/0!</v>
      </c>
      <c r="AT109" s="322" t="e">
        <f t="shared" si="158"/>
        <v>#DIV/0!</v>
      </c>
      <c r="AU109" s="322" t="e">
        <f t="shared" si="158"/>
        <v>#DIV/0!</v>
      </c>
      <c r="AV109" s="322" t="e">
        <f t="shared" si="158"/>
        <v>#DIV/0!</v>
      </c>
      <c r="AW109" s="322">
        <f t="shared" si="158"/>
        <v>0</v>
      </c>
      <c r="AX109" s="322">
        <f t="shared" si="158"/>
        <v>0</v>
      </c>
      <c r="AY109" s="322" t="e">
        <f t="shared" si="158"/>
        <v>#DIV/0!</v>
      </c>
      <c r="AZ109" s="322" t="e">
        <f t="shared" si="158"/>
        <v>#DIV/0!</v>
      </c>
      <c r="BA109" s="322" t="e">
        <f t="shared" si="158"/>
        <v>#DIV/0!</v>
      </c>
      <c r="BB109" s="322" t="e">
        <f t="shared" si="158"/>
        <v>#DIV/0!</v>
      </c>
      <c r="BC109" s="322">
        <f t="shared" si="158"/>
        <v>0</v>
      </c>
      <c r="BD109" s="322">
        <f t="shared" si="158"/>
        <v>0</v>
      </c>
      <c r="BE109" s="322" t="e">
        <f t="shared" si="158"/>
        <v>#DIV/0!</v>
      </c>
      <c r="BF109" s="322" t="e">
        <f t="shared" si="158"/>
        <v>#DIV/0!</v>
      </c>
      <c r="BG109" s="322" t="e">
        <f t="shared" si="158"/>
        <v>#DIV/0!</v>
      </c>
      <c r="BH109" s="322" t="e">
        <f t="shared" si="158"/>
        <v>#DIV/0!</v>
      </c>
      <c r="BI109" s="322">
        <f t="shared" si="158"/>
        <v>0</v>
      </c>
      <c r="BJ109" s="322">
        <f t="shared" si="158"/>
        <v>0</v>
      </c>
      <c r="BK109" s="322" t="e">
        <f t="shared" si="158"/>
        <v>#DIV/0!</v>
      </c>
      <c r="BL109" s="322" t="e">
        <f t="shared" si="158"/>
        <v>#DIV/0!</v>
      </c>
      <c r="BM109" s="322" t="e">
        <f t="shared" si="158"/>
        <v>#DIV/0!</v>
      </c>
      <c r="BN109" s="322" t="e">
        <f t="shared" si="158"/>
        <v>#DIV/0!</v>
      </c>
      <c r="BO109" s="322">
        <f t="shared" ref="BO109:DZ109" si="159">AVERAGE(BO11:BO106)</f>
        <v>0</v>
      </c>
      <c r="BP109" s="322">
        <f t="shared" si="159"/>
        <v>0</v>
      </c>
      <c r="BQ109" s="322" t="e">
        <f t="shared" si="159"/>
        <v>#DIV/0!</v>
      </c>
      <c r="BR109" s="322" t="e">
        <f t="shared" si="159"/>
        <v>#DIV/0!</v>
      </c>
      <c r="BS109" s="322" t="e">
        <f t="shared" si="159"/>
        <v>#DIV/0!</v>
      </c>
      <c r="BT109" s="322" t="e">
        <f t="shared" si="159"/>
        <v>#DIV/0!</v>
      </c>
      <c r="BU109" s="322">
        <f t="shared" si="159"/>
        <v>0</v>
      </c>
      <c r="BV109" s="322">
        <f t="shared" si="159"/>
        <v>0</v>
      </c>
      <c r="BW109" s="322" t="e">
        <f t="shared" si="159"/>
        <v>#DIV/0!</v>
      </c>
      <c r="BX109" s="322" t="e">
        <f t="shared" si="159"/>
        <v>#DIV/0!</v>
      </c>
      <c r="BY109" s="322" t="e">
        <f t="shared" si="159"/>
        <v>#DIV/0!</v>
      </c>
      <c r="BZ109" s="322" t="e">
        <f t="shared" si="159"/>
        <v>#DIV/0!</v>
      </c>
      <c r="CA109" s="322">
        <f t="shared" si="159"/>
        <v>0</v>
      </c>
      <c r="CB109" s="322">
        <f t="shared" si="159"/>
        <v>0</v>
      </c>
      <c r="CC109" s="322" t="e">
        <f t="shared" si="159"/>
        <v>#DIV/0!</v>
      </c>
      <c r="CD109" s="322" t="e">
        <f t="shared" si="159"/>
        <v>#DIV/0!</v>
      </c>
      <c r="CE109" s="322" t="e">
        <f t="shared" si="159"/>
        <v>#DIV/0!</v>
      </c>
      <c r="CF109" s="322" t="e">
        <f t="shared" si="159"/>
        <v>#DIV/0!</v>
      </c>
      <c r="CG109" s="322">
        <f t="shared" si="159"/>
        <v>0</v>
      </c>
      <c r="CH109" s="322">
        <f t="shared" si="159"/>
        <v>0</v>
      </c>
      <c r="CI109" s="322" t="e">
        <f t="shared" si="159"/>
        <v>#DIV/0!</v>
      </c>
      <c r="CJ109" s="322" t="e">
        <f t="shared" si="159"/>
        <v>#DIV/0!</v>
      </c>
      <c r="CK109" s="322" t="e">
        <f t="shared" si="159"/>
        <v>#DIV/0!</v>
      </c>
      <c r="CL109" s="322" t="e">
        <f t="shared" si="159"/>
        <v>#DIV/0!</v>
      </c>
      <c r="CM109" s="322">
        <f t="shared" si="159"/>
        <v>0</v>
      </c>
      <c r="CN109" s="322">
        <f t="shared" si="159"/>
        <v>0</v>
      </c>
      <c r="CO109" s="322" t="e">
        <f t="shared" si="159"/>
        <v>#DIV/0!</v>
      </c>
      <c r="CP109" s="322" t="e">
        <f t="shared" si="159"/>
        <v>#DIV/0!</v>
      </c>
      <c r="CQ109" s="322" t="e">
        <f t="shared" si="159"/>
        <v>#DIV/0!</v>
      </c>
      <c r="CR109" s="322" t="e">
        <f t="shared" si="159"/>
        <v>#DIV/0!</v>
      </c>
      <c r="CS109" s="322">
        <f t="shared" si="159"/>
        <v>0</v>
      </c>
      <c r="CT109" s="322">
        <f t="shared" si="159"/>
        <v>0</v>
      </c>
      <c r="CU109" s="322" t="e">
        <f t="shared" si="159"/>
        <v>#DIV/0!</v>
      </c>
      <c r="CV109" s="322" t="e">
        <f t="shared" si="159"/>
        <v>#DIV/0!</v>
      </c>
      <c r="CW109" s="322" t="e">
        <f t="shared" si="159"/>
        <v>#DIV/0!</v>
      </c>
      <c r="CX109" s="322" t="e">
        <f t="shared" si="159"/>
        <v>#DIV/0!</v>
      </c>
      <c r="CY109" s="322">
        <f t="shared" si="159"/>
        <v>0</v>
      </c>
      <c r="CZ109" s="322">
        <f t="shared" si="159"/>
        <v>0</v>
      </c>
      <c r="DA109" s="322" t="e">
        <f t="shared" si="159"/>
        <v>#DIV/0!</v>
      </c>
      <c r="DB109" s="322" t="e">
        <f t="shared" si="159"/>
        <v>#DIV/0!</v>
      </c>
      <c r="DC109" s="322" t="e">
        <f t="shared" si="159"/>
        <v>#DIV/0!</v>
      </c>
      <c r="DD109" s="322" t="e">
        <f t="shared" si="159"/>
        <v>#DIV/0!</v>
      </c>
      <c r="DE109" s="322">
        <f t="shared" si="159"/>
        <v>0</v>
      </c>
      <c r="DF109" s="322">
        <f t="shared" si="159"/>
        <v>0</v>
      </c>
      <c r="DG109" s="322" t="e">
        <f t="shared" si="159"/>
        <v>#DIV/0!</v>
      </c>
      <c r="DH109" s="322" t="e">
        <f t="shared" si="159"/>
        <v>#DIV/0!</v>
      </c>
      <c r="DI109" s="322" t="e">
        <f t="shared" si="159"/>
        <v>#DIV/0!</v>
      </c>
      <c r="DJ109" s="322" t="e">
        <f t="shared" si="159"/>
        <v>#DIV/0!</v>
      </c>
      <c r="DK109" s="322">
        <f t="shared" si="159"/>
        <v>0</v>
      </c>
      <c r="DL109" s="322">
        <f t="shared" si="159"/>
        <v>0</v>
      </c>
      <c r="DM109" s="322" t="e">
        <f t="shared" si="159"/>
        <v>#DIV/0!</v>
      </c>
      <c r="DN109" s="322" t="e">
        <f t="shared" si="159"/>
        <v>#DIV/0!</v>
      </c>
      <c r="DO109" s="322" t="e">
        <f t="shared" si="159"/>
        <v>#DIV/0!</v>
      </c>
      <c r="DP109" s="322" t="e">
        <f t="shared" si="159"/>
        <v>#DIV/0!</v>
      </c>
      <c r="DQ109" s="322">
        <f t="shared" si="159"/>
        <v>0</v>
      </c>
      <c r="DR109" s="322">
        <f t="shared" si="159"/>
        <v>0</v>
      </c>
      <c r="DS109" s="322" t="e">
        <f t="shared" si="159"/>
        <v>#DIV/0!</v>
      </c>
      <c r="DT109" s="322" t="e">
        <f t="shared" si="159"/>
        <v>#DIV/0!</v>
      </c>
      <c r="DU109" s="322" t="e">
        <f t="shared" si="159"/>
        <v>#DIV/0!</v>
      </c>
      <c r="DV109" s="322" t="e">
        <f t="shared" si="159"/>
        <v>#DIV/0!</v>
      </c>
      <c r="DW109" s="322">
        <f t="shared" si="159"/>
        <v>0</v>
      </c>
      <c r="DX109" s="322">
        <f t="shared" si="159"/>
        <v>0</v>
      </c>
      <c r="DY109" s="322" t="e">
        <f t="shared" si="159"/>
        <v>#DIV/0!</v>
      </c>
      <c r="DZ109" s="322" t="e">
        <f t="shared" si="159"/>
        <v>#DIV/0!</v>
      </c>
      <c r="EA109" s="322" t="e">
        <f t="shared" ref="EA109:EP109" si="160">AVERAGE(EA11:EA106)</f>
        <v>#DIV/0!</v>
      </c>
      <c r="EB109" s="322" t="e">
        <f t="shared" si="160"/>
        <v>#DIV/0!</v>
      </c>
      <c r="EC109" s="322">
        <f t="shared" si="160"/>
        <v>0</v>
      </c>
      <c r="ED109" s="322">
        <f t="shared" si="160"/>
        <v>0</v>
      </c>
      <c r="EE109" s="322" t="e">
        <f t="shared" si="160"/>
        <v>#DIV/0!</v>
      </c>
      <c r="EF109" s="322" t="e">
        <f t="shared" si="160"/>
        <v>#DIV/0!</v>
      </c>
      <c r="EG109" s="322" t="e">
        <f t="shared" si="160"/>
        <v>#DIV/0!</v>
      </c>
      <c r="EH109" s="322" t="e">
        <f t="shared" si="160"/>
        <v>#DIV/0!</v>
      </c>
      <c r="EI109" s="322">
        <f t="shared" si="160"/>
        <v>0</v>
      </c>
      <c r="EJ109" s="322">
        <f t="shared" si="160"/>
        <v>0</v>
      </c>
      <c r="EK109" s="322" t="e">
        <f t="shared" si="160"/>
        <v>#DIV/0!</v>
      </c>
      <c r="EL109" s="322" t="e">
        <f t="shared" si="160"/>
        <v>#DIV/0!</v>
      </c>
      <c r="EM109" s="322" t="e">
        <f t="shared" si="160"/>
        <v>#DIV/0!</v>
      </c>
      <c r="EN109" s="322" t="e">
        <f t="shared" si="160"/>
        <v>#DIV/0!</v>
      </c>
      <c r="EO109" s="322">
        <f t="shared" si="160"/>
        <v>0</v>
      </c>
      <c r="EP109" s="322">
        <f t="shared" si="160"/>
        <v>0</v>
      </c>
      <c r="EQ109" s="322">
        <f t="shared" ref="EQ109:ER109" si="161">AVERAGE(EQ11:EQ106)</f>
        <v>0.32208333333333333</v>
      </c>
      <c r="ER109" s="322" t="e">
        <f t="shared" si="161"/>
        <v>#DIV/0!</v>
      </c>
      <c r="ES109" s="322" t="e">
        <f t="shared" ref="ES109:GN109" si="162">AVERAGE(ES11:ES106)</f>
        <v>#DIV/0!</v>
      </c>
      <c r="ET109" s="322" t="e">
        <f t="shared" si="162"/>
        <v>#DIV/0!</v>
      </c>
      <c r="EU109" s="322">
        <f t="shared" si="162"/>
        <v>0.32208333333333333</v>
      </c>
      <c r="EV109" s="322">
        <f t="shared" si="162"/>
        <v>0</v>
      </c>
      <c r="EW109" s="322" t="e">
        <f t="shared" si="162"/>
        <v>#DIV/0!</v>
      </c>
      <c r="EX109" s="322" t="e">
        <f t="shared" si="162"/>
        <v>#DIV/0!</v>
      </c>
      <c r="EY109" s="322" t="e">
        <f t="shared" si="162"/>
        <v>#DIV/0!</v>
      </c>
      <c r="EZ109" s="322" t="e">
        <f t="shared" si="162"/>
        <v>#DIV/0!</v>
      </c>
      <c r="FA109" s="322">
        <f t="shared" si="162"/>
        <v>0</v>
      </c>
      <c r="FB109" s="322">
        <f t="shared" si="162"/>
        <v>0</v>
      </c>
      <c r="FC109" s="322" t="e">
        <f t="shared" si="162"/>
        <v>#DIV/0!</v>
      </c>
      <c r="FD109" s="322" t="e">
        <f t="shared" si="162"/>
        <v>#DIV/0!</v>
      </c>
      <c r="FE109" s="322" t="e">
        <f t="shared" si="162"/>
        <v>#DIV/0!</v>
      </c>
      <c r="FF109" s="322" t="e">
        <f t="shared" si="162"/>
        <v>#DIV/0!</v>
      </c>
      <c r="FG109" s="322">
        <f t="shared" si="162"/>
        <v>0</v>
      </c>
      <c r="FH109" s="322">
        <f t="shared" si="162"/>
        <v>0</v>
      </c>
      <c r="FI109" s="322" t="e">
        <f t="shared" si="162"/>
        <v>#DIV/0!</v>
      </c>
      <c r="FJ109" s="322" t="e">
        <f t="shared" si="162"/>
        <v>#DIV/0!</v>
      </c>
      <c r="FK109" s="322" t="e">
        <f t="shared" si="162"/>
        <v>#DIV/0!</v>
      </c>
      <c r="FL109" s="322" t="e">
        <f t="shared" si="162"/>
        <v>#DIV/0!</v>
      </c>
      <c r="FM109" s="322">
        <f t="shared" si="162"/>
        <v>0</v>
      </c>
      <c r="FN109" s="322">
        <f t="shared" si="162"/>
        <v>0</v>
      </c>
      <c r="FO109" s="322">
        <f t="shared" si="162"/>
        <v>0.53645833333333348</v>
      </c>
      <c r="FP109" s="322" t="e">
        <f t="shared" si="162"/>
        <v>#DIV/0!</v>
      </c>
      <c r="FQ109" s="322" t="e">
        <f t="shared" si="162"/>
        <v>#DIV/0!</v>
      </c>
      <c r="FR109" s="322" t="e">
        <f t="shared" si="162"/>
        <v>#DIV/0!</v>
      </c>
      <c r="FS109" s="322">
        <f t="shared" si="162"/>
        <v>0.53645833333333348</v>
      </c>
      <c r="FT109" s="322">
        <f t="shared" si="162"/>
        <v>0</v>
      </c>
      <c r="FU109" s="322">
        <f t="shared" si="162"/>
        <v>1.2785416666666667</v>
      </c>
      <c r="FV109" s="322" t="e">
        <f t="shared" si="162"/>
        <v>#DIV/0!</v>
      </c>
      <c r="FW109" s="322" t="e">
        <f t="shared" si="162"/>
        <v>#DIV/0!</v>
      </c>
      <c r="FX109" s="322" t="e">
        <f t="shared" si="162"/>
        <v>#DIV/0!</v>
      </c>
      <c r="FY109" s="322">
        <f t="shared" si="162"/>
        <v>1.2785416666666667</v>
      </c>
      <c r="FZ109" s="322">
        <f t="shared" si="162"/>
        <v>0</v>
      </c>
      <c r="GA109" s="322">
        <f t="shared" si="162"/>
        <v>3.09375</v>
      </c>
      <c r="GB109" s="322" t="e">
        <f t="shared" si="162"/>
        <v>#DIV/0!</v>
      </c>
      <c r="GC109" s="322" t="e">
        <f t="shared" si="162"/>
        <v>#DIV/0!</v>
      </c>
      <c r="GD109" s="322" t="e">
        <f t="shared" si="162"/>
        <v>#DIV/0!</v>
      </c>
      <c r="GE109" s="322">
        <f t="shared" si="162"/>
        <v>3.09375</v>
      </c>
      <c r="GF109" s="322">
        <f t="shared" si="162"/>
        <v>0</v>
      </c>
      <c r="GG109" s="322" t="e">
        <f t="shared" si="162"/>
        <v>#DIV/0!</v>
      </c>
      <c r="GH109" s="322" t="e">
        <f t="shared" si="162"/>
        <v>#DIV/0!</v>
      </c>
      <c r="GI109" s="322">
        <f t="shared" si="162"/>
        <v>0</v>
      </c>
      <c r="GJ109" s="322">
        <f t="shared" si="162"/>
        <v>0</v>
      </c>
      <c r="GK109" s="322" t="e">
        <f t="shared" si="162"/>
        <v>#DIV/0!</v>
      </c>
      <c r="GL109" s="322" t="e">
        <f t="shared" si="162"/>
        <v>#DIV/0!</v>
      </c>
      <c r="GM109" s="322">
        <f t="shared" si="162"/>
        <v>0</v>
      </c>
      <c r="GN109" s="322">
        <f t="shared" si="162"/>
        <v>0</v>
      </c>
      <c r="GO109" s="322">
        <f t="shared" ref="GO109:GR109" si="163">AVERAGE(GO11:GO106)</f>
        <v>0.80937499999999973</v>
      </c>
      <c r="GP109" s="322" t="e">
        <f t="shared" si="163"/>
        <v>#DIV/0!</v>
      </c>
      <c r="GQ109" s="322">
        <f t="shared" si="163"/>
        <v>0.80937499999999973</v>
      </c>
      <c r="GR109" s="322">
        <f t="shared" si="163"/>
        <v>0</v>
      </c>
      <c r="GS109" s="322" t="e">
        <f t="shared" ref="GS109:GV109" si="164">AVERAGE(GS11:GS106)</f>
        <v>#DIV/0!</v>
      </c>
      <c r="GT109" s="322" t="e">
        <f t="shared" si="164"/>
        <v>#DIV/0!</v>
      </c>
      <c r="GU109" s="322">
        <f t="shared" si="164"/>
        <v>0</v>
      </c>
      <c r="GV109" s="322">
        <f t="shared" si="164"/>
        <v>0</v>
      </c>
      <c r="GW109" s="322" t="e">
        <f t="shared" ref="GW109:GZ109" si="165">AVERAGE(GW11:GW106)</f>
        <v>#DIV/0!</v>
      </c>
      <c r="GX109" s="322" t="e">
        <f t="shared" si="165"/>
        <v>#DIV/0!</v>
      </c>
      <c r="GY109" s="322">
        <f t="shared" si="165"/>
        <v>0</v>
      </c>
      <c r="GZ109" s="322">
        <f t="shared" si="165"/>
        <v>0</v>
      </c>
      <c r="HA109" s="322" t="e">
        <f t="shared" ref="HA109:IB109" si="166">AVERAGE(HA11:HA106)</f>
        <v>#DIV/0!</v>
      </c>
      <c r="HB109" s="322" t="e">
        <f t="shared" si="166"/>
        <v>#DIV/0!</v>
      </c>
      <c r="HC109" s="322">
        <f t="shared" si="166"/>
        <v>0</v>
      </c>
      <c r="HD109" s="322">
        <f t="shared" si="166"/>
        <v>0</v>
      </c>
      <c r="HE109" s="322">
        <f t="shared" si="166"/>
        <v>1.3299999999999985</v>
      </c>
      <c r="HF109" s="322" t="e">
        <f t="shared" si="166"/>
        <v>#DIV/0!</v>
      </c>
      <c r="HG109" s="322">
        <f t="shared" si="166"/>
        <v>1.3299999999999985</v>
      </c>
      <c r="HH109" s="322">
        <f t="shared" si="166"/>
        <v>0</v>
      </c>
      <c r="HI109" s="322">
        <f t="shared" si="166"/>
        <v>1.5015625000000012</v>
      </c>
      <c r="HJ109" s="322" t="e">
        <f t="shared" si="166"/>
        <v>#DIV/0!</v>
      </c>
      <c r="HK109" s="322">
        <f t="shared" si="166"/>
        <v>1.5015625000000012</v>
      </c>
      <c r="HL109" s="322">
        <f t="shared" si="166"/>
        <v>0</v>
      </c>
      <c r="HM109" s="322" t="e">
        <f t="shared" si="166"/>
        <v>#DIV/0!</v>
      </c>
      <c r="HN109" s="322" t="e">
        <f t="shared" si="166"/>
        <v>#DIV/0!</v>
      </c>
      <c r="HO109" s="322">
        <f t="shared" si="166"/>
        <v>0</v>
      </c>
      <c r="HP109" s="322">
        <f t="shared" si="166"/>
        <v>0</v>
      </c>
      <c r="HQ109" s="322" t="e">
        <f t="shared" si="166"/>
        <v>#DIV/0!</v>
      </c>
      <c r="HR109" s="322" t="e">
        <f t="shared" si="166"/>
        <v>#DIV/0!</v>
      </c>
      <c r="HS109" s="322">
        <f t="shared" si="166"/>
        <v>0</v>
      </c>
      <c r="HT109" s="322">
        <f t="shared" si="166"/>
        <v>0</v>
      </c>
      <c r="HU109" s="322">
        <f>AVERAGE(HU11:HU106)</f>
        <v>0.77333333333333332</v>
      </c>
      <c r="HV109" s="322" t="e">
        <f t="shared" si="166"/>
        <v>#DIV/0!</v>
      </c>
      <c r="HW109" s="322">
        <f t="shared" si="166"/>
        <v>0.77333333333333332</v>
      </c>
      <c r="HX109" s="322">
        <f t="shared" si="166"/>
        <v>0</v>
      </c>
      <c r="HY109" s="322" t="e">
        <f t="shared" si="166"/>
        <v>#DIV/0!</v>
      </c>
      <c r="HZ109" s="322" t="e">
        <f t="shared" si="166"/>
        <v>#DIV/0!</v>
      </c>
      <c r="IA109" s="322">
        <f t="shared" si="166"/>
        <v>0</v>
      </c>
      <c r="IB109" s="322">
        <f t="shared" si="166"/>
        <v>0</v>
      </c>
      <c r="IC109" s="322" t="e">
        <f t="shared" ref="IC109:JX109" si="167">AVERAGE(IC11:IC106)</f>
        <v>#DIV/0!</v>
      </c>
      <c r="ID109" s="322" t="e">
        <f t="shared" si="167"/>
        <v>#DIV/0!</v>
      </c>
      <c r="IE109" s="322">
        <f t="shared" si="167"/>
        <v>0</v>
      </c>
      <c r="IF109" s="323">
        <f t="shared" si="167"/>
        <v>0</v>
      </c>
      <c r="IG109" s="202" t="e">
        <f t="shared" si="167"/>
        <v>#DIV/0!</v>
      </c>
      <c r="IH109" s="202" t="e">
        <f t="shared" si="167"/>
        <v>#DIV/0!</v>
      </c>
      <c r="II109" s="202">
        <f t="shared" si="167"/>
        <v>0</v>
      </c>
      <c r="IJ109" s="202">
        <f t="shared" si="167"/>
        <v>0</v>
      </c>
      <c r="IK109" s="322" t="e">
        <f t="shared" si="167"/>
        <v>#DIV/0!</v>
      </c>
      <c r="IL109" s="322" t="e">
        <f t="shared" si="167"/>
        <v>#DIV/0!</v>
      </c>
      <c r="IM109" s="322">
        <f t="shared" si="167"/>
        <v>0</v>
      </c>
      <c r="IN109" s="322">
        <f t="shared" si="167"/>
        <v>0</v>
      </c>
      <c r="IO109" s="322" t="e">
        <f t="shared" si="167"/>
        <v>#DIV/0!</v>
      </c>
      <c r="IP109" s="322" t="e">
        <f t="shared" si="167"/>
        <v>#DIV/0!</v>
      </c>
      <c r="IQ109" s="322">
        <f t="shared" si="167"/>
        <v>0</v>
      </c>
      <c r="IR109" s="322">
        <f t="shared" si="167"/>
        <v>0</v>
      </c>
      <c r="IS109" s="322" t="e">
        <f t="shared" si="167"/>
        <v>#DIV/0!</v>
      </c>
      <c r="IT109" s="322" t="e">
        <f t="shared" si="167"/>
        <v>#DIV/0!</v>
      </c>
      <c r="IU109" s="322">
        <f t="shared" si="167"/>
        <v>0</v>
      </c>
      <c r="IV109" s="322">
        <f t="shared" si="167"/>
        <v>0</v>
      </c>
      <c r="IW109" s="322">
        <f t="shared" si="167"/>
        <v>1.2875000000000005</v>
      </c>
      <c r="IX109" s="322" t="e">
        <f t="shared" si="167"/>
        <v>#DIV/0!</v>
      </c>
      <c r="IY109" s="322">
        <f t="shared" si="167"/>
        <v>1.2875000000000005</v>
      </c>
      <c r="IZ109" s="322">
        <f t="shared" si="167"/>
        <v>0</v>
      </c>
      <c r="JA109" s="322" t="e">
        <f t="shared" si="167"/>
        <v>#DIV/0!</v>
      </c>
      <c r="JB109" s="322" t="e">
        <f t="shared" si="167"/>
        <v>#DIV/0!</v>
      </c>
      <c r="JC109" s="322">
        <f t="shared" si="167"/>
        <v>0</v>
      </c>
      <c r="JD109" s="322">
        <f t="shared" si="167"/>
        <v>0</v>
      </c>
      <c r="JE109" s="322">
        <f t="shared" si="167"/>
        <v>0.49645833333333317</v>
      </c>
      <c r="JF109" s="322" t="e">
        <f t="shared" si="167"/>
        <v>#DIV/0!</v>
      </c>
      <c r="JG109" s="322">
        <f t="shared" si="167"/>
        <v>0.49645833333333317</v>
      </c>
      <c r="JH109" s="322">
        <f t="shared" si="167"/>
        <v>0</v>
      </c>
      <c r="JI109" s="322" t="e">
        <f t="shared" si="167"/>
        <v>#DIV/0!</v>
      </c>
      <c r="JJ109" s="322" t="e">
        <f t="shared" si="167"/>
        <v>#DIV/0!</v>
      </c>
      <c r="JK109" s="322">
        <f t="shared" si="167"/>
        <v>0</v>
      </c>
      <c r="JL109" s="322">
        <f t="shared" si="167"/>
        <v>0</v>
      </c>
      <c r="JM109" s="322" t="e">
        <f t="shared" si="167"/>
        <v>#DIV/0!</v>
      </c>
      <c r="JN109" s="322" t="e">
        <f t="shared" si="167"/>
        <v>#DIV/0!</v>
      </c>
      <c r="JO109" s="322">
        <f t="shared" si="167"/>
        <v>0</v>
      </c>
      <c r="JP109" s="322">
        <f t="shared" si="167"/>
        <v>0</v>
      </c>
      <c r="JQ109" s="322" t="e">
        <f t="shared" si="167"/>
        <v>#DIV/0!</v>
      </c>
      <c r="JR109" s="322" t="e">
        <f t="shared" si="167"/>
        <v>#DIV/0!</v>
      </c>
      <c r="JS109" s="322">
        <f t="shared" si="167"/>
        <v>0</v>
      </c>
      <c r="JT109" s="322">
        <f t="shared" si="167"/>
        <v>0</v>
      </c>
      <c r="JU109" s="322" t="e">
        <f t="shared" si="167"/>
        <v>#DIV/0!</v>
      </c>
      <c r="JV109" s="322" t="e">
        <f t="shared" si="167"/>
        <v>#DIV/0!</v>
      </c>
      <c r="JW109" s="322">
        <f t="shared" si="167"/>
        <v>0</v>
      </c>
      <c r="JX109" s="322">
        <f t="shared" si="167"/>
        <v>0</v>
      </c>
    </row>
    <row r="110" spans="1:284" ht="12.75" customHeight="1">
      <c r="AB110" s="229"/>
      <c r="AC110" s="230"/>
    </row>
    <row r="111" spans="1:284" ht="12.75" customHeight="1" thickBot="1"/>
    <row r="112" spans="1:284" ht="21.75" customHeight="1">
      <c r="I112" s="410" t="s">
        <v>136</v>
      </c>
      <c r="J112" s="411"/>
      <c r="K112" s="411"/>
      <c r="L112" s="411"/>
      <c r="M112" s="411"/>
      <c r="N112" s="411"/>
      <c r="O112" s="411"/>
      <c r="P112" s="411"/>
      <c r="Q112" s="411"/>
      <c r="R112" s="411"/>
      <c r="S112" s="411"/>
      <c r="T112" s="412"/>
      <c r="U112" s="145"/>
      <c r="V112" s="145"/>
    </row>
    <row r="113" spans="9:22" ht="21.75" customHeight="1">
      <c r="I113" s="403" t="s">
        <v>179</v>
      </c>
      <c r="J113" s="403"/>
      <c r="K113" s="535"/>
      <c r="L113" s="535"/>
      <c r="M113" s="405" t="s">
        <v>180</v>
      </c>
      <c r="N113" s="405"/>
      <c r="O113" s="405"/>
      <c r="P113" s="405"/>
      <c r="Q113" s="405"/>
      <c r="R113" s="405"/>
      <c r="S113" s="405"/>
      <c r="T113" s="405"/>
      <c r="U113" s="146"/>
      <c r="V113" s="146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 xr:uid="{00000000-0004-0000-0300-000000000000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13"/>
  <sheetViews>
    <sheetView zoomScaleNormal="100" workbookViewId="0">
      <selection activeCell="R32" sqref="R32"/>
    </sheetView>
  </sheetViews>
  <sheetFormatPr defaultRowHeight="15"/>
  <cols>
    <col min="1" max="2" width="9.140625" style="211"/>
    <col min="3" max="7" width="9.140625" style="203"/>
    <col min="8" max="8" width="7.85546875" style="203" customWidth="1"/>
    <col min="9" max="9" width="7.28515625" style="203" customWidth="1"/>
    <col min="10" max="32" width="9.140625" style="203"/>
    <col min="33" max="16384" width="9.140625" style="212"/>
  </cols>
  <sheetData>
    <row r="1" spans="1:32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211"/>
    </row>
    <row r="2" spans="1:32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11"/>
    </row>
    <row r="3" spans="1:32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211"/>
    </row>
    <row r="4" spans="1:32">
      <c r="A4" s="126" t="s">
        <v>26</v>
      </c>
      <c r="B4" s="127"/>
      <c r="C4" s="128"/>
      <c r="D4" s="128"/>
      <c r="E4" s="128"/>
      <c r="F4" s="128"/>
      <c r="G4" s="126"/>
      <c r="H4" s="129" t="s">
        <v>27</v>
      </c>
      <c r="I4" s="126" t="str">
        <f>'CGP SCHEDULE'!L5</f>
        <v>17.08.2026</v>
      </c>
      <c r="J4" s="126"/>
      <c r="K4" s="126"/>
      <c r="L4" s="126"/>
      <c r="M4" s="127"/>
      <c r="N4" s="127"/>
      <c r="O4" s="127"/>
      <c r="P4" s="127"/>
      <c r="Q4" s="127" t="s">
        <v>28</v>
      </c>
      <c r="R4" s="543">
        <f>'CGP SCHEDULE'!$AG$5</f>
        <v>0.69791666666666663</v>
      </c>
      <c r="S4" s="543"/>
      <c r="T4" s="213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1"/>
    </row>
    <row r="5" spans="1:32" ht="15.75" thickBot="1">
      <c r="A5" s="130"/>
      <c r="B5" s="128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211"/>
    </row>
    <row r="6" spans="1:32" ht="15.75" thickBot="1">
      <c r="A6" s="133" t="s">
        <v>144</v>
      </c>
      <c r="B6" s="132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2"/>
      <c r="N6" s="132"/>
      <c r="O6" s="132"/>
      <c r="P6" s="132"/>
      <c r="Q6" s="132"/>
      <c r="R6" s="132"/>
      <c r="S6" s="132"/>
      <c r="T6" s="544" t="str">
        <f>'CGP SCHEDULE'!AG7</f>
        <v>Revision-2</v>
      </c>
      <c r="U6" s="545"/>
      <c r="V6" s="545"/>
      <c r="W6" s="545"/>
      <c r="X6" s="545"/>
      <c r="Y6" s="545"/>
      <c r="Z6" s="545"/>
      <c r="AA6" s="545"/>
      <c r="AB6" s="545"/>
      <c r="AC6" s="545"/>
      <c r="AD6" s="545"/>
      <c r="AE6" s="546"/>
      <c r="AF6" s="183"/>
    </row>
    <row r="7" spans="1:32">
      <c r="A7" s="197"/>
      <c r="B7" s="195"/>
      <c r="C7" s="197"/>
      <c r="D7" s="197"/>
      <c r="E7" s="197"/>
      <c r="F7" s="197"/>
      <c r="G7" s="197"/>
      <c r="H7" s="132" t="s">
        <v>30</v>
      </c>
      <c r="I7" s="133"/>
      <c r="J7" s="133" t="str">
        <f>'CGP SCHEDULE'!O8</f>
        <v>22.07.2026</v>
      </c>
      <c r="K7" s="197"/>
      <c r="L7" s="197"/>
      <c r="M7" s="195"/>
      <c r="N7" s="195"/>
      <c r="O7" s="195"/>
      <c r="P7" s="195"/>
      <c r="Q7" s="195"/>
      <c r="R7" s="195"/>
      <c r="S7" s="195"/>
      <c r="T7" s="195"/>
      <c r="U7" s="132"/>
      <c r="V7" s="132"/>
      <c r="W7" s="132"/>
      <c r="X7" s="132"/>
      <c r="Y7" s="132"/>
      <c r="Z7" s="132"/>
      <c r="AA7" s="195"/>
      <c r="AB7" s="195"/>
      <c r="AC7" s="195"/>
      <c r="AD7" s="195"/>
      <c r="AE7" s="195"/>
      <c r="AF7" s="204"/>
    </row>
    <row r="8" spans="1:32" ht="15" customHeight="1">
      <c r="A8" s="215" t="s">
        <v>31</v>
      </c>
      <c r="B8" s="215" t="s">
        <v>32</v>
      </c>
      <c r="C8" s="380" t="s">
        <v>284</v>
      </c>
      <c r="D8" s="394"/>
      <c r="E8" s="394"/>
      <c r="F8" s="394"/>
      <c r="G8" s="394"/>
      <c r="H8" s="394"/>
      <c r="I8" s="501" t="s">
        <v>309</v>
      </c>
      <c r="J8" s="527"/>
      <c r="K8" s="527"/>
      <c r="L8" s="527"/>
      <c r="M8" s="527"/>
      <c r="N8" s="527"/>
      <c r="O8" s="384" t="s">
        <v>338</v>
      </c>
      <c r="P8" s="391"/>
      <c r="Q8" s="391"/>
      <c r="R8" s="391"/>
      <c r="S8" s="391"/>
      <c r="T8" s="391"/>
      <c r="U8" s="547" t="s">
        <v>339</v>
      </c>
      <c r="V8" s="548"/>
      <c r="W8" s="548"/>
      <c r="X8" s="548"/>
      <c r="Y8" s="548"/>
      <c r="Z8" s="548"/>
      <c r="AA8" s="380" t="s">
        <v>367</v>
      </c>
      <c r="AB8" s="394"/>
      <c r="AC8" s="394"/>
      <c r="AD8" s="394"/>
      <c r="AE8" s="394"/>
      <c r="AF8" s="394"/>
    </row>
    <row r="9" spans="1:32">
      <c r="A9" s="216"/>
      <c r="B9" s="216"/>
      <c r="C9" s="499" t="s">
        <v>162</v>
      </c>
      <c r="D9" s="499"/>
      <c r="E9" s="501" t="s">
        <v>195</v>
      </c>
      <c r="F9" s="501"/>
      <c r="G9" s="499" t="s">
        <v>163</v>
      </c>
      <c r="H9" s="499"/>
      <c r="I9" s="499" t="s">
        <v>162</v>
      </c>
      <c r="J9" s="499"/>
      <c r="K9" s="501" t="s">
        <v>195</v>
      </c>
      <c r="L9" s="501"/>
      <c r="M9" s="499" t="s">
        <v>163</v>
      </c>
      <c r="N9" s="499"/>
      <c r="O9" s="499" t="s">
        <v>162</v>
      </c>
      <c r="P9" s="499"/>
      <c r="Q9" s="501" t="s">
        <v>195</v>
      </c>
      <c r="R9" s="501"/>
      <c r="S9" s="499" t="s">
        <v>163</v>
      </c>
      <c r="T9" s="499"/>
      <c r="U9" s="499" t="s">
        <v>162</v>
      </c>
      <c r="V9" s="499"/>
      <c r="W9" s="501" t="s">
        <v>195</v>
      </c>
      <c r="X9" s="501"/>
      <c r="Y9" s="499" t="s">
        <v>163</v>
      </c>
      <c r="Z9" s="499"/>
      <c r="AA9" s="499" t="s">
        <v>162</v>
      </c>
      <c r="AB9" s="499"/>
      <c r="AC9" s="501" t="s">
        <v>195</v>
      </c>
      <c r="AD9" s="501"/>
      <c r="AE9" s="499" t="s">
        <v>163</v>
      </c>
      <c r="AF9" s="499"/>
    </row>
    <row r="10" spans="1:32">
      <c r="A10" s="188"/>
      <c r="B10" s="188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</row>
    <row r="11" spans="1:32">
      <c r="A11" s="217">
        <v>0</v>
      </c>
      <c r="B11" s="114">
        <v>1</v>
      </c>
      <c r="C11" s="95"/>
      <c r="D11" s="95"/>
      <c r="E11" s="98"/>
      <c r="F11" s="98"/>
      <c r="G11" s="95">
        <f t="shared" ref="G11:H75" si="0">C11+E11</f>
        <v>0</v>
      </c>
      <c r="H11" s="95">
        <f>D11+F11</f>
        <v>0</v>
      </c>
      <c r="I11" s="95"/>
      <c r="J11" s="95"/>
      <c r="K11" s="98"/>
      <c r="L11" s="98"/>
      <c r="M11" s="95">
        <f t="shared" ref="M11:M75" si="1">I11+K11</f>
        <v>0</v>
      </c>
      <c r="N11" s="95">
        <f>J11+L11</f>
        <v>0</v>
      </c>
      <c r="O11" s="116"/>
      <c r="P11" s="95"/>
      <c r="Q11" s="98"/>
      <c r="R11" s="98"/>
      <c r="S11" s="95">
        <f t="shared" ref="S11:S74" si="2">O11+Q11</f>
        <v>0</v>
      </c>
      <c r="T11" s="95">
        <f t="shared" ref="T11:T74" si="3">P11+R11</f>
        <v>0</v>
      </c>
      <c r="U11" s="116">
        <v>0</v>
      </c>
      <c r="V11" s="95"/>
      <c r="W11" s="95"/>
      <c r="X11" s="95"/>
      <c r="Y11" s="95">
        <f t="shared" ref="Y11:Y74" si="4">U11+W11</f>
        <v>0</v>
      </c>
      <c r="Z11" s="95">
        <f t="shared" ref="Z11:Z74" si="5">V11+X11</f>
        <v>0</v>
      </c>
      <c r="AA11" s="95"/>
      <c r="AB11" s="95"/>
      <c r="AC11" s="98"/>
      <c r="AD11" s="98"/>
      <c r="AE11" s="95">
        <f t="shared" ref="AE11:AE75" si="6">AA11+AC11</f>
        <v>0</v>
      </c>
      <c r="AF11" s="95">
        <f>AB11+AD11</f>
        <v>0</v>
      </c>
    </row>
    <row r="12" spans="1:32">
      <c r="A12" s="114"/>
      <c r="B12" s="114">
        <v>2</v>
      </c>
      <c r="C12" s="95"/>
      <c r="D12" s="95"/>
      <c r="E12" s="98"/>
      <c r="F12" s="98"/>
      <c r="G12" s="95">
        <f t="shared" si="0"/>
        <v>0</v>
      </c>
      <c r="H12" s="95">
        <f t="shared" si="0"/>
        <v>0</v>
      </c>
      <c r="I12" s="95"/>
      <c r="J12" s="95"/>
      <c r="K12" s="98"/>
      <c r="L12" s="98"/>
      <c r="M12" s="95">
        <f t="shared" si="1"/>
        <v>0</v>
      </c>
      <c r="N12" s="95">
        <f t="shared" ref="N12:N76" si="7">J12+L12</f>
        <v>0</v>
      </c>
      <c r="O12" s="116"/>
      <c r="P12" s="95"/>
      <c r="Q12" s="98"/>
      <c r="R12" s="98"/>
      <c r="S12" s="95">
        <f t="shared" si="2"/>
        <v>0</v>
      </c>
      <c r="T12" s="95">
        <f t="shared" si="3"/>
        <v>0</v>
      </c>
      <c r="U12" s="116">
        <v>0</v>
      </c>
      <c r="V12" s="95"/>
      <c r="W12" s="95"/>
      <c r="X12" s="95"/>
      <c r="Y12" s="95">
        <f t="shared" si="4"/>
        <v>0</v>
      </c>
      <c r="Z12" s="95">
        <f t="shared" si="5"/>
        <v>0</v>
      </c>
      <c r="AA12" s="95"/>
      <c r="AB12" s="95"/>
      <c r="AC12" s="98"/>
      <c r="AD12" s="98"/>
      <c r="AE12" s="95">
        <f t="shared" si="6"/>
        <v>0</v>
      </c>
      <c r="AF12" s="95">
        <f t="shared" ref="AF12:AF76" si="8">AB12+AD12</f>
        <v>0</v>
      </c>
    </row>
    <row r="13" spans="1:32">
      <c r="A13" s="218"/>
      <c r="B13" s="187">
        <v>3</v>
      </c>
      <c r="C13" s="95"/>
      <c r="D13" s="95"/>
      <c r="E13" s="98"/>
      <c r="F13" s="98"/>
      <c r="G13" s="95">
        <f t="shared" si="0"/>
        <v>0</v>
      </c>
      <c r="H13" s="95">
        <f t="shared" si="0"/>
        <v>0</v>
      </c>
      <c r="I13" s="95"/>
      <c r="J13" s="95"/>
      <c r="K13" s="98"/>
      <c r="L13" s="98"/>
      <c r="M13" s="95">
        <f t="shared" si="1"/>
        <v>0</v>
      </c>
      <c r="N13" s="95">
        <f t="shared" si="7"/>
        <v>0</v>
      </c>
      <c r="O13" s="116"/>
      <c r="P13" s="95"/>
      <c r="Q13" s="98"/>
      <c r="R13" s="98"/>
      <c r="S13" s="95">
        <f t="shared" si="2"/>
        <v>0</v>
      </c>
      <c r="T13" s="95">
        <f t="shared" si="3"/>
        <v>0</v>
      </c>
      <c r="U13" s="116">
        <v>0</v>
      </c>
      <c r="V13" s="95"/>
      <c r="W13" s="95"/>
      <c r="X13" s="95"/>
      <c r="Y13" s="95">
        <f t="shared" si="4"/>
        <v>0</v>
      </c>
      <c r="Z13" s="95">
        <f t="shared" si="5"/>
        <v>0</v>
      </c>
      <c r="AA13" s="95"/>
      <c r="AB13" s="95"/>
      <c r="AC13" s="98"/>
      <c r="AD13" s="98"/>
      <c r="AE13" s="95">
        <f t="shared" si="6"/>
        <v>0</v>
      </c>
      <c r="AF13" s="95">
        <f t="shared" si="8"/>
        <v>0</v>
      </c>
    </row>
    <row r="14" spans="1:32">
      <c r="A14" s="219"/>
      <c r="B14" s="114">
        <v>4</v>
      </c>
      <c r="C14" s="95"/>
      <c r="D14" s="95"/>
      <c r="E14" s="98"/>
      <c r="F14" s="98"/>
      <c r="G14" s="95">
        <f t="shared" si="0"/>
        <v>0</v>
      </c>
      <c r="H14" s="95">
        <f t="shared" si="0"/>
        <v>0</v>
      </c>
      <c r="I14" s="95"/>
      <c r="J14" s="95"/>
      <c r="K14" s="98"/>
      <c r="L14" s="98"/>
      <c r="M14" s="95">
        <f t="shared" si="1"/>
        <v>0</v>
      </c>
      <c r="N14" s="95">
        <f t="shared" si="7"/>
        <v>0</v>
      </c>
      <c r="O14" s="116"/>
      <c r="P14" s="95"/>
      <c r="Q14" s="98"/>
      <c r="R14" s="98"/>
      <c r="S14" s="95">
        <f t="shared" si="2"/>
        <v>0</v>
      </c>
      <c r="T14" s="95">
        <f t="shared" si="3"/>
        <v>0</v>
      </c>
      <c r="U14" s="116">
        <v>0</v>
      </c>
      <c r="V14" s="95"/>
      <c r="W14" s="95"/>
      <c r="X14" s="95"/>
      <c r="Y14" s="95">
        <f t="shared" si="4"/>
        <v>0</v>
      </c>
      <c r="Z14" s="95">
        <f t="shared" si="5"/>
        <v>0</v>
      </c>
      <c r="AA14" s="95"/>
      <c r="AB14" s="95"/>
      <c r="AC14" s="98"/>
      <c r="AD14" s="98"/>
      <c r="AE14" s="95">
        <f t="shared" si="6"/>
        <v>0</v>
      </c>
      <c r="AF14" s="95">
        <f t="shared" si="8"/>
        <v>0</v>
      </c>
    </row>
    <row r="15" spans="1:32">
      <c r="A15" s="220">
        <v>4.1666666666666664E-2</v>
      </c>
      <c r="B15" s="114">
        <v>5</v>
      </c>
      <c r="C15" s="95"/>
      <c r="D15" s="95"/>
      <c r="E15" s="98"/>
      <c r="F15" s="98"/>
      <c r="G15" s="95">
        <f t="shared" si="0"/>
        <v>0</v>
      </c>
      <c r="H15" s="95">
        <f t="shared" si="0"/>
        <v>0</v>
      </c>
      <c r="I15" s="95"/>
      <c r="J15" s="95"/>
      <c r="K15" s="98"/>
      <c r="L15" s="98"/>
      <c r="M15" s="95">
        <f t="shared" si="1"/>
        <v>0</v>
      </c>
      <c r="N15" s="95">
        <f t="shared" si="7"/>
        <v>0</v>
      </c>
      <c r="O15" s="116"/>
      <c r="P15" s="95"/>
      <c r="Q15" s="98"/>
      <c r="R15" s="98"/>
      <c r="S15" s="95">
        <f t="shared" si="2"/>
        <v>0</v>
      </c>
      <c r="T15" s="95">
        <f t="shared" si="3"/>
        <v>0</v>
      </c>
      <c r="U15" s="116">
        <v>0</v>
      </c>
      <c r="V15" s="95"/>
      <c r="W15" s="95"/>
      <c r="X15" s="95"/>
      <c r="Y15" s="95">
        <f t="shared" si="4"/>
        <v>0</v>
      </c>
      <c r="Z15" s="95">
        <f t="shared" si="5"/>
        <v>0</v>
      </c>
      <c r="AA15" s="95"/>
      <c r="AB15" s="95"/>
      <c r="AC15" s="98"/>
      <c r="AD15" s="98"/>
      <c r="AE15" s="95">
        <f t="shared" si="6"/>
        <v>0</v>
      </c>
      <c r="AF15" s="95">
        <f t="shared" si="8"/>
        <v>0</v>
      </c>
    </row>
    <row r="16" spans="1:32">
      <c r="A16" s="219"/>
      <c r="B16" s="114">
        <v>6</v>
      </c>
      <c r="C16" s="95"/>
      <c r="D16" s="95"/>
      <c r="E16" s="98"/>
      <c r="F16" s="98"/>
      <c r="G16" s="95">
        <f t="shared" si="0"/>
        <v>0</v>
      </c>
      <c r="H16" s="95">
        <f t="shared" si="0"/>
        <v>0</v>
      </c>
      <c r="I16" s="95"/>
      <c r="J16" s="95"/>
      <c r="K16" s="98"/>
      <c r="L16" s="98"/>
      <c r="M16" s="95">
        <f t="shared" si="1"/>
        <v>0</v>
      </c>
      <c r="N16" s="95">
        <f t="shared" si="7"/>
        <v>0</v>
      </c>
      <c r="O16" s="116"/>
      <c r="P16" s="95"/>
      <c r="Q16" s="98"/>
      <c r="R16" s="98"/>
      <c r="S16" s="95">
        <f t="shared" si="2"/>
        <v>0</v>
      </c>
      <c r="T16" s="95">
        <f t="shared" si="3"/>
        <v>0</v>
      </c>
      <c r="U16" s="116">
        <v>0</v>
      </c>
      <c r="V16" s="95"/>
      <c r="W16" s="95"/>
      <c r="X16" s="95"/>
      <c r="Y16" s="95">
        <f t="shared" si="4"/>
        <v>0</v>
      </c>
      <c r="Z16" s="95">
        <f t="shared" si="5"/>
        <v>0</v>
      </c>
      <c r="AA16" s="95"/>
      <c r="AB16" s="95"/>
      <c r="AC16" s="98"/>
      <c r="AD16" s="98"/>
      <c r="AE16" s="95">
        <f t="shared" si="6"/>
        <v>0</v>
      </c>
      <c r="AF16" s="95">
        <f t="shared" si="8"/>
        <v>0</v>
      </c>
    </row>
    <row r="17" spans="1:32">
      <c r="A17" s="219"/>
      <c r="B17" s="114">
        <v>7</v>
      </c>
      <c r="C17" s="95"/>
      <c r="D17" s="95"/>
      <c r="E17" s="98"/>
      <c r="F17" s="98"/>
      <c r="G17" s="95">
        <f t="shared" si="0"/>
        <v>0</v>
      </c>
      <c r="H17" s="95">
        <f t="shared" si="0"/>
        <v>0</v>
      </c>
      <c r="I17" s="95"/>
      <c r="J17" s="95"/>
      <c r="K17" s="98"/>
      <c r="L17" s="98"/>
      <c r="M17" s="95">
        <f t="shared" si="1"/>
        <v>0</v>
      </c>
      <c r="N17" s="95">
        <f t="shared" si="7"/>
        <v>0</v>
      </c>
      <c r="O17" s="116"/>
      <c r="P17" s="95"/>
      <c r="Q17" s="98"/>
      <c r="R17" s="98"/>
      <c r="S17" s="95">
        <f t="shared" si="2"/>
        <v>0</v>
      </c>
      <c r="T17" s="95">
        <f t="shared" si="3"/>
        <v>0</v>
      </c>
      <c r="U17" s="116">
        <v>0</v>
      </c>
      <c r="V17" s="95"/>
      <c r="W17" s="95"/>
      <c r="X17" s="95"/>
      <c r="Y17" s="95">
        <f t="shared" si="4"/>
        <v>0</v>
      </c>
      <c r="Z17" s="95">
        <f t="shared" si="5"/>
        <v>0</v>
      </c>
      <c r="AA17" s="95"/>
      <c r="AB17" s="95"/>
      <c r="AC17" s="98"/>
      <c r="AD17" s="98"/>
      <c r="AE17" s="95">
        <f t="shared" si="6"/>
        <v>0</v>
      </c>
      <c r="AF17" s="95">
        <f t="shared" si="8"/>
        <v>0</v>
      </c>
    </row>
    <row r="18" spans="1:32">
      <c r="A18" s="219"/>
      <c r="B18" s="114">
        <v>8</v>
      </c>
      <c r="C18" s="95"/>
      <c r="D18" s="95"/>
      <c r="E18" s="98"/>
      <c r="F18" s="98"/>
      <c r="G18" s="95">
        <f t="shared" si="0"/>
        <v>0</v>
      </c>
      <c r="H18" s="95">
        <f t="shared" si="0"/>
        <v>0</v>
      </c>
      <c r="I18" s="95"/>
      <c r="J18" s="95"/>
      <c r="K18" s="98"/>
      <c r="L18" s="98"/>
      <c r="M18" s="95">
        <f t="shared" si="1"/>
        <v>0</v>
      </c>
      <c r="N18" s="95">
        <f t="shared" si="7"/>
        <v>0</v>
      </c>
      <c r="O18" s="116"/>
      <c r="P18" s="95"/>
      <c r="Q18" s="98"/>
      <c r="R18" s="98"/>
      <c r="S18" s="95">
        <f t="shared" si="2"/>
        <v>0</v>
      </c>
      <c r="T18" s="95">
        <f t="shared" si="3"/>
        <v>0</v>
      </c>
      <c r="U18" s="116">
        <v>0</v>
      </c>
      <c r="V18" s="95"/>
      <c r="W18" s="95"/>
      <c r="X18" s="95"/>
      <c r="Y18" s="95">
        <f t="shared" si="4"/>
        <v>0</v>
      </c>
      <c r="Z18" s="95">
        <f t="shared" si="5"/>
        <v>0</v>
      </c>
      <c r="AA18" s="95"/>
      <c r="AB18" s="95"/>
      <c r="AC18" s="98"/>
      <c r="AD18" s="98"/>
      <c r="AE18" s="95">
        <f t="shared" si="6"/>
        <v>0</v>
      </c>
      <c r="AF18" s="95">
        <f t="shared" si="8"/>
        <v>0</v>
      </c>
    </row>
    <row r="19" spans="1:32">
      <c r="A19" s="220">
        <v>8.3333333333333329E-2</v>
      </c>
      <c r="B19" s="114">
        <v>9</v>
      </c>
      <c r="C19" s="95"/>
      <c r="D19" s="95"/>
      <c r="E19" s="98"/>
      <c r="F19" s="98"/>
      <c r="G19" s="95">
        <f t="shared" si="0"/>
        <v>0</v>
      </c>
      <c r="H19" s="95">
        <f t="shared" si="0"/>
        <v>0</v>
      </c>
      <c r="I19" s="95"/>
      <c r="J19" s="95"/>
      <c r="K19" s="98"/>
      <c r="L19" s="98"/>
      <c r="M19" s="95">
        <f t="shared" si="1"/>
        <v>0</v>
      </c>
      <c r="N19" s="95">
        <f t="shared" si="7"/>
        <v>0</v>
      </c>
      <c r="O19" s="116"/>
      <c r="P19" s="95"/>
      <c r="Q19" s="98"/>
      <c r="R19" s="98"/>
      <c r="S19" s="95">
        <f t="shared" si="2"/>
        <v>0</v>
      </c>
      <c r="T19" s="95">
        <f t="shared" si="3"/>
        <v>0</v>
      </c>
      <c r="U19" s="116">
        <v>0</v>
      </c>
      <c r="V19" s="95"/>
      <c r="W19" s="95"/>
      <c r="X19" s="95"/>
      <c r="Y19" s="95">
        <f t="shared" si="4"/>
        <v>0</v>
      </c>
      <c r="Z19" s="95">
        <f t="shared" si="5"/>
        <v>0</v>
      </c>
      <c r="AA19" s="95"/>
      <c r="AB19" s="95"/>
      <c r="AC19" s="98"/>
      <c r="AD19" s="98"/>
      <c r="AE19" s="95">
        <f t="shared" si="6"/>
        <v>0</v>
      </c>
      <c r="AF19" s="95">
        <f t="shared" si="8"/>
        <v>0</v>
      </c>
    </row>
    <row r="20" spans="1:32">
      <c r="A20" s="219"/>
      <c r="B20" s="114">
        <v>10</v>
      </c>
      <c r="C20" s="95"/>
      <c r="D20" s="95"/>
      <c r="E20" s="98"/>
      <c r="F20" s="98"/>
      <c r="G20" s="95">
        <f t="shared" si="0"/>
        <v>0</v>
      </c>
      <c r="H20" s="95">
        <f t="shared" si="0"/>
        <v>0</v>
      </c>
      <c r="I20" s="95"/>
      <c r="J20" s="95"/>
      <c r="K20" s="98"/>
      <c r="L20" s="98"/>
      <c r="M20" s="95">
        <f t="shared" si="1"/>
        <v>0</v>
      </c>
      <c r="N20" s="95">
        <f t="shared" si="7"/>
        <v>0</v>
      </c>
      <c r="O20" s="116"/>
      <c r="P20" s="95"/>
      <c r="Q20" s="98"/>
      <c r="R20" s="98"/>
      <c r="S20" s="95">
        <f t="shared" si="2"/>
        <v>0</v>
      </c>
      <c r="T20" s="95">
        <f t="shared" si="3"/>
        <v>0</v>
      </c>
      <c r="U20" s="116">
        <v>0</v>
      </c>
      <c r="V20" s="95"/>
      <c r="W20" s="95"/>
      <c r="X20" s="95"/>
      <c r="Y20" s="95">
        <f t="shared" si="4"/>
        <v>0</v>
      </c>
      <c r="Z20" s="95">
        <f t="shared" si="5"/>
        <v>0</v>
      </c>
      <c r="AA20" s="95"/>
      <c r="AB20" s="95"/>
      <c r="AC20" s="98"/>
      <c r="AD20" s="98"/>
      <c r="AE20" s="95">
        <f t="shared" si="6"/>
        <v>0</v>
      </c>
      <c r="AF20" s="95">
        <f t="shared" si="8"/>
        <v>0</v>
      </c>
    </row>
    <row r="21" spans="1:32">
      <c r="A21" s="219"/>
      <c r="B21" s="114">
        <v>11</v>
      </c>
      <c r="C21" s="95"/>
      <c r="D21" s="95"/>
      <c r="E21" s="98"/>
      <c r="F21" s="98"/>
      <c r="G21" s="95">
        <f t="shared" si="0"/>
        <v>0</v>
      </c>
      <c r="H21" s="95">
        <f t="shared" si="0"/>
        <v>0</v>
      </c>
      <c r="I21" s="95"/>
      <c r="J21" s="95"/>
      <c r="K21" s="98"/>
      <c r="L21" s="98"/>
      <c r="M21" s="95">
        <f t="shared" si="1"/>
        <v>0</v>
      </c>
      <c r="N21" s="95">
        <f t="shared" si="7"/>
        <v>0</v>
      </c>
      <c r="O21" s="116"/>
      <c r="P21" s="95"/>
      <c r="Q21" s="98"/>
      <c r="R21" s="98"/>
      <c r="S21" s="95">
        <f t="shared" si="2"/>
        <v>0</v>
      </c>
      <c r="T21" s="95">
        <f t="shared" si="3"/>
        <v>0</v>
      </c>
      <c r="U21" s="116">
        <v>0</v>
      </c>
      <c r="V21" s="95"/>
      <c r="W21" s="95"/>
      <c r="X21" s="95"/>
      <c r="Y21" s="95">
        <f t="shared" si="4"/>
        <v>0</v>
      </c>
      <c r="Z21" s="95">
        <f t="shared" si="5"/>
        <v>0</v>
      </c>
      <c r="AA21" s="95"/>
      <c r="AB21" s="95"/>
      <c r="AC21" s="98"/>
      <c r="AD21" s="98"/>
      <c r="AE21" s="95">
        <f t="shared" si="6"/>
        <v>0</v>
      </c>
      <c r="AF21" s="95">
        <f t="shared" si="8"/>
        <v>0</v>
      </c>
    </row>
    <row r="22" spans="1:32">
      <c r="A22" s="219"/>
      <c r="B22" s="114">
        <v>12</v>
      </c>
      <c r="C22" s="95"/>
      <c r="D22" s="95"/>
      <c r="E22" s="98"/>
      <c r="F22" s="98"/>
      <c r="G22" s="95">
        <f t="shared" si="0"/>
        <v>0</v>
      </c>
      <c r="H22" s="95">
        <f t="shared" si="0"/>
        <v>0</v>
      </c>
      <c r="I22" s="95"/>
      <c r="J22" s="95"/>
      <c r="K22" s="98"/>
      <c r="L22" s="98"/>
      <c r="M22" s="95">
        <f t="shared" si="1"/>
        <v>0</v>
      </c>
      <c r="N22" s="95">
        <f t="shared" si="7"/>
        <v>0</v>
      </c>
      <c r="O22" s="116"/>
      <c r="P22" s="95"/>
      <c r="Q22" s="98"/>
      <c r="R22" s="98"/>
      <c r="S22" s="95">
        <f t="shared" si="2"/>
        <v>0</v>
      </c>
      <c r="T22" s="95">
        <f t="shared" si="3"/>
        <v>0</v>
      </c>
      <c r="U22" s="116">
        <v>0</v>
      </c>
      <c r="V22" s="95"/>
      <c r="W22" s="95"/>
      <c r="X22" s="95"/>
      <c r="Y22" s="95">
        <f t="shared" si="4"/>
        <v>0</v>
      </c>
      <c r="Z22" s="95">
        <f t="shared" si="5"/>
        <v>0</v>
      </c>
      <c r="AA22" s="95"/>
      <c r="AB22" s="95"/>
      <c r="AC22" s="98"/>
      <c r="AD22" s="98"/>
      <c r="AE22" s="95">
        <f t="shared" si="6"/>
        <v>0</v>
      </c>
      <c r="AF22" s="95">
        <f t="shared" si="8"/>
        <v>0</v>
      </c>
    </row>
    <row r="23" spans="1:32">
      <c r="A23" s="220">
        <v>0.125</v>
      </c>
      <c r="B23" s="114">
        <v>13</v>
      </c>
      <c r="C23" s="95"/>
      <c r="D23" s="95"/>
      <c r="E23" s="98"/>
      <c r="F23" s="98"/>
      <c r="G23" s="95">
        <f t="shared" si="0"/>
        <v>0</v>
      </c>
      <c r="H23" s="95">
        <f t="shared" si="0"/>
        <v>0</v>
      </c>
      <c r="I23" s="95"/>
      <c r="J23" s="95"/>
      <c r="K23" s="98"/>
      <c r="L23" s="98"/>
      <c r="M23" s="95">
        <f t="shared" si="1"/>
        <v>0</v>
      </c>
      <c r="N23" s="95">
        <f t="shared" si="7"/>
        <v>0</v>
      </c>
      <c r="O23" s="116"/>
      <c r="P23" s="95"/>
      <c r="Q23" s="98"/>
      <c r="R23" s="98"/>
      <c r="S23" s="95">
        <f t="shared" si="2"/>
        <v>0</v>
      </c>
      <c r="T23" s="95">
        <f t="shared" si="3"/>
        <v>0</v>
      </c>
      <c r="U23" s="116">
        <v>0</v>
      </c>
      <c r="V23" s="95"/>
      <c r="W23" s="95"/>
      <c r="X23" s="95"/>
      <c r="Y23" s="95">
        <f t="shared" si="4"/>
        <v>0</v>
      </c>
      <c r="Z23" s="95">
        <f t="shared" si="5"/>
        <v>0</v>
      </c>
      <c r="AA23" s="95"/>
      <c r="AB23" s="95"/>
      <c r="AC23" s="98"/>
      <c r="AD23" s="98"/>
      <c r="AE23" s="95">
        <f t="shared" si="6"/>
        <v>0</v>
      </c>
      <c r="AF23" s="95">
        <f t="shared" si="8"/>
        <v>0</v>
      </c>
    </row>
    <row r="24" spans="1:32">
      <c r="A24" s="219"/>
      <c r="B24" s="114">
        <v>14</v>
      </c>
      <c r="C24" s="95"/>
      <c r="D24" s="95"/>
      <c r="E24" s="98"/>
      <c r="F24" s="98"/>
      <c r="G24" s="95">
        <f t="shared" si="0"/>
        <v>0</v>
      </c>
      <c r="H24" s="95">
        <f t="shared" si="0"/>
        <v>0</v>
      </c>
      <c r="I24" s="95"/>
      <c r="J24" s="95"/>
      <c r="K24" s="98"/>
      <c r="L24" s="98"/>
      <c r="M24" s="95">
        <f t="shared" si="1"/>
        <v>0</v>
      </c>
      <c r="N24" s="95">
        <f t="shared" si="7"/>
        <v>0</v>
      </c>
      <c r="O24" s="116"/>
      <c r="P24" s="95"/>
      <c r="Q24" s="98"/>
      <c r="R24" s="98"/>
      <c r="S24" s="95">
        <f t="shared" si="2"/>
        <v>0</v>
      </c>
      <c r="T24" s="95">
        <f t="shared" si="3"/>
        <v>0</v>
      </c>
      <c r="U24" s="116">
        <v>0</v>
      </c>
      <c r="V24" s="95"/>
      <c r="W24" s="95"/>
      <c r="X24" s="95"/>
      <c r="Y24" s="95">
        <f t="shared" si="4"/>
        <v>0</v>
      </c>
      <c r="Z24" s="95">
        <f t="shared" si="5"/>
        <v>0</v>
      </c>
      <c r="AA24" s="95"/>
      <c r="AB24" s="95"/>
      <c r="AC24" s="98"/>
      <c r="AD24" s="98"/>
      <c r="AE24" s="95">
        <f t="shared" si="6"/>
        <v>0</v>
      </c>
      <c r="AF24" s="95">
        <f t="shared" si="8"/>
        <v>0</v>
      </c>
    </row>
    <row r="25" spans="1:32">
      <c r="A25" s="219"/>
      <c r="B25" s="114">
        <v>15</v>
      </c>
      <c r="C25" s="95"/>
      <c r="D25" s="95"/>
      <c r="E25" s="98"/>
      <c r="F25" s="98"/>
      <c r="G25" s="95">
        <f t="shared" si="0"/>
        <v>0</v>
      </c>
      <c r="H25" s="95">
        <f t="shared" si="0"/>
        <v>0</v>
      </c>
      <c r="I25" s="95"/>
      <c r="J25" s="95"/>
      <c r="K25" s="98"/>
      <c r="L25" s="98"/>
      <c r="M25" s="95">
        <f t="shared" si="1"/>
        <v>0</v>
      </c>
      <c r="N25" s="95">
        <f t="shared" si="7"/>
        <v>0</v>
      </c>
      <c r="O25" s="116"/>
      <c r="P25" s="95"/>
      <c r="Q25" s="98"/>
      <c r="R25" s="98"/>
      <c r="S25" s="95">
        <f t="shared" si="2"/>
        <v>0</v>
      </c>
      <c r="T25" s="95">
        <f t="shared" si="3"/>
        <v>0</v>
      </c>
      <c r="U25" s="116">
        <v>0</v>
      </c>
      <c r="V25" s="95"/>
      <c r="W25" s="95"/>
      <c r="X25" s="95"/>
      <c r="Y25" s="95">
        <f t="shared" si="4"/>
        <v>0</v>
      </c>
      <c r="Z25" s="95">
        <f t="shared" si="5"/>
        <v>0</v>
      </c>
      <c r="AA25" s="95"/>
      <c r="AB25" s="95"/>
      <c r="AC25" s="98"/>
      <c r="AD25" s="98"/>
      <c r="AE25" s="95">
        <f t="shared" si="6"/>
        <v>0</v>
      </c>
      <c r="AF25" s="95">
        <f t="shared" si="8"/>
        <v>0</v>
      </c>
    </row>
    <row r="26" spans="1:32">
      <c r="A26" s="219"/>
      <c r="B26" s="114">
        <v>16</v>
      </c>
      <c r="C26" s="95"/>
      <c r="D26" s="95"/>
      <c r="E26" s="98"/>
      <c r="F26" s="98"/>
      <c r="G26" s="95">
        <f t="shared" si="0"/>
        <v>0</v>
      </c>
      <c r="H26" s="95">
        <f t="shared" si="0"/>
        <v>0</v>
      </c>
      <c r="I26" s="95"/>
      <c r="J26" s="95"/>
      <c r="K26" s="98"/>
      <c r="L26" s="98"/>
      <c r="M26" s="95">
        <f t="shared" si="1"/>
        <v>0</v>
      </c>
      <c r="N26" s="95">
        <f t="shared" si="7"/>
        <v>0</v>
      </c>
      <c r="O26" s="116"/>
      <c r="P26" s="95"/>
      <c r="Q26" s="98"/>
      <c r="R26" s="98"/>
      <c r="S26" s="95">
        <f t="shared" si="2"/>
        <v>0</v>
      </c>
      <c r="T26" s="95">
        <f t="shared" si="3"/>
        <v>0</v>
      </c>
      <c r="U26" s="116">
        <v>0</v>
      </c>
      <c r="V26" s="95"/>
      <c r="W26" s="95"/>
      <c r="X26" s="95"/>
      <c r="Y26" s="95">
        <f t="shared" si="4"/>
        <v>0</v>
      </c>
      <c r="Z26" s="95">
        <f t="shared" si="5"/>
        <v>0</v>
      </c>
      <c r="AA26" s="95"/>
      <c r="AB26" s="95"/>
      <c r="AC26" s="98"/>
      <c r="AD26" s="98"/>
      <c r="AE26" s="95">
        <f t="shared" si="6"/>
        <v>0</v>
      </c>
      <c r="AF26" s="95">
        <f t="shared" si="8"/>
        <v>0</v>
      </c>
    </row>
    <row r="27" spans="1:32">
      <c r="A27" s="220">
        <v>0.16666666666666666</v>
      </c>
      <c r="B27" s="114">
        <v>17</v>
      </c>
      <c r="C27" s="95"/>
      <c r="D27" s="95"/>
      <c r="E27" s="98"/>
      <c r="F27" s="98"/>
      <c r="G27" s="95">
        <f t="shared" si="0"/>
        <v>0</v>
      </c>
      <c r="H27" s="95">
        <f t="shared" si="0"/>
        <v>0</v>
      </c>
      <c r="I27" s="95"/>
      <c r="J27" s="95"/>
      <c r="K27" s="98"/>
      <c r="L27" s="98"/>
      <c r="M27" s="95">
        <f t="shared" si="1"/>
        <v>0</v>
      </c>
      <c r="N27" s="95">
        <f t="shared" si="7"/>
        <v>0</v>
      </c>
      <c r="O27" s="116"/>
      <c r="P27" s="95"/>
      <c r="Q27" s="98"/>
      <c r="R27" s="98"/>
      <c r="S27" s="95">
        <f t="shared" si="2"/>
        <v>0</v>
      </c>
      <c r="T27" s="95">
        <f t="shared" si="3"/>
        <v>0</v>
      </c>
      <c r="U27" s="116">
        <v>0</v>
      </c>
      <c r="V27" s="95"/>
      <c r="W27" s="95"/>
      <c r="X27" s="95"/>
      <c r="Y27" s="95">
        <f t="shared" si="4"/>
        <v>0</v>
      </c>
      <c r="Z27" s="95">
        <f t="shared" si="5"/>
        <v>0</v>
      </c>
      <c r="AA27" s="95"/>
      <c r="AB27" s="95"/>
      <c r="AC27" s="98"/>
      <c r="AD27" s="98"/>
      <c r="AE27" s="95">
        <f t="shared" si="6"/>
        <v>0</v>
      </c>
      <c r="AF27" s="95">
        <f t="shared" si="8"/>
        <v>0</v>
      </c>
    </row>
    <row r="28" spans="1:32">
      <c r="A28" s="219"/>
      <c r="B28" s="114">
        <v>18</v>
      </c>
      <c r="C28" s="95"/>
      <c r="D28" s="95"/>
      <c r="E28" s="98"/>
      <c r="F28" s="98"/>
      <c r="G28" s="95">
        <f t="shared" si="0"/>
        <v>0</v>
      </c>
      <c r="H28" s="95">
        <f t="shared" si="0"/>
        <v>0</v>
      </c>
      <c r="I28" s="95"/>
      <c r="J28" s="95"/>
      <c r="K28" s="98"/>
      <c r="L28" s="98"/>
      <c r="M28" s="95">
        <f t="shared" si="1"/>
        <v>0</v>
      </c>
      <c r="N28" s="95">
        <f t="shared" si="7"/>
        <v>0</v>
      </c>
      <c r="O28" s="116"/>
      <c r="P28" s="95"/>
      <c r="Q28" s="98"/>
      <c r="R28" s="98"/>
      <c r="S28" s="95">
        <f t="shared" si="2"/>
        <v>0</v>
      </c>
      <c r="T28" s="95">
        <f t="shared" si="3"/>
        <v>0</v>
      </c>
      <c r="U28" s="116">
        <v>0</v>
      </c>
      <c r="V28" s="95"/>
      <c r="W28" s="95"/>
      <c r="X28" s="95"/>
      <c r="Y28" s="95">
        <f t="shared" si="4"/>
        <v>0</v>
      </c>
      <c r="Z28" s="95">
        <f t="shared" si="5"/>
        <v>0</v>
      </c>
      <c r="AA28" s="95"/>
      <c r="AB28" s="95"/>
      <c r="AC28" s="98"/>
      <c r="AD28" s="98"/>
      <c r="AE28" s="95">
        <f t="shared" si="6"/>
        <v>0</v>
      </c>
      <c r="AF28" s="95">
        <f t="shared" si="8"/>
        <v>0</v>
      </c>
    </row>
    <row r="29" spans="1:32">
      <c r="A29" s="219"/>
      <c r="B29" s="114">
        <v>19</v>
      </c>
      <c r="C29" s="95"/>
      <c r="D29" s="95"/>
      <c r="E29" s="98"/>
      <c r="F29" s="98"/>
      <c r="G29" s="95">
        <f t="shared" si="0"/>
        <v>0</v>
      </c>
      <c r="H29" s="95">
        <f t="shared" si="0"/>
        <v>0</v>
      </c>
      <c r="I29" s="95"/>
      <c r="J29" s="95"/>
      <c r="K29" s="98"/>
      <c r="L29" s="98"/>
      <c r="M29" s="95">
        <f t="shared" si="1"/>
        <v>0</v>
      </c>
      <c r="N29" s="95">
        <f t="shared" si="7"/>
        <v>0</v>
      </c>
      <c r="O29" s="116"/>
      <c r="P29" s="95"/>
      <c r="Q29" s="98"/>
      <c r="R29" s="98"/>
      <c r="S29" s="95">
        <f t="shared" si="2"/>
        <v>0</v>
      </c>
      <c r="T29" s="95">
        <f t="shared" si="3"/>
        <v>0</v>
      </c>
      <c r="U29" s="116">
        <v>0</v>
      </c>
      <c r="V29" s="95"/>
      <c r="W29" s="95"/>
      <c r="X29" s="95"/>
      <c r="Y29" s="95">
        <f t="shared" si="4"/>
        <v>0</v>
      </c>
      <c r="Z29" s="95">
        <f t="shared" si="5"/>
        <v>0</v>
      </c>
      <c r="AA29" s="95"/>
      <c r="AB29" s="95"/>
      <c r="AC29" s="98"/>
      <c r="AD29" s="98"/>
      <c r="AE29" s="95">
        <f t="shared" si="6"/>
        <v>0</v>
      </c>
      <c r="AF29" s="95">
        <f t="shared" si="8"/>
        <v>0</v>
      </c>
    </row>
    <row r="30" spans="1:32">
      <c r="A30" s="219"/>
      <c r="B30" s="114">
        <v>20</v>
      </c>
      <c r="C30" s="95"/>
      <c r="D30" s="95"/>
      <c r="E30" s="98"/>
      <c r="F30" s="98"/>
      <c r="G30" s="95">
        <f t="shared" si="0"/>
        <v>0</v>
      </c>
      <c r="H30" s="95">
        <f t="shared" si="0"/>
        <v>0</v>
      </c>
      <c r="I30" s="95"/>
      <c r="J30" s="95"/>
      <c r="K30" s="98"/>
      <c r="L30" s="98"/>
      <c r="M30" s="95">
        <f t="shared" si="1"/>
        <v>0</v>
      </c>
      <c r="N30" s="95">
        <f t="shared" si="7"/>
        <v>0</v>
      </c>
      <c r="O30" s="116"/>
      <c r="P30" s="95"/>
      <c r="Q30" s="98"/>
      <c r="R30" s="98"/>
      <c r="S30" s="95">
        <f t="shared" si="2"/>
        <v>0</v>
      </c>
      <c r="T30" s="95">
        <f t="shared" si="3"/>
        <v>0</v>
      </c>
      <c r="U30" s="116">
        <v>0</v>
      </c>
      <c r="V30" s="95"/>
      <c r="W30" s="95"/>
      <c r="X30" s="95"/>
      <c r="Y30" s="95">
        <f t="shared" si="4"/>
        <v>0</v>
      </c>
      <c r="Z30" s="95">
        <f t="shared" si="5"/>
        <v>0</v>
      </c>
      <c r="AA30" s="95"/>
      <c r="AB30" s="95"/>
      <c r="AC30" s="98"/>
      <c r="AD30" s="98"/>
      <c r="AE30" s="95">
        <f t="shared" si="6"/>
        <v>0</v>
      </c>
      <c r="AF30" s="95">
        <f t="shared" si="8"/>
        <v>0</v>
      </c>
    </row>
    <row r="31" spans="1:32">
      <c r="A31" s="220">
        <v>0.20833333333333334</v>
      </c>
      <c r="B31" s="114">
        <v>21</v>
      </c>
      <c r="C31" s="95"/>
      <c r="D31" s="95"/>
      <c r="E31" s="98"/>
      <c r="F31" s="98"/>
      <c r="G31" s="95">
        <f t="shared" si="0"/>
        <v>0</v>
      </c>
      <c r="H31" s="95">
        <f t="shared" si="0"/>
        <v>0</v>
      </c>
      <c r="I31" s="95"/>
      <c r="J31" s="95"/>
      <c r="K31" s="98"/>
      <c r="L31" s="98"/>
      <c r="M31" s="95">
        <f t="shared" si="1"/>
        <v>0</v>
      </c>
      <c r="N31" s="95">
        <f t="shared" si="7"/>
        <v>0</v>
      </c>
      <c r="O31" s="116"/>
      <c r="P31" s="95"/>
      <c r="Q31" s="98"/>
      <c r="R31" s="98"/>
      <c r="S31" s="95">
        <f t="shared" si="2"/>
        <v>0</v>
      </c>
      <c r="T31" s="95">
        <f t="shared" si="3"/>
        <v>0</v>
      </c>
      <c r="U31" s="116">
        <v>0</v>
      </c>
      <c r="V31" s="95"/>
      <c r="W31" s="95"/>
      <c r="X31" s="95"/>
      <c r="Y31" s="95">
        <f t="shared" si="4"/>
        <v>0</v>
      </c>
      <c r="Z31" s="95">
        <f t="shared" si="5"/>
        <v>0</v>
      </c>
      <c r="AA31" s="95"/>
      <c r="AB31" s="95"/>
      <c r="AC31" s="98"/>
      <c r="AD31" s="98"/>
      <c r="AE31" s="95">
        <f t="shared" si="6"/>
        <v>0</v>
      </c>
      <c r="AF31" s="95">
        <f t="shared" si="8"/>
        <v>0</v>
      </c>
    </row>
    <row r="32" spans="1:32">
      <c r="A32" s="219"/>
      <c r="B32" s="114">
        <v>22</v>
      </c>
      <c r="C32" s="95"/>
      <c r="D32" s="95"/>
      <c r="E32" s="98"/>
      <c r="F32" s="98"/>
      <c r="G32" s="95">
        <f t="shared" si="0"/>
        <v>0</v>
      </c>
      <c r="H32" s="95">
        <f t="shared" si="0"/>
        <v>0</v>
      </c>
      <c r="I32" s="95"/>
      <c r="J32" s="95"/>
      <c r="K32" s="98"/>
      <c r="L32" s="98"/>
      <c r="M32" s="95">
        <f t="shared" si="1"/>
        <v>0</v>
      </c>
      <c r="N32" s="95">
        <f t="shared" si="7"/>
        <v>0</v>
      </c>
      <c r="O32" s="116"/>
      <c r="P32" s="95"/>
      <c r="Q32" s="98"/>
      <c r="R32" s="98"/>
      <c r="S32" s="95">
        <f t="shared" si="2"/>
        <v>0</v>
      </c>
      <c r="T32" s="95">
        <f t="shared" si="3"/>
        <v>0</v>
      </c>
      <c r="U32" s="116">
        <v>0</v>
      </c>
      <c r="V32" s="95"/>
      <c r="W32" s="95"/>
      <c r="X32" s="95"/>
      <c r="Y32" s="95">
        <f t="shared" si="4"/>
        <v>0</v>
      </c>
      <c r="Z32" s="95">
        <f t="shared" si="5"/>
        <v>0</v>
      </c>
      <c r="AA32" s="95"/>
      <c r="AB32" s="95"/>
      <c r="AC32" s="98"/>
      <c r="AD32" s="98"/>
      <c r="AE32" s="95">
        <f t="shared" si="6"/>
        <v>0</v>
      </c>
      <c r="AF32" s="95">
        <f t="shared" si="8"/>
        <v>0</v>
      </c>
    </row>
    <row r="33" spans="1:32">
      <c r="A33" s="219"/>
      <c r="B33" s="114">
        <v>23</v>
      </c>
      <c r="C33" s="95"/>
      <c r="D33" s="95"/>
      <c r="E33" s="98"/>
      <c r="F33" s="98"/>
      <c r="G33" s="95">
        <f t="shared" si="0"/>
        <v>0</v>
      </c>
      <c r="H33" s="95">
        <f t="shared" si="0"/>
        <v>0</v>
      </c>
      <c r="I33" s="95"/>
      <c r="J33" s="95"/>
      <c r="K33" s="98"/>
      <c r="L33" s="98"/>
      <c r="M33" s="95">
        <f t="shared" si="1"/>
        <v>0</v>
      </c>
      <c r="N33" s="95">
        <f t="shared" si="7"/>
        <v>0</v>
      </c>
      <c r="O33" s="116"/>
      <c r="P33" s="95"/>
      <c r="Q33" s="98"/>
      <c r="R33" s="98"/>
      <c r="S33" s="95">
        <f t="shared" si="2"/>
        <v>0</v>
      </c>
      <c r="T33" s="95">
        <f t="shared" si="3"/>
        <v>0</v>
      </c>
      <c r="U33" s="116">
        <v>0</v>
      </c>
      <c r="V33" s="95"/>
      <c r="W33" s="95"/>
      <c r="X33" s="95"/>
      <c r="Y33" s="95">
        <f t="shared" si="4"/>
        <v>0</v>
      </c>
      <c r="Z33" s="95">
        <f t="shared" si="5"/>
        <v>0</v>
      </c>
      <c r="AA33" s="95"/>
      <c r="AB33" s="95"/>
      <c r="AC33" s="98"/>
      <c r="AD33" s="98"/>
      <c r="AE33" s="95">
        <f t="shared" si="6"/>
        <v>0</v>
      </c>
      <c r="AF33" s="95">
        <f t="shared" si="8"/>
        <v>0</v>
      </c>
    </row>
    <row r="34" spans="1:32">
      <c r="A34" s="219"/>
      <c r="B34" s="114">
        <v>24</v>
      </c>
      <c r="C34" s="95"/>
      <c r="D34" s="95"/>
      <c r="E34" s="98"/>
      <c r="F34" s="98"/>
      <c r="G34" s="95">
        <f t="shared" si="0"/>
        <v>0</v>
      </c>
      <c r="H34" s="95">
        <f t="shared" si="0"/>
        <v>0</v>
      </c>
      <c r="I34" s="95"/>
      <c r="J34" s="95"/>
      <c r="K34" s="98"/>
      <c r="L34" s="98"/>
      <c r="M34" s="95">
        <f t="shared" si="1"/>
        <v>0</v>
      </c>
      <c r="N34" s="95">
        <f t="shared" si="7"/>
        <v>0</v>
      </c>
      <c r="O34" s="116"/>
      <c r="P34" s="95"/>
      <c r="Q34" s="98"/>
      <c r="R34" s="98"/>
      <c r="S34" s="95">
        <f t="shared" si="2"/>
        <v>0</v>
      </c>
      <c r="T34" s="95">
        <f t="shared" si="3"/>
        <v>0</v>
      </c>
      <c r="U34" s="116">
        <v>0</v>
      </c>
      <c r="V34" s="95"/>
      <c r="W34" s="95"/>
      <c r="X34" s="95"/>
      <c r="Y34" s="95">
        <f t="shared" si="4"/>
        <v>0</v>
      </c>
      <c r="Z34" s="95">
        <f t="shared" si="5"/>
        <v>0</v>
      </c>
      <c r="AA34" s="95"/>
      <c r="AB34" s="95"/>
      <c r="AC34" s="98"/>
      <c r="AD34" s="98"/>
      <c r="AE34" s="95">
        <f t="shared" si="6"/>
        <v>0</v>
      </c>
      <c r="AF34" s="95">
        <f t="shared" si="8"/>
        <v>0</v>
      </c>
    </row>
    <row r="35" spans="1:32">
      <c r="A35" s="220">
        <v>0.25</v>
      </c>
      <c r="B35" s="114">
        <v>25</v>
      </c>
      <c r="C35" s="95"/>
      <c r="D35" s="95"/>
      <c r="E35" s="98"/>
      <c r="F35" s="98"/>
      <c r="G35" s="95">
        <f t="shared" si="0"/>
        <v>0</v>
      </c>
      <c r="H35" s="95">
        <f t="shared" si="0"/>
        <v>0</v>
      </c>
      <c r="I35" s="95"/>
      <c r="J35" s="95"/>
      <c r="K35" s="98"/>
      <c r="L35" s="98"/>
      <c r="M35" s="95">
        <f t="shared" si="1"/>
        <v>0</v>
      </c>
      <c r="N35" s="95">
        <f t="shared" si="7"/>
        <v>0</v>
      </c>
      <c r="O35" s="116"/>
      <c r="P35" s="95"/>
      <c r="Q35" s="98"/>
      <c r="R35" s="98"/>
      <c r="S35" s="95">
        <f t="shared" si="2"/>
        <v>0</v>
      </c>
      <c r="T35" s="95">
        <f t="shared" si="3"/>
        <v>0</v>
      </c>
      <c r="U35" s="116">
        <v>0</v>
      </c>
      <c r="V35" s="95"/>
      <c r="W35" s="95"/>
      <c r="X35" s="95"/>
      <c r="Y35" s="95">
        <f t="shared" si="4"/>
        <v>0</v>
      </c>
      <c r="Z35" s="95">
        <f t="shared" si="5"/>
        <v>0</v>
      </c>
      <c r="AA35" s="95"/>
      <c r="AB35" s="95"/>
      <c r="AC35" s="98"/>
      <c r="AD35" s="98"/>
      <c r="AE35" s="95">
        <f t="shared" si="6"/>
        <v>0</v>
      </c>
      <c r="AF35" s="95">
        <f t="shared" si="8"/>
        <v>0</v>
      </c>
    </row>
    <row r="36" spans="1:32">
      <c r="A36" s="219"/>
      <c r="B36" s="114">
        <v>26</v>
      </c>
      <c r="C36" s="95"/>
      <c r="D36" s="95"/>
      <c r="E36" s="98"/>
      <c r="F36" s="98"/>
      <c r="G36" s="95">
        <f t="shared" si="0"/>
        <v>0</v>
      </c>
      <c r="H36" s="95">
        <f t="shared" si="0"/>
        <v>0</v>
      </c>
      <c r="I36" s="95"/>
      <c r="J36" s="95"/>
      <c r="K36" s="98"/>
      <c r="L36" s="98"/>
      <c r="M36" s="95">
        <f t="shared" si="1"/>
        <v>0</v>
      </c>
      <c r="N36" s="95">
        <f t="shared" si="7"/>
        <v>0</v>
      </c>
      <c r="O36" s="116"/>
      <c r="P36" s="95"/>
      <c r="Q36" s="98"/>
      <c r="R36" s="98"/>
      <c r="S36" s="95">
        <f t="shared" si="2"/>
        <v>0</v>
      </c>
      <c r="T36" s="95">
        <f t="shared" si="3"/>
        <v>0</v>
      </c>
      <c r="U36" s="116">
        <v>0.21</v>
      </c>
      <c r="V36" s="95"/>
      <c r="W36" s="95"/>
      <c r="X36" s="95"/>
      <c r="Y36" s="95">
        <f t="shared" si="4"/>
        <v>0.21</v>
      </c>
      <c r="Z36" s="95">
        <f t="shared" si="5"/>
        <v>0</v>
      </c>
      <c r="AA36" s="95"/>
      <c r="AB36" s="95"/>
      <c r="AC36" s="98"/>
      <c r="AD36" s="98"/>
      <c r="AE36" s="95">
        <f t="shared" si="6"/>
        <v>0</v>
      </c>
      <c r="AF36" s="95">
        <f t="shared" si="8"/>
        <v>0</v>
      </c>
    </row>
    <row r="37" spans="1:32">
      <c r="A37" s="219"/>
      <c r="B37" s="114">
        <v>27</v>
      </c>
      <c r="C37" s="95"/>
      <c r="D37" s="95"/>
      <c r="E37" s="98"/>
      <c r="F37" s="98"/>
      <c r="G37" s="95">
        <f t="shared" si="0"/>
        <v>0</v>
      </c>
      <c r="H37" s="95">
        <f t="shared" si="0"/>
        <v>0</v>
      </c>
      <c r="I37" s="95"/>
      <c r="J37" s="95"/>
      <c r="K37" s="98"/>
      <c r="L37" s="98"/>
      <c r="M37" s="95">
        <f t="shared" si="1"/>
        <v>0</v>
      </c>
      <c r="N37" s="95">
        <f t="shared" si="7"/>
        <v>0</v>
      </c>
      <c r="O37" s="116"/>
      <c r="P37" s="95"/>
      <c r="Q37" s="98"/>
      <c r="R37" s="98"/>
      <c r="S37" s="95">
        <f t="shared" si="2"/>
        <v>0</v>
      </c>
      <c r="T37" s="95">
        <f t="shared" si="3"/>
        <v>0</v>
      </c>
      <c r="U37" s="116">
        <v>0.41</v>
      </c>
      <c r="V37" s="95"/>
      <c r="W37" s="95"/>
      <c r="X37" s="95"/>
      <c r="Y37" s="95">
        <f t="shared" si="4"/>
        <v>0.41</v>
      </c>
      <c r="Z37" s="95">
        <f t="shared" si="5"/>
        <v>0</v>
      </c>
      <c r="AA37" s="95"/>
      <c r="AB37" s="95"/>
      <c r="AC37" s="98"/>
      <c r="AD37" s="98"/>
      <c r="AE37" s="95">
        <f t="shared" si="6"/>
        <v>0</v>
      </c>
      <c r="AF37" s="95">
        <f t="shared" si="8"/>
        <v>0</v>
      </c>
    </row>
    <row r="38" spans="1:32">
      <c r="A38" s="219"/>
      <c r="B38" s="114">
        <v>28</v>
      </c>
      <c r="C38" s="95"/>
      <c r="D38" s="95"/>
      <c r="E38" s="98"/>
      <c r="F38" s="98"/>
      <c r="G38" s="95">
        <f t="shared" si="0"/>
        <v>0</v>
      </c>
      <c r="H38" s="95">
        <f t="shared" si="0"/>
        <v>0</v>
      </c>
      <c r="I38" s="95"/>
      <c r="J38" s="95"/>
      <c r="K38" s="98"/>
      <c r="L38" s="98"/>
      <c r="M38" s="95">
        <f t="shared" si="1"/>
        <v>0</v>
      </c>
      <c r="N38" s="95">
        <f t="shared" si="7"/>
        <v>0</v>
      </c>
      <c r="O38" s="116"/>
      <c r="P38" s="95"/>
      <c r="Q38" s="98"/>
      <c r="R38" s="98"/>
      <c r="S38" s="95">
        <f t="shared" si="2"/>
        <v>0</v>
      </c>
      <c r="T38" s="95">
        <f t="shared" si="3"/>
        <v>0</v>
      </c>
      <c r="U38" s="116">
        <v>0.72</v>
      </c>
      <c r="V38" s="95"/>
      <c r="W38" s="95"/>
      <c r="X38" s="95"/>
      <c r="Y38" s="95">
        <f t="shared" si="4"/>
        <v>0.72</v>
      </c>
      <c r="Z38" s="95">
        <f t="shared" si="5"/>
        <v>0</v>
      </c>
      <c r="AA38" s="95"/>
      <c r="AB38" s="95"/>
      <c r="AC38" s="98"/>
      <c r="AD38" s="98"/>
      <c r="AE38" s="95">
        <f t="shared" si="6"/>
        <v>0</v>
      </c>
      <c r="AF38" s="95">
        <f t="shared" si="8"/>
        <v>0</v>
      </c>
    </row>
    <row r="39" spans="1:32">
      <c r="A39" s="220">
        <v>0.29166666666666669</v>
      </c>
      <c r="B39" s="114">
        <v>29</v>
      </c>
      <c r="C39" s="95"/>
      <c r="D39" s="95"/>
      <c r="E39" s="98"/>
      <c r="F39" s="98"/>
      <c r="G39" s="95">
        <f t="shared" si="0"/>
        <v>0</v>
      </c>
      <c r="H39" s="95">
        <f t="shared" si="0"/>
        <v>0</v>
      </c>
      <c r="I39" s="95"/>
      <c r="J39" s="95"/>
      <c r="K39" s="98"/>
      <c r="L39" s="98"/>
      <c r="M39" s="95">
        <f t="shared" si="1"/>
        <v>0</v>
      </c>
      <c r="N39" s="95">
        <f t="shared" si="7"/>
        <v>0</v>
      </c>
      <c r="O39" s="116"/>
      <c r="P39" s="95"/>
      <c r="Q39" s="98"/>
      <c r="R39" s="98"/>
      <c r="S39" s="95">
        <f t="shared" si="2"/>
        <v>0</v>
      </c>
      <c r="T39" s="95">
        <f t="shared" si="3"/>
        <v>0</v>
      </c>
      <c r="U39" s="116">
        <v>0.93</v>
      </c>
      <c r="V39" s="95"/>
      <c r="W39" s="95"/>
      <c r="X39" s="95"/>
      <c r="Y39" s="95">
        <f t="shared" si="4"/>
        <v>0.93</v>
      </c>
      <c r="Z39" s="95">
        <f t="shared" si="5"/>
        <v>0</v>
      </c>
      <c r="AA39" s="95"/>
      <c r="AB39" s="95"/>
      <c r="AC39" s="98"/>
      <c r="AD39" s="98"/>
      <c r="AE39" s="95">
        <f t="shared" si="6"/>
        <v>0</v>
      </c>
      <c r="AF39" s="95">
        <f t="shared" si="8"/>
        <v>0</v>
      </c>
    </row>
    <row r="40" spans="1:32">
      <c r="A40" s="219"/>
      <c r="B40" s="114">
        <v>30</v>
      </c>
      <c r="C40" s="95"/>
      <c r="D40" s="95"/>
      <c r="E40" s="98"/>
      <c r="F40" s="98"/>
      <c r="G40" s="95">
        <f t="shared" si="0"/>
        <v>0</v>
      </c>
      <c r="H40" s="95">
        <f t="shared" si="0"/>
        <v>0</v>
      </c>
      <c r="I40" s="95"/>
      <c r="J40" s="95"/>
      <c r="K40" s="98"/>
      <c r="L40" s="98"/>
      <c r="M40" s="95">
        <f t="shared" si="1"/>
        <v>0</v>
      </c>
      <c r="N40" s="95">
        <f t="shared" si="7"/>
        <v>0</v>
      </c>
      <c r="O40" s="116"/>
      <c r="P40" s="95"/>
      <c r="Q40" s="98"/>
      <c r="R40" s="98"/>
      <c r="S40" s="95">
        <f t="shared" si="2"/>
        <v>0</v>
      </c>
      <c r="T40" s="95">
        <f t="shared" si="3"/>
        <v>0</v>
      </c>
      <c r="U40" s="116">
        <v>1.03</v>
      </c>
      <c r="V40" s="95"/>
      <c r="W40" s="95"/>
      <c r="X40" s="95"/>
      <c r="Y40" s="95">
        <f t="shared" si="4"/>
        <v>1.03</v>
      </c>
      <c r="Z40" s="95">
        <f t="shared" si="5"/>
        <v>0</v>
      </c>
      <c r="AA40" s="95"/>
      <c r="AB40" s="95"/>
      <c r="AC40" s="98"/>
      <c r="AD40" s="98"/>
      <c r="AE40" s="95">
        <f t="shared" si="6"/>
        <v>0</v>
      </c>
      <c r="AF40" s="95">
        <f t="shared" si="8"/>
        <v>0</v>
      </c>
    </row>
    <row r="41" spans="1:32">
      <c r="A41" s="219"/>
      <c r="B41" s="114">
        <v>31</v>
      </c>
      <c r="C41" s="95"/>
      <c r="D41" s="95"/>
      <c r="E41" s="98"/>
      <c r="F41" s="98"/>
      <c r="G41" s="95">
        <f t="shared" si="0"/>
        <v>0</v>
      </c>
      <c r="H41" s="95">
        <f t="shared" si="0"/>
        <v>0</v>
      </c>
      <c r="I41" s="95"/>
      <c r="J41" s="95"/>
      <c r="K41" s="98"/>
      <c r="L41" s="98"/>
      <c r="M41" s="95">
        <f t="shared" si="1"/>
        <v>0</v>
      </c>
      <c r="N41" s="95">
        <f t="shared" si="7"/>
        <v>0</v>
      </c>
      <c r="O41" s="116"/>
      <c r="P41" s="95"/>
      <c r="Q41" s="98"/>
      <c r="R41" s="98"/>
      <c r="S41" s="95">
        <f t="shared" si="2"/>
        <v>0</v>
      </c>
      <c r="T41" s="95">
        <f t="shared" si="3"/>
        <v>0</v>
      </c>
      <c r="U41" s="116">
        <v>0</v>
      </c>
      <c r="V41" s="95"/>
      <c r="W41" s="95"/>
      <c r="X41" s="95"/>
      <c r="Y41" s="95">
        <f t="shared" si="4"/>
        <v>0</v>
      </c>
      <c r="Z41" s="95">
        <f t="shared" si="5"/>
        <v>0</v>
      </c>
      <c r="AA41" s="95"/>
      <c r="AB41" s="95"/>
      <c r="AC41" s="98"/>
      <c r="AD41" s="98"/>
      <c r="AE41" s="95">
        <f t="shared" si="6"/>
        <v>0</v>
      </c>
      <c r="AF41" s="95">
        <f t="shared" si="8"/>
        <v>0</v>
      </c>
    </row>
    <row r="42" spans="1:32">
      <c r="A42" s="219"/>
      <c r="B42" s="114">
        <v>32</v>
      </c>
      <c r="C42" s="95"/>
      <c r="D42" s="95"/>
      <c r="E42" s="98"/>
      <c r="F42" s="98"/>
      <c r="G42" s="95">
        <f t="shared" si="0"/>
        <v>0</v>
      </c>
      <c r="H42" s="95">
        <f t="shared" si="0"/>
        <v>0</v>
      </c>
      <c r="I42" s="95"/>
      <c r="J42" s="95"/>
      <c r="K42" s="98"/>
      <c r="L42" s="98"/>
      <c r="M42" s="95">
        <f t="shared" si="1"/>
        <v>0</v>
      </c>
      <c r="N42" s="95">
        <f t="shared" si="7"/>
        <v>0</v>
      </c>
      <c r="O42" s="116"/>
      <c r="P42" s="95"/>
      <c r="Q42" s="98"/>
      <c r="R42" s="98"/>
      <c r="S42" s="95">
        <f t="shared" si="2"/>
        <v>0</v>
      </c>
      <c r="T42" s="95">
        <f t="shared" si="3"/>
        <v>0</v>
      </c>
      <c r="U42" s="116">
        <v>0</v>
      </c>
      <c r="V42" s="95"/>
      <c r="W42" s="95"/>
      <c r="X42" s="95"/>
      <c r="Y42" s="95">
        <f t="shared" si="4"/>
        <v>0</v>
      </c>
      <c r="Z42" s="95">
        <f t="shared" si="5"/>
        <v>0</v>
      </c>
      <c r="AA42" s="95"/>
      <c r="AB42" s="95"/>
      <c r="AC42" s="98"/>
      <c r="AD42" s="98"/>
      <c r="AE42" s="95">
        <f t="shared" si="6"/>
        <v>0</v>
      </c>
      <c r="AF42" s="95">
        <f t="shared" si="8"/>
        <v>0</v>
      </c>
    </row>
    <row r="43" spans="1:32">
      <c r="A43" s="220">
        <v>0.33333333333333331</v>
      </c>
      <c r="B43" s="114">
        <v>33</v>
      </c>
      <c r="C43" s="95"/>
      <c r="D43" s="95"/>
      <c r="E43" s="98"/>
      <c r="F43" s="98"/>
      <c r="G43" s="95">
        <f t="shared" si="0"/>
        <v>0</v>
      </c>
      <c r="H43" s="95">
        <f t="shared" si="0"/>
        <v>0</v>
      </c>
      <c r="I43" s="95"/>
      <c r="J43" s="95"/>
      <c r="K43" s="98"/>
      <c r="L43" s="98"/>
      <c r="M43" s="95">
        <f t="shared" si="1"/>
        <v>0</v>
      </c>
      <c r="N43" s="95">
        <f t="shared" si="7"/>
        <v>0</v>
      </c>
      <c r="O43" s="116"/>
      <c r="P43" s="95"/>
      <c r="Q43" s="98"/>
      <c r="R43" s="98"/>
      <c r="S43" s="95">
        <f t="shared" si="2"/>
        <v>0</v>
      </c>
      <c r="T43" s="95">
        <f t="shared" si="3"/>
        <v>0</v>
      </c>
      <c r="U43" s="116">
        <v>0</v>
      </c>
      <c r="V43" s="95"/>
      <c r="W43" s="95"/>
      <c r="X43" s="95"/>
      <c r="Y43" s="95">
        <f t="shared" si="4"/>
        <v>0</v>
      </c>
      <c r="Z43" s="95">
        <f t="shared" si="5"/>
        <v>0</v>
      </c>
      <c r="AA43" s="95"/>
      <c r="AB43" s="95"/>
      <c r="AC43" s="98"/>
      <c r="AD43" s="98"/>
      <c r="AE43" s="95">
        <f t="shared" si="6"/>
        <v>0</v>
      </c>
      <c r="AF43" s="95">
        <f t="shared" si="8"/>
        <v>0</v>
      </c>
    </row>
    <row r="44" spans="1:32">
      <c r="A44" s="219"/>
      <c r="B44" s="114">
        <v>34</v>
      </c>
      <c r="C44" s="95"/>
      <c r="D44" s="95"/>
      <c r="E44" s="98"/>
      <c r="F44" s="98"/>
      <c r="G44" s="95">
        <f t="shared" si="0"/>
        <v>0</v>
      </c>
      <c r="H44" s="95">
        <f t="shared" si="0"/>
        <v>0</v>
      </c>
      <c r="I44" s="95"/>
      <c r="J44" s="95"/>
      <c r="K44" s="98"/>
      <c r="L44" s="98"/>
      <c r="M44" s="95">
        <f t="shared" si="1"/>
        <v>0</v>
      </c>
      <c r="N44" s="95">
        <f t="shared" si="7"/>
        <v>0</v>
      </c>
      <c r="O44" s="116"/>
      <c r="P44" s="95"/>
      <c r="Q44" s="98"/>
      <c r="R44" s="98"/>
      <c r="S44" s="95">
        <f t="shared" si="2"/>
        <v>0</v>
      </c>
      <c r="T44" s="95">
        <f t="shared" si="3"/>
        <v>0</v>
      </c>
      <c r="U44" s="116">
        <v>0</v>
      </c>
      <c r="V44" s="95"/>
      <c r="W44" s="95"/>
      <c r="X44" s="95"/>
      <c r="Y44" s="95">
        <f t="shared" si="4"/>
        <v>0</v>
      </c>
      <c r="Z44" s="95">
        <f t="shared" si="5"/>
        <v>0</v>
      </c>
      <c r="AA44" s="95"/>
      <c r="AB44" s="95"/>
      <c r="AC44" s="98"/>
      <c r="AD44" s="98"/>
      <c r="AE44" s="95">
        <f t="shared" si="6"/>
        <v>0</v>
      </c>
      <c r="AF44" s="95">
        <f t="shared" si="8"/>
        <v>0</v>
      </c>
    </row>
    <row r="45" spans="1:32">
      <c r="A45" s="219"/>
      <c r="B45" s="114">
        <v>35</v>
      </c>
      <c r="C45" s="95"/>
      <c r="D45" s="95"/>
      <c r="E45" s="98"/>
      <c r="F45" s="98"/>
      <c r="G45" s="95">
        <f t="shared" si="0"/>
        <v>0</v>
      </c>
      <c r="H45" s="95">
        <f t="shared" si="0"/>
        <v>0</v>
      </c>
      <c r="I45" s="95"/>
      <c r="J45" s="95"/>
      <c r="K45" s="98"/>
      <c r="L45" s="98"/>
      <c r="M45" s="95">
        <f t="shared" si="1"/>
        <v>0</v>
      </c>
      <c r="N45" s="95">
        <f t="shared" si="7"/>
        <v>0</v>
      </c>
      <c r="O45" s="116"/>
      <c r="P45" s="95"/>
      <c r="Q45" s="98"/>
      <c r="R45" s="98"/>
      <c r="S45" s="95">
        <f t="shared" si="2"/>
        <v>0</v>
      </c>
      <c r="T45" s="95">
        <f t="shared" si="3"/>
        <v>0</v>
      </c>
      <c r="U45" s="116">
        <v>0</v>
      </c>
      <c r="V45" s="95"/>
      <c r="W45" s="95"/>
      <c r="X45" s="95"/>
      <c r="Y45" s="95">
        <f t="shared" si="4"/>
        <v>0</v>
      </c>
      <c r="Z45" s="95">
        <f t="shared" si="5"/>
        <v>0</v>
      </c>
      <c r="AA45" s="95"/>
      <c r="AB45" s="95"/>
      <c r="AC45" s="98"/>
      <c r="AD45" s="98"/>
      <c r="AE45" s="95">
        <f t="shared" si="6"/>
        <v>0</v>
      </c>
      <c r="AF45" s="95">
        <f t="shared" si="8"/>
        <v>0</v>
      </c>
    </row>
    <row r="46" spans="1:32">
      <c r="A46" s="219"/>
      <c r="B46" s="114">
        <v>36</v>
      </c>
      <c r="C46" s="95"/>
      <c r="D46" s="95"/>
      <c r="E46" s="98"/>
      <c r="F46" s="98"/>
      <c r="G46" s="95">
        <f t="shared" si="0"/>
        <v>0</v>
      </c>
      <c r="H46" s="95">
        <f t="shared" si="0"/>
        <v>0</v>
      </c>
      <c r="I46" s="95"/>
      <c r="J46" s="95"/>
      <c r="K46" s="98"/>
      <c r="L46" s="98"/>
      <c r="M46" s="95">
        <f t="shared" si="1"/>
        <v>0</v>
      </c>
      <c r="N46" s="95">
        <f t="shared" si="7"/>
        <v>0</v>
      </c>
      <c r="O46" s="116"/>
      <c r="P46" s="95"/>
      <c r="Q46" s="98"/>
      <c r="R46" s="98"/>
      <c r="S46" s="95">
        <f t="shared" si="2"/>
        <v>0</v>
      </c>
      <c r="T46" s="95">
        <f t="shared" si="3"/>
        <v>0</v>
      </c>
      <c r="U46" s="116">
        <v>0</v>
      </c>
      <c r="V46" s="95"/>
      <c r="W46" s="95"/>
      <c r="X46" s="95"/>
      <c r="Y46" s="95">
        <f t="shared" si="4"/>
        <v>0</v>
      </c>
      <c r="Z46" s="95">
        <f t="shared" si="5"/>
        <v>0</v>
      </c>
      <c r="AA46" s="95"/>
      <c r="AB46" s="95"/>
      <c r="AC46" s="98"/>
      <c r="AD46" s="98"/>
      <c r="AE46" s="95">
        <f t="shared" si="6"/>
        <v>0</v>
      </c>
      <c r="AF46" s="95">
        <f t="shared" si="8"/>
        <v>0</v>
      </c>
    </row>
    <row r="47" spans="1:32">
      <c r="A47" s="220">
        <v>0.375</v>
      </c>
      <c r="B47" s="114">
        <v>37</v>
      </c>
      <c r="C47" s="95"/>
      <c r="D47" s="95"/>
      <c r="E47" s="98"/>
      <c r="F47" s="98"/>
      <c r="G47" s="95">
        <f t="shared" si="0"/>
        <v>0</v>
      </c>
      <c r="H47" s="95">
        <f t="shared" si="0"/>
        <v>0</v>
      </c>
      <c r="I47" s="95"/>
      <c r="J47" s="95"/>
      <c r="K47" s="98"/>
      <c r="L47" s="98"/>
      <c r="M47" s="95">
        <f t="shared" si="1"/>
        <v>0</v>
      </c>
      <c r="N47" s="95">
        <f t="shared" si="7"/>
        <v>0</v>
      </c>
      <c r="O47" s="116"/>
      <c r="P47" s="95"/>
      <c r="Q47" s="98"/>
      <c r="R47" s="98"/>
      <c r="S47" s="95">
        <f t="shared" si="2"/>
        <v>0</v>
      </c>
      <c r="T47" s="95">
        <f t="shared" si="3"/>
        <v>0</v>
      </c>
      <c r="U47" s="116">
        <v>0</v>
      </c>
      <c r="V47" s="95"/>
      <c r="W47" s="95"/>
      <c r="X47" s="95"/>
      <c r="Y47" s="95">
        <f t="shared" si="4"/>
        <v>0</v>
      </c>
      <c r="Z47" s="95">
        <f t="shared" si="5"/>
        <v>0</v>
      </c>
      <c r="AA47" s="95"/>
      <c r="AB47" s="95"/>
      <c r="AC47" s="98"/>
      <c r="AD47" s="98"/>
      <c r="AE47" s="95">
        <f t="shared" si="6"/>
        <v>0</v>
      </c>
      <c r="AF47" s="95">
        <f t="shared" si="8"/>
        <v>0</v>
      </c>
    </row>
    <row r="48" spans="1:32">
      <c r="A48" s="220" t="s">
        <v>145</v>
      </c>
      <c r="B48" s="114">
        <v>38</v>
      </c>
      <c r="C48" s="95"/>
      <c r="D48" s="95"/>
      <c r="E48" s="98"/>
      <c r="F48" s="98"/>
      <c r="G48" s="95">
        <f t="shared" si="0"/>
        <v>0</v>
      </c>
      <c r="H48" s="95">
        <f t="shared" si="0"/>
        <v>0</v>
      </c>
      <c r="I48" s="95"/>
      <c r="J48" s="95"/>
      <c r="K48" s="98"/>
      <c r="L48" s="98"/>
      <c r="M48" s="95">
        <f t="shared" si="1"/>
        <v>0</v>
      </c>
      <c r="N48" s="95">
        <f t="shared" si="7"/>
        <v>0</v>
      </c>
      <c r="O48" s="116"/>
      <c r="P48" s="95"/>
      <c r="Q48" s="98"/>
      <c r="R48" s="98"/>
      <c r="S48" s="95">
        <f t="shared" si="2"/>
        <v>0</v>
      </c>
      <c r="T48" s="95">
        <f t="shared" si="3"/>
        <v>0</v>
      </c>
      <c r="U48" s="116">
        <v>0</v>
      </c>
      <c r="V48" s="95"/>
      <c r="W48" s="95"/>
      <c r="X48" s="95"/>
      <c r="Y48" s="95">
        <f t="shared" si="4"/>
        <v>0</v>
      </c>
      <c r="Z48" s="95">
        <f t="shared" si="5"/>
        <v>0</v>
      </c>
      <c r="AA48" s="95"/>
      <c r="AB48" s="95"/>
      <c r="AC48" s="98"/>
      <c r="AD48" s="98"/>
      <c r="AE48" s="95">
        <f t="shared" si="6"/>
        <v>0</v>
      </c>
      <c r="AF48" s="95">
        <f t="shared" si="8"/>
        <v>0</v>
      </c>
    </row>
    <row r="49" spans="1:32">
      <c r="A49" s="219"/>
      <c r="B49" s="114">
        <v>39</v>
      </c>
      <c r="C49" s="95"/>
      <c r="D49" s="95"/>
      <c r="E49" s="98"/>
      <c r="F49" s="98"/>
      <c r="G49" s="95">
        <f t="shared" si="0"/>
        <v>0</v>
      </c>
      <c r="H49" s="95">
        <f t="shared" si="0"/>
        <v>0</v>
      </c>
      <c r="I49" s="95"/>
      <c r="J49" s="95"/>
      <c r="K49" s="98"/>
      <c r="L49" s="98"/>
      <c r="M49" s="95">
        <f t="shared" si="1"/>
        <v>0</v>
      </c>
      <c r="N49" s="95">
        <f t="shared" si="7"/>
        <v>0</v>
      </c>
      <c r="O49" s="116"/>
      <c r="P49" s="95"/>
      <c r="Q49" s="98"/>
      <c r="R49" s="98"/>
      <c r="S49" s="95">
        <f t="shared" si="2"/>
        <v>0</v>
      </c>
      <c r="T49" s="95">
        <f t="shared" si="3"/>
        <v>0</v>
      </c>
      <c r="U49" s="116">
        <v>0</v>
      </c>
      <c r="V49" s="95"/>
      <c r="W49" s="95"/>
      <c r="X49" s="95"/>
      <c r="Y49" s="95">
        <f t="shared" si="4"/>
        <v>0</v>
      </c>
      <c r="Z49" s="95">
        <f t="shared" si="5"/>
        <v>0</v>
      </c>
      <c r="AA49" s="95"/>
      <c r="AB49" s="95"/>
      <c r="AC49" s="98"/>
      <c r="AD49" s="98"/>
      <c r="AE49" s="95">
        <f t="shared" si="6"/>
        <v>0</v>
      </c>
      <c r="AF49" s="95">
        <f t="shared" si="8"/>
        <v>0</v>
      </c>
    </row>
    <row r="50" spans="1:32">
      <c r="A50" s="219"/>
      <c r="B50" s="114">
        <v>40</v>
      </c>
      <c r="C50" s="95"/>
      <c r="D50" s="95"/>
      <c r="E50" s="98"/>
      <c r="F50" s="98"/>
      <c r="G50" s="95">
        <f t="shared" si="0"/>
        <v>0</v>
      </c>
      <c r="H50" s="95">
        <f t="shared" si="0"/>
        <v>0</v>
      </c>
      <c r="I50" s="95"/>
      <c r="J50" s="95"/>
      <c r="K50" s="98"/>
      <c r="L50" s="98"/>
      <c r="M50" s="95">
        <f t="shared" si="1"/>
        <v>0</v>
      </c>
      <c r="N50" s="95">
        <f t="shared" si="7"/>
        <v>0</v>
      </c>
      <c r="O50" s="116"/>
      <c r="P50" s="95"/>
      <c r="Q50" s="98"/>
      <c r="R50" s="98"/>
      <c r="S50" s="95">
        <f t="shared" si="2"/>
        <v>0</v>
      </c>
      <c r="T50" s="95">
        <f t="shared" si="3"/>
        <v>0</v>
      </c>
      <c r="U50" s="116">
        <v>0</v>
      </c>
      <c r="V50" s="95"/>
      <c r="W50" s="95"/>
      <c r="X50" s="95"/>
      <c r="Y50" s="95">
        <f t="shared" si="4"/>
        <v>0</v>
      </c>
      <c r="Z50" s="95">
        <f t="shared" si="5"/>
        <v>0</v>
      </c>
      <c r="AA50" s="95"/>
      <c r="AB50" s="95"/>
      <c r="AC50" s="98"/>
      <c r="AD50" s="98"/>
      <c r="AE50" s="95">
        <f t="shared" si="6"/>
        <v>0</v>
      </c>
      <c r="AF50" s="95">
        <f t="shared" si="8"/>
        <v>0</v>
      </c>
    </row>
    <row r="51" spans="1:32">
      <c r="A51" s="221" t="s">
        <v>146</v>
      </c>
      <c r="B51" s="114">
        <v>41</v>
      </c>
      <c r="C51" s="95"/>
      <c r="D51" s="95"/>
      <c r="E51" s="98"/>
      <c r="F51" s="98"/>
      <c r="G51" s="95">
        <f t="shared" si="0"/>
        <v>0</v>
      </c>
      <c r="H51" s="95">
        <f t="shared" si="0"/>
        <v>0</v>
      </c>
      <c r="I51" s="95"/>
      <c r="J51" s="95"/>
      <c r="K51" s="98"/>
      <c r="L51" s="98"/>
      <c r="M51" s="95">
        <f t="shared" si="1"/>
        <v>0</v>
      </c>
      <c r="N51" s="95">
        <f t="shared" si="7"/>
        <v>0</v>
      </c>
      <c r="O51" s="116"/>
      <c r="P51" s="95"/>
      <c r="Q51" s="98"/>
      <c r="R51" s="98"/>
      <c r="S51" s="95">
        <f t="shared" si="2"/>
        <v>0</v>
      </c>
      <c r="T51" s="95">
        <f t="shared" si="3"/>
        <v>0</v>
      </c>
      <c r="U51" s="116">
        <v>0</v>
      </c>
      <c r="V51" s="95"/>
      <c r="W51" s="95"/>
      <c r="X51" s="95"/>
      <c r="Y51" s="95">
        <f t="shared" si="4"/>
        <v>0</v>
      </c>
      <c r="Z51" s="95">
        <f t="shared" si="5"/>
        <v>0</v>
      </c>
      <c r="AA51" s="95"/>
      <c r="AB51" s="95"/>
      <c r="AC51" s="98"/>
      <c r="AD51" s="98"/>
      <c r="AE51" s="95">
        <f t="shared" si="6"/>
        <v>0</v>
      </c>
      <c r="AF51" s="95">
        <f t="shared" si="8"/>
        <v>0</v>
      </c>
    </row>
    <row r="52" spans="1:32">
      <c r="A52" s="220"/>
      <c r="B52" s="114">
        <v>42</v>
      </c>
      <c r="C52" s="95"/>
      <c r="D52" s="95"/>
      <c r="E52" s="98"/>
      <c r="F52" s="98"/>
      <c r="G52" s="95">
        <f t="shared" si="0"/>
        <v>0</v>
      </c>
      <c r="H52" s="95">
        <f t="shared" si="0"/>
        <v>0</v>
      </c>
      <c r="I52" s="95"/>
      <c r="J52" s="95"/>
      <c r="K52" s="98"/>
      <c r="L52" s="98"/>
      <c r="M52" s="95">
        <f t="shared" si="1"/>
        <v>0</v>
      </c>
      <c r="N52" s="95">
        <f t="shared" si="7"/>
        <v>0</v>
      </c>
      <c r="O52" s="116"/>
      <c r="P52" s="95"/>
      <c r="Q52" s="98"/>
      <c r="R52" s="98"/>
      <c r="S52" s="95">
        <f t="shared" si="2"/>
        <v>0</v>
      </c>
      <c r="T52" s="95">
        <f t="shared" si="3"/>
        <v>0</v>
      </c>
      <c r="U52" s="116">
        <v>0</v>
      </c>
      <c r="V52" s="95"/>
      <c r="W52" s="95"/>
      <c r="X52" s="95"/>
      <c r="Y52" s="95">
        <f t="shared" si="4"/>
        <v>0</v>
      </c>
      <c r="Z52" s="95">
        <f t="shared" si="5"/>
        <v>0</v>
      </c>
      <c r="AA52" s="95"/>
      <c r="AB52" s="95"/>
      <c r="AC52" s="98"/>
      <c r="AD52" s="98"/>
      <c r="AE52" s="95">
        <f t="shared" si="6"/>
        <v>0</v>
      </c>
      <c r="AF52" s="95">
        <f t="shared" si="8"/>
        <v>0</v>
      </c>
    </row>
    <row r="53" spans="1:32">
      <c r="A53" s="220"/>
      <c r="B53" s="114">
        <v>43</v>
      </c>
      <c r="C53" s="95"/>
      <c r="D53" s="95"/>
      <c r="E53" s="98"/>
      <c r="F53" s="98"/>
      <c r="G53" s="95">
        <f t="shared" si="0"/>
        <v>0</v>
      </c>
      <c r="H53" s="95">
        <f t="shared" si="0"/>
        <v>0</v>
      </c>
      <c r="I53" s="95"/>
      <c r="J53" s="95"/>
      <c r="K53" s="98"/>
      <c r="L53" s="98"/>
      <c r="M53" s="95">
        <f t="shared" si="1"/>
        <v>0</v>
      </c>
      <c r="N53" s="95">
        <f t="shared" si="7"/>
        <v>0</v>
      </c>
      <c r="O53" s="116"/>
      <c r="P53" s="95"/>
      <c r="Q53" s="98"/>
      <c r="R53" s="98"/>
      <c r="S53" s="95">
        <f t="shared" si="2"/>
        <v>0</v>
      </c>
      <c r="T53" s="95">
        <f t="shared" si="3"/>
        <v>0</v>
      </c>
      <c r="U53" s="116">
        <v>0</v>
      </c>
      <c r="V53" s="95"/>
      <c r="W53" s="95"/>
      <c r="X53" s="95"/>
      <c r="Y53" s="95">
        <f t="shared" si="4"/>
        <v>0</v>
      </c>
      <c r="Z53" s="95">
        <f t="shared" si="5"/>
        <v>0</v>
      </c>
      <c r="AA53" s="95"/>
      <c r="AB53" s="95"/>
      <c r="AC53" s="98"/>
      <c r="AD53" s="98"/>
      <c r="AE53" s="95">
        <f t="shared" si="6"/>
        <v>0</v>
      </c>
      <c r="AF53" s="95">
        <f t="shared" si="8"/>
        <v>0</v>
      </c>
    </row>
    <row r="54" spans="1:32">
      <c r="A54" s="219"/>
      <c r="B54" s="114">
        <v>44</v>
      </c>
      <c r="C54" s="95"/>
      <c r="D54" s="95"/>
      <c r="E54" s="98"/>
      <c r="F54" s="98"/>
      <c r="G54" s="95">
        <f t="shared" si="0"/>
        <v>0</v>
      </c>
      <c r="H54" s="95">
        <f t="shared" si="0"/>
        <v>0</v>
      </c>
      <c r="I54" s="95"/>
      <c r="J54" s="95"/>
      <c r="K54" s="98"/>
      <c r="L54" s="98"/>
      <c r="M54" s="95">
        <f t="shared" si="1"/>
        <v>0</v>
      </c>
      <c r="N54" s="95">
        <f t="shared" si="7"/>
        <v>0</v>
      </c>
      <c r="O54" s="116"/>
      <c r="P54" s="95"/>
      <c r="Q54" s="98"/>
      <c r="R54" s="98"/>
      <c r="S54" s="95">
        <f t="shared" si="2"/>
        <v>0</v>
      </c>
      <c r="T54" s="95">
        <f t="shared" si="3"/>
        <v>0</v>
      </c>
      <c r="U54" s="116">
        <v>0</v>
      </c>
      <c r="V54" s="95"/>
      <c r="W54" s="95"/>
      <c r="X54" s="95"/>
      <c r="Y54" s="95">
        <f t="shared" si="4"/>
        <v>0</v>
      </c>
      <c r="Z54" s="95">
        <f t="shared" si="5"/>
        <v>0</v>
      </c>
      <c r="AA54" s="95"/>
      <c r="AB54" s="95"/>
      <c r="AC54" s="98"/>
      <c r="AD54" s="98"/>
      <c r="AE54" s="95">
        <f t="shared" si="6"/>
        <v>0</v>
      </c>
      <c r="AF54" s="95">
        <f t="shared" si="8"/>
        <v>0</v>
      </c>
    </row>
    <row r="55" spans="1:32">
      <c r="A55" s="221" t="s">
        <v>147</v>
      </c>
      <c r="B55" s="114">
        <v>45</v>
      </c>
      <c r="C55" s="95"/>
      <c r="D55" s="95"/>
      <c r="E55" s="98"/>
      <c r="F55" s="98"/>
      <c r="G55" s="95">
        <f t="shared" si="0"/>
        <v>0</v>
      </c>
      <c r="H55" s="95">
        <f t="shared" si="0"/>
        <v>0</v>
      </c>
      <c r="I55" s="95"/>
      <c r="J55" s="95"/>
      <c r="K55" s="98"/>
      <c r="L55" s="98"/>
      <c r="M55" s="95">
        <f t="shared" si="1"/>
        <v>0</v>
      </c>
      <c r="N55" s="95">
        <f t="shared" si="7"/>
        <v>0</v>
      </c>
      <c r="O55" s="116"/>
      <c r="P55" s="95"/>
      <c r="Q55" s="98"/>
      <c r="R55" s="98"/>
      <c r="S55" s="95">
        <f t="shared" si="2"/>
        <v>0</v>
      </c>
      <c r="T55" s="95">
        <f t="shared" si="3"/>
        <v>0</v>
      </c>
      <c r="U55" s="116">
        <v>4.2300000000000004</v>
      </c>
      <c r="V55" s="95"/>
      <c r="W55" s="95"/>
      <c r="X55" s="95"/>
      <c r="Y55" s="95">
        <f t="shared" si="4"/>
        <v>4.2300000000000004</v>
      </c>
      <c r="Z55" s="95">
        <f t="shared" si="5"/>
        <v>0</v>
      </c>
      <c r="AA55" s="95"/>
      <c r="AB55" s="95"/>
      <c r="AC55" s="98"/>
      <c r="AD55" s="98"/>
      <c r="AE55" s="95">
        <f t="shared" si="6"/>
        <v>0</v>
      </c>
      <c r="AF55" s="95">
        <f t="shared" si="8"/>
        <v>0</v>
      </c>
    </row>
    <row r="56" spans="1:32">
      <c r="A56" s="219"/>
      <c r="B56" s="114">
        <v>46</v>
      </c>
      <c r="C56" s="95"/>
      <c r="D56" s="95"/>
      <c r="E56" s="98"/>
      <c r="F56" s="98"/>
      <c r="G56" s="95">
        <f t="shared" si="0"/>
        <v>0</v>
      </c>
      <c r="H56" s="95">
        <f t="shared" si="0"/>
        <v>0</v>
      </c>
      <c r="I56" s="95"/>
      <c r="J56" s="95"/>
      <c r="K56" s="98"/>
      <c r="L56" s="98"/>
      <c r="M56" s="95">
        <f t="shared" si="1"/>
        <v>0</v>
      </c>
      <c r="N56" s="95">
        <f t="shared" si="7"/>
        <v>0</v>
      </c>
      <c r="O56" s="116"/>
      <c r="P56" s="95"/>
      <c r="Q56" s="98"/>
      <c r="R56" s="98"/>
      <c r="S56" s="95">
        <f t="shared" si="2"/>
        <v>0</v>
      </c>
      <c r="T56" s="95">
        <f t="shared" si="3"/>
        <v>0</v>
      </c>
      <c r="U56" s="116">
        <v>3.92</v>
      </c>
      <c r="V56" s="95"/>
      <c r="W56" s="95"/>
      <c r="X56" s="95"/>
      <c r="Y56" s="95">
        <f t="shared" si="4"/>
        <v>3.92</v>
      </c>
      <c r="Z56" s="95">
        <f t="shared" si="5"/>
        <v>0</v>
      </c>
      <c r="AA56" s="95"/>
      <c r="AB56" s="95"/>
      <c r="AC56" s="98"/>
      <c r="AD56" s="98"/>
      <c r="AE56" s="95">
        <f t="shared" si="6"/>
        <v>0</v>
      </c>
      <c r="AF56" s="95">
        <f t="shared" si="8"/>
        <v>0</v>
      </c>
    </row>
    <row r="57" spans="1:32">
      <c r="A57" s="219"/>
      <c r="B57" s="114">
        <v>47</v>
      </c>
      <c r="C57" s="95"/>
      <c r="D57" s="95"/>
      <c r="E57" s="98"/>
      <c r="F57" s="98"/>
      <c r="G57" s="95">
        <f t="shared" si="0"/>
        <v>0</v>
      </c>
      <c r="H57" s="95">
        <f t="shared" si="0"/>
        <v>0</v>
      </c>
      <c r="I57" s="95"/>
      <c r="J57" s="95"/>
      <c r="K57" s="98"/>
      <c r="L57" s="98"/>
      <c r="M57" s="95">
        <f t="shared" si="1"/>
        <v>0</v>
      </c>
      <c r="N57" s="95">
        <f t="shared" si="7"/>
        <v>0</v>
      </c>
      <c r="O57" s="116"/>
      <c r="P57" s="95"/>
      <c r="Q57" s="98"/>
      <c r="R57" s="98"/>
      <c r="S57" s="95">
        <f t="shared" si="2"/>
        <v>0</v>
      </c>
      <c r="T57" s="95">
        <f t="shared" si="3"/>
        <v>0</v>
      </c>
      <c r="U57" s="116">
        <v>6.49</v>
      </c>
      <c r="V57" s="95"/>
      <c r="W57" s="95"/>
      <c r="X57" s="95"/>
      <c r="Y57" s="95">
        <f t="shared" si="4"/>
        <v>6.49</v>
      </c>
      <c r="Z57" s="95">
        <f t="shared" si="5"/>
        <v>0</v>
      </c>
      <c r="AA57" s="95"/>
      <c r="AB57" s="95"/>
      <c r="AC57" s="98"/>
      <c r="AD57" s="98"/>
      <c r="AE57" s="95">
        <f t="shared" si="6"/>
        <v>0</v>
      </c>
      <c r="AF57" s="95">
        <f t="shared" si="8"/>
        <v>0</v>
      </c>
    </row>
    <row r="58" spans="1:32">
      <c r="A58" s="219"/>
      <c r="B58" s="114">
        <v>48</v>
      </c>
      <c r="C58" s="95"/>
      <c r="D58" s="95"/>
      <c r="E58" s="98"/>
      <c r="F58" s="98"/>
      <c r="G58" s="95">
        <f t="shared" si="0"/>
        <v>0</v>
      </c>
      <c r="H58" s="95">
        <f t="shared" si="0"/>
        <v>0</v>
      </c>
      <c r="I58" s="95"/>
      <c r="J58" s="95"/>
      <c r="K58" s="98"/>
      <c r="L58" s="98"/>
      <c r="M58" s="95">
        <f t="shared" si="1"/>
        <v>0</v>
      </c>
      <c r="N58" s="95">
        <f t="shared" si="7"/>
        <v>0</v>
      </c>
      <c r="O58" s="116"/>
      <c r="P58" s="95"/>
      <c r="Q58" s="98"/>
      <c r="R58" s="98"/>
      <c r="S58" s="95">
        <f t="shared" si="2"/>
        <v>0</v>
      </c>
      <c r="T58" s="95">
        <f t="shared" si="3"/>
        <v>0</v>
      </c>
      <c r="U58" s="116">
        <v>5.05</v>
      </c>
      <c r="V58" s="95"/>
      <c r="W58" s="95"/>
      <c r="X58" s="95"/>
      <c r="Y58" s="95">
        <f t="shared" si="4"/>
        <v>5.05</v>
      </c>
      <c r="Z58" s="95">
        <f t="shared" si="5"/>
        <v>0</v>
      </c>
      <c r="AA58" s="95"/>
      <c r="AB58" s="95"/>
      <c r="AC58" s="98"/>
      <c r="AD58" s="98"/>
      <c r="AE58" s="95">
        <f t="shared" si="6"/>
        <v>0</v>
      </c>
      <c r="AF58" s="95">
        <f t="shared" si="8"/>
        <v>0</v>
      </c>
    </row>
    <row r="59" spans="1:32">
      <c r="A59" s="221" t="s">
        <v>148</v>
      </c>
      <c r="B59" s="114">
        <v>49</v>
      </c>
      <c r="C59" s="95"/>
      <c r="D59" s="95"/>
      <c r="E59" s="98"/>
      <c r="F59" s="98"/>
      <c r="G59" s="95">
        <f t="shared" si="0"/>
        <v>0</v>
      </c>
      <c r="H59" s="95">
        <f t="shared" si="0"/>
        <v>0</v>
      </c>
      <c r="I59" s="95"/>
      <c r="J59" s="95"/>
      <c r="K59" s="98"/>
      <c r="L59" s="98"/>
      <c r="M59" s="95">
        <f t="shared" si="1"/>
        <v>0</v>
      </c>
      <c r="N59" s="95">
        <f t="shared" si="7"/>
        <v>0</v>
      </c>
      <c r="O59" s="116"/>
      <c r="P59" s="95"/>
      <c r="Q59" s="98"/>
      <c r="R59" s="98"/>
      <c r="S59" s="95">
        <f t="shared" si="2"/>
        <v>0</v>
      </c>
      <c r="T59" s="95">
        <f t="shared" si="3"/>
        <v>0</v>
      </c>
      <c r="U59" s="116">
        <v>1.34</v>
      </c>
      <c r="V59" s="95"/>
      <c r="W59" s="95"/>
      <c r="X59" s="95"/>
      <c r="Y59" s="95">
        <f t="shared" si="4"/>
        <v>1.34</v>
      </c>
      <c r="Z59" s="95">
        <f t="shared" si="5"/>
        <v>0</v>
      </c>
      <c r="AA59" s="95"/>
      <c r="AB59" s="95"/>
      <c r="AC59" s="98"/>
      <c r="AD59" s="98"/>
      <c r="AE59" s="95">
        <f t="shared" si="6"/>
        <v>0</v>
      </c>
      <c r="AF59" s="95">
        <f t="shared" si="8"/>
        <v>0</v>
      </c>
    </row>
    <row r="60" spans="1:32">
      <c r="A60" s="219"/>
      <c r="B60" s="114">
        <v>50</v>
      </c>
      <c r="C60" s="95"/>
      <c r="D60" s="95"/>
      <c r="E60" s="98"/>
      <c r="F60" s="98"/>
      <c r="G60" s="95">
        <f t="shared" si="0"/>
        <v>0</v>
      </c>
      <c r="H60" s="95">
        <f t="shared" si="0"/>
        <v>0</v>
      </c>
      <c r="I60" s="95"/>
      <c r="J60" s="95"/>
      <c r="K60" s="98"/>
      <c r="L60" s="98"/>
      <c r="M60" s="95">
        <f t="shared" si="1"/>
        <v>0</v>
      </c>
      <c r="N60" s="95">
        <f t="shared" si="7"/>
        <v>0</v>
      </c>
      <c r="O60" s="116"/>
      <c r="P60" s="95"/>
      <c r="Q60" s="98"/>
      <c r="R60" s="98"/>
      <c r="S60" s="95">
        <f t="shared" si="2"/>
        <v>0</v>
      </c>
      <c r="T60" s="95">
        <f t="shared" si="3"/>
        <v>0</v>
      </c>
      <c r="U60" s="116">
        <v>0</v>
      </c>
      <c r="V60" s="95"/>
      <c r="W60" s="95"/>
      <c r="X60" s="95"/>
      <c r="Y60" s="95">
        <f t="shared" si="4"/>
        <v>0</v>
      </c>
      <c r="Z60" s="95">
        <f t="shared" si="5"/>
        <v>0</v>
      </c>
      <c r="AA60" s="95"/>
      <c r="AB60" s="95"/>
      <c r="AC60" s="98"/>
      <c r="AD60" s="98"/>
      <c r="AE60" s="95">
        <f t="shared" si="6"/>
        <v>0</v>
      </c>
      <c r="AF60" s="95">
        <f t="shared" si="8"/>
        <v>0</v>
      </c>
    </row>
    <row r="61" spans="1:32">
      <c r="A61" s="219"/>
      <c r="B61" s="114">
        <v>51</v>
      </c>
      <c r="C61" s="95"/>
      <c r="D61" s="95"/>
      <c r="E61" s="98"/>
      <c r="F61" s="98"/>
      <c r="G61" s="95">
        <f t="shared" si="0"/>
        <v>0</v>
      </c>
      <c r="H61" s="95">
        <f t="shared" si="0"/>
        <v>0</v>
      </c>
      <c r="I61" s="95"/>
      <c r="J61" s="95"/>
      <c r="K61" s="98"/>
      <c r="L61" s="98"/>
      <c r="M61" s="95">
        <f t="shared" si="1"/>
        <v>0</v>
      </c>
      <c r="N61" s="95">
        <f t="shared" si="7"/>
        <v>0</v>
      </c>
      <c r="O61" s="116"/>
      <c r="P61" s="95"/>
      <c r="Q61" s="98"/>
      <c r="R61" s="98"/>
      <c r="S61" s="95">
        <f t="shared" si="2"/>
        <v>0</v>
      </c>
      <c r="T61" s="95">
        <f t="shared" si="3"/>
        <v>0</v>
      </c>
      <c r="U61" s="116">
        <v>1.34</v>
      </c>
      <c r="V61" s="95"/>
      <c r="W61" s="95"/>
      <c r="X61" s="95"/>
      <c r="Y61" s="95">
        <f t="shared" si="4"/>
        <v>1.34</v>
      </c>
      <c r="Z61" s="95">
        <f t="shared" si="5"/>
        <v>0</v>
      </c>
      <c r="AA61" s="95"/>
      <c r="AB61" s="95"/>
      <c r="AC61" s="98"/>
      <c r="AD61" s="98"/>
      <c r="AE61" s="95">
        <f t="shared" si="6"/>
        <v>0</v>
      </c>
      <c r="AF61" s="95">
        <f t="shared" si="8"/>
        <v>0</v>
      </c>
    </row>
    <row r="62" spans="1:32">
      <c r="A62" s="219"/>
      <c r="B62" s="114">
        <v>52</v>
      </c>
      <c r="C62" s="95"/>
      <c r="D62" s="95"/>
      <c r="E62" s="98"/>
      <c r="F62" s="98"/>
      <c r="G62" s="95">
        <f t="shared" si="0"/>
        <v>0</v>
      </c>
      <c r="H62" s="95">
        <f t="shared" si="0"/>
        <v>0</v>
      </c>
      <c r="I62" s="95"/>
      <c r="J62" s="95"/>
      <c r="K62" s="98"/>
      <c r="L62" s="98"/>
      <c r="M62" s="95">
        <f t="shared" si="1"/>
        <v>0</v>
      </c>
      <c r="N62" s="95">
        <f t="shared" si="7"/>
        <v>0</v>
      </c>
      <c r="O62" s="116"/>
      <c r="P62" s="95"/>
      <c r="Q62" s="98"/>
      <c r="R62" s="98"/>
      <c r="S62" s="95">
        <f t="shared" si="2"/>
        <v>0</v>
      </c>
      <c r="T62" s="95">
        <f t="shared" si="3"/>
        <v>0</v>
      </c>
      <c r="U62" s="116">
        <v>5.26</v>
      </c>
      <c r="V62" s="95"/>
      <c r="W62" s="95"/>
      <c r="X62" s="95"/>
      <c r="Y62" s="95">
        <f t="shared" si="4"/>
        <v>5.26</v>
      </c>
      <c r="Z62" s="95">
        <f t="shared" si="5"/>
        <v>0</v>
      </c>
      <c r="AA62" s="95"/>
      <c r="AB62" s="95"/>
      <c r="AC62" s="98"/>
      <c r="AD62" s="98"/>
      <c r="AE62" s="95">
        <f t="shared" si="6"/>
        <v>0</v>
      </c>
      <c r="AF62" s="95">
        <f t="shared" si="8"/>
        <v>0</v>
      </c>
    </row>
    <row r="63" spans="1:32">
      <c r="A63" s="221" t="s">
        <v>149</v>
      </c>
      <c r="B63" s="114">
        <v>53</v>
      </c>
      <c r="C63" s="95"/>
      <c r="D63" s="95"/>
      <c r="E63" s="98"/>
      <c r="F63" s="98"/>
      <c r="G63" s="95">
        <f t="shared" si="0"/>
        <v>0</v>
      </c>
      <c r="H63" s="95">
        <f t="shared" si="0"/>
        <v>0</v>
      </c>
      <c r="I63" s="95"/>
      <c r="J63" s="95"/>
      <c r="K63" s="98"/>
      <c r="L63" s="98"/>
      <c r="M63" s="95">
        <f t="shared" si="1"/>
        <v>0</v>
      </c>
      <c r="N63" s="95">
        <f t="shared" si="7"/>
        <v>0</v>
      </c>
      <c r="O63" s="116"/>
      <c r="P63" s="95"/>
      <c r="Q63" s="98"/>
      <c r="R63" s="98"/>
      <c r="S63" s="95">
        <f t="shared" si="2"/>
        <v>0</v>
      </c>
      <c r="T63" s="95">
        <f t="shared" si="3"/>
        <v>0</v>
      </c>
      <c r="U63" s="116">
        <v>6.39</v>
      </c>
      <c r="V63" s="95"/>
      <c r="W63" s="95"/>
      <c r="X63" s="95"/>
      <c r="Y63" s="95">
        <f t="shared" si="4"/>
        <v>6.39</v>
      </c>
      <c r="Z63" s="95">
        <f t="shared" si="5"/>
        <v>0</v>
      </c>
      <c r="AA63" s="95"/>
      <c r="AB63" s="95"/>
      <c r="AC63" s="98"/>
      <c r="AD63" s="98"/>
      <c r="AE63" s="95">
        <f t="shared" si="6"/>
        <v>0</v>
      </c>
      <c r="AF63" s="95">
        <f t="shared" si="8"/>
        <v>0</v>
      </c>
    </row>
    <row r="64" spans="1:32">
      <c r="A64" s="219"/>
      <c r="B64" s="114">
        <v>54</v>
      </c>
      <c r="C64" s="95"/>
      <c r="D64" s="95"/>
      <c r="E64" s="98"/>
      <c r="F64" s="98"/>
      <c r="G64" s="95">
        <f t="shared" si="0"/>
        <v>0</v>
      </c>
      <c r="H64" s="95">
        <f t="shared" si="0"/>
        <v>0</v>
      </c>
      <c r="I64" s="95"/>
      <c r="J64" s="95"/>
      <c r="K64" s="98"/>
      <c r="L64" s="98"/>
      <c r="M64" s="95">
        <f t="shared" si="1"/>
        <v>0</v>
      </c>
      <c r="N64" s="95">
        <f t="shared" si="7"/>
        <v>0</v>
      </c>
      <c r="O64" s="116"/>
      <c r="P64" s="95"/>
      <c r="Q64" s="98"/>
      <c r="R64" s="98"/>
      <c r="S64" s="95">
        <f t="shared" si="2"/>
        <v>0</v>
      </c>
      <c r="T64" s="95">
        <f t="shared" si="3"/>
        <v>0</v>
      </c>
      <c r="U64" s="116">
        <v>4.74</v>
      </c>
      <c r="V64" s="95"/>
      <c r="W64" s="95"/>
      <c r="X64" s="95"/>
      <c r="Y64" s="95">
        <f t="shared" si="4"/>
        <v>4.74</v>
      </c>
      <c r="Z64" s="95">
        <f t="shared" si="5"/>
        <v>0</v>
      </c>
      <c r="AA64" s="95"/>
      <c r="AB64" s="95"/>
      <c r="AC64" s="98"/>
      <c r="AD64" s="98"/>
      <c r="AE64" s="95">
        <f t="shared" si="6"/>
        <v>0</v>
      </c>
      <c r="AF64" s="95">
        <f t="shared" si="8"/>
        <v>0</v>
      </c>
    </row>
    <row r="65" spans="1:32">
      <c r="A65" s="219"/>
      <c r="B65" s="114">
        <v>55</v>
      </c>
      <c r="C65" s="95"/>
      <c r="D65" s="95"/>
      <c r="E65" s="98"/>
      <c r="F65" s="98"/>
      <c r="G65" s="95">
        <f t="shared" si="0"/>
        <v>0</v>
      </c>
      <c r="H65" s="95">
        <f t="shared" si="0"/>
        <v>0</v>
      </c>
      <c r="I65" s="95"/>
      <c r="J65" s="95"/>
      <c r="K65" s="98"/>
      <c r="L65" s="98"/>
      <c r="M65" s="95">
        <f t="shared" si="1"/>
        <v>0</v>
      </c>
      <c r="N65" s="95">
        <f t="shared" si="7"/>
        <v>0</v>
      </c>
      <c r="O65" s="116"/>
      <c r="P65" s="95"/>
      <c r="Q65" s="98"/>
      <c r="R65" s="98"/>
      <c r="S65" s="95">
        <f t="shared" si="2"/>
        <v>0</v>
      </c>
      <c r="T65" s="95">
        <f t="shared" si="3"/>
        <v>0</v>
      </c>
      <c r="U65" s="116">
        <v>2.37</v>
      </c>
      <c r="V65" s="95"/>
      <c r="W65" s="95"/>
      <c r="X65" s="95"/>
      <c r="Y65" s="95">
        <f t="shared" si="4"/>
        <v>2.37</v>
      </c>
      <c r="Z65" s="95">
        <f t="shared" si="5"/>
        <v>0</v>
      </c>
      <c r="AA65" s="95"/>
      <c r="AB65" s="95"/>
      <c r="AC65" s="98"/>
      <c r="AD65" s="98"/>
      <c r="AE65" s="95">
        <f t="shared" si="6"/>
        <v>0</v>
      </c>
      <c r="AF65" s="95">
        <f t="shared" si="8"/>
        <v>0</v>
      </c>
    </row>
    <row r="66" spans="1:32">
      <c r="A66" s="219"/>
      <c r="B66" s="114">
        <v>56</v>
      </c>
      <c r="C66" s="95"/>
      <c r="D66" s="95"/>
      <c r="E66" s="98"/>
      <c r="F66" s="98"/>
      <c r="G66" s="95">
        <f t="shared" si="0"/>
        <v>0</v>
      </c>
      <c r="H66" s="95">
        <f t="shared" si="0"/>
        <v>0</v>
      </c>
      <c r="I66" s="95"/>
      <c r="J66" s="95"/>
      <c r="K66" s="98"/>
      <c r="L66" s="98"/>
      <c r="M66" s="95">
        <f t="shared" si="1"/>
        <v>0</v>
      </c>
      <c r="N66" s="95">
        <f t="shared" si="7"/>
        <v>0</v>
      </c>
      <c r="O66" s="116"/>
      <c r="P66" s="95"/>
      <c r="Q66" s="98"/>
      <c r="R66" s="98"/>
      <c r="S66" s="95">
        <f t="shared" si="2"/>
        <v>0</v>
      </c>
      <c r="T66" s="95">
        <f t="shared" si="3"/>
        <v>0</v>
      </c>
      <c r="U66" s="116">
        <v>3.51</v>
      </c>
      <c r="V66" s="95"/>
      <c r="W66" s="95"/>
      <c r="X66" s="95"/>
      <c r="Y66" s="95">
        <f t="shared" si="4"/>
        <v>3.51</v>
      </c>
      <c r="Z66" s="95">
        <f t="shared" si="5"/>
        <v>0</v>
      </c>
      <c r="AA66" s="95"/>
      <c r="AB66" s="95"/>
      <c r="AC66" s="98"/>
      <c r="AD66" s="98"/>
      <c r="AE66" s="95">
        <f t="shared" si="6"/>
        <v>0</v>
      </c>
      <c r="AF66" s="95">
        <f t="shared" si="8"/>
        <v>0</v>
      </c>
    </row>
    <row r="67" spans="1:32">
      <c r="A67" s="222" t="s">
        <v>150</v>
      </c>
      <c r="B67" s="114">
        <v>57</v>
      </c>
      <c r="C67" s="95"/>
      <c r="D67" s="95"/>
      <c r="E67" s="98"/>
      <c r="F67" s="98"/>
      <c r="G67" s="95">
        <f t="shared" si="0"/>
        <v>0</v>
      </c>
      <c r="H67" s="95">
        <f t="shared" si="0"/>
        <v>0</v>
      </c>
      <c r="I67" s="95"/>
      <c r="J67" s="95"/>
      <c r="K67" s="98"/>
      <c r="L67" s="98"/>
      <c r="M67" s="95">
        <f t="shared" si="1"/>
        <v>0</v>
      </c>
      <c r="N67" s="95">
        <f t="shared" si="7"/>
        <v>0</v>
      </c>
      <c r="O67" s="116"/>
      <c r="P67" s="95"/>
      <c r="Q67" s="98"/>
      <c r="R67" s="98"/>
      <c r="S67" s="95">
        <f t="shared" si="2"/>
        <v>0</v>
      </c>
      <c r="T67" s="95">
        <f t="shared" si="3"/>
        <v>0</v>
      </c>
      <c r="U67" s="116">
        <v>3.3</v>
      </c>
      <c r="V67" s="95"/>
      <c r="W67" s="95"/>
      <c r="X67" s="95"/>
      <c r="Y67" s="95">
        <f t="shared" si="4"/>
        <v>3.3</v>
      </c>
      <c r="Z67" s="95">
        <f t="shared" si="5"/>
        <v>0</v>
      </c>
      <c r="AA67" s="95"/>
      <c r="AB67" s="95"/>
      <c r="AC67" s="98"/>
      <c r="AD67" s="98"/>
      <c r="AE67" s="95">
        <f t="shared" si="6"/>
        <v>0</v>
      </c>
      <c r="AF67" s="95">
        <f t="shared" si="8"/>
        <v>0</v>
      </c>
    </row>
    <row r="68" spans="1:32">
      <c r="A68" s="219"/>
      <c r="B68" s="114">
        <v>58</v>
      </c>
      <c r="C68" s="95"/>
      <c r="D68" s="95"/>
      <c r="E68" s="98"/>
      <c r="F68" s="98"/>
      <c r="G68" s="95">
        <f t="shared" si="0"/>
        <v>0</v>
      </c>
      <c r="H68" s="95">
        <f t="shared" si="0"/>
        <v>0</v>
      </c>
      <c r="I68" s="95"/>
      <c r="J68" s="95"/>
      <c r="K68" s="98"/>
      <c r="L68" s="98"/>
      <c r="M68" s="95">
        <f t="shared" si="1"/>
        <v>0</v>
      </c>
      <c r="N68" s="95">
        <f t="shared" si="7"/>
        <v>0</v>
      </c>
      <c r="O68" s="116"/>
      <c r="P68" s="95"/>
      <c r="Q68" s="98"/>
      <c r="R68" s="98"/>
      <c r="S68" s="95">
        <f t="shared" si="2"/>
        <v>0</v>
      </c>
      <c r="T68" s="95">
        <f t="shared" si="3"/>
        <v>0</v>
      </c>
      <c r="U68" s="116">
        <v>1.65</v>
      </c>
      <c r="V68" s="95"/>
      <c r="W68" s="95"/>
      <c r="X68" s="95"/>
      <c r="Y68" s="95">
        <f t="shared" si="4"/>
        <v>1.65</v>
      </c>
      <c r="Z68" s="95">
        <f t="shared" si="5"/>
        <v>0</v>
      </c>
      <c r="AA68" s="95"/>
      <c r="AB68" s="95"/>
      <c r="AC68" s="98"/>
      <c r="AD68" s="98"/>
      <c r="AE68" s="95">
        <f t="shared" si="6"/>
        <v>0</v>
      </c>
      <c r="AF68" s="95">
        <f t="shared" si="8"/>
        <v>0</v>
      </c>
    </row>
    <row r="69" spans="1:32">
      <c r="A69" s="219"/>
      <c r="B69" s="114">
        <v>59</v>
      </c>
      <c r="C69" s="95"/>
      <c r="D69" s="95"/>
      <c r="E69" s="98"/>
      <c r="F69" s="98"/>
      <c r="G69" s="95">
        <f t="shared" si="0"/>
        <v>0</v>
      </c>
      <c r="H69" s="95">
        <f t="shared" si="0"/>
        <v>0</v>
      </c>
      <c r="I69" s="95"/>
      <c r="J69" s="95"/>
      <c r="K69" s="98"/>
      <c r="L69" s="98"/>
      <c r="M69" s="95">
        <f t="shared" si="1"/>
        <v>0</v>
      </c>
      <c r="N69" s="95">
        <f t="shared" si="7"/>
        <v>0</v>
      </c>
      <c r="O69" s="116"/>
      <c r="P69" s="95"/>
      <c r="Q69" s="98"/>
      <c r="R69" s="98"/>
      <c r="S69" s="95">
        <f t="shared" si="2"/>
        <v>0</v>
      </c>
      <c r="T69" s="95">
        <f t="shared" si="3"/>
        <v>0</v>
      </c>
      <c r="U69" s="116">
        <v>1.24</v>
      </c>
      <c r="V69" s="95"/>
      <c r="W69" s="95"/>
      <c r="X69" s="95"/>
      <c r="Y69" s="95">
        <f t="shared" si="4"/>
        <v>1.24</v>
      </c>
      <c r="Z69" s="95">
        <f t="shared" si="5"/>
        <v>0</v>
      </c>
      <c r="AA69" s="95"/>
      <c r="AB69" s="95"/>
      <c r="AC69" s="98"/>
      <c r="AD69" s="98"/>
      <c r="AE69" s="95">
        <f t="shared" si="6"/>
        <v>0</v>
      </c>
      <c r="AF69" s="95">
        <f t="shared" si="8"/>
        <v>0</v>
      </c>
    </row>
    <row r="70" spans="1:32">
      <c r="A70" s="219"/>
      <c r="B70" s="114">
        <v>60</v>
      </c>
      <c r="C70" s="95"/>
      <c r="D70" s="95"/>
      <c r="E70" s="98"/>
      <c r="F70" s="98"/>
      <c r="G70" s="95">
        <f t="shared" si="0"/>
        <v>0</v>
      </c>
      <c r="H70" s="95">
        <f t="shared" si="0"/>
        <v>0</v>
      </c>
      <c r="I70" s="95"/>
      <c r="J70" s="95"/>
      <c r="K70" s="98"/>
      <c r="L70" s="98"/>
      <c r="M70" s="95">
        <f t="shared" si="1"/>
        <v>0</v>
      </c>
      <c r="N70" s="95">
        <f t="shared" si="7"/>
        <v>0</v>
      </c>
      <c r="O70" s="116"/>
      <c r="P70" s="95"/>
      <c r="Q70" s="98"/>
      <c r="R70" s="98"/>
      <c r="S70" s="95">
        <f t="shared" si="2"/>
        <v>0</v>
      </c>
      <c r="T70" s="95">
        <f t="shared" si="3"/>
        <v>0</v>
      </c>
      <c r="U70" s="116">
        <v>0</v>
      </c>
      <c r="V70" s="95"/>
      <c r="W70" s="95"/>
      <c r="X70" s="95"/>
      <c r="Y70" s="95">
        <f t="shared" si="4"/>
        <v>0</v>
      </c>
      <c r="Z70" s="95">
        <f t="shared" si="5"/>
        <v>0</v>
      </c>
      <c r="AA70" s="95"/>
      <c r="AB70" s="95"/>
      <c r="AC70" s="98"/>
      <c r="AD70" s="98"/>
      <c r="AE70" s="95">
        <f t="shared" si="6"/>
        <v>0</v>
      </c>
      <c r="AF70" s="95">
        <f t="shared" si="8"/>
        <v>0</v>
      </c>
    </row>
    <row r="71" spans="1:32">
      <c r="A71" s="222" t="s">
        <v>151</v>
      </c>
      <c r="B71" s="114">
        <v>61</v>
      </c>
      <c r="C71" s="95"/>
      <c r="D71" s="95"/>
      <c r="E71" s="98"/>
      <c r="F71" s="98"/>
      <c r="G71" s="95">
        <f t="shared" si="0"/>
        <v>0</v>
      </c>
      <c r="H71" s="95">
        <f t="shared" si="0"/>
        <v>0</v>
      </c>
      <c r="I71" s="95"/>
      <c r="J71" s="95"/>
      <c r="K71" s="98"/>
      <c r="L71" s="98"/>
      <c r="M71" s="95">
        <f t="shared" si="1"/>
        <v>0</v>
      </c>
      <c r="N71" s="95">
        <f t="shared" si="7"/>
        <v>0</v>
      </c>
      <c r="O71" s="116"/>
      <c r="P71" s="95"/>
      <c r="Q71" s="98"/>
      <c r="R71" s="98"/>
      <c r="S71" s="95">
        <f t="shared" si="2"/>
        <v>0</v>
      </c>
      <c r="T71" s="95">
        <f t="shared" si="3"/>
        <v>0</v>
      </c>
      <c r="U71" s="116">
        <v>0</v>
      </c>
      <c r="V71" s="95"/>
      <c r="W71" s="95"/>
      <c r="X71" s="95"/>
      <c r="Y71" s="95">
        <f t="shared" si="4"/>
        <v>0</v>
      </c>
      <c r="Z71" s="95">
        <f t="shared" si="5"/>
        <v>0</v>
      </c>
      <c r="AA71" s="95"/>
      <c r="AB71" s="95"/>
      <c r="AC71" s="98"/>
      <c r="AD71" s="98"/>
      <c r="AE71" s="95">
        <f t="shared" si="6"/>
        <v>0</v>
      </c>
      <c r="AF71" s="95">
        <f t="shared" si="8"/>
        <v>0</v>
      </c>
    </row>
    <row r="72" spans="1:32">
      <c r="A72" s="219"/>
      <c r="B72" s="114">
        <v>62</v>
      </c>
      <c r="C72" s="95"/>
      <c r="D72" s="95"/>
      <c r="E72" s="98"/>
      <c r="F72" s="98"/>
      <c r="G72" s="95">
        <f t="shared" si="0"/>
        <v>0</v>
      </c>
      <c r="H72" s="95">
        <f t="shared" si="0"/>
        <v>0</v>
      </c>
      <c r="I72" s="95"/>
      <c r="J72" s="95"/>
      <c r="K72" s="98"/>
      <c r="L72" s="98"/>
      <c r="M72" s="95">
        <f t="shared" si="1"/>
        <v>0</v>
      </c>
      <c r="N72" s="95">
        <f t="shared" si="7"/>
        <v>0</v>
      </c>
      <c r="O72" s="116"/>
      <c r="P72" s="95"/>
      <c r="Q72" s="98"/>
      <c r="R72" s="98"/>
      <c r="S72" s="95">
        <f t="shared" si="2"/>
        <v>0</v>
      </c>
      <c r="T72" s="95">
        <f t="shared" si="3"/>
        <v>0</v>
      </c>
      <c r="U72" s="116">
        <v>0</v>
      </c>
      <c r="V72" s="95"/>
      <c r="W72" s="95"/>
      <c r="X72" s="95"/>
      <c r="Y72" s="95">
        <f t="shared" si="4"/>
        <v>0</v>
      </c>
      <c r="Z72" s="95">
        <f t="shared" si="5"/>
        <v>0</v>
      </c>
      <c r="AA72" s="95"/>
      <c r="AB72" s="95"/>
      <c r="AC72" s="98"/>
      <c r="AD72" s="98"/>
      <c r="AE72" s="95">
        <f t="shared" si="6"/>
        <v>0</v>
      </c>
      <c r="AF72" s="95">
        <f t="shared" si="8"/>
        <v>0</v>
      </c>
    </row>
    <row r="73" spans="1:32">
      <c r="A73" s="219"/>
      <c r="B73" s="114">
        <v>63</v>
      </c>
      <c r="C73" s="95"/>
      <c r="D73" s="95"/>
      <c r="E73" s="98"/>
      <c r="F73" s="98"/>
      <c r="G73" s="95">
        <f t="shared" si="0"/>
        <v>0</v>
      </c>
      <c r="H73" s="95">
        <f t="shared" si="0"/>
        <v>0</v>
      </c>
      <c r="I73" s="95"/>
      <c r="J73" s="95"/>
      <c r="K73" s="98"/>
      <c r="L73" s="98"/>
      <c r="M73" s="95">
        <f t="shared" si="1"/>
        <v>0</v>
      </c>
      <c r="N73" s="95">
        <f t="shared" si="7"/>
        <v>0</v>
      </c>
      <c r="O73" s="116"/>
      <c r="P73" s="95"/>
      <c r="Q73" s="98"/>
      <c r="R73" s="98"/>
      <c r="S73" s="95">
        <f t="shared" si="2"/>
        <v>0</v>
      </c>
      <c r="T73" s="95">
        <f t="shared" si="3"/>
        <v>0</v>
      </c>
      <c r="U73" s="116">
        <v>0</v>
      </c>
      <c r="V73" s="95"/>
      <c r="W73" s="95"/>
      <c r="X73" s="95"/>
      <c r="Y73" s="95">
        <f t="shared" si="4"/>
        <v>0</v>
      </c>
      <c r="Z73" s="95">
        <f t="shared" si="5"/>
        <v>0</v>
      </c>
      <c r="AA73" s="95"/>
      <c r="AB73" s="95"/>
      <c r="AC73" s="98"/>
      <c r="AD73" s="98"/>
      <c r="AE73" s="95">
        <f t="shared" si="6"/>
        <v>0</v>
      </c>
      <c r="AF73" s="95">
        <f t="shared" si="8"/>
        <v>0</v>
      </c>
    </row>
    <row r="74" spans="1:32">
      <c r="A74" s="219"/>
      <c r="B74" s="114">
        <v>64</v>
      </c>
      <c r="C74" s="95"/>
      <c r="D74" s="95"/>
      <c r="E74" s="98"/>
      <c r="F74" s="98"/>
      <c r="G74" s="95">
        <f t="shared" si="0"/>
        <v>0</v>
      </c>
      <c r="H74" s="95">
        <f t="shared" si="0"/>
        <v>0</v>
      </c>
      <c r="I74" s="95"/>
      <c r="J74" s="95"/>
      <c r="K74" s="98"/>
      <c r="L74" s="98"/>
      <c r="M74" s="95">
        <f t="shared" si="1"/>
        <v>0</v>
      </c>
      <c r="N74" s="95">
        <f t="shared" si="7"/>
        <v>0</v>
      </c>
      <c r="O74" s="116"/>
      <c r="P74" s="95"/>
      <c r="Q74" s="98"/>
      <c r="R74" s="98"/>
      <c r="S74" s="95">
        <f t="shared" si="2"/>
        <v>0</v>
      </c>
      <c r="T74" s="95">
        <f t="shared" si="3"/>
        <v>0</v>
      </c>
      <c r="U74" s="116">
        <v>0</v>
      </c>
      <c r="V74" s="95"/>
      <c r="W74" s="95"/>
      <c r="X74" s="95"/>
      <c r="Y74" s="95">
        <f t="shared" si="4"/>
        <v>0</v>
      </c>
      <c r="Z74" s="95">
        <f t="shared" si="5"/>
        <v>0</v>
      </c>
      <c r="AA74" s="95"/>
      <c r="AB74" s="95"/>
      <c r="AC74" s="98"/>
      <c r="AD74" s="98"/>
      <c r="AE74" s="95">
        <f t="shared" si="6"/>
        <v>0</v>
      </c>
      <c r="AF74" s="95">
        <f t="shared" si="8"/>
        <v>0</v>
      </c>
    </row>
    <row r="75" spans="1:32">
      <c r="A75" s="222" t="s">
        <v>152</v>
      </c>
      <c r="B75" s="114">
        <v>65</v>
      </c>
      <c r="C75" s="95"/>
      <c r="D75" s="95"/>
      <c r="E75" s="98"/>
      <c r="F75" s="98"/>
      <c r="G75" s="95">
        <f t="shared" si="0"/>
        <v>0</v>
      </c>
      <c r="H75" s="95">
        <f t="shared" si="0"/>
        <v>0</v>
      </c>
      <c r="I75" s="95"/>
      <c r="J75" s="95"/>
      <c r="K75" s="98"/>
      <c r="L75" s="98"/>
      <c r="M75" s="95">
        <f t="shared" si="1"/>
        <v>0</v>
      </c>
      <c r="N75" s="95">
        <f t="shared" si="7"/>
        <v>0</v>
      </c>
      <c r="O75" s="116"/>
      <c r="P75" s="95"/>
      <c r="Q75" s="98"/>
      <c r="R75" s="98"/>
      <c r="S75" s="95">
        <f t="shared" ref="S75:S106" si="9">O75+Q75</f>
        <v>0</v>
      </c>
      <c r="T75" s="95">
        <f t="shared" ref="T75:T106" si="10">P75+R75</f>
        <v>0</v>
      </c>
      <c r="U75" s="116">
        <v>0</v>
      </c>
      <c r="V75" s="95"/>
      <c r="W75" s="95"/>
      <c r="X75" s="95"/>
      <c r="Y75" s="95">
        <f t="shared" ref="Y75:Y106" si="11">U75+W75</f>
        <v>0</v>
      </c>
      <c r="Z75" s="95">
        <f t="shared" ref="Z75:Z106" si="12">V75+X75</f>
        <v>0</v>
      </c>
      <c r="AA75" s="95"/>
      <c r="AB75" s="95"/>
      <c r="AC75" s="98"/>
      <c r="AD75" s="98"/>
      <c r="AE75" s="95">
        <f t="shared" si="6"/>
        <v>0</v>
      </c>
      <c r="AF75" s="95">
        <f t="shared" si="8"/>
        <v>0</v>
      </c>
    </row>
    <row r="76" spans="1:32">
      <c r="A76" s="219"/>
      <c r="B76" s="114">
        <v>66</v>
      </c>
      <c r="C76" s="95"/>
      <c r="D76" s="95"/>
      <c r="E76" s="98"/>
      <c r="F76" s="98"/>
      <c r="G76" s="95">
        <f t="shared" ref="G76:H106" si="13">C76+E76</f>
        <v>0</v>
      </c>
      <c r="H76" s="95">
        <f t="shared" si="13"/>
        <v>0</v>
      </c>
      <c r="I76" s="95"/>
      <c r="J76" s="95"/>
      <c r="K76" s="98"/>
      <c r="L76" s="98"/>
      <c r="M76" s="95">
        <f t="shared" ref="M76:M106" si="14">I76+K76</f>
        <v>0</v>
      </c>
      <c r="N76" s="95">
        <f t="shared" si="7"/>
        <v>0</v>
      </c>
      <c r="O76" s="116"/>
      <c r="P76" s="95"/>
      <c r="Q76" s="98"/>
      <c r="R76" s="98"/>
      <c r="S76" s="95">
        <f t="shared" si="9"/>
        <v>0</v>
      </c>
      <c r="T76" s="95">
        <f t="shared" si="10"/>
        <v>0</v>
      </c>
      <c r="U76" s="116">
        <v>0</v>
      </c>
      <c r="V76" s="95"/>
      <c r="W76" s="95"/>
      <c r="X76" s="95"/>
      <c r="Y76" s="95">
        <f t="shared" si="11"/>
        <v>0</v>
      </c>
      <c r="Z76" s="95">
        <f t="shared" si="12"/>
        <v>0</v>
      </c>
      <c r="AA76" s="95"/>
      <c r="AB76" s="95"/>
      <c r="AC76" s="98"/>
      <c r="AD76" s="98"/>
      <c r="AE76" s="95">
        <f t="shared" ref="AE76:AE106" si="15">AA76+AC76</f>
        <v>0</v>
      </c>
      <c r="AF76" s="95">
        <f t="shared" si="8"/>
        <v>0</v>
      </c>
    </row>
    <row r="77" spans="1:32">
      <c r="A77" s="219"/>
      <c r="B77" s="114">
        <v>67</v>
      </c>
      <c r="C77" s="95"/>
      <c r="D77" s="95"/>
      <c r="E77" s="98"/>
      <c r="F77" s="98"/>
      <c r="G77" s="95">
        <f t="shared" si="13"/>
        <v>0</v>
      </c>
      <c r="H77" s="95">
        <f t="shared" si="13"/>
        <v>0</v>
      </c>
      <c r="I77" s="95"/>
      <c r="J77" s="95"/>
      <c r="K77" s="98"/>
      <c r="L77" s="98"/>
      <c r="M77" s="95">
        <f t="shared" si="14"/>
        <v>0</v>
      </c>
      <c r="N77" s="95">
        <f t="shared" ref="N77:N106" si="16">J77+L77</f>
        <v>0</v>
      </c>
      <c r="O77" s="116"/>
      <c r="P77" s="95"/>
      <c r="Q77" s="98"/>
      <c r="R77" s="98"/>
      <c r="S77" s="95">
        <f t="shared" si="9"/>
        <v>0</v>
      </c>
      <c r="T77" s="95">
        <f t="shared" si="10"/>
        <v>0</v>
      </c>
      <c r="U77" s="116">
        <v>0</v>
      </c>
      <c r="V77" s="95"/>
      <c r="W77" s="95"/>
      <c r="X77" s="95"/>
      <c r="Y77" s="95">
        <f t="shared" si="11"/>
        <v>0</v>
      </c>
      <c r="Z77" s="95">
        <f t="shared" si="12"/>
        <v>0</v>
      </c>
      <c r="AA77" s="95"/>
      <c r="AB77" s="95"/>
      <c r="AC77" s="98"/>
      <c r="AD77" s="98"/>
      <c r="AE77" s="95">
        <f t="shared" si="15"/>
        <v>0</v>
      </c>
      <c r="AF77" s="95">
        <f t="shared" ref="AF77:AF106" si="17">AB77+AD77</f>
        <v>0</v>
      </c>
    </row>
    <row r="78" spans="1:32">
      <c r="A78" s="219"/>
      <c r="B78" s="114">
        <v>68</v>
      </c>
      <c r="C78" s="95"/>
      <c r="D78" s="95"/>
      <c r="E78" s="98"/>
      <c r="F78" s="98"/>
      <c r="G78" s="95">
        <f t="shared" si="13"/>
        <v>0</v>
      </c>
      <c r="H78" s="95">
        <f t="shared" si="13"/>
        <v>0</v>
      </c>
      <c r="I78" s="95"/>
      <c r="J78" s="95"/>
      <c r="K78" s="98"/>
      <c r="L78" s="98"/>
      <c r="M78" s="95">
        <f t="shared" si="14"/>
        <v>0</v>
      </c>
      <c r="N78" s="95">
        <f t="shared" si="16"/>
        <v>0</v>
      </c>
      <c r="O78" s="116"/>
      <c r="P78" s="95"/>
      <c r="Q78" s="98"/>
      <c r="R78" s="98"/>
      <c r="S78" s="95">
        <f t="shared" si="9"/>
        <v>0</v>
      </c>
      <c r="T78" s="95">
        <f t="shared" si="10"/>
        <v>0</v>
      </c>
      <c r="U78" s="116">
        <v>0</v>
      </c>
      <c r="V78" s="95"/>
      <c r="W78" s="95"/>
      <c r="X78" s="95"/>
      <c r="Y78" s="95">
        <f t="shared" si="11"/>
        <v>0</v>
      </c>
      <c r="Z78" s="95">
        <f t="shared" si="12"/>
        <v>0</v>
      </c>
      <c r="AA78" s="95"/>
      <c r="AB78" s="95"/>
      <c r="AC78" s="98"/>
      <c r="AD78" s="98"/>
      <c r="AE78" s="95">
        <f t="shared" si="15"/>
        <v>0</v>
      </c>
      <c r="AF78" s="95">
        <f t="shared" si="17"/>
        <v>0</v>
      </c>
    </row>
    <row r="79" spans="1:32">
      <c r="A79" s="222" t="s">
        <v>153</v>
      </c>
      <c r="B79" s="114">
        <v>69</v>
      </c>
      <c r="C79" s="95"/>
      <c r="D79" s="95"/>
      <c r="E79" s="98"/>
      <c r="F79" s="98"/>
      <c r="G79" s="95">
        <f t="shared" si="13"/>
        <v>0</v>
      </c>
      <c r="H79" s="95">
        <f t="shared" si="13"/>
        <v>0</v>
      </c>
      <c r="I79" s="95"/>
      <c r="J79" s="95"/>
      <c r="K79" s="98"/>
      <c r="L79" s="98"/>
      <c r="M79" s="95">
        <f t="shared" si="14"/>
        <v>0</v>
      </c>
      <c r="N79" s="95">
        <f t="shared" si="16"/>
        <v>0</v>
      </c>
      <c r="O79" s="116"/>
      <c r="P79" s="95"/>
      <c r="Q79" s="98"/>
      <c r="R79" s="98"/>
      <c r="S79" s="95">
        <f t="shared" si="9"/>
        <v>0</v>
      </c>
      <c r="T79" s="95">
        <f t="shared" si="10"/>
        <v>0</v>
      </c>
      <c r="U79" s="116">
        <v>0</v>
      </c>
      <c r="V79" s="95"/>
      <c r="W79" s="95"/>
      <c r="X79" s="95"/>
      <c r="Y79" s="95">
        <f t="shared" si="11"/>
        <v>0</v>
      </c>
      <c r="Z79" s="95">
        <f t="shared" si="12"/>
        <v>0</v>
      </c>
      <c r="AA79" s="95"/>
      <c r="AB79" s="95"/>
      <c r="AC79" s="98"/>
      <c r="AD79" s="98"/>
      <c r="AE79" s="95">
        <f t="shared" si="15"/>
        <v>0</v>
      </c>
      <c r="AF79" s="95">
        <f t="shared" si="17"/>
        <v>0</v>
      </c>
    </row>
    <row r="80" spans="1:32">
      <c r="A80" s="219"/>
      <c r="B80" s="114">
        <v>70</v>
      </c>
      <c r="C80" s="95"/>
      <c r="D80" s="95"/>
      <c r="E80" s="98"/>
      <c r="F80" s="98"/>
      <c r="G80" s="95">
        <f t="shared" si="13"/>
        <v>0</v>
      </c>
      <c r="H80" s="95">
        <f t="shared" si="13"/>
        <v>0</v>
      </c>
      <c r="I80" s="95"/>
      <c r="J80" s="95"/>
      <c r="K80" s="98"/>
      <c r="L80" s="98"/>
      <c r="M80" s="95">
        <f t="shared" si="14"/>
        <v>0</v>
      </c>
      <c r="N80" s="95">
        <f t="shared" si="16"/>
        <v>0</v>
      </c>
      <c r="O80" s="116"/>
      <c r="P80" s="95"/>
      <c r="Q80" s="98"/>
      <c r="R80" s="98"/>
      <c r="S80" s="95">
        <f t="shared" si="9"/>
        <v>0</v>
      </c>
      <c r="T80" s="95">
        <f t="shared" si="10"/>
        <v>0</v>
      </c>
      <c r="U80" s="116">
        <v>0</v>
      </c>
      <c r="V80" s="95"/>
      <c r="W80" s="95"/>
      <c r="X80" s="95"/>
      <c r="Y80" s="95">
        <f t="shared" si="11"/>
        <v>0</v>
      </c>
      <c r="Z80" s="95">
        <f t="shared" si="12"/>
        <v>0</v>
      </c>
      <c r="AA80" s="95"/>
      <c r="AB80" s="95"/>
      <c r="AC80" s="98"/>
      <c r="AD80" s="98"/>
      <c r="AE80" s="95">
        <f t="shared" si="15"/>
        <v>0</v>
      </c>
      <c r="AF80" s="95">
        <f t="shared" si="17"/>
        <v>0</v>
      </c>
    </row>
    <row r="81" spans="1:32">
      <c r="A81" s="219"/>
      <c r="B81" s="114">
        <v>71</v>
      </c>
      <c r="C81" s="95"/>
      <c r="D81" s="95"/>
      <c r="E81" s="98"/>
      <c r="F81" s="98"/>
      <c r="G81" s="95">
        <f t="shared" si="13"/>
        <v>0</v>
      </c>
      <c r="H81" s="95">
        <f t="shared" si="13"/>
        <v>0</v>
      </c>
      <c r="I81" s="95"/>
      <c r="J81" s="95"/>
      <c r="K81" s="98"/>
      <c r="L81" s="98"/>
      <c r="M81" s="95">
        <f t="shared" si="14"/>
        <v>0</v>
      </c>
      <c r="N81" s="95">
        <f t="shared" si="16"/>
        <v>0</v>
      </c>
      <c r="O81" s="116"/>
      <c r="P81" s="95"/>
      <c r="Q81" s="98"/>
      <c r="R81" s="98"/>
      <c r="S81" s="95">
        <f t="shared" si="9"/>
        <v>0</v>
      </c>
      <c r="T81" s="95">
        <f t="shared" si="10"/>
        <v>0</v>
      </c>
      <c r="U81" s="116">
        <v>0.62</v>
      </c>
      <c r="V81" s="95"/>
      <c r="W81" s="95"/>
      <c r="X81" s="95"/>
      <c r="Y81" s="95">
        <f t="shared" si="11"/>
        <v>0.62</v>
      </c>
      <c r="Z81" s="95">
        <f t="shared" si="12"/>
        <v>0</v>
      </c>
      <c r="AA81" s="95"/>
      <c r="AB81" s="95"/>
      <c r="AC81" s="98"/>
      <c r="AD81" s="98"/>
      <c r="AE81" s="95">
        <f t="shared" si="15"/>
        <v>0</v>
      </c>
      <c r="AF81" s="95">
        <f t="shared" si="17"/>
        <v>0</v>
      </c>
    </row>
    <row r="82" spans="1:32">
      <c r="A82" s="219"/>
      <c r="B82" s="114">
        <v>72</v>
      </c>
      <c r="C82" s="95"/>
      <c r="D82" s="95"/>
      <c r="E82" s="98"/>
      <c r="F82" s="98"/>
      <c r="G82" s="95">
        <f t="shared" si="13"/>
        <v>0</v>
      </c>
      <c r="H82" s="95">
        <f t="shared" si="13"/>
        <v>0</v>
      </c>
      <c r="I82" s="95"/>
      <c r="J82" s="95"/>
      <c r="K82" s="98"/>
      <c r="L82" s="98"/>
      <c r="M82" s="95">
        <f t="shared" si="14"/>
        <v>0</v>
      </c>
      <c r="N82" s="95">
        <f t="shared" si="16"/>
        <v>0</v>
      </c>
      <c r="O82" s="116"/>
      <c r="P82" s="95"/>
      <c r="Q82" s="98"/>
      <c r="R82" s="98"/>
      <c r="S82" s="95">
        <f t="shared" si="9"/>
        <v>0</v>
      </c>
      <c r="T82" s="95">
        <f t="shared" si="10"/>
        <v>0</v>
      </c>
      <c r="U82" s="116">
        <v>0.41</v>
      </c>
      <c r="V82" s="95"/>
      <c r="W82" s="95"/>
      <c r="X82" s="95"/>
      <c r="Y82" s="95">
        <f t="shared" si="11"/>
        <v>0.41</v>
      </c>
      <c r="Z82" s="95">
        <f t="shared" si="12"/>
        <v>0</v>
      </c>
      <c r="AA82" s="95"/>
      <c r="AB82" s="95"/>
      <c r="AC82" s="98"/>
      <c r="AD82" s="98"/>
      <c r="AE82" s="95">
        <f t="shared" si="15"/>
        <v>0</v>
      </c>
      <c r="AF82" s="95">
        <f t="shared" si="17"/>
        <v>0</v>
      </c>
    </row>
    <row r="83" spans="1:32">
      <c r="A83" s="222" t="s">
        <v>154</v>
      </c>
      <c r="B83" s="114">
        <v>73</v>
      </c>
      <c r="C83" s="95"/>
      <c r="D83" s="95"/>
      <c r="E83" s="98"/>
      <c r="F83" s="98"/>
      <c r="G83" s="95">
        <f t="shared" si="13"/>
        <v>0</v>
      </c>
      <c r="H83" s="95">
        <f t="shared" si="13"/>
        <v>0</v>
      </c>
      <c r="I83" s="95"/>
      <c r="J83" s="95"/>
      <c r="K83" s="98"/>
      <c r="L83" s="98"/>
      <c r="M83" s="95">
        <f t="shared" si="14"/>
        <v>0</v>
      </c>
      <c r="N83" s="95">
        <f t="shared" si="16"/>
        <v>0</v>
      </c>
      <c r="O83" s="116"/>
      <c r="P83" s="95"/>
      <c r="Q83" s="98"/>
      <c r="R83" s="98"/>
      <c r="S83" s="95">
        <f t="shared" si="9"/>
        <v>0</v>
      </c>
      <c r="T83" s="95">
        <f t="shared" si="10"/>
        <v>0</v>
      </c>
      <c r="U83" s="116">
        <v>0.41</v>
      </c>
      <c r="V83" s="95"/>
      <c r="W83" s="95"/>
      <c r="X83" s="95"/>
      <c r="Y83" s="95">
        <f t="shared" si="11"/>
        <v>0.41</v>
      </c>
      <c r="Z83" s="95">
        <f t="shared" si="12"/>
        <v>0</v>
      </c>
      <c r="AA83" s="95"/>
      <c r="AB83" s="95"/>
      <c r="AC83" s="98"/>
      <c r="AD83" s="98"/>
      <c r="AE83" s="95">
        <f t="shared" si="15"/>
        <v>0</v>
      </c>
      <c r="AF83" s="95">
        <f t="shared" si="17"/>
        <v>0</v>
      </c>
    </row>
    <row r="84" spans="1:32">
      <c r="A84" s="219"/>
      <c r="B84" s="114">
        <v>74</v>
      </c>
      <c r="C84" s="95"/>
      <c r="D84" s="95"/>
      <c r="E84" s="98"/>
      <c r="F84" s="98"/>
      <c r="G84" s="95">
        <f t="shared" si="13"/>
        <v>0</v>
      </c>
      <c r="H84" s="95">
        <f t="shared" si="13"/>
        <v>0</v>
      </c>
      <c r="I84" s="95"/>
      <c r="J84" s="95"/>
      <c r="K84" s="98"/>
      <c r="L84" s="98"/>
      <c r="M84" s="95">
        <f t="shared" si="14"/>
        <v>0</v>
      </c>
      <c r="N84" s="95">
        <f t="shared" si="16"/>
        <v>0</v>
      </c>
      <c r="O84" s="116"/>
      <c r="P84" s="95"/>
      <c r="Q84" s="98"/>
      <c r="R84" s="98"/>
      <c r="S84" s="95">
        <f t="shared" si="9"/>
        <v>0</v>
      </c>
      <c r="T84" s="95">
        <f t="shared" si="10"/>
        <v>0</v>
      </c>
      <c r="U84" s="116">
        <v>0</v>
      </c>
      <c r="V84" s="95"/>
      <c r="W84" s="95"/>
      <c r="X84" s="95"/>
      <c r="Y84" s="95">
        <f t="shared" si="11"/>
        <v>0</v>
      </c>
      <c r="Z84" s="95">
        <f t="shared" si="12"/>
        <v>0</v>
      </c>
      <c r="AA84" s="95"/>
      <c r="AB84" s="95"/>
      <c r="AC84" s="98"/>
      <c r="AD84" s="98"/>
      <c r="AE84" s="95">
        <f t="shared" si="15"/>
        <v>0</v>
      </c>
      <c r="AF84" s="95">
        <f t="shared" si="17"/>
        <v>0</v>
      </c>
    </row>
    <row r="85" spans="1:32">
      <c r="A85" s="219"/>
      <c r="B85" s="114">
        <v>75</v>
      </c>
      <c r="C85" s="95"/>
      <c r="D85" s="95"/>
      <c r="E85" s="98"/>
      <c r="F85" s="98"/>
      <c r="G85" s="95">
        <f t="shared" si="13"/>
        <v>0</v>
      </c>
      <c r="H85" s="95">
        <f t="shared" si="13"/>
        <v>0</v>
      </c>
      <c r="I85" s="95"/>
      <c r="J85" s="95"/>
      <c r="K85" s="98"/>
      <c r="L85" s="98"/>
      <c r="M85" s="95">
        <f t="shared" si="14"/>
        <v>0</v>
      </c>
      <c r="N85" s="95">
        <f t="shared" si="16"/>
        <v>0</v>
      </c>
      <c r="O85" s="116"/>
      <c r="P85" s="95"/>
      <c r="Q85" s="98"/>
      <c r="R85" s="98"/>
      <c r="S85" s="95">
        <f t="shared" si="9"/>
        <v>0</v>
      </c>
      <c r="T85" s="95">
        <f t="shared" si="10"/>
        <v>0</v>
      </c>
      <c r="U85" s="116">
        <v>0</v>
      </c>
      <c r="V85" s="95"/>
      <c r="W85" s="95"/>
      <c r="X85" s="95"/>
      <c r="Y85" s="95">
        <f t="shared" si="11"/>
        <v>0</v>
      </c>
      <c r="Z85" s="95">
        <f t="shared" si="12"/>
        <v>0</v>
      </c>
      <c r="AA85" s="95"/>
      <c r="AB85" s="95"/>
      <c r="AC85" s="98"/>
      <c r="AD85" s="98"/>
      <c r="AE85" s="95">
        <f t="shared" si="15"/>
        <v>0</v>
      </c>
      <c r="AF85" s="95">
        <f t="shared" si="17"/>
        <v>0</v>
      </c>
    </row>
    <row r="86" spans="1:32">
      <c r="A86" s="219"/>
      <c r="B86" s="114">
        <v>76</v>
      </c>
      <c r="C86" s="95"/>
      <c r="D86" s="95"/>
      <c r="E86" s="98"/>
      <c r="F86" s="98"/>
      <c r="G86" s="95">
        <f t="shared" si="13"/>
        <v>0</v>
      </c>
      <c r="H86" s="95">
        <f t="shared" si="13"/>
        <v>0</v>
      </c>
      <c r="I86" s="95"/>
      <c r="J86" s="95"/>
      <c r="K86" s="98"/>
      <c r="L86" s="98"/>
      <c r="M86" s="95">
        <f t="shared" si="14"/>
        <v>0</v>
      </c>
      <c r="N86" s="95">
        <f t="shared" si="16"/>
        <v>0</v>
      </c>
      <c r="O86" s="116"/>
      <c r="P86" s="95"/>
      <c r="Q86" s="98"/>
      <c r="R86" s="98"/>
      <c r="S86" s="95">
        <f t="shared" si="9"/>
        <v>0</v>
      </c>
      <c r="T86" s="95">
        <f t="shared" si="10"/>
        <v>0</v>
      </c>
      <c r="U86" s="116">
        <v>0</v>
      </c>
      <c r="V86" s="95"/>
      <c r="W86" s="95"/>
      <c r="X86" s="95"/>
      <c r="Y86" s="95">
        <f t="shared" si="11"/>
        <v>0</v>
      </c>
      <c r="Z86" s="95">
        <f t="shared" si="12"/>
        <v>0</v>
      </c>
      <c r="AA86" s="95"/>
      <c r="AB86" s="95"/>
      <c r="AC86" s="98"/>
      <c r="AD86" s="98"/>
      <c r="AE86" s="95">
        <f t="shared" si="15"/>
        <v>0</v>
      </c>
      <c r="AF86" s="95">
        <f t="shared" si="17"/>
        <v>0</v>
      </c>
    </row>
    <row r="87" spans="1:32">
      <c r="A87" s="222" t="s">
        <v>155</v>
      </c>
      <c r="B87" s="114">
        <v>77</v>
      </c>
      <c r="C87" s="95"/>
      <c r="D87" s="95"/>
      <c r="E87" s="98"/>
      <c r="F87" s="98"/>
      <c r="G87" s="95">
        <f t="shared" si="13"/>
        <v>0</v>
      </c>
      <c r="H87" s="95">
        <f t="shared" si="13"/>
        <v>0</v>
      </c>
      <c r="I87" s="95"/>
      <c r="J87" s="95"/>
      <c r="K87" s="98"/>
      <c r="L87" s="98"/>
      <c r="M87" s="95">
        <f t="shared" si="14"/>
        <v>0</v>
      </c>
      <c r="N87" s="95">
        <f t="shared" si="16"/>
        <v>0</v>
      </c>
      <c r="O87" s="116"/>
      <c r="P87" s="95"/>
      <c r="Q87" s="98"/>
      <c r="R87" s="98"/>
      <c r="S87" s="95">
        <f t="shared" si="9"/>
        <v>0</v>
      </c>
      <c r="T87" s="95">
        <f t="shared" si="10"/>
        <v>0</v>
      </c>
      <c r="U87" s="116">
        <v>0</v>
      </c>
      <c r="V87" s="95"/>
      <c r="W87" s="95"/>
      <c r="X87" s="95"/>
      <c r="Y87" s="95">
        <f t="shared" si="11"/>
        <v>0</v>
      </c>
      <c r="Z87" s="95">
        <f t="shared" si="12"/>
        <v>0</v>
      </c>
      <c r="AA87" s="95"/>
      <c r="AB87" s="95"/>
      <c r="AC87" s="98"/>
      <c r="AD87" s="98"/>
      <c r="AE87" s="95">
        <f t="shared" si="15"/>
        <v>0</v>
      </c>
      <c r="AF87" s="95">
        <f t="shared" si="17"/>
        <v>0</v>
      </c>
    </row>
    <row r="88" spans="1:32">
      <c r="A88" s="219"/>
      <c r="B88" s="114">
        <v>78</v>
      </c>
      <c r="C88" s="95"/>
      <c r="D88" s="95"/>
      <c r="E88" s="98"/>
      <c r="F88" s="98"/>
      <c r="G88" s="95">
        <f t="shared" si="13"/>
        <v>0</v>
      </c>
      <c r="H88" s="95">
        <f t="shared" si="13"/>
        <v>0</v>
      </c>
      <c r="I88" s="95"/>
      <c r="J88" s="95"/>
      <c r="K88" s="98"/>
      <c r="L88" s="98"/>
      <c r="M88" s="95">
        <f t="shared" si="14"/>
        <v>0</v>
      </c>
      <c r="N88" s="95">
        <f t="shared" si="16"/>
        <v>0</v>
      </c>
      <c r="O88" s="116"/>
      <c r="P88" s="95"/>
      <c r="Q88" s="98"/>
      <c r="R88" s="98"/>
      <c r="S88" s="95">
        <f t="shared" si="9"/>
        <v>0</v>
      </c>
      <c r="T88" s="95">
        <f t="shared" si="10"/>
        <v>0</v>
      </c>
      <c r="U88" s="116">
        <v>0</v>
      </c>
      <c r="V88" s="95"/>
      <c r="W88" s="95"/>
      <c r="X88" s="95"/>
      <c r="Y88" s="95">
        <f t="shared" si="11"/>
        <v>0</v>
      </c>
      <c r="Z88" s="95">
        <f t="shared" si="12"/>
        <v>0</v>
      </c>
      <c r="AA88" s="95"/>
      <c r="AB88" s="95"/>
      <c r="AC88" s="98"/>
      <c r="AD88" s="98"/>
      <c r="AE88" s="95">
        <f t="shared" si="15"/>
        <v>0</v>
      </c>
      <c r="AF88" s="95">
        <f t="shared" si="17"/>
        <v>0</v>
      </c>
    </row>
    <row r="89" spans="1:32">
      <c r="A89" s="219"/>
      <c r="B89" s="114">
        <v>79</v>
      </c>
      <c r="C89" s="95"/>
      <c r="D89" s="95"/>
      <c r="E89" s="98"/>
      <c r="F89" s="98"/>
      <c r="G89" s="95">
        <f t="shared" si="13"/>
        <v>0</v>
      </c>
      <c r="H89" s="95">
        <f t="shared" si="13"/>
        <v>0</v>
      </c>
      <c r="I89" s="95"/>
      <c r="J89" s="95"/>
      <c r="K89" s="98"/>
      <c r="L89" s="98"/>
      <c r="M89" s="95">
        <f t="shared" si="14"/>
        <v>0</v>
      </c>
      <c r="N89" s="95">
        <f t="shared" si="16"/>
        <v>0</v>
      </c>
      <c r="O89" s="116"/>
      <c r="P89" s="95"/>
      <c r="Q89" s="98"/>
      <c r="R89" s="98"/>
      <c r="S89" s="95">
        <f t="shared" si="9"/>
        <v>0</v>
      </c>
      <c r="T89" s="95">
        <f t="shared" si="10"/>
        <v>0</v>
      </c>
      <c r="U89" s="116">
        <v>0</v>
      </c>
      <c r="V89" s="95"/>
      <c r="W89" s="95"/>
      <c r="X89" s="95"/>
      <c r="Y89" s="95">
        <f t="shared" si="11"/>
        <v>0</v>
      </c>
      <c r="Z89" s="95">
        <f t="shared" si="12"/>
        <v>0</v>
      </c>
      <c r="AA89" s="95"/>
      <c r="AB89" s="95"/>
      <c r="AC89" s="98"/>
      <c r="AD89" s="98"/>
      <c r="AE89" s="95">
        <f t="shared" si="15"/>
        <v>0</v>
      </c>
      <c r="AF89" s="95">
        <f t="shared" si="17"/>
        <v>0</v>
      </c>
    </row>
    <row r="90" spans="1:32">
      <c r="A90" s="219"/>
      <c r="B90" s="114">
        <v>80</v>
      </c>
      <c r="C90" s="95"/>
      <c r="D90" s="95"/>
      <c r="E90" s="98"/>
      <c r="F90" s="98"/>
      <c r="G90" s="95">
        <f t="shared" si="13"/>
        <v>0</v>
      </c>
      <c r="H90" s="95">
        <f t="shared" si="13"/>
        <v>0</v>
      </c>
      <c r="I90" s="95"/>
      <c r="J90" s="95"/>
      <c r="K90" s="98"/>
      <c r="L90" s="98"/>
      <c r="M90" s="95">
        <f t="shared" si="14"/>
        <v>0</v>
      </c>
      <c r="N90" s="95">
        <f t="shared" si="16"/>
        <v>0</v>
      </c>
      <c r="O90" s="116"/>
      <c r="P90" s="95"/>
      <c r="Q90" s="98"/>
      <c r="R90" s="98"/>
      <c r="S90" s="95">
        <f t="shared" si="9"/>
        <v>0</v>
      </c>
      <c r="T90" s="95">
        <f t="shared" si="10"/>
        <v>0</v>
      </c>
      <c r="U90" s="116">
        <v>0</v>
      </c>
      <c r="V90" s="95"/>
      <c r="W90" s="95"/>
      <c r="X90" s="95"/>
      <c r="Y90" s="95">
        <f t="shared" si="11"/>
        <v>0</v>
      </c>
      <c r="Z90" s="95">
        <f t="shared" si="12"/>
        <v>0</v>
      </c>
      <c r="AA90" s="95"/>
      <c r="AB90" s="95"/>
      <c r="AC90" s="98"/>
      <c r="AD90" s="98"/>
      <c r="AE90" s="95">
        <f t="shared" si="15"/>
        <v>0</v>
      </c>
      <c r="AF90" s="95">
        <f t="shared" si="17"/>
        <v>0</v>
      </c>
    </row>
    <row r="91" spans="1:32">
      <c r="A91" s="222" t="s">
        <v>156</v>
      </c>
      <c r="B91" s="114">
        <v>81</v>
      </c>
      <c r="C91" s="95"/>
      <c r="D91" s="95"/>
      <c r="E91" s="98"/>
      <c r="F91" s="98"/>
      <c r="G91" s="95">
        <f t="shared" si="13"/>
        <v>0</v>
      </c>
      <c r="H91" s="95">
        <f t="shared" si="13"/>
        <v>0</v>
      </c>
      <c r="I91" s="95"/>
      <c r="J91" s="95"/>
      <c r="K91" s="98"/>
      <c r="L91" s="98"/>
      <c r="M91" s="95">
        <f t="shared" si="14"/>
        <v>0</v>
      </c>
      <c r="N91" s="95">
        <f t="shared" si="16"/>
        <v>0</v>
      </c>
      <c r="O91" s="116"/>
      <c r="P91" s="95"/>
      <c r="Q91" s="98"/>
      <c r="R91" s="98"/>
      <c r="S91" s="95">
        <f t="shared" si="9"/>
        <v>0</v>
      </c>
      <c r="T91" s="95">
        <f t="shared" si="10"/>
        <v>0</v>
      </c>
      <c r="U91" s="116">
        <v>0</v>
      </c>
      <c r="V91" s="95"/>
      <c r="W91" s="95"/>
      <c r="X91" s="95"/>
      <c r="Y91" s="95">
        <f t="shared" si="11"/>
        <v>0</v>
      </c>
      <c r="Z91" s="95">
        <f t="shared" si="12"/>
        <v>0</v>
      </c>
      <c r="AA91" s="95"/>
      <c r="AB91" s="95"/>
      <c r="AC91" s="98"/>
      <c r="AD91" s="98"/>
      <c r="AE91" s="95">
        <f t="shared" si="15"/>
        <v>0</v>
      </c>
      <c r="AF91" s="95">
        <f t="shared" si="17"/>
        <v>0</v>
      </c>
    </row>
    <row r="92" spans="1:32">
      <c r="A92" s="219"/>
      <c r="B92" s="114">
        <v>82</v>
      </c>
      <c r="C92" s="95"/>
      <c r="D92" s="95"/>
      <c r="E92" s="98"/>
      <c r="F92" s="98"/>
      <c r="G92" s="95">
        <f t="shared" si="13"/>
        <v>0</v>
      </c>
      <c r="H92" s="95">
        <f t="shared" si="13"/>
        <v>0</v>
      </c>
      <c r="I92" s="95"/>
      <c r="J92" s="95"/>
      <c r="K92" s="98"/>
      <c r="L92" s="98"/>
      <c r="M92" s="95">
        <f t="shared" si="14"/>
        <v>0</v>
      </c>
      <c r="N92" s="95">
        <f t="shared" si="16"/>
        <v>0</v>
      </c>
      <c r="O92" s="116"/>
      <c r="P92" s="95"/>
      <c r="Q92" s="98"/>
      <c r="R92" s="98"/>
      <c r="S92" s="95">
        <f t="shared" si="9"/>
        <v>0</v>
      </c>
      <c r="T92" s="95">
        <f t="shared" si="10"/>
        <v>0</v>
      </c>
      <c r="U92" s="116">
        <v>0</v>
      </c>
      <c r="V92" s="95"/>
      <c r="W92" s="95"/>
      <c r="X92" s="95"/>
      <c r="Y92" s="95">
        <f t="shared" si="11"/>
        <v>0</v>
      </c>
      <c r="Z92" s="95">
        <f t="shared" si="12"/>
        <v>0</v>
      </c>
      <c r="AA92" s="95"/>
      <c r="AB92" s="95"/>
      <c r="AC92" s="98"/>
      <c r="AD92" s="98"/>
      <c r="AE92" s="95">
        <f t="shared" si="15"/>
        <v>0</v>
      </c>
      <c r="AF92" s="95">
        <f t="shared" si="17"/>
        <v>0</v>
      </c>
    </row>
    <row r="93" spans="1:32">
      <c r="A93" s="219"/>
      <c r="B93" s="114">
        <v>83</v>
      </c>
      <c r="C93" s="95"/>
      <c r="D93" s="95"/>
      <c r="E93" s="98"/>
      <c r="F93" s="98"/>
      <c r="G93" s="95">
        <f t="shared" si="13"/>
        <v>0</v>
      </c>
      <c r="H93" s="95">
        <f t="shared" si="13"/>
        <v>0</v>
      </c>
      <c r="I93" s="95"/>
      <c r="J93" s="95"/>
      <c r="K93" s="98"/>
      <c r="L93" s="98"/>
      <c r="M93" s="95">
        <f t="shared" si="14"/>
        <v>0</v>
      </c>
      <c r="N93" s="95">
        <f t="shared" si="16"/>
        <v>0</v>
      </c>
      <c r="O93" s="116"/>
      <c r="P93" s="95"/>
      <c r="Q93" s="98"/>
      <c r="R93" s="98"/>
      <c r="S93" s="95">
        <f t="shared" si="9"/>
        <v>0</v>
      </c>
      <c r="T93" s="95">
        <f t="shared" si="10"/>
        <v>0</v>
      </c>
      <c r="U93" s="116">
        <v>0</v>
      </c>
      <c r="V93" s="95"/>
      <c r="W93" s="95"/>
      <c r="X93" s="95"/>
      <c r="Y93" s="95">
        <f t="shared" si="11"/>
        <v>0</v>
      </c>
      <c r="Z93" s="95">
        <f t="shared" si="12"/>
        <v>0</v>
      </c>
      <c r="AA93" s="95"/>
      <c r="AB93" s="95"/>
      <c r="AC93" s="98"/>
      <c r="AD93" s="98"/>
      <c r="AE93" s="95">
        <f t="shared" si="15"/>
        <v>0</v>
      </c>
      <c r="AF93" s="95">
        <f t="shared" si="17"/>
        <v>0</v>
      </c>
    </row>
    <row r="94" spans="1:32">
      <c r="A94" s="219"/>
      <c r="B94" s="114">
        <v>84</v>
      </c>
      <c r="C94" s="95"/>
      <c r="D94" s="95"/>
      <c r="E94" s="98"/>
      <c r="F94" s="98"/>
      <c r="G94" s="95">
        <f t="shared" si="13"/>
        <v>0</v>
      </c>
      <c r="H94" s="95">
        <f t="shared" si="13"/>
        <v>0</v>
      </c>
      <c r="I94" s="95"/>
      <c r="J94" s="95"/>
      <c r="K94" s="98"/>
      <c r="L94" s="98"/>
      <c r="M94" s="95">
        <f t="shared" si="14"/>
        <v>0</v>
      </c>
      <c r="N94" s="95">
        <f t="shared" si="16"/>
        <v>0</v>
      </c>
      <c r="O94" s="116"/>
      <c r="P94" s="95"/>
      <c r="Q94" s="98"/>
      <c r="R94" s="98"/>
      <c r="S94" s="95">
        <f t="shared" si="9"/>
        <v>0</v>
      </c>
      <c r="T94" s="95">
        <f t="shared" si="10"/>
        <v>0</v>
      </c>
      <c r="U94" s="116">
        <v>0</v>
      </c>
      <c r="V94" s="95"/>
      <c r="W94" s="95"/>
      <c r="X94" s="95"/>
      <c r="Y94" s="95">
        <f t="shared" si="11"/>
        <v>0</v>
      </c>
      <c r="Z94" s="95">
        <f t="shared" si="12"/>
        <v>0</v>
      </c>
      <c r="AA94" s="95"/>
      <c r="AB94" s="95"/>
      <c r="AC94" s="98"/>
      <c r="AD94" s="98"/>
      <c r="AE94" s="95">
        <f t="shared" si="15"/>
        <v>0</v>
      </c>
      <c r="AF94" s="95">
        <f t="shared" si="17"/>
        <v>0</v>
      </c>
    </row>
    <row r="95" spans="1:32">
      <c r="A95" s="222" t="s">
        <v>157</v>
      </c>
      <c r="B95" s="114">
        <v>85</v>
      </c>
      <c r="C95" s="95"/>
      <c r="D95" s="95"/>
      <c r="E95" s="98"/>
      <c r="F95" s="98"/>
      <c r="G95" s="95">
        <f t="shared" si="13"/>
        <v>0</v>
      </c>
      <c r="H95" s="95">
        <f t="shared" si="13"/>
        <v>0</v>
      </c>
      <c r="I95" s="95"/>
      <c r="J95" s="95"/>
      <c r="K95" s="98"/>
      <c r="L95" s="98"/>
      <c r="M95" s="95">
        <f t="shared" si="14"/>
        <v>0</v>
      </c>
      <c r="N95" s="95">
        <f t="shared" si="16"/>
        <v>0</v>
      </c>
      <c r="O95" s="116"/>
      <c r="P95" s="95"/>
      <c r="Q95" s="98"/>
      <c r="R95" s="98"/>
      <c r="S95" s="95">
        <f t="shared" si="9"/>
        <v>0</v>
      </c>
      <c r="T95" s="95">
        <f t="shared" si="10"/>
        <v>0</v>
      </c>
      <c r="U95" s="116">
        <v>0</v>
      </c>
      <c r="V95" s="95"/>
      <c r="W95" s="95"/>
      <c r="X95" s="95"/>
      <c r="Y95" s="95">
        <f t="shared" si="11"/>
        <v>0</v>
      </c>
      <c r="Z95" s="95">
        <f t="shared" si="12"/>
        <v>0</v>
      </c>
      <c r="AA95" s="95"/>
      <c r="AB95" s="95"/>
      <c r="AC95" s="98"/>
      <c r="AD95" s="98"/>
      <c r="AE95" s="95">
        <f t="shared" si="15"/>
        <v>0</v>
      </c>
      <c r="AF95" s="95">
        <f t="shared" si="17"/>
        <v>0</v>
      </c>
    </row>
    <row r="96" spans="1:32">
      <c r="A96" s="219"/>
      <c r="B96" s="114">
        <v>86</v>
      </c>
      <c r="C96" s="95"/>
      <c r="D96" s="95"/>
      <c r="E96" s="98"/>
      <c r="F96" s="98"/>
      <c r="G96" s="95">
        <f t="shared" si="13"/>
        <v>0</v>
      </c>
      <c r="H96" s="95">
        <f t="shared" si="13"/>
        <v>0</v>
      </c>
      <c r="I96" s="95"/>
      <c r="J96" s="95"/>
      <c r="K96" s="98"/>
      <c r="L96" s="98"/>
      <c r="M96" s="95">
        <f t="shared" si="14"/>
        <v>0</v>
      </c>
      <c r="N96" s="95">
        <f t="shared" si="16"/>
        <v>0</v>
      </c>
      <c r="O96" s="116"/>
      <c r="P96" s="95"/>
      <c r="Q96" s="98"/>
      <c r="R96" s="98"/>
      <c r="S96" s="95">
        <f t="shared" si="9"/>
        <v>0</v>
      </c>
      <c r="T96" s="95">
        <f t="shared" si="10"/>
        <v>0</v>
      </c>
      <c r="U96" s="116">
        <v>0</v>
      </c>
      <c r="V96" s="95"/>
      <c r="W96" s="95"/>
      <c r="X96" s="95"/>
      <c r="Y96" s="95">
        <f t="shared" si="11"/>
        <v>0</v>
      </c>
      <c r="Z96" s="95">
        <f t="shared" si="12"/>
        <v>0</v>
      </c>
      <c r="AA96" s="95"/>
      <c r="AB96" s="95"/>
      <c r="AC96" s="98"/>
      <c r="AD96" s="98"/>
      <c r="AE96" s="95">
        <f t="shared" si="15"/>
        <v>0</v>
      </c>
      <c r="AF96" s="95">
        <f t="shared" si="17"/>
        <v>0</v>
      </c>
    </row>
    <row r="97" spans="1:32">
      <c r="A97" s="219"/>
      <c r="B97" s="114">
        <v>87</v>
      </c>
      <c r="C97" s="95"/>
      <c r="D97" s="95"/>
      <c r="E97" s="98"/>
      <c r="F97" s="98"/>
      <c r="G97" s="95">
        <f t="shared" si="13"/>
        <v>0</v>
      </c>
      <c r="H97" s="95">
        <f t="shared" si="13"/>
        <v>0</v>
      </c>
      <c r="I97" s="95"/>
      <c r="J97" s="95"/>
      <c r="K97" s="98"/>
      <c r="L97" s="98"/>
      <c r="M97" s="95">
        <f t="shared" si="14"/>
        <v>0</v>
      </c>
      <c r="N97" s="95">
        <f t="shared" si="16"/>
        <v>0</v>
      </c>
      <c r="O97" s="116"/>
      <c r="P97" s="95"/>
      <c r="Q97" s="98"/>
      <c r="R97" s="98"/>
      <c r="S97" s="95">
        <f t="shared" si="9"/>
        <v>0</v>
      </c>
      <c r="T97" s="95">
        <f t="shared" si="10"/>
        <v>0</v>
      </c>
      <c r="U97" s="116">
        <v>0</v>
      </c>
      <c r="V97" s="95"/>
      <c r="W97" s="95"/>
      <c r="X97" s="95"/>
      <c r="Y97" s="95">
        <f t="shared" si="11"/>
        <v>0</v>
      </c>
      <c r="Z97" s="95">
        <f t="shared" si="12"/>
        <v>0</v>
      </c>
      <c r="AA97" s="95"/>
      <c r="AB97" s="95"/>
      <c r="AC97" s="98"/>
      <c r="AD97" s="98"/>
      <c r="AE97" s="95">
        <f t="shared" si="15"/>
        <v>0</v>
      </c>
      <c r="AF97" s="95">
        <f t="shared" si="17"/>
        <v>0</v>
      </c>
    </row>
    <row r="98" spans="1:32">
      <c r="A98" s="219"/>
      <c r="B98" s="114">
        <v>88</v>
      </c>
      <c r="C98" s="95"/>
      <c r="D98" s="95"/>
      <c r="E98" s="98"/>
      <c r="F98" s="98"/>
      <c r="G98" s="95">
        <f t="shared" si="13"/>
        <v>0</v>
      </c>
      <c r="H98" s="95">
        <f t="shared" si="13"/>
        <v>0</v>
      </c>
      <c r="I98" s="95"/>
      <c r="J98" s="95"/>
      <c r="K98" s="98"/>
      <c r="L98" s="98"/>
      <c r="M98" s="95">
        <f t="shared" si="14"/>
        <v>0</v>
      </c>
      <c r="N98" s="95">
        <f t="shared" si="16"/>
        <v>0</v>
      </c>
      <c r="O98" s="116"/>
      <c r="P98" s="95"/>
      <c r="Q98" s="98"/>
      <c r="R98" s="98"/>
      <c r="S98" s="95">
        <f t="shared" si="9"/>
        <v>0</v>
      </c>
      <c r="T98" s="95">
        <f t="shared" si="10"/>
        <v>0</v>
      </c>
      <c r="U98" s="116">
        <v>0</v>
      </c>
      <c r="V98" s="95"/>
      <c r="W98" s="95"/>
      <c r="X98" s="95"/>
      <c r="Y98" s="95">
        <f t="shared" si="11"/>
        <v>0</v>
      </c>
      <c r="Z98" s="95">
        <f t="shared" si="12"/>
        <v>0</v>
      </c>
      <c r="AA98" s="95"/>
      <c r="AB98" s="95"/>
      <c r="AC98" s="98"/>
      <c r="AD98" s="98"/>
      <c r="AE98" s="95">
        <f t="shared" si="15"/>
        <v>0</v>
      </c>
      <c r="AF98" s="95">
        <f t="shared" si="17"/>
        <v>0</v>
      </c>
    </row>
    <row r="99" spans="1:32">
      <c r="A99" s="222" t="s">
        <v>158</v>
      </c>
      <c r="B99" s="114">
        <v>89</v>
      </c>
      <c r="C99" s="95"/>
      <c r="D99" s="95"/>
      <c r="E99" s="98"/>
      <c r="F99" s="98"/>
      <c r="G99" s="95">
        <f t="shared" si="13"/>
        <v>0</v>
      </c>
      <c r="H99" s="95">
        <f t="shared" si="13"/>
        <v>0</v>
      </c>
      <c r="I99" s="95"/>
      <c r="J99" s="95"/>
      <c r="K99" s="98"/>
      <c r="L99" s="98"/>
      <c r="M99" s="95">
        <f t="shared" si="14"/>
        <v>0</v>
      </c>
      <c r="N99" s="95">
        <f t="shared" si="16"/>
        <v>0</v>
      </c>
      <c r="O99" s="116"/>
      <c r="P99" s="95"/>
      <c r="Q99" s="98"/>
      <c r="R99" s="98"/>
      <c r="S99" s="95">
        <f t="shared" si="9"/>
        <v>0</v>
      </c>
      <c r="T99" s="95">
        <f t="shared" si="10"/>
        <v>0</v>
      </c>
      <c r="U99" s="116">
        <v>0</v>
      </c>
      <c r="V99" s="95"/>
      <c r="W99" s="95"/>
      <c r="X99" s="95"/>
      <c r="Y99" s="95">
        <f t="shared" si="11"/>
        <v>0</v>
      </c>
      <c r="Z99" s="95">
        <f t="shared" si="12"/>
        <v>0</v>
      </c>
      <c r="AA99" s="95"/>
      <c r="AB99" s="95"/>
      <c r="AC99" s="98"/>
      <c r="AD99" s="98"/>
      <c r="AE99" s="95">
        <f t="shared" si="15"/>
        <v>0</v>
      </c>
      <c r="AF99" s="95">
        <f t="shared" si="17"/>
        <v>0</v>
      </c>
    </row>
    <row r="100" spans="1:32">
      <c r="A100" s="219"/>
      <c r="B100" s="114">
        <v>90</v>
      </c>
      <c r="C100" s="95"/>
      <c r="D100" s="95"/>
      <c r="E100" s="98"/>
      <c r="F100" s="98"/>
      <c r="G100" s="95">
        <f t="shared" si="13"/>
        <v>0</v>
      </c>
      <c r="H100" s="95">
        <f t="shared" si="13"/>
        <v>0</v>
      </c>
      <c r="I100" s="95"/>
      <c r="J100" s="95"/>
      <c r="K100" s="98"/>
      <c r="L100" s="98"/>
      <c r="M100" s="95">
        <f t="shared" si="14"/>
        <v>0</v>
      </c>
      <c r="N100" s="95">
        <f t="shared" si="16"/>
        <v>0</v>
      </c>
      <c r="O100" s="116"/>
      <c r="P100" s="95"/>
      <c r="Q100" s="98"/>
      <c r="R100" s="98"/>
      <c r="S100" s="95">
        <f t="shared" si="9"/>
        <v>0</v>
      </c>
      <c r="T100" s="95">
        <f t="shared" si="10"/>
        <v>0</v>
      </c>
      <c r="U100" s="116">
        <v>0</v>
      </c>
      <c r="V100" s="95"/>
      <c r="W100" s="95"/>
      <c r="X100" s="95"/>
      <c r="Y100" s="95">
        <f t="shared" si="11"/>
        <v>0</v>
      </c>
      <c r="Z100" s="95">
        <f t="shared" si="12"/>
        <v>0</v>
      </c>
      <c r="AA100" s="95"/>
      <c r="AB100" s="95"/>
      <c r="AC100" s="98"/>
      <c r="AD100" s="98"/>
      <c r="AE100" s="95">
        <f t="shared" si="15"/>
        <v>0</v>
      </c>
      <c r="AF100" s="95">
        <f t="shared" si="17"/>
        <v>0</v>
      </c>
    </row>
    <row r="101" spans="1:32">
      <c r="A101" s="219"/>
      <c r="B101" s="114">
        <v>91</v>
      </c>
      <c r="C101" s="95"/>
      <c r="D101" s="95"/>
      <c r="E101" s="98"/>
      <c r="F101" s="98"/>
      <c r="G101" s="95">
        <f t="shared" si="13"/>
        <v>0</v>
      </c>
      <c r="H101" s="95">
        <f t="shared" si="13"/>
        <v>0</v>
      </c>
      <c r="I101" s="95"/>
      <c r="J101" s="95"/>
      <c r="K101" s="98"/>
      <c r="L101" s="98"/>
      <c r="M101" s="95">
        <f t="shared" si="14"/>
        <v>0</v>
      </c>
      <c r="N101" s="95">
        <f t="shared" si="16"/>
        <v>0</v>
      </c>
      <c r="O101" s="116"/>
      <c r="P101" s="95"/>
      <c r="Q101" s="98"/>
      <c r="R101" s="98"/>
      <c r="S101" s="95">
        <f t="shared" si="9"/>
        <v>0</v>
      </c>
      <c r="T101" s="95">
        <f t="shared" si="10"/>
        <v>0</v>
      </c>
      <c r="U101" s="116">
        <v>0</v>
      </c>
      <c r="V101" s="95"/>
      <c r="W101" s="95"/>
      <c r="X101" s="95"/>
      <c r="Y101" s="95">
        <f t="shared" si="11"/>
        <v>0</v>
      </c>
      <c r="Z101" s="95">
        <f t="shared" si="12"/>
        <v>0</v>
      </c>
      <c r="AA101" s="95"/>
      <c r="AB101" s="95"/>
      <c r="AC101" s="98"/>
      <c r="AD101" s="98"/>
      <c r="AE101" s="95">
        <f t="shared" si="15"/>
        <v>0</v>
      </c>
      <c r="AF101" s="95">
        <f t="shared" si="17"/>
        <v>0</v>
      </c>
    </row>
    <row r="102" spans="1:32">
      <c r="A102" s="219"/>
      <c r="B102" s="114">
        <v>92</v>
      </c>
      <c r="C102" s="95"/>
      <c r="D102" s="95"/>
      <c r="E102" s="98"/>
      <c r="F102" s="98"/>
      <c r="G102" s="95">
        <f t="shared" si="13"/>
        <v>0</v>
      </c>
      <c r="H102" s="95">
        <f t="shared" si="13"/>
        <v>0</v>
      </c>
      <c r="I102" s="95"/>
      <c r="J102" s="95"/>
      <c r="K102" s="98"/>
      <c r="L102" s="98"/>
      <c r="M102" s="95">
        <f t="shared" si="14"/>
        <v>0</v>
      </c>
      <c r="N102" s="95">
        <f t="shared" si="16"/>
        <v>0</v>
      </c>
      <c r="O102" s="116"/>
      <c r="P102" s="95"/>
      <c r="Q102" s="98"/>
      <c r="R102" s="98"/>
      <c r="S102" s="95">
        <f t="shared" si="9"/>
        <v>0</v>
      </c>
      <c r="T102" s="95">
        <f t="shared" si="10"/>
        <v>0</v>
      </c>
      <c r="U102" s="116">
        <v>0</v>
      </c>
      <c r="V102" s="95"/>
      <c r="W102" s="95"/>
      <c r="X102" s="95"/>
      <c r="Y102" s="95">
        <f t="shared" si="11"/>
        <v>0</v>
      </c>
      <c r="Z102" s="95">
        <f t="shared" si="12"/>
        <v>0</v>
      </c>
      <c r="AA102" s="95"/>
      <c r="AB102" s="95"/>
      <c r="AC102" s="98"/>
      <c r="AD102" s="98"/>
      <c r="AE102" s="95">
        <f t="shared" si="15"/>
        <v>0</v>
      </c>
      <c r="AF102" s="95">
        <f t="shared" si="17"/>
        <v>0</v>
      </c>
    </row>
    <row r="103" spans="1:32">
      <c r="A103" s="222" t="s">
        <v>159</v>
      </c>
      <c r="B103" s="114">
        <v>93</v>
      </c>
      <c r="C103" s="95"/>
      <c r="D103" s="95"/>
      <c r="E103" s="98"/>
      <c r="F103" s="98"/>
      <c r="G103" s="95">
        <f t="shared" si="13"/>
        <v>0</v>
      </c>
      <c r="H103" s="95">
        <f t="shared" si="13"/>
        <v>0</v>
      </c>
      <c r="I103" s="95"/>
      <c r="J103" s="95"/>
      <c r="K103" s="98"/>
      <c r="L103" s="98"/>
      <c r="M103" s="95">
        <f t="shared" si="14"/>
        <v>0</v>
      </c>
      <c r="N103" s="95">
        <f t="shared" si="16"/>
        <v>0</v>
      </c>
      <c r="O103" s="116"/>
      <c r="P103" s="95"/>
      <c r="Q103" s="98"/>
      <c r="R103" s="98"/>
      <c r="S103" s="95">
        <f t="shared" si="9"/>
        <v>0</v>
      </c>
      <c r="T103" s="95">
        <f t="shared" si="10"/>
        <v>0</v>
      </c>
      <c r="U103" s="116">
        <v>0</v>
      </c>
      <c r="V103" s="95"/>
      <c r="W103" s="95"/>
      <c r="X103" s="95"/>
      <c r="Y103" s="95">
        <f t="shared" si="11"/>
        <v>0</v>
      </c>
      <c r="Z103" s="95">
        <f t="shared" si="12"/>
        <v>0</v>
      </c>
      <c r="AA103" s="95"/>
      <c r="AB103" s="95"/>
      <c r="AC103" s="98"/>
      <c r="AD103" s="98"/>
      <c r="AE103" s="95">
        <f t="shared" si="15"/>
        <v>0</v>
      </c>
      <c r="AF103" s="95">
        <f t="shared" si="17"/>
        <v>0</v>
      </c>
    </row>
    <row r="104" spans="1:32">
      <c r="A104" s="219"/>
      <c r="B104" s="114">
        <v>94</v>
      </c>
      <c r="C104" s="95"/>
      <c r="D104" s="95"/>
      <c r="E104" s="98"/>
      <c r="F104" s="98"/>
      <c r="G104" s="95">
        <f t="shared" si="13"/>
        <v>0</v>
      </c>
      <c r="H104" s="95">
        <f t="shared" si="13"/>
        <v>0</v>
      </c>
      <c r="I104" s="95"/>
      <c r="J104" s="95"/>
      <c r="K104" s="98"/>
      <c r="L104" s="98"/>
      <c r="M104" s="95">
        <f t="shared" si="14"/>
        <v>0</v>
      </c>
      <c r="N104" s="95">
        <f t="shared" si="16"/>
        <v>0</v>
      </c>
      <c r="O104" s="116"/>
      <c r="P104" s="95"/>
      <c r="Q104" s="98"/>
      <c r="R104" s="98"/>
      <c r="S104" s="95">
        <f t="shared" si="9"/>
        <v>0</v>
      </c>
      <c r="T104" s="95">
        <f t="shared" si="10"/>
        <v>0</v>
      </c>
      <c r="U104" s="116">
        <v>0</v>
      </c>
      <c r="V104" s="95"/>
      <c r="W104" s="95"/>
      <c r="X104" s="95"/>
      <c r="Y104" s="95">
        <f t="shared" si="11"/>
        <v>0</v>
      </c>
      <c r="Z104" s="95">
        <f t="shared" si="12"/>
        <v>0</v>
      </c>
      <c r="AA104" s="95"/>
      <c r="AB104" s="95"/>
      <c r="AC104" s="98"/>
      <c r="AD104" s="98"/>
      <c r="AE104" s="95">
        <f t="shared" si="15"/>
        <v>0</v>
      </c>
      <c r="AF104" s="95">
        <f t="shared" si="17"/>
        <v>0</v>
      </c>
    </row>
    <row r="105" spans="1:32">
      <c r="A105" s="219"/>
      <c r="B105" s="114">
        <v>95</v>
      </c>
      <c r="C105" s="95"/>
      <c r="D105" s="95"/>
      <c r="E105" s="98"/>
      <c r="F105" s="98"/>
      <c r="G105" s="95">
        <f t="shared" si="13"/>
        <v>0</v>
      </c>
      <c r="H105" s="95">
        <f t="shared" si="13"/>
        <v>0</v>
      </c>
      <c r="I105" s="95"/>
      <c r="J105" s="95"/>
      <c r="K105" s="98"/>
      <c r="L105" s="98"/>
      <c r="M105" s="95">
        <f t="shared" si="14"/>
        <v>0</v>
      </c>
      <c r="N105" s="95">
        <f t="shared" si="16"/>
        <v>0</v>
      </c>
      <c r="O105" s="116"/>
      <c r="P105" s="95"/>
      <c r="Q105" s="98"/>
      <c r="R105" s="98"/>
      <c r="S105" s="95">
        <f t="shared" si="9"/>
        <v>0</v>
      </c>
      <c r="T105" s="95">
        <f t="shared" si="10"/>
        <v>0</v>
      </c>
      <c r="U105" s="116">
        <v>0</v>
      </c>
      <c r="V105" s="95"/>
      <c r="W105" s="95"/>
      <c r="X105" s="95"/>
      <c r="Y105" s="95">
        <f t="shared" si="11"/>
        <v>0</v>
      </c>
      <c r="Z105" s="95">
        <f t="shared" si="12"/>
        <v>0</v>
      </c>
      <c r="AA105" s="95"/>
      <c r="AB105" s="95"/>
      <c r="AC105" s="98"/>
      <c r="AD105" s="98"/>
      <c r="AE105" s="95">
        <f t="shared" si="15"/>
        <v>0</v>
      </c>
      <c r="AF105" s="95">
        <f t="shared" si="17"/>
        <v>0</v>
      </c>
    </row>
    <row r="106" spans="1:32" ht="15.75" thickBot="1">
      <c r="A106" s="223"/>
      <c r="B106" s="188">
        <v>96</v>
      </c>
      <c r="C106" s="95"/>
      <c r="D106" s="95"/>
      <c r="E106" s="98"/>
      <c r="F106" s="98"/>
      <c r="G106" s="95">
        <f t="shared" si="13"/>
        <v>0</v>
      </c>
      <c r="H106" s="95">
        <f t="shared" si="13"/>
        <v>0</v>
      </c>
      <c r="I106" s="95"/>
      <c r="J106" s="95"/>
      <c r="K106" s="98"/>
      <c r="L106" s="98"/>
      <c r="M106" s="95">
        <f t="shared" si="14"/>
        <v>0</v>
      </c>
      <c r="N106" s="95">
        <f t="shared" si="16"/>
        <v>0</v>
      </c>
      <c r="O106" s="116"/>
      <c r="P106" s="95"/>
      <c r="Q106" s="98"/>
      <c r="R106" s="98"/>
      <c r="S106" s="95">
        <f t="shared" si="9"/>
        <v>0</v>
      </c>
      <c r="T106" s="95">
        <f t="shared" si="10"/>
        <v>0</v>
      </c>
      <c r="U106" s="116">
        <v>0</v>
      </c>
      <c r="V106" s="95"/>
      <c r="W106" s="95"/>
      <c r="X106" s="95"/>
      <c r="Y106" s="95">
        <f t="shared" si="11"/>
        <v>0</v>
      </c>
      <c r="Z106" s="95">
        <f t="shared" si="12"/>
        <v>0</v>
      </c>
      <c r="AA106" s="95"/>
      <c r="AB106" s="95"/>
      <c r="AC106" s="98"/>
      <c r="AD106" s="98"/>
      <c r="AE106" s="95">
        <f t="shared" si="15"/>
        <v>0</v>
      </c>
      <c r="AF106" s="95">
        <f t="shared" si="17"/>
        <v>0</v>
      </c>
    </row>
    <row r="107" spans="1:32">
      <c r="A107" s="224" t="s">
        <v>129</v>
      </c>
      <c r="B107" s="225"/>
      <c r="C107" s="202">
        <f t="shared" ref="C107:H107" si="18">MAX(C11:C106)</f>
        <v>0</v>
      </c>
      <c r="D107" s="202">
        <f t="shared" si="18"/>
        <v>0</v>
      </c>
      <c r="E107" s="202">
        <f t="shared" si="18"/>
        <v>0</v>
      </c>
      <c r="F107" s="202">
        <f t="shared" si="18"/>
        <v>0</v>
      </c>
      <c r="G107" s="202">
        <f t="shared" si="18"/>
        <v>0</v>
      </c>
      <c r="H107" s="202">
        <f t="shared" si="18"/>
        <v>0</v>
      </c>
      <c r="I107" s="202">
        <f t="shared" ref="I107:Z107" si="19">MAX(I11:I106)</f>
        <v>0</v>
      </c>
      <c r="J107" s="202">
        <f t="shared" si="19"/>
        <v>0</v>
      </c>
      <c r="K107" s="202">
        <f t="shared" si="19"/>
        <v>0</v>
      </c>
      <c r="L107" s="202">
        <f t="shared" si="19"/>
        <v>0</v>
      </c>
      <c r="M107" s="202">
        <f t="shared" si="19"/>
        <v>0</v>
      </c>
      <c r="N107" s="202">
        <f t="shared" si="19"/>
        <v>0</v>
      </c>
      <c r="O107" s="202">
        <f t="shared" si="19"/>
        <v>0</v>
      </c>
      <c r="P107" s="202">
        <f t="shared" si="19"/>
        <v>0</v>
      </c>
      <c r="Q107" s="202">
        <f t="shared" si="19"/>
        <v>0</v>
      </c>
      <c r="R107" s="202">
        <f t="shared" si="19"/>
        <v>0</v>
      </c>
      <c r="S107" s="202">
        <f t="shared" si="19"/>
        <v>0</v>
      </c>
      <c r="T107" s="202">
        <f t="shared" si="19"/>
        <v>0</v>
      </c>
      <c r="U107" s="202">
        <f t="shared" si="19"/>
        <v>6.49</v>
      </c>
      <c r="V107" s="202">
        <f t="shared" si="19"/>
        <v>0</v>
      </c>
      <c r="W107" s="202">
        <f t="shared" si="19"/>
        <v>0</v>
      </c>
      <c r="X107" s="202">
        <f t="shared" si="19"/>
        <v>0</v>
      </c>
      <c r="Y107" s="202">
        <f t="shared" si="19"/>
        <v>6.49</v>
      </c>
      <c r="Z107" s="202">
        <f t="shared" si="19"/>
        <v>0</v>
      </c>
      <c r="AA107" s="202">
        <f t="shared" ref="AA107:AF107" si="20">MAX(AA11:AA106)</f>
        <v>0</v>
      </c>
      <c r="AB107" s="202">
        <f t="shared" si="20"/>
        <v>0</v>
      </c>
      <c r="AC107" s="202">
        <f t="shared" si="20"/>
        <v>0</v>
      </c>
      <c r="AD107" s="202">
        <f t="shared" si="20"/>
        <v>0</v>
      </c>
      <c r="AE107" s="202">
        <f t="shared" si="20"/>
        <v>0</v>
      </c>
      <c r="AF107" s="202">
        <f t="shared" si="20"/>
        <v>0</v>
      </c>
    </row>
    <row r="108" spans="1:32">
      <c r="A108" s="226" t="s">
        <v>130</v>
      </c>
      <c r="B108" s="143"/>
      <c r="C108" s="202">
        <f t="shared" ref="C108:H108" si="21">MIN(C11:C106)</f>
        <v>0</v>
      </c>
      <c r="D108" s="202">
        <f t="shared" si="21"/>
        <v>0</v>
      </c>
      <c r="E108" s="202">
        <f t="shared" si="21"/>
        <v>0</v>
      </c>
      <c r="F108" s="202">
        <f t="shared" si="21"/>
        <v>0</v>
      </c>
      <c r="G108" s="202">
        <f t="shared" si="21"/>
        <v>0</v>
      </c>
      <c r="H108" s="202">
        <f t="shared" si="21"/>
        <v>0</v>
      </c>
      <c r="I108" s="202">
        <f t="shared" ref="I108:N108" si="22">MIN(I11:I106)</f>
        <v>0</v>
      </c>
      <c r="J108" s="202">
        <f t="shared" si="22"/>
        <v>0</v>
      </c>
      <c r="K108" s="202">
        <f t="shared" si="22"/>
        <v>0</v>
      </c>
      <c r="L108" s="202">
        <f t="shared" si="22"/>
        <v>0</v>
      </c>
      <c r="M108" s="202">
        <f t="shared" si="22"/>
        <v>0</v>
      </c>
      <c r="N108" s="202">
        <f t="shared" si="22"/>
        <v>0</v>
      </c>
      <c r="O108" s="202">
        <f t="shared" ref="O108:AF108" si="23">MIN(O11:O106)</f>
        <v>0</v>
      </c>
      <c r="P108" s="202">
        <f t="shared" si="23"/>
        <v>0</v>
      </c>
      <c r="Q108" s="202">
        <f t="shared" si="23"/>
        <v>0</v>
      </c>
      <c r="R108" s="202">
        <f t="shared" si="23"/>
        <v>0</v>
      </c>
      <c r="S108" s="202">
        <f t="shared" si="23"/>
        <v>0</v>
      </c>
      <c r="T108" s="202">
        <f t="shared" si="23"/>
        <v>0</v>
      </c>
      <c r="U108" s="202">
        <f t="shared" si="23"/>
        <v>0</v>
      </c>
      <c r="V108" s="202">
        <f t="shared" si="23"/>
        <v>0</v>
      </c>
      <c r="W108" s="202">
        <f t="shared" si="23"/>
        <v>0</v>
      </c>
      <c r="X108" s="202">
        <f t="shared" si="23"/>
        <v>0</v>
      </c>
      <c r="Y108" s="202">
        <f t="shared" si="23"/>
        <v>0</v>
      </c>
      <c r="Z108" s="202">
        <f t="shared" si="23"/>
        <v>0</v>
      </c>
      <c r="AA108" s="202">
        <f t="shared" si="23"/>
        <v>0</v>
      </c>
      <c r="AB108" s="202">
        <f t="shared" si="23"/>
        <v>0</v>
      </c>
      <c r="AC108" s="202">
        <f t="shared" si="23"/>
        <v>0</v>
      </c>
      <c r="AD108" s="202">
        <f t="shared" si="23"/>
        <v>0</v>
      </c>
      <c r="AE108" s="202">
        <f t="shared" si="23"/>
        <v>0</v>
      </c>
      <c r="AF108" s="202">
        <f t="shared" si="23"/>
        <v>0</v>
      </c>
    </row>
    <row r="109" spans="1:32" ht="15.75" thickBot="1">
      <c r="A109" s="227" t="s">
        <v>160</v>
      </c>
      <c r="B109" s="228"/>
      <c r="C109" s="202" t="e">
        <f t="shared" ref="C109:H109" si="24">AVERAGE(C11:C106)</f>
        <v>#DIV/0!</v>
      </c>
      <c r="D109" s="202" t="e">
        <f t="shared" si="24"/>
        <v>#DIV/0!</v>
      </c>
      <c r="E109" s="202" t="e">
        <f t="shared" si="24"/>
        <v>#DIV/0!</v>
      </c>
      <c r="F109" s="202" t="e">
        <f t="shared" si="24"/>
        <v>#DIV/0!</v>
      </c>
      <c r="G109" s="202">
        <f t="shared" si="24"/>
        <v>0</v>
      </c>
      <c r="H109" s="202">
        <f t="shared" si="24"/>
        <v>0</v>
      </c>
      <c r="I109" s="202" t="e">
        <f t="shared" ref="I109:N109" si="25">AVERAGE(I11:I106)</f>
        <v>#DIV/0!</v>
      </c>
      <c r="J109" s="202" t="e">
        <f t="shared" si="25"/>
        <v>#DIV/0!</v>
      </c>
      <c r="K109" s="202" t="e">
        <f t="shared" si="25"/>
        <v>#DIV/0!</v>
      </c>
      <c r="L109" s="202" t="e">
        <f t="shared" si="25"/>
        <v>#DIV/0!</v>
      </c>
      <c r="M109" s="202">
        <f t="shared" si="25"/>
        <v>0</v>
      </c>
      <c r="N109" s="202">
        <f t="shared" si="25"/>
        <v>0</v>
      </c>
      <c r="O109" s="202" t="e">
        <f t="shared" ref="O109:AF109" si="26">AVERAGE(O11:O106)</f>
        <v>#DIV/0!</v>
      </c>
      <c r="P109" s="202" t="e">
        <f t="shared" si="26"/>
        <v>#DIV/0!</v>
      </c>
      <c r="Q109" s="202" t="e">
        <f t="shared" si="26"/>
        <v>#DIV/0!</v>
      </c>
      <c r="R109" s="202" t="e">
        <f t="shared" si="26"/>
        <v>#DIV/0!</v>
      </c>
      <c r="S109" s="202">
        <f t="shared" si="26"/>
        <v>0</v>
      </c>
      <c r="T109" s="202">
        <f t="shared" si="26"/>
        <v>0</v>
      </c>
      <c r="U109" s="202">
        <f t="shared" si="26"/>
        <v>0.57885416666666656</v>
      </c>
      <c r="V109" s="202" t="e">
        <f t="shared" si="26"/>
        <v>#DIV/0!</v>
      </c>
      <c r="W109" s="202" t="e">
        <f t="shared" si="26"/>
        <v>#DIV/0!</v>
      </c>
      <c r="X109" s="202" t="e">
        <f t="shared" si="26"/>
        <v>#DIV/0!</v>
      </c>
      <c r="Y109" s="202">
        <f t="shared" si="26"/>
        <v>0.57885416666666656</v>
      </c>
      <c r="Z109" s="202">
        <f t="shared" si="26"/>
        <v>0</v>
      </c>
      <c r="AA109" s="202" t="e">
        <f t="shared" si="26"/>
        <v>#DIV/0!</v>
      </c>
      <c r="AB109" s="202" t="e">
        <f t="shared" si="26"/>
        <v>#DIV/0!</v>
      </c>
      <c r="AC109" s="202" t="e">
        <f t="shared" si="26"/>
        <v>#DIV/0!</v>
      </c>
      <c r="AD109" s="202" t="e">
        <f t="shared" si="26"/>
        <v>#DIV/0!</v>
      </c>
      <c r="AE109" s="202">
        <f t="shared" si="26"/>
        <v>0</v>
      </c>
      <c r="AF109" s="202">
        <f t="shared" si="26"/>
        <v>0</v>
      </c>
    </row>
    <row r="110" spans="1:32">
      <c r="AB110" s="229"/>
      <c r="AC110" s="230"/>
    </row>
    <row r="111" spans="1:32" ht="15.75" thickBot="1"/>
    <row r="112" spans="1:32">
      <c r="I112" s="410" t="s">
        <v>136</v>
      </c>
      <c r="J112" s="411"/>
      <c r="K112" s="411"/>
      <c r="L112" s="411"/>
      <c r="M112" s="411"/>
      <c r="N112" s="411"/>
      <c r="O112" s="411"/>
      <c r="P112" s="411"/>
      <c r="Q112" s="411"/>
      <c r="R112" s="411"/>
      <c r="S112" s="411"/>
      <c r="T112" s="412"/>
      <c r="U112" s="145"/>
      <c r="V112" s="145"/>
    </row>
    <row r="113" spans="9:22">
      <c r="I113" s="403" t="s">
        <v>179</v>
      </c>
      <c r="J113" s="403"/>
      <c r="K113" s="535"/>
      <c r="L113" s="535"/>
      <c r="M113" s="405" t="s">
        <v>180</v>
      </c>
      <c r="N113" s="405"/>
      <c r="O113" s="405"/>
      <c r="P113" s="405"/>
      <c r="Q113" s="405"/>
      <c r="R113" s="405"/>
      <c r="S113" s="405"/>
      <c r="T113" s="405"/>
      <c r="U113" s="146"/>
      <c r="V113" s="146"/>
    </row>
  </sheetData>
  <mergeCells count="2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98"/>
  <sheetViews>
    <sheetView workbookViewId="0">
      <selection activeCell="G3" sqref="G3:G98"/>
    </sheetView>
  </sheetViews>
  <sheetFormatPr defaultRowHeight="15"/>
  <cols>
    <col min="1" max="3" width="9.140625" style="209" customWidth="1"/>
    <col min="4" max="4" width="9.85546875" style="209" customWidth="1"/>
    <col min="5" max="5" width="9.140625" style="209" customWidth="1"/>
    <col min="6" max="6" width="8.42578125" style="209" customWidth="1"/>
    <col min="7" max="10" width="9.140625" style="209" customWidth="1"/>
    <col min="11" max="16384" width="9.140625" style="209"/>
  </cols>
  <sheetData>
    <row r="1" spans="1:17" s="208" customFormat="1">
      <c r="A1" s="157" t="s">
        <v>31</v>
      </c>
      <c r="B1" s="157" t="s">
        <v>32</v>
      </c>
      <c r="C1" s="549" t="s">
        <v>240</v>
      </c>
      <c r="D1" s="549"/>
      <c r="E1" s="549" t="s">
        <v>241</v>
      </c>
      <c r="F1" s="549"/>
      <c r="G1" s="549" t="s">
        <v>242</v>
      </c>
      <c r="H1" s="549"/>
      <c r="I1" s="549" t="s">
        <v>248</v>
      </c>
      <c r="J1" s="549"/>
    </row>
    <row r="2" spans="1:17" s="208" customFormat="1">
      <c r="A2" s="132"/>
      <c r="B2" s="187"/>
      <c r="C2" s="190" t="s">
        <v>243</v>
      </c>
      <c r="D2" s="190" t="s">
        <v>244</v>
      </c>
      <c r="E2" s="190" t="s">
        <v>243</v>
      </c>
      <c r="F2" s="190" t="s">
        <v>244</v>
      </c>
      <c r="G2" s="190" t="s">
        <v>243</v>
      </c>
      <c r="H2" s="190" t="s">
        <v>244</v>
      </c>
      <c r="I2" s="190" t="s">
        <v>243</v>
      </c>
      <c r="J2" s="190" t="s">
        <v>244</v>
      </c>
    </row>
    <row r="3" spans="1:17">
      <c r="A3" s="104" t="s">
        <v>33</v>
      </c>
      <c r="B3" s="155">
        <v>1</v>
      </c>
      <c r="C3" s="237">
        <v>247.40625</v>
      </c>
      <c r="D3" s="198">
        <f>'OA&amp;GRIDCO'!CQ11</f>
        <v>247.40625</v>
      </c>
      <c r="E3" s="242">
        <v>550</v>
      </c>
      <c r="F3" s="232">
        <f>'OA&amp;GRIDCO'!HQ11</f>
        <v>550</v>
      </c>
      <c r="G3" s="241">
        <v>1180</v>
      </c>
      <c r="H3" s="199">
        <f>G3</f>
        <v>1180</v>
      </c>
      <c r="I3" s="243">
        <v>170</v>
      </c>
      <c r="J3" s="174">
        <f>I3</f>
        <v>170</v>
      </c>
    </row>
    <row r="4" spans="1:17">
      <c r="A4" s="104" t="s">
        <v>34</v>
      </c>
      <c r="B4" s="155">
        <v>2</v>
      </c>
      <c r="C4" s="237">
        <v>247.40625</v>
      </c>
      <c r="D4" s="198">
        <f>'OA&amp;GRIDCO'!CQ12</f>
        <v>247.40625</v>
      </c>
      <c r="E4" s="242">
        <v>550</v>
      </c>
      <c r="F4" s="232">
        <f>'OA&amp;GRIDCO'!HQ12</f>
        <v>550</v>
      </c>
      <c r="G4" s="241">
        <v>1180</v>
      </c>
      <c r="H4" s="199">
        <f t="shared" ref="H4:H67" si="0">G4</f>
        <v>1180</v>
      </c>
      <c r="I4" s="243">
        <v>170</v>
      </c>
      <c r="J4" s="174">
        <f t="shared" ref="J4:J67" si="1">I4</f>
        <v>170</v>
      </c>
    </row>
    <row r="5" spans="1:17">
      <c r="A5" s="104" t="s">
        <v>35</v>
      </c>
      <c r="B5" s="155">
        <v>3</v>
      </c>
      <c r="C5" s="237">
        <v>247.40625</v>
      </c>
      <c r="D5" s="198">
        <f>'OA&amp;GRIDCO'!CQ13</f>
        <v>247.40625</v>
      </c>
      <c r="E5" s="242">
        <v>550</v>
      </c>
      <c r="F5" s="232">
        <f>'OA&amp;GRIDCO'!HQ13</f>
        <v>550</v>
      </c>
      <c r="G5" s="241">
        <v>1180</v>
      </c>
      <c r="H5" s="199">
        <f t="shared" si="0"/>
        <v>1180</v>
      </c>
      <c r="I5" s="243">
        <v>170</v>
      </c>
      <c r="J5" s="174">
        <f t="shared" si="1"/>
        <v>170</v>
      </c>
    </row>
    <row r="6" spans="1:17">
      <c r="A6" s="104" t="s">
        <v>36</v>
      </c>
      <c r="B6" s="155">
        <v>4</v>
      </c>
      <c r="C6" s="237">
        <v>247.40625</v>
      </c>
      <c r="D6" s="198">
        <f>'OA&amp;GRIDCO'!CQ14</f>
        <v>247.40625</v>
      </c>
      <c r="E6" s="242">
        <v>550</v>
      </c>
      <c r="F6" s="232">
        <f>'OA&amp;GRIDCO'!HQ14</f>
        <v>550</v>
      </c>
      <c r="G6" s="241">
        <v>1180</v>
      </c>
      <c r="H6" s="199">
        <f t="shared" si="0"/>
        <v>1180</v>
      </c>
      <c r="I6" s="243">
        <v>170</v>
      </c>
      <c r="J6" s="174">
        <f t="shared" si="1"/>
        <v>170</v>
      </c>
    </row>
    <row r="7" spans="1:17">
      <c r="A7" s="104" t="s">
        <v>37</v>
      </c>
      <c r="B7" s="155">
        <v>5</v>
      </c>
      <c r="C7" s="237">
        <v>247.40625</v>
      </c>
      <c r="D7" s="198">
        <f>'OA&amp;GRIDCO'!CQ15</f>
        <v>247.40625</v>
      </c>
      <c r="E7" s="242">
        <v>550</v>
      </c>
      <c r="F7" s="232">
        <f>'OA&amp;GRIDCO'!HQ15</f>
        <v>550</v>
      </c>
      <c r="G7" s="241">
        <v>1180</v>
      </c>
      <c r="H7" s="199">
        <f t="shared" si="0"/>
        <v>1180</v>
      </c>
      <c r="I7" s="243">
        <v>170</v>
      </c>
      <c r="J7" s="174">
        <f t="shared" si="1"/>
        <v>170</v>
      </c>
    </row>
    <row r="8" spans="1:17">
      <c r="A8" s="104" t="s">
        <v>38</v>
      </c>
      <c r="B8" s="155">
        <v>6</v>
      </c>
      <c r="C8" s="237">
        <v>247.40625</v>
      </c>
      <c r="D8" s="198">
        <f>'OA&amp;GRIDCO'!CQ16</f>
        <v>247.40625</v>
      </c>
      <c r="E8" s="242">
        <v>550</v>
      </c>
      <c r="F8" s="232">
        <f>'OA&amp;GRIDCO'!HQ16</f>
        <v>550</v>
      </c>
      <c r="G8" s="241">
        <v>1180</v>
      </c>
      <c r="H8" s="199">
        <f t="shared" si="0"/>
        <v>1180</v>
      </c>
      <c r="I8" s="243">
        <v>170</v>
      </c>
      <c r="J8" s="174">
        <f t="shared" si="1"/>
        <v>170</v>
      </c>
    </row>
    <row r="9" spans="1:17">
      <c r="A9" s="104" t="s">
        <v>39</v>
      </c>
      <c r="B9" s="155">
        <v>7</v>
      </c>
      <c r="C9" s="237">
        <v>247.40625</v>
      </c>
      <c r="D9" s="198">
        <f>'OA&amp;GRIDCO'!CQ17</f>
        <v>247.40625</v>
      </c>
      <c r="E9" s="242">
        <v>550</v>
      </c>
      <c r="F9" s="232">
        <f>'OA&amp;GRIDCO'!HQ17</f>
        <v>550</v>
      </c>
      <c r="G9" s="241">
        <v>1180</v>
      </c>
      <c r="H9" s="199">
        <f t="shared" si="0"/>
        <v>1180</v>
      </c>
      <c r="I9" s="243">
        <v>170</v>
      </c>
      <c r="J9" s="174">
        <f t="shared" si="1"/>
        <v>170</v>
      </c>
    </row>
    <row r="10" spans="1:17">
      <c r="A10" s="104" t="s">
        <v>40</v>
      </c>
      <c r="B10" s="155">
        <v>8</v>
      </c>
      <c r="C10" s="237">
        <v>247.40625</v>
      </c>
      <c r="D10" s="198">
        <f>'OA&amp;GRIDCO'!CQ18</f>
        <v>247.40625</v>
      </c>
      <c r="E10" s="242">
        <v>550</v>
      </c>
      <c r="F10" s="232">
        <f>'OA&amp;GRIDCO'!HQ18</f>
        <v>550</v>
      </c>
      <c r="G10" s="241">
        <v>1180</v>
      </c>
      <c r="H10" s="199">
        <f t="shared" si="0"/>
        <v>1180</v>
      </c>
      <c r="I10" s="243">
        <v>170</v>
      </c>
      <c r="J10" s="174">
        <f t="shared" si="1"/>
        <v>170</v>
      </c>
    </row>
    <row r="11" spans="1:17">
      <c r="A11" s="104" t="s">
        <v>41</v>
      </c>
      <c r="B11" s="155">
        <v>9</v>
      </c>
      <c r="C11" s="237">
        <v>247.40625</v>
      </c>
      <c r="D11" s="198">
        <f>'OA&amp;GRIDCO'!CQ19</f>
        <v>247.40625</v>
      </c>
      <c r="E11" s="242">
        <v>520</v>
      </c>
      <c r="F11" s="232">
        <f>'OA&amp;GRIDCO'!HQ19</f>
        <v>520</v>
      </c>
      <c r="G11" s="241">
        <v>1180</v>
      </c>
      <c r="H11" s="199">
        <f t="shared" si="0"/>
        <v>1180</v>
      </c>
      <c r="I11" s="243">
        <v>170</v>
      </c>
      <c r="J11" s="174">
        <f t="shared" si="1"/>
        <v>170</v>
      </c>
    </row>
    <row r="12" spans="1:17">
      <c r="A12" s="104" t="s">
        <v>42</v>
      </c>
      <c r="B12" s="155">
        <v>10</v>
      </c>
      <c r="C12" s="237">
        <v>247.40625</v>
      </c>
      <c r="D12" s="198">
        <f>'OA&amp;GRIDCO'!CQ20</f>
        <v>247.40625</v>
      </c>
      <c r="E12" s="242">
        <v>490</v>
      </c>
      <c r="F12" s="232">
        <f>'OA&amp;GRIDCO'!HQ20</f>
        <v>490</v>
      </c>
      <c r="G12" s="241">
        <v>1180</v>
      </c>
      <c r="H12" s="199">
        <f t="shared" si="0"/>
        <v>1180</v>
      </c>
      <c r="I12" s="243">
        <v>170</v>
      </c>
      <c r="J12" s="174">
        <f t="shared" si="1"/>
        <v>170</v>
      </c>
    </row>
    <row r="13" spans="1:17">
      <c r="A13" s="104" t="s">
        <v>43</v>
      </c>
      <c r="B13" s="155">
        <v>11</v>
      </c>
      <c r="C13" s="237">
        <v>247.40625</v>
      </c>
      <c r="D13" s="198">
        <f>'OA&amp;GRIDCO'!CQ21</f>
        <v>247.40625</v>
      </c>
      <c r="E13" s="242">
        <v>460</v>
      </c>
      <c r="F13" s="232">
        <f>'OA&amp;GRIDCO'!HQ21</f>
        <v>460</v>
      </c>
      <c r="G13" s="241">
        <v>1180</v>
      </c>
      <c r="H13" s="199">
        <f t="shared" si="0"/>
        <v>1180</v>
      </c>
      <c r="I13" s="243">
        <v>170</v>
      </c>
      <c r="J13" s="174">
        <f t="shared" si="1"/>
        <v>170</v>
      </c>
    </row>
    <row r="14" spans="1:17">
      <c r="A14" s="104" t="s">
        <v>44</v>
      </c>
      <c r="B14" s="155">
        <v>12</v>
      </c>
      <c r="C14" s="237">
        <v>247.40625</v>
      </c>
      <c r="D14" s="198">
        <f>'OA&amp;GRIDCO'!CQ22</f>
        <v>247.40625</v>
      </c>
      <c r="E14" s="242">
        <v>430</v>
      </c>
      <c r="F14" s="232">
        <f>'OA&amp;GRIDCO'!HQ22</f>
        <v>430</v>
      </c>
      <c r="G14" s="241">
        <v>1180</v>
      </c>
      <c r="H14" s="199">
        <f t="shared" si="0"/>
        <v>1180</v>
      </c>
      <c r="I14" s="243">
        <v>170</v>
      </c>
      <c r="J14" s="174">
        <f t="shared" si="1"/>
        <v>170</v>
      </c>
      <c r="Q14" s="210"/>
    </row>
    <row r="15" spans="1:17">
      <c r="A15" s="104" t="s">
        <v>45</v>
      </c>
      <c r="B15" s="155">
        <v>13</v>
      </c>
      <c r="C15" s="237">
        <v>247.40625</v>
      </c>
      <c r="D15" s="198">
        <f>'OA&amp;GRIDCO'!CQ23</f>
        <v>247.40625</v>
      </c>
      <c r="E15" s="242">
        <v>400</v>
      </c>
      <c r="F15" s="232">
        <f>'OA&amp;GRIDCO'!HQ23</f>
        <v>400</v>
      </c>
      <c r="G15" s="241">
        <v>1180</v>
      </c>
      <c r="H15" s="199">
        <f t="shared" si="0"/>
        <v>1180</v>
      </c>
      <c r="I15" s="243">
        <v>170</v>
      </c>
      <c r="J15" s="174">
        <f t="shared" si="1"/>
        <v>170</v>
      </c>
    </row>
    <row r="16" spans="1:17">
      <c r="A16" s="104" t="s">
        <v>46</v>
      </c>
      <c r="B16" s="155">
        <v>14</v>
      </c>
      <c r="C16" s="237">
        <v>247.40625</v>
      </c>
      <c r="D16" s="198">
        <f>'OA&amp;GRIDCO'!CQ24</f>
        <v>247.40625</v>
      </c>
      <c r="E16" s="242">
        <v>400</v>
      </c>
      <c r="F16" s="232">
        <f>'OA&amp;GRIDCO'!HQ24</f>
        <v>400</v>
      </c>
      <c r="G16" s="241">
        <v>1180</v>
      </c>
      <c r="H16" s="199">
        <f t="shared" si="0"/>
        <v>1180</v>
      </c>
      <c r="I16" s="243">
        <v>170</v>
      </c>
      <c r="J16" s="174">
        <f t="shared" si="1"/>
        <v>170</v>
      </c>
    </row>
    <row r="17" spans="1:10">
      <c r="A17" s="104" t="s">
        <v>47</v>
      </c>
      <c r="B17" s="155">
        <v>15</v>
      </c>
      <c r="C17" s="237">
        <v>247.40625</v>
      </c>
      <c r="D17" s="198">
        <f>'OA&amp;GRIDCO'!CQ25</f>
        <v>247.40625</v>
      </c>
      <c r="E17" s="242">
        <v>400</v>
      </c>
      <c r="F17" s="232">
        <f>'OA&amp;GRIDCO'!HQ25</f>
        <v>400</v>
      </c>
      <c r="G17" s="241">
        <v>1180</v>
      </c>
      <c r="H17" s="199">
        <f t="shared" si="0"/>
        <v>1180</v>
      </c>
      <c r="I17" s="243">
        <v>170</v>
      </c>
      <c r="J17" s="174">
        <f t="shared" si="1"/>
        <v>170</v>
      </c>
    </row>
    <row r="18" spans="1:10">
      <c r="A18" s="104" t="s">
        <v>48</v>
      </c>
      <c r="B18" s="155">
        <v>16</v>
      </c>
      <c r="C18" s="237">
        <v>247.40625</v>
      </c>
      <c r="D18" s="198">
        <f>'OA&amp;GRIDCO'!CQ26</f>
        <v>247.40625</v>
      </c>
      <c r="E18" s="242">
        <v>400</v>
      </c>
      <c r="F18" s="232">
        <f>'OA&amp;GRIDCO'!HQ26</f>
        <v>400</v>
      </c>
      <c r="G18" s="241">
        <v>1180</v>
      </c>
      <c r="H18" s="199">
        <f t="shared" si="0"/>
        <v>1180</v>
      </c>
      <c r="I18" s="243">
        <v>170</v>
      </c>
      <c r="J18" s="174">
        <f t="shared" si="1"/>
        <v>170</v>
      </c>
    </row>
    <row r="19" spans="1:10">
      <c r="A19" s="104" t="s">
        <v>49</v>
      </c>
      <c r="B19" s="155">
        <v>17</v>
      </c>
      <c r="C19" s="237">
        <v>247.40625</v>
      </c>
      <c r="D19" s="198">
        <f>'OA&amp;GRIDCO'!CQ27</f>
        <v>247.40625</v>
      </c>
      <c r="E19" s="242">
        <v>400</v>
      </c>
      <c r="F19" s="232">
        <f>'OA&amp;GRIDCO'!HQ27</f>
        <v>400</v>
      </c>
      <c r="G19" s="241">
        <v>1180</v>
      </c>
      <c r="H19" s="199">
        <f t="shared" si="0"/>
        <v>1180</v>
      </c>
      <c r="I19" s="243">
        <v>170</v>
      </c>
      <c r="J19" s="174">
        <f t="shared" si="1"/>
        <v>170</v>
      </c>
    </row>
    <row r="20" spans="1:10">
      <c r="A20" s="104" t="s">
        <v>50</v>
      </c>
      <c r="B20" s="105">
        <v>18</v>
      </c>
      <c r="C20" s="237">
        <v>247.40625</v>
      </c>
      <c r="D20" s="198">
        <f>'OA&amp;GRIDCO'!CQ28</f>
        <v>247.40625</v>
      </c>
      <c r="E20" s="242">
        <v>400</v>
      </c>
      <c r="F20" s="232">
        <f>'OA&amp;GRIDCO'!HQ28</f>
        <v>400</v>
      </c>
      <c r="G20" s="241">
        <v>1180</v>
      </c>
      <c r="H20" s="199">
        <f t="shared" si="0"/>
        <v>1180</v>
      </c>
      <c r="I20" s="243">
        <v>170</v>
      </c>
      <c r="J20" s="174">
        <f t="shared" si="1"/>
        <v>170</v>
      </c>
    </row>
    <row r="21" spans="1:10">
      <c r="A21" s="104" t="s">
        <v>51</v>
      </c>
      <c r="B21" s="105">
        <v>19</v>
      </c>
      <c r="C21" s="237">
        <v>247.40625</v>
      </c>
      <c r="D21" s="198">
        <f>'OA&amp;GRIDCO'!CQ29</f>
        <v>247.40625</v>
      </c>
      <c r="E21" s="242">
        <v>400</v>
      </c>
      <c r="F21" s="232">
        <f>'OA&amp;GRIDCO'!HQ29</f>
        <v>400</v>
      </c>
      <c r="G21" s="241">
        <v>1180</v>
      </c>
      <c r="H21" s="199">
        <f t="shared" si="0"/>
        <v>1180</v>
      </c>
      <c r="I21" s="243">
        <v>170</v>
      </c>
      <c r="J21" s="174">
        <f t="shared" si="1"/>
        <v>170</v>
      </c>
    </row>
    <row r="22" spans="1:10">
      <c r="A22" s="104" t="s">
        <v>52</v>
      </c>
      <c r="B22" s="105">
        <v>20</v>
      </c>
      <c r="C22" s="237">
        <v>247.40625</v>
      </c>
      <c r="D22" s="198">
        <f>'OA&amp;GRIDCO'!CQ30</f>
        <v>247.40625</v>
      </c>
      <c r="E22" s="242">
        <v>400</v>
      </c>
      <c r="F22" s="232">
        <f>'OA&amp;GRIDCO'!HQ30</f>
        <v>400</v>
      </c>
      <c r="G22" s="241">
        <v>1180</v>
      </c>
      <c r="H22" s="199">
        <f t="shared" si="0"/>
        <v>1180</v>
      </c>
      <c r="I22" s="243">
        <v>170</v>
      </c>
      <c r="J22" s="174">
        <f t="shared" si="1"/>
        <v>170</v>
      </c>
    </row>
    <row r="23" spans="1:10">
      <c r="A23" s="104" t="s">
        <v>53</v>
      </c>
      <c r="B23" s="105">
        <v>21</v>
      </c>
      <c r="C23" s="237">
        <v>247.40625</v>
      </c>
      <c r="D23" s="198">
        <f>'OA&amp;GRIDCO'!CQ31</f>
        <v>247.40625</v>
      </c>
      <c r="E23" s="242">
        <v>400</v>
      </c>
      <c r="F23" s="232">
        <f>'OA&amp;GRIDCO'!HQ31</f>
        <v>400</v>
      </c>
      <c r="G23" s="241">
        <v>1180</v>
      </c>
      <c r="H23" s="199">
        <f t="shared" si="0"/>
        <v>1180</v>
      </c>
      <c r="I23" s="243">
        <v>170</v>
      </c>
      <c r="J23" s="174">
        <f t="shared" si="1"/>
        <v>170</v>
      </c>
    </row>
    <row r="24" spans="1:10">
      <c r="A24" s="104" t="s">
        <v>54</v>
      </c>
      <c r="B24" s="105">
        <v>22</v>
      </c>
      <c r="C24" s="237">
        <v>247.40625</v>
      </c>
      <c r="D24" s="198">
        <f>'OA&amp;GRIDCO'!CQ32</f>
        <v>247.40625</v>
      </c>
      <c r="E24" s="242">
        <v>400</v>
      </c>
      <c r="F24" s="232">
        <f>'OA&amp;GRIDCO'!HQ32</f>
        <v>400</v>
      </c>
      <c r="G24" s="241">
        <v>1180</v>
      </c>
      <c r="H24" s="199">
        <f t="shared" si="0"/>
        <v>1180</v>
      </c>
      <c r="I24" s="243">
        <v>170</v>
      </c>
      <c r="J24" s="174">
        <f t="shared" si="1"/>
        <v>170</v>
      </c>
    </row>
    <row r="25" spans="1:10">
      <c r="A25" s="104" t="s">
        <v>55</v>
      </c>
      <c r="B25" s="105">
        <v>23</v>
      </c>
      <c r="C25" s="237">
        <v>247.40625</v>
      </c>
      <c r="D25" s="198">
        <f>'OA&amp;GRIDCO'!CQ33</f>
        <v>247.40625</v>
      </c>
      <c r="E25" s="242">
        <v>400</v>
      </c>
      <c r="F25" s="232">
        <f>'OA&amp;GRIDCO'!HQ33</f>
        <v>400</v>
      </c>
      <c r="G25" s="241">
        <v>1150</v>
      </c>
      <c r="H25" s="199">
        <f t="shared" si="0"/>
        <v>1150</v>
      </c>
      <c r="I25" s="243">
        <v>170</v>
      </c>
      <c r="J25" s="174">
        <f t="shared" si="1"/>
        <v>170</v>
      </c>
    </row>
    <row r="26" spans="1:10">
      <c r="A26" s="104" t="s">
        <v>56</v>
      </c>
      <c r="B26" s="105">
        <v>24</v>
      </c>
      <c r="C26" s="237">
        <v>247.40625</v>
      </c>
      <c r="D26" s="198">
        <f>'OA&amp;GRIDCO'!CQ34</f>
        <v>247.40625</v>
      </c>
      <c r="E26" s="242">
        <v>400</v>
      </c>
      <c r="F26" s="232">
        <f>'OA&amp;GRIDCO'!HQ34</f>
        <v>400</v>
      </c>
      <c r="G26" s="241">
        <v>1150</v>
      </c>
      <c r="H26" s="199">
        <f t="shared" si="0"/>
        <v>1150</v>
      </c>
      <c r="I26" s="243">
        <v>170</v>
      </c>
      <c r="J26" s="174">
        <f t="shared" si="1"/>
        <v>170</v>
      </c>
    </row>
    <row r="27" spans="1:10">
      <c r="A27" s="104" t="s">
        <v>57</v>
      </c>
      <c r="B27" s="105">
        <v>25</v>
      </c>
      <c r="C27" s="237">
        <v>247.40625</v>
      </c>
      <c r="D27" s="198">
        <f>'OA&amp;GRIDCO'!CQ35</f>
        <v>247.40625</v>
      </c>
      <c r="E27" s="242">
        <v>400</v>
      </c>
      <c r="F27" s="232">
        <f>'OA&amp;GRIDCO'!HQ35</f>
        <v>400</v>
      </c>
      <c r="G27" s="241">
        <v>1150</v>
      </c>
      <c r="H27" s="199">
        <f t="shared" si="0"/>
        <v>1150</v>
      </c>
      <c r="I27" s="243">
        <v>170</v>
      </c>
      <c r="J27" s="174">
        <f t="shared" si="1"/>
        <v>170</v>
      </c>
    </row>
    <row r="28" spans="1:10">
      <c r="A28" s="104" t="s">
        <v>58</v>
      </c>
      <c r="B28" s="105">
        <v>26</v>
      </c>
      <c r="C28" s="237">
        <v>247.40625</v>
      </c>
      <c r="D28" s="198">
        <f>'OA&amp;GRIDCO'!CQ36</f>
        <v>247.40625</v>
      </c>
      <c r="E28" s="242">
        <v>400</v>
      </c>
      <c r="F28" s="232">
        <f>'OA&amp;GRIDCO'!HQ36</f>
        <v>400</v>
      </c>
      <c r="G28" s="241">
        <v>1150</v>
      </c>
      <c r="H28" s="199">
        <f t="shared" si="0"/>
        <v>1150</v>
      </c>
      <c r="I28" s="243">
        <v>170</v>
      </c>
      <c r="J28" s="174">
        <f t="shared" si="1"/>
        <v>170</v>
      </c>
    </row>
    <row r="29" spans="1:10">
      <c r="A29" s="104" t="s">
        <v>59</v>
      </c>
      <c r="B29" s="105">
        <v>27</v>
      </c>
      <c r="C29" s="237">
        <v>247.40625</v>
      </c>
      <c r="D29" s="198">
        <f>'OA&amp;GRIDCO'!CQ37</f>
        <v>247.40625</v>
      </c>
      <c r="E29" s="242">
        <v>400</v>
      </c>
      <c r="F29" s="232">
        <f>'OA&amp;GRIDCO'!HQ37</f>
        <v>400</v>
      </c>
      <c r="G29" s="241">
        <v>1150</v>
      </c>
      <c r="H29" s="199">
        <f t="shared" si="0"/>
        <v>1150</v>
      </c>
      <c r="I29" s="243">
        <v>170</v>
      </c>
      <c r="J29" s="174">
        <f t="shared" si="1"/>
        <v>170</v>
      </c>
    </row>
    <row r="30" spans="1:10">
      <c r="A30" s="104" t="s">
        <v>60</v>
      </c>
      <c r="B30" s="105">
        <v>28</v>
      </c>
      <c r="C30" s="237">
        <v>247.40625</v>
      </c>
      <c r="D30" s="198">
        <f>'OA&amp;GRIDCO'!CQ38</f>
        <v>247.40625</v>
      </c>
      <c r="E30" s="242">
        <v>400</v>
      </c>
      <c r="F30" s="232">
        <f>'OA&amp;GRIDCO'!HQ38</f>
        <v>400</v>
      </c>
      <c r="G30" s="241">
        <v>1150</v>
      </c>
      <c r="H30" s="199">
        <f t="shared" si="0"/>
        <v>1150</v>
      </c>
      <c r="I30" s="243">
        <v>170</v>
      </c>
      <c r="J30" s="174">
        <f t="shared" si="1"/>
        <v>170</v>
      </c>
    </row>
    <row r="31" spans="1:10">
      <c r="A31" s="104" t="s">
        <v>61</v>
      </c>
      <c r="B31" s="105">
        <v>29</v>
      </c>
      <c r="C31" s="237">
        <v>247.40625</v>
      </c>
      <c r="D31" s="198">
        <f>'OA&amp;GRIDCO'!CQ39</f>
        <v>247.40625</v>
      </c>
      <c r="E31" s="242">
        <v>400</v>
      </c>
      <c r="F31" s="232">
        <f>'OA&amp;GRIDCO'!HQ39</f>
        <v>400</v>
      </c>
      <c r="G31" s="241">
        <v>1120</v>
      </c>
      <c r="H31" s="199">
        <f t="shared" si="0"/>
        <v>1120</v>
      </c>
      <c r="I31" s="243">
        <v>170</v>
      </c>
      <c r="J31" s="174">
        <f t="shared" si="1"/>
        <v>170</v>
      </c>
    </row>
    <row r="32" spans="1:10">
      <c r="A32" s="104" t="s">
        <v>62</v>
      </c>
      <c r="B32" s="105">
        <v>30</v>
      </c>
      <c r="C32" s="237">
        <v>247.40625</v>
      </c>
      <c r="D32" s="198">
        <f>'OA&amp;GRIDCO'!CQ40</f>
        <v>247.40625</v>
      </c>
      <c r="E32" s="242">
        <v>400</v>
      </c>
      <c r="F32" s="232">
        <f>'OA&amp;GRIDCO'!HQ40</f>
        <v>400</v>
      </c>
      <c r="G32" s="241">
        <v>1120</v>
      </c>
      <c r="H32" s="199">
        <f t="shared" si="0"/>
        <v>1120</v>
      </c>
      <c r="I32" s="243">
        <v>170</v>
      </c>
      <c r="J32" s="174">
        <f t="shared" si="1"/>
        <v>170</v>
      </c>
    </row>
    <row r="33" spans="1:12">
      <c r="A33" s="104" t="s">
        <v>63</v>
      </c>
      <c r="B33" s="105">
        <v>31</v>
      </c>
      <c r="C33" s="237">
        <v>247.40625</v>
      </c>
      <c r="D33" s="198">
        <f>'OA&amp;GRIDCO'!CQ41</f>
        <v>247.40625</v>
      </c>
      <c r="E33" s="242">
        <v>400</v>
      </c>
      <c r="F33" s="232">
        <f>'OA&amp;GRIDCO'!HQ41</f>
        <v>400</v>
      </c>
      <c r="G33" s="241">
        <v>1120</v>
      </c>
      <c r="H33" s="199">
        <f t="shared" si="0"/>
        <v>1120</v>
      </c>
      <c r="I33" s="243">
        <v>170</v>
      </c>
      <c r="J33" s="174">
        <f t="shared" si="1"/>
        <v>170</v>
      </c>
    </row>
    <row r="34" spans="1:12">
      <c r="A34" s="104" t="s">
        <v>64</v>
      </c>
      <c r="B34" s="105">
        <v>32</v>
      </c>
      <c r="C34" s="237">
        <v>247.40625</v>
      </c>
      <c r="D34" s="198">
        <f>'OA&amp;GRIDCO'!CQ42</f>
        <v>247.40625</v>
      </c>
      <c r="E34" s="242">
        <v>400</v>
      </c>
      <c r="F34" s="232">
        <f>'OA&amp;GRIDCO'!HQ42</f>
        <v>400</v>
      </c>
      <c r="G34" s="241">
        <v>1120</v>
      </c>
      <c r="H34" s="199">
        <f t="shared" si="0"/>
        <v>1120</v>
      </c>
      <c r="I34" s="243">
        <v>170</v>
      </c>
      <c r="J34" s="174">
        <f t="shared" si="1"/>
        <v>170</v>
      </c>
    </row>
    <row r="35" spans="1:12">
      <c r="A35" s="104" t="s">
        <v>65</v>
      </c>
      <c r="B35" s="105">
        <v>33</v>
      </c>
      <c r="C35" s="237">
        <v>247.40625</v>
      </c>
      <c r="D35" s="198">
        <f>'OA&amp;GRIDCO'!CQ43</f>
        <v>247.40625</v>
      </c>
      <c r="E35" s="242">
        <v>400</v>
      </c>
      <c r="F35" s="232">
        <f>'OA&amp;GRIDCO'!HQ43</f>
        <v>400</v>
      </c>
      <c r="G35" s="241">
        <v>1120</v>
      </c>
      <c r="H35" s="199">
        <f t="shared" si="0"/>
        <v>1120</v>
      </c>
      <c r="I35" s="243">
        <v>170</v>
      </c>
      <c r="J35" s="174">
        <f t="shared" si="1"/>
        <v>170</v>
      </c>
    </row>
    <row r="36" spans="1:12">
      <c r="A36" s="104" t="s">
        <v>66</v>
      </c>
      <c r="B36" s="105">
        <v>34</v>
      </c>
      <c r="C36" s="237">
        <v>247.40625</v>
      </c>
      <c r="D36" s="198">
        <f>'OA&amp;GRIDCO'!CQ44</f>
        <v>247.40625</v>
      </c>
      <c r="E36" s="242">
        <v>400</v>
      </c>
      <c r="F36" s="232">
        <f>'OA&amp;GRIDCO'!HQ44</f>
        <v>400</v>
      </c>
      <c r="G36" s="241">
        <v>1120</v>
      </c>
      <c r="H36" s="199">
        <f t="shared" si="0"/>
        <v>1120</v>
      </c>
      <c r="I36" s="243">
        <v>170</v>
      </c>
      <c r="J36" s="174">
        <f t="shared" si="1"/>
        <v>170</v>
      </c>
    </row>
    <row r="37" spans="1:12">
      <c r="A37" s="104" t="s">
        <v>67</v>
      </c>
      <c r="B37" s="105">
        <v>35</v>
      </c>
      <c r="C37" s="237">
        <v>247.40625</v>
      </c>
      <c r="D37" s="198">
        <f>'OA&amp;GRIDCO'!CQ45</f>
        <v>247.40625</v>
      </c>
      <c r="E37" s="242">
        <v>400</v>
      </c>
      <c r="F37" s="232">
        <f>'OA&amp;GRIDCO'!HQ45</f>
        <v>400</v>
      </c>
      <c r="G37" s="241">
        <v>1120</v>
      </c>
      <c r="H37" s="199">
        <f t="shared" si="0"/>
        <v>1120</v>
      </c>
      <c r="I37" s="243">
        <v>210</v>
      </c>
      <c r="J37" s="174">
        <f t="shared" si="1"/>
        <v>210</v>
      </c>
    </row>
    <row r="38" spans="1:12">
      <c r="A38" s="104" t="s">
        <v>68</v>
      </c>
      <c r="B38" s="105">
        <v>36</v>
      </c>
      <c r="C38" s="237">
        <v>247.40625</v>
      </c>
      <c r="D38" s="198">
        <f>'OA&amp;GRIDCO'!CQ46</f>
        <v>247.40625</v>
      </c>
      <c r="E38" s="242">
        <v>400</v>
      </c>
      <c r="F38" s="232">
        <f>'OA&amp;GRIDCO'!HQ46</f>
        <v>400</v>
      </c>
      <c r="G38" s="241">
        <v>1120</v>
      </c>
      <c r="H38" s="199">
        <f t="shared" si="0"/>
        <v>1120</v>
      </c>
      <c r="I38" s="243">
        <v>230</v>
      </c>
      <c r="J38" s="174">
        <f t="shared" si="1"/>
        <v>230</v>
      </c>
    </row>
    <row r="39" spans="1:12">
      <c r="A39" s="104" t="s">
        <v>69</v>
      </c>
      <c r="B39" s="105">
        <v>37</v>
      </c>
      <c r="C39" s="237">
        <v>247.40625</v>
      </c>
      <c r="D39" s="198">
        <f>'OA&amp;GRIDCO'!CQ47</f>
        <v>247.40625</v>
      </c>
      <c r="E39" s="242">
        <v>400</v>
      </c>
      <c r="F39" s="232">
        <f>'OA&amp;GRIDCO'!HQ47</f>
        <v>400</v>
      </c>
      <c r="G39" s="241">
        <v>1120</v>
      </c>
      <c r="H39" s="199">
        <f t="shared" si="0"/>
        <v>1120</v>
      </c>
      <c r="I39" s="243">
        <v>250</v>
      </c>
      <c r="J39" s="174">
        <f t="shared" si="1"/>
        <v>250</v>
      </c>
    </row>
    <row r="40" spans="1:12">
      <c r="A40" s="104" t="s">
        <v>70</v>
      </c>
      <c r="B40" s="105">
        <v>38</v>
      </c>
      <c r="C40" s="237">
        <v>247.40625</v>
      </c>
      <c r="D40" s="198">
        <f>'OA&amp;GRIDCO'!CQ48</f>
        <v>247.40625</v>
      </c>
      <c r="E40" s="242">
        <v>400</v>
      </c>
      <c r="F40" s="232">
        <f>'OA&amp;GRIDCO'!HQ48</f>
        <v>400</v>
      </c>
      <c r="G40" s="241">
        <v>1120</v>
      </c>
      <c r="H40" s="199">
        <f t="shared" si="0"/>
        <v>1120</v>
      </c>
      <c r="I40" s="243">
        <v>270</v>
      </c>
      <c r="J40" s="174">
        <f t="shared" si="1"/>
        <v>270</v>
      </c>
    </row>
    <row r="41" spans="1:12">
      <c r="A41" s="104" t="s">
        <v>71</v>
      </c>
      <c r="B41" s="105">
        <v>39</v>
      </c>
      <c r="C41" s="237">
        <v>247.40625</v>
      </c>
      <c r="D41" s="198">
        <f>'OA&amp;GRIDCO'!CQ49</f>
        <v>247.40625</v>
      </c>
      <c r="E41" s="242">
        <v>400</v>
      </c>
      <c r="F41" s="232">
        <f>'OA&amp;GRIDCO'!HQ49</f>
        <v>400</v>
      </c>
      <c r="G41" s="241">
        <v>1120</v>
      </c>
      <c r="H41" s="199">
        <f t="shared" si="0"/>
        <v>1120</v>
      </c>
      <c r="I41" s="243">
        <v>290</v>
      </c>
      <c r="J41" s="174">
        <f t="shared" si="1"/>
        <v>290</v>
      </c>
    </row>
    <row r="42" spans="1:12">
      <c r="A42" s="104" t="s">
        <v>72</v>
      </c>
      <c r="B42" s="105">
        <v>40</v>
      </c>
      <c r="C42" s="237">
        <v>247.40625</v>
      </c>
      <c r="D42" s="198">
        <f>'OA&amp;GRIDCO'!CQ50</f>
        <v>247.40625</v>
      </c>
      <c r="E42" s="242">
        <v>400</v>
      </c>
      <c r="F42" s="232">
        <f>'OA&amp;GRIDCO'!HQ50</f>
        <v>400</v>
      </c>
      <c r="G42" s="241">
        <v>1120</v>
      </c>
      <c r="H42" s="199">
        <f t="shared" si="0"/>
        <v>1120</v>
      </c>
      <c r="I42" s="243">
        <v>310</v>
      </c>
      <c r="J42" s="174">
        <f t="shared" si="1"/>
        <v>310</v>
      </c>
    </row>
    <row r="43" spans="1:12">
      <c r="A43" s="104" t="s">
        <v>73</v>
      </c>
      <c r="B43" s="105">
        <v>41</v>
      </c>
      <c r="C43" s="237">
        <v>247.40625</v>
      </c>
      <c r="D43" s="198">
        <f>'OA&amp;GRIDCO'!CQ51</f>
        <v>247.40625</v>
      </c>
      <c r="E43" s="242">
        <v>400</v>
      </c>
      <c r="F43" s="232">
        <f>'OA&amp;GRIDCO'!HQ51</f>
        <v>400</v>
      </c>
      <c r="G43" s="241">
        <v>1120</v>
      </c>
      <c r="H43" s="199">
        <f t="shared" si="0"/>
        <v>1120</v>
      </c>
      <c r="I43" s="243">
        <v>330</v>
      </c>
      <c r="J43" s="174">
        <f t="shared" si="1"/>
        <v>330</v>
      </c>
      <c r="L43" s="324"/>
    </row>
    <row r="44" spans="1:12">
      <c r="A44" s="104" t="s">
        <v>74</v>
      </c>
      <c r="B44" s="105">
        <v>42</v>
      </c>
      <c r="C44" s="237">
        <v>247.40625</v>
      </c>
      <c r="D44" s="198">
        <f>'OA&amp;GRIDCO'!CQ52</f>
        <v>247.40625</v>
      </c>
      <c r="E44" s="242">
        <v>400</v>
      </c>
      <c r="F44" s="232">
        <f>'OA&amp;GRIDCO'!HQ52</f>
        <v>400</v>
      </c>
      <c r="G44" s="241">
        <v>1120</v>
      </c>
      <c r="H44" s="199">
        <f t="shared" si="0"/>
        <v>1120</v>
      </c>
      <c r="I44" s="243">
        <v>350</v>
      </c>
      <c r="J44" s="174">
        <f t="shared" si="1"/>
        <v>350</v>
      </c>
      <c r="L44" s="324"/>
    </row>
    <row r="45" spans="1:12">
      <c r="A45" s="104" t="s">
        <v>75</v>
      </c>
      <c r="B45" s="105">
        <v>43</v>
      </c>
      <c r="C45" s="237">
        <v>247.40625</v>
      </c>
      <c r="D45" s="198">
        <f>'OA&amp;GRIDCO'!CQ53</f>
        <v>247.40625</v>
      </c>
      <c r="E45" s="242">
        <v>400</v>
      </c>
      <c r="F45" s="232">
        <f>'OA&amp;GRIDCO'!HQ53</f>
        <v>400</v>
      </c>
      <c r="G45" s="241">
        <v>1120</v>
      </c>
      <c r="H45" s="199">
        <f t="shared" si="0"/>
        <v>1120</v>
      </c>
      <c r="I45" s="243">
        <v>365</v>
      </c>
      <c r="J45" s="174">
        <f t="shared" si="1"/>
        <v>365</v>
      </c>
      <c r="L45" s="324"/>
    </row>
    <row r="46" spans="1:12">
      <c r="A46" s="104" t="s">
        <v>76</v>
      </c>
      <c r="B46" s="105">
        <v>44</v>
      </c>
      <c r="C46" s="237">
        <v>247.40625</v>
      </c>
      <c r="D46" s="198">
        <f>'OA&amp;GRIDCO'!CQ54</f>
        <v>247.40625</v>
      </c>
      <c r="E46" s="242">
        <v>400</v>
      </c>
      <c r="F46" s="232">
        <f>'OA&amp;GRIDCO'!HQ54</f>
        <v>400</v>
      </c>
      <c r="G46" s="241">
        <v>1120</v>
      </c>
      <c r="H46" s="199">
        <f t="shared" si="0"/>
        <v>1120</v>
      </c>
      <c r="I46" s="243">
        <v>365</v>
      </c>
      <c r="J46" s="174">
        <f t="shared" si="1"/>
        <v>365</v>
      </c>
      <c r="L46" s="324"/>
    </row>
    <row r="47" spans="1:12">
      <c r="A47" s="104" t="s">
        <v>77</v>
      </c>
      <c r="B47" s="105">
        <v>45</v>
      </c>
      <c r="C47" s="237">
        <v>247.40625</v>
      </c>
      <c r="D47" s="198">
        <f>'OA&amp;GRIDCO'!CQ55</f>
        <v>247.40625</v>
      </c>
      <c r="E47" s="242">
        <v>400</v>
      </c>
      <c r="F47" s="232">
        <f>'OA&amp;GRIDCO'!HQ55</f>
        <v>400</v>
      </c>
      <c r="G47" s="241">
        <v>1090</v>
      </c>
      <c r="H47" s="199">
        <f t="shared" si="0"/>
        <v>1090</v>
      </c>
      <c r="I47" s="243">
        <v>365</v>
      </c>
      <c r="J47" s="174">
        <f t="shared" si="1"/>
        <v>365</v>
      </c>
      <c r="L47" s="324"/>
    </row>
    <row r="48" spans="1:12">
      <c r="A48" s="104" t="s">
        <v>78</v>
      </c>
      <c r="B48" s="105">
        <v>46</v>
      </c>
      <c r="C48" s="237">
        <v>247.40625</v>
      </c>
      <c r="D48" s="198">
        <f>'OA&amp;GRIDCO'!CQ56</f>
        <v>247.40625</v>
      </c>
      <c r="E48" s="242">
        <v>400</v>
      </c>
      <c r="F48" s="232">
        <f>'OA&amp;GRIDCO'!HQ56</f>
        <v>400</v>
      </c>
      <c r="G48" s="241">
        <v>1090</v>
      </c>
      <c r="H48" s="199">
        <f t="shared" si="0"/>
        <v>1090</v>
      </c>
      <c r="I48" s="243">
        <v>365</v>
      </c>
      <c r="J48" s="174">
        <f t="shared" si="1"/>
        <v>365</v>
      </c>
      <c r="L48" s="324"/>
    </row>
    <row r="49" spans="1:12">
      <c r="A49" s="104" t="s">
        <v>79</v>
      </c>
      <c r="B49" s="105">
        <v>47</v>
      </c>
      <c r="C49" s="237">
        <v>247.40625</v>
      </c>
      <c r="D49" s="198">
        <f>'OA&amp;GRIDCO'!CQ57</f>
        <v>247.40625</v>
      </c>
      <c r="E49" s="242">
        <v>400</v>
      </c>
      <c r="F49" s="232">
        <f>'OA&amp;GRIDCO'!HQ57</f>
        <v>400</v>
      </c>
      <c r="G49" s="241">
        <v>1090</v>
      </c>
      <c r="H49" s="199">
        <f t="shared" si="0"/>
        <v>1090</v>
      </c>
      <c r="I49" s="243">
        <v>365</v>
      </c>
      <c r="J49" s="174">
        <f t="shared" si="1"/>
        <v>365</v>
      </c>
      <c r="L49" s="324"/>
    </row>
    <row r="50" spans="1:12">
      <c r="A50" s="104" t="s">
        <v>80</v>
      </c>
      <c r="B50" s="105">
        <v>48</v>
      </c>
      <c r="C50" s="237">
        <v>247.40625</v>
      </c>
      <c r="D50" s="198">
        <f>'OA&amp;GRIDCO'!CQ58</f>
        <v>247.40625</v>
      </c>
      <c r="E50" s="242">
        <v>400</v>
      </c>
      <c r="F50" s="232">
        <f>'OA&amp;GRIDCO'!HQ58</f>
        <v>400</v>
      </c>
      <c r="G50" s="241">
        <v>1090</v>
      </c>
      <c r="H50" s="199">
        <f t="shared" si="0"/>
        <v>1090</v>
      </c>
      <c r="I50" s="243">
        <v>365</v>
      </c>
      <c r="J50" s="174">
        <f t="shared" si="1"/>
        <v>365</v>
      </c>
      <c r="L50" s="324"/>
    </row>
    <row r="51" spans="1:12">
      <c r="A51" s="104" t="s">
        <v>81</v>
      </c>
      <c r="B51" s="105">
        <v>49</v>
      </c>
      <c r="C51" s="237">
        <v>247.40625</v>
      </c>
      <c r="D51" s="198">
        <f>'OA&amp;GRIDCO'!CQ59</f>
        <v>247.40625</v>
      </c>
      <c r="E51" s="242">
        <v>400</v>
      </c>
      <c r="F51" s="232">
        <f>'OA&amp;GRIDCO'!HQ59</f>
        <v>400</v>
      </c>
      <c r="G51" s="241">
        <v>1090</v>
      </c>
      <c r="H51" s="199">
        <f t="shared" si="0"/>
        <v>1090</v>
      </c>
      <c r="I51" s="243">
        <v>365</v>
      </c>
      <c r="J51" s="174">
        <f t="shared" si="1"/>
        <v>365</v>
      </c>
      <c r="L51" s="324"/>
    </row>
    <row r="52" spans="1:12">
      <c r="A52" s="104" t="s">
        <v>82</v>
      </c>
      <c r="B52" s="105">
        <v>50</v>
      </c>
      <c r="C52" s="237">
        <v>247.40625</v>
      </c>
      <c r="D52" s="198">
        <f>'OA&amp;GRIDCO'!CQ60</f>
        <v>247.40625</v>
      </c>
      <c r="E52" s="242">
        <v>400</v>
      </c>
      <c r="F52" s="232">
        <f>'OA&amp;GRIDCO'!HQ60</f>
        <v>400</v>
      </c>
      <c r="G52" s="241">
        <v>1090</v>
      </c>
      <c r="H52" s="199">
        <f t="shared" si="0"/>
        <v>1090</v>
      </c>
      <c r="I52" s="243">
        <v>365</v>
      </c>
      <c r="J52" s="174">
        <f t="shared" si="1"/>
        <v>365</v>
      </c>
      <c r="L52" s="324"/>
    </row>
    <row r="53" spans="1:12">
      <c r="A53" s="104" t="s">
        <v>83</v>
      </c>
      <c r="B53" s="105">
        <v>51</v>
      </c>
      <c r="C53" s="237">
        <v>247.40625</v>
      </c>
      <c r="D53" s="198">
        <f>'OA&amp;GRIDCO'!CQ61</f>
        <v>247.40625</v>
      </c>
      <c r="E53" s="242">
        <v>400</v>
      </c>
      <c r="F53" s="232">
        <f>'OA&amp;GRIDCO'!HQ61</f>
        <v>400</v>
      </c>
      <c r="G53" s="241">
        <v>1090</v>
      </c>
      <c r="H53" s="199">
        <f t="shared" si="0"/>
        <v>1090</v>
      </c>
      <c r="I53" s="243">
        <v>365</v>
      </c>
      <c r="J53" s="174">
        <f t="shared" si="1"/>
        <v>365</v>
      </c>
      <c r="L53" s="324"/>
    </row>
    <row r="54" spans="1:12">
      <c r="A54" s="104" t="s">
        <v>84</v>
      </c>
      <c r="B54" s="105">
        <v>52</v>
      </c>
      <c r="C54" s="237">
        <v>247.40625</v>
      </c>
      <c r="D54" s="198">
        <f>'OA&amp;GRIDCO'!CQ62</f>
        <v>247.40625</v>
      </c>
      <c r="E54" s="242">
        <v>400</v>
      </c>
      <c r="F54" s="232">
        <f>'OA&amp;GRIDCO'!HQ62</f>
        <v>400</v>
      </c>
      <c r="G54" s="241">
        <v>1090</v>
      </c>
      <c r="H54" s="199">
        <f t="shared" si="0"/>
        <v>1090</v>
      </c>
      <c r="I54" s="243">
        <v>365</v>
      </c>
      <c r="J54" s="174">
        <f t="shared" si="1"/>
        <v>365</v>
      </c>
      <c r="L54" s="324"/>
    </row>
    <row r="55" spans="1:12">
      <c r="A55" s="104" t="s">
        <v>85</v>
      </c>
      <c r="B55" s="105">
        <v>53</v>
      </c>
      <c r="C55" s="237">
        <v>247.40625</v>
      </c>
      <c r="D55" s="198">
        <f>'OA&amp;GRIDCO'!CQ63</f>
        <v>247.40625</v>
      </c>
      <c r="E55" s="242">
        <v>400</v>
      </c>
      <c r="F55" s="232">
        <f>'OA&amp;GRIDCO'!HQ63</f>
        <v>400</v>
      </c>
      <c r="G55" s="241">
        <v>1090</v>
      </c>
      <c r="H55" s="199">
        <f t="shared" si="0"/>
        <v>1090</v>
      </c>
      <c r="I55" s="243">
        <v>365</v>
      </c>
      <c r="J55" s="174">
        <f t="shared" si="1"/>
        <v>365</v>
      </c>
      <c r="L55" s="324"/>
    </row>
    <row r="56" spans="1:12">
      <c r="A56" s="104" t="s">
        <v>86</v>
      </c>
      <c r="B56" s="105">
        <v>54</v>
      </c>
      <c r="C56" s="237">
        <v>247.40625</v>
      </c>
      <c r="D56" s="198">
        <f>'OA&amp;GRIDCO'!CQ64</f>
        <v>247.40625</v>
      </c>
      <c r="E56" s="242">
        <v>400</v>
      </c>
      <c r="F56" s="232">
        <f>'OA&amp;GRIDCO'!HQ64</f>
        <v>400</v>
      </c>
      <c r="G56" s="241">
        <v>1090</v>
      </c>
      <c r="H56" s="199">
        <f t="shared" si="0"/>
        <v>1090</v>
      </c>
      <c r="I56" s="243">
        <v>365</v>
      </c>
      <c r="J56" s="174">
        <f t="shared" si="1"/>
        <v>365</v>
      </c>
      <c r="L56" s="324"/>
    </row>
    <row r="57" spans="1:12">
      <c r="A57" s="104" t="s">
        <v>87</v>
      </c>
      <c r="B57" s="105">
        <v>55</v>
      </c>
      <c r="C57" s="237">
        <v>247.40625</v>
      </c>
      <c r="D57" s="198">
        <f>'OA&amp;GRIDCO'!CQ65</f>
        <v>247.40625</v>
      </c>
      <c r="E57" s="242">
        <v>400</v>
      </c>
      <c r="F57" s="232">
        <f>'OA&amp;GRIDCO'!HQ65</f>
        <v>400</v>
      </c>
      <c r="G57" s="241">
        <v>1090</v>
      </c>
      <c r="H57" s="199">
        <f t="shared" si="0"/>
        <v>1090</v>
      </c>
      <c r="I57" s="243">
        <v>365</v>
      </c>
      <c r="J57" s="174">
        <f t="shared" si="1"/>
        <v>365</v>
      </c>
      <c r="L57" s="324"/>
    </row>
    <row r="58" spans="1:12">
      <c r="A58" s="104" t="s">
        <v>88</v>
      </c>
      <c r="B58" s="105">
        <v>56</v>
      </c>
      <c r="C58" s="237">
        <v>247.40625</v>
      </c>
      <c r="D58" s="198">
        <f>'OA&amp;GRIDCO'!CQ66</f>
        <v>247.40625</v>
      </c>
      <c r="E58" s="242">
        <v>400</v>
      </c>
      <c r="F58" s="232">
        <f>'OA&amp;GRIDCO'!HQ66</f>
        <v>400</v>
      </c>
      <c r="G58" s="241">
        <v>1090</v>
      </c>
      <c r="H58" s="199">
        <f t="shared" si="0"/>
        <v>1090</v>
      </c>
      <c r="I58" s="243">
        <v>365</v>
      </c>
      <c r="J58" s="174">
        <f t="shared" si="1"/>
        <v>365</v>
      </c>
      <c r="L58" s="324"/>
    </row>
    <row r="59" spans="1:12">
      <c r="A59" s="104" t="s">
        <v>89</v>
      </c>
      <c r="B59" s="105">
        <v>57</v>
      </c>
      <c r="C59" s="237">
        <v>247.40625</v>
      </c>
      <c r="D59" s="198">
        <f>'OA&amp;GRIDCO'!CQ67</f>
        <v>247.40625</v>
      </c>
      <c r="E59" s="242">
        <v>400</v>
      </c>
      <c r="F59" s="232">
        <f>'OA&amp;GRIDCO'!HQ67</f>
        <v>400</v>
      </c>
      <c r="G59" s="241">
        <v>1090</v>
      </c>
      <c r="H59" s="199">
        <f t="shared" si="0"/>
        <v>1090</v>
      </c>
      <c r="I59" s="243">
        <v>365</v>
      </c>
      <c r="J59" s="174">
        <f t="shared" si="1"/>
        <v>365</v>
      </c>
      <c r="L59" s="324"/>
    </row>
    <row r="60" spans="1:12">
      <c r="A60" s="104" t="s">
        <v>90</v>
      </c>
      <c r="B60" s="105">
        <v>58</v>
      </c>
      <c r="C60" s="237">
        <v>247.40625</v>
      </c>
      <c r="D60" s="198">
        <f>'OA&amp;GRIDCO'!CQ68</f>
        <v>247.40625</v>
      </c>
      <c r="E60" s="242">
        <v>400</v>
      </c>
      <c r="F60" s="232">
        <f>'OA&amp;GRIDCO'!HQ68</f>
        <v>400</v>
      </c>
      <c r="G60" s="241">
        <v>1090</v>
      </c>
      <c r="H60" s="199">
        <f t="shared" si="0"/>
        <v>1090</v>
      </c>
      <c r="I60" s="243">
        <v>365</v>
      </c>
      <c r="J60" s="174">
        <f t="shared" si="1"/>
        <v>365</v>
      </c>
      <c r="L60" s="324"/>
    </row>
    <row r="61" spans="1:12">
      <c r="A61" s="104" t="s">
        <v>91</v>
      </c>
      <c r="B61" s="105">
        <v>59</v>
      </c>
      <c r="C61" s="237">
        <v>247.40625</v>
      </c>
      <c r="D61" s="198">
        <f>'OA&amp;GRIDCO'!CQ69</f>
        <v>247.40625</v>
      </c>
      <c r="E61" s="242">
        <v>400</v>
      </c>
      <c r="F61" s="232">
        <f>'OA&amp;GRIDCO'!HQ69</f>
        <v>400</v>
      </c>
      <c r="G61" s="241">
        <v>1090</v>
      </c>
      <c r="H61" s="199">
        <f t="shared" si="0"/>
        <v>1090</v>
      </c>
      <c r="I61" s="243">
        <v>365</v>
      </c>
      <c r="J61" s="174">
        <f t="shared" si="1"/>
        <v>365</v>
      </c>
      <c r="L61" s="324"/>
    </row>
    <row r="62" spans="1:12">
      <c r="A62" s="104" t="s">
        <v>92</v>
      </c>
      <c r="B62" s="105">
        <v>60</v>
      </c>
      <c r="C62" s="237">
        <v>247.40625</v>
      </c>
      <c r="D62" s="198">
        <f>'OA&amp;GRIDCO'!CQ70</f>
        <v>247.40625</v>
      </c>
      <c r="E62" s="242">
        <v>400</v>
      </c>
      <c r="F62" s="232">
        <f>'OA&amp;GRIDCO'!HQ70</f>
        <v>400</v>
      </c>
      <c r="G62" s="241">
        <v>1090</v>
      </c>
      <c r="H62" s="199">
        <f t="shared" si="0"/>
        <v>1090</v>
      </c>
      <c r="I62" s="243">
        <v>365</v>
      </c>
      <c r="J62" s="174">
        <f t="shared" si="1"/>
        <v>365</v>
      </c>
      <c r="L62" s="324"/>
    </row>
    <row r="63" spans="1:12">
      <c r="A63" s="104" t="s">
        <v>93</v>
      </c>
      <c r="B63" s="105">
        <v>61</v>
      </c>
      <c r="C63" s="237">
        <v>247.40625</v>
      </c>
      <c r="D63" s="198">
        <f>'OA&amp;GRIDCO'!CQ71</f>
        <v>247.40625</v>
      </c>
      <c r="E63" s="242">
        <v>400</v>
      </c>
      <c r="F63" s="232">
        <f>'OA&amp;GRIDCO'!HQ71</f>
        <v>400</v>
      </c>
      <c r="G63" s="241">
        <v>1090</v>
      </c>
      <c r="H63" s="199">
        <f t="shared" si="0"/>
        <v>1090</v>
      </c>
      <c r="I63" s="243">
        <v>365</v>
      </c>
      <c r="J63" s="174">
        <f t="shared" si="1"/>
        <v>365</v>
      </c>
      <c r="L63" s="324"/>
    </row>
    <row r="64" spans="1:12">
      <c r="A64" s="104" t="s">
        <v>94</v>
      </c>
      <c r="B64" s="105">
        <v>62</v>
      </c>
      <c r="C64" s="237">
        <v>247.40625</v>
      </c>
      <c r="D64" s="198">
        <f>'OA&amp;GRIDCO'!CQ72</f>
        <v>247.40625</v>
      </c>
      <c r="E64" s="242">
        <v>400</v>
      </c>
      <c r="F64" s="232">
        <f>'OA&amp;GRIDCO'!HQ72</f>
        <v>400</v>
      </c>
      <c r="G64" s="241">
        <v>1090</v>
      </c>
      <c r="H64" s="199">
        <f t="shared" si="0"/>
        <v>1090</v>
      </c>
      <c r="I64" s="243">
        <v>365</v>
      </c>
      <c r="J64" s="174">
        <f t="shared" si="1"/>
        <v>365</v>
      </c>
      <c r="L64" s="324"/>
    </row>
    <row r="65" spans="1:10">
      <c r="A65" s="104" t="s">
        <v>95</v>
      </c>
      <c r="B65" s="105">
        <v>63</v>
      </c>
      <c r="C65" s="237">
        <v>247.40625</v>
      </c>
      <c r="D65" s="198">
        <f>'OA&amp;GRIDCO'!CQ73</f>
        <v>247.40625</v>
      </c>
      <c r="E65" s="242">
        <v>400</v>
      </c>
      <c r="F65" s="232">
        <f>'OA&amp;GRIDCO'!HQ73</f>
        <v>400</v>
      </c>
      <c r="G65" s="241">
        <v>1090</v>
      </c>
      <c r="H65" s="199">
        <f t="shared" si="0"/>
        <v>1090</v>
      </c>
      <c r="I65" s="243">
        <v>365</v>
      </c>
      <c r="J65" s="174">
        <f t="shared" si="1"/>
        <v>365</v>
      </c>
    </row>
    <row r="66" spans="1:10">
      <c r="A66" s="104" t="s">
        <v>96</v>
      </c>
      <c r="B66" s="105">
        <v>64</v>
      </c>
      <c r="C66" s="237">
        <v>247.40625</v>
      </c>
      <c r="D66" s="198">
        <f>'OA&amp;GRIDCO'!CQ74</f>
        <v>247.40625</v>
      </c>
      <c r="E66" s="242">
        <v>400</v>
      </c>
      <c r="F66" s="232">
        <f>'OA&amp;GRIDCO'!HQ74</f>
        <v>400</v>
      </c>
      <c r="G66" s="241">
        <v>1090</v>
      </c>
      <c r="H66" s="199">
        <f t="shared" si="0"/>
        <v>1090</v>
      </c>
      <c r="I66" s="243">
        <v>365</v>
      </c>
      <c r="J66" s="174">
        <f t="shared" si="1"/>
        <v>365</v>
      </c>
    </row>
    <row r="67" spans="1:10">
      <c r="A67" s="104" t="s">
        <v>97</v>
      </c>
      <c r="B67" s="105">
        <v>65</v>
      </c>
      <c r="C67" s="237">
        <v>247.40625</v>
      </c>
      <c r="D67" s="198">
        <f>'OA&amp;GRIDCO'!CQ75</f>
        <v>247.40625</v>
      </c>
      <c r="E67" s="242">
        <v>400</v>
      </c>
      <c r="F67" s="232">
        <f>'OA&amp;GRIDCO'!HQ75</f>
        <v>400</v>
      </c>
      <c r="G67" s="241">
        <v>1090</v>
      </c>
      <c r="H67" s="199">
        <f t="shared" si="0"/>
        <v>1090</v>
      </c>
      <c r="I67" s="243">
        <v>365</v>
      </c>
      <c r="J67" s="174">
        <f t="shared" si="1"/>
        <v>365</v>
      </c>
    </row>
    <row r="68" spans="1:10">
      <c r="A68" s="104" t="s">
        <v>98</v>
      </c>
      <c r="B68" s="105">
        <v>66</v>
      </c>
      <c r="C68" s="237">
        <v>247.40625</v>
      </c>
      <c r="D68" s="198">
        <f>'OA&amp;GRIDCO'!CQ76</f>
        <v>247.40625</v>
      </c>
      <c r="E68" s="242">
        <v>400</v>
      </c>
      <c r="F68" s="232">
        <f>'OA&amp;GRIDCO'!HQ76</f>
        <v>400</v>
      </c>
      <c r="G68" s="241">
        <v>1090</v>
      </c>
      <c r="H68" s="199">
        <f t="shared" ref="H68:H98" si="2">G68</f>
        <v>1090</v>
      </c>
      <c r="I68" s="243">
        <v>365</v>
      </c>
      <c r="J68" s="174">
        <f t="shared" ref="J68:J98" si="3">I68</f>
        <v>365</v>
      </c>
    </row>
    <row r="69" spans="1:10">
      <c r="A69" s="104" t="s">
        <v>99</v>
      </c>
      <c r="B69" s="105">
        <v>67</v>
      </c>
      <c r="C69" s="237">
        <v>247.40625</v>
      </c>
      <c r="D69" s="198">
        <f>'OA&amp;GRIDCO'!CQ77</f>
        <v>247.40625</v>
      </c>
      <c r="E69" s="242">
        <v>400</v>
      </c>
      <c r="F69" s="232">
        <f>'OA&amp;GRIDCO'!HQ77</f>
        <v>400</v>
      </c>
      <c r="G69" s="241">
        <v>1090</v>
      </c>
      <c r="H69" s="199">
        <f t="shared" si="2"/>
        <v>1090</v>
      </c>
      <c r="I69" s="243">
        <v>365</v>
      </c>
      <c r="J69" s="174">
        <f t="shared" si="3"/>
        <v>365</v>
      </c>
    </row>
    <row r="70" spans="1:10">
      <c r="A70" s="104" t="s">
        <v>100</v>
      </c>
      <c r="B70" s="105">
        <v>68</v>
      </c>
      <c r="C70" s="237">
        <v>247.40625</v>
      </c>
      <c r="D70" s="198">
        <f>'OA&amp;GRIDCO'!CQ78</f>
        <v>247.40625</v>
      </c>
      <c r="E70" s="242">
        <v>400</v>
      </c>
      <c r="F70" s="232">
        <f>'OA&amp;GRIDCO'!HQ78</f>
        <v>400</v>
      </c>
      <c r="G70" s="241">
        <v>1090</v>
      </c>
      <c r="H70" s="199">
        <f t="shared" si="2"/>
        <v>1090</v>
      </c>
      <c r="I70" s="243">
        <v>365</v>
      </c>
      <c r="J70" s="174">
        <f t="shared" si="3"/>
        <v>365</v>
      </c>
    </row>
    <row r="71" spans="1:10">
      <c r="A71" s="104" t="s">
        <v>101</v>
      </c>
      <c r="B71" s="105">
        <v>69</v>
      </c>
      <c r="C71" s="237">
        <v>247.40625</v>
      </c>
      <c r="D71" s="198">
        <f>'OA&amp;GRIDCO'!CQ79</f>
        <v>247.40625</v>
      </c>
      <c r="E71" s="242">
        <v>400</v>
      </c>
      <c r="F71" s="232">
        <f>'OA&amp;GRIDCO'!HQ79</f>
        <v>400</v>
      </c>
      <c r="G71" s="241">
        <v>1090</v>
      </c>
      <c r="H71" s="199">
        <f t="shared" si="2"/>
        <v>1090</v>
      </c>
      <c r="I71" s="243">
        <v>365</v>
      </c>
      <c r="J71" s="174">
        <f t="shared" si="3"/>
        <v>365</v>
      </c>
    </row>
    <row r="72" spans="1:10">
      <c r="A72" s="104" t="s">
        <v>102</v>
      </c>
      <c r="B72" s="105">
        <v>70</v>
      </c>
      <c r="C72" s="237">
        <v>247.40625</v>
      </c>
      <c r="D72" s="198">
        <f>'OA&amp;GRIDCO'!CQ80</f>
        <v>247.40625</v>
      </c>
      <c r="E72" s="242">
        <v>400</v>
      </c>
      <c r="F72" s="232">
        <f>'OA&amp;GRIDCO'!HQ80</f>
        <v>400</v>
      </c>
      <c r="G72" s="241">
        <v>1090</v>
      </c>
      <c r="H72" s="199">
        <f t="shared" si="2"/>
        <v>1090</v>
      </c>
      <c r="I72" s="243">
        <v>365</v>
      </c>
      <c r="J72" s="174">
        <f t="shared" si="3"/>
        <v>365</v>
      </c>
    </row>
    <row r="73" spans="1:10">
      <c r="A73" s="104" t="s">
        <v>103</v>
      </c>
      <c r="B73" s="105">
        <v>71</v>
      </c>
      <c r="C73" s="237">
        <v>247.40625</v>
      </c>
      <c r="D73" s="198">
        <f>'OA&amp;GRIDCO'!CQ81</f>
        <v>247.40625</v>
      </c>
      <c r="E73" s="242">
        <v>400</v>
      </c>
      <c r="F73" s="232">
        <f>'OA&amp;GRIDCO'!HQ81</f>
        <v>400</v>
      </c>
      <c r="G73" s="241">
        <v>1090</v>
      </c>
      <c r="H73" s="199">
        <f t="shared" si="2"/>
        <v>1090</v>
      </c>
      <c r="I73" s="243">
        <v>365</v>
      </c>
      <c r="J73" s="174">
        <f t="shared" si="3"/>
        <v>365</v>
      </c>
    </row>
    <row r="74" spans="1:10">
      <c r="A74" s="104" t="s">
        <v>104</v>
      </c>
      <c r="B74" s="105">
        <v>72</v>
      </c>
      <c r="C74" s="237">
        <v>247.40625</v>
      </c>
      <c r="D74" s="198">
        <f>'OA&amp;GRIDCO'!CQ82</f>
        <v>247.40625</v>
      </c>
      <c r="E74" s="242">
        <v>400</v>
      </c>
      <c r="F74" s="232">
        <f>'OA&amp;GRIDCO'!HQ82</f>
        <v>400</v>
      </c>
      <c r="G74" s="241">
        <v>1090</v>
      </c>
      <c r="H74" s="199">
        <f t="shared" si="2"/>
        <v>1090</v>
      </c>
      <c r="I74" s="243">
        <v>365</v>
      </c>
      <c r="J74" s="174">
        <f t="shared" si="3"/>
        <v>365</v>
      </c>
    </row>
    <row r="75" spans="1:10">
      <c r="A75" s="104" t="s">
        <v>105</v>
      </c>
      <c r="B75" s="105">
        <v>73</v>
      </c>
      <c r="C75" s="237">
        <v>247.40625</v>
      </c>
      <c r="D75" s="198">
        <f>'OA&amp;GRIDCO'!CQ83</f>
        <v>247.40625</v>
      </c>
      <c r="E75" s="242">
        <v>400</v>
      </c>
      <c r="F75" s="232">
        <f>'OA&amp;GRIDCO'!HQ83</f>
        <v>400</v>
      </c>
      <c r="G75" s="241">
        <v>1090</v>
      </c>
      <c r="H75" s="199">
        <f t="shared" si="2"/>
        <v>1090</v>
      </c>
      <c r="I75" s="243">
        <v>365</v>
      </c>
      <c r="J75" s="174">
        <f t="shared" si="3"/>
        <v>365</v>
      </c>
    </row>
    <row r="76" spans="1:10">
      <c r="A76" s="104" t="s">
        <v>106</v>
      </c>
      <c r="B76" s="105">
        <v>74</v>
      </c>
      <c r="C76" s="237">
        <v>247.40625</v>
      </c>
      <c r="D76" s="198">
        <f>'OA&amp;GRIDCO'!CQ84</f>
        <v>247.40625</v>
      </c>
      <c r="E76" s="242">
        <v>400</v>
      </c>
      <c r="F76" s="232">
        <f>'OA&amp;GRIDCO'!HQ84</f>
        <v>400</v>
      </c>
      <c r="G76" s="241">
        <v>1090</v>
      </c>
      <c r="H76" s="199">
        <f t="shared" si="2"/>
        <v>1090</v>
      </c>
      <c r="I76" s="243">
        <v>365</v>
      </c>
      <c r="J76" s="174">
        <f t="shared" si="3"/>
        <v>365</v>
      </c>
    </row>
    <row r="77" spans="1:10">
      <c r="A77" s="104" t="s">
        <v>107</v>
      </c>
      <c r="B77" s="105">
        <v>75</v>
      </c>
      <c r="C77" s="237">
        <v>247.40625</v>
      </c>
      <c r="D77" s="198">
        <f>'OA&amp;GRIDCO'!CQ85</f>
        <v>247.40625</v>
      </c>
      <c r="E77" s="242">
        <v>400</v>
      </c>
      <c r="F77" s="232">
        <f>'OA&amp;GRIDCO'!HQ85</f>
        <v>400</v>
      </c>
      <c r="G77" s="241">
        <v>1090</v>
      </c>
      <c r="H77" s="199">
        <f t="shared" si="2"/>
        <v>1090</v>
      </c>
      <c r="I77" s="243">
        <v>365</v>
      </c>
      <c r="J77" s="174">
        <f t="shared" si="3"/>
        <v>365</v>
      </c>
    </row>
    <row r="78" spans="1:10">
      <c r="A78" s="104" t="s">
        <v>108</v>
      </c>
      <c r="B78" s="105">
        <v>76</v>
      </c>
      <c r="C78" s="237">
        <v>247.40625</v>
      </c>
      <c r="D78" s="198">
        <f>'OA&amp;GRIDCO'!CQ86</f>
        <v>247.40625</v>
      </c>
      <c r="E78" s="242">
        <v>400</v>
      </c>
      <c r="F78" s="232">
        <f>'OA&amp;GRIDCO'!HQ86</f>
        <v>400</v>
      </c>
      <c r="G78" s="241">
        <v>1090</v>
      </c>
      <c r="H78" s="199">
        <f t="shared" si="2"/>
        <v>1090</v>
      </c>
      <c r="I78" s="243">
        <v>365</v>
      </c>
      <c r="J78" s="174">
        <f t="shared" si="3"/>
        <v>365</v>
      </c>
    </row>
    <row r="79" spans="1:10">
      <c r="A79" s="104" t="s">
        <v>109</v>
      </c>
      <c r="B79" s="105">
        <v>77</v>
      </c>
      <c r="C79" s="237">
        <v>247.40625</v>
      </c>
      <c r="D79" s="198">
        <f>'OA&amp;GRIDCO'!CQ87</f>
        <v>247.40625</v>
      </c>
      <c r="E79" s="242">
        <v>400</v>
      </c>
      <c r="F79" s="232">
        <f>'OA&amp;GRIDCO'!HQ87</f>
        <v>400</v>
      </c>
      <c r="G79" s="241">
        <v>1090</v>
      </c>
      <c r="H79" s="199">
        <f t="shared" si="2"/>
        <v>1090</v>
      </c>
      <c r="I79" s="243">
        <v>365</v>
      </c>
      <c r="J79" s="174">
        <f t="shared" si="3"/>
        <v>365</v>
      </c>
    </row>
    <row r="80" spans="1:10">
      <c r="A80" s="104" t="s">
        <v>110</v>
      </c>
      <c r="B80" s="105">
        <v>78</v>
      </c>
      <c r="C80" s="237">
        <v>247.40625</v>
      </c>
      <c r="D80" s="198">
        <f>'OA&amp;GRIDCO'!CQ88</f>
        <v>247.40625</v>
      </c>
      <c r="E80" s="242">
        <v>400</v>
      </c>
      <c r="F80" s="232">
        <f>'OA&amp;GRIDCO'!HQ88</f>
        <v>400</v>
      </c>
      <c r="G80" s="241">
        <v>1090</v>
      </c>
      <c r="H80" s="199">
        <f t="shared" si="2"/>
        <v>1090</v>
      </c>
      <c r="I80" s="243">
        <v>365</v>
      </c>
      <c r="J80" s="174">
        <f t="shared" si="3"/>
        <v>365</v>
      </c>
    </row>
    <row r="81" spans="1:10">
      <c r="A81" s="104" t="s">
        <v>111</v>
      </c>
      <c r="B81" s="105">
        <v>79</v>
      </c>
      <c r="C81" s="237">
        <v>247.40625</v>
      </c>
      <c r="D81" s="198">
        <f>'OA&amp;GRIDCO'!CQ89</f>
        <v>247.40625</v>
      </c>
      <c r="E81" s="242">
        <v>400</v>
      </c>
      <c r="F81" s="232">
        <f>'OA&amp;GRIDCO'!HQ89</f>
        <v>400</v>
      </c>
      <c r="G81" s="241">
        <v>1090</v>
      </c>
      <c r="H81" s="199">
        <f t="shared" si="2"/>
        <v>1090</v>
      </c>
      <c r="I81" s="243">
        <v>365</v>
      </c>
      <c r="J81" s="174">
        <f t="shared" si="3"/>
        <v>365</v>
      </c>
    </row>
    <row r="82" spans="1:10">
      <c r="A82" s="104" t="s">
        <v>112</v>
      </c>
      <c r="B82" s="105">
        <v>80</v>
      </c>
      <c r="C82" s="237">
        <v>247.40625</v>
      </c>
      <c r="D82" s="198">
        <f>'OA&amp;GRIDCO'!CQ90</f>
        <v>247.40625</v>
      </c>
      <c r="E82" s="242">
        <v>400</v>
      </c>
      <c r="F82" s="232">
        <f>'OA&amp;GRIDCO'!HQ90</f>
        <v>400</v>
      </c>
      <c r="G82" s="241">
        <v>1090</v>
      </c>
      <c r="H82" s="199">
        <f t="shared" si="2"/>
        <v>1090</v>
      </c>
      <c r="I82" s="243">
        <v>365</v>
      </c>
      <c r="J82" s="174">
        <f t="shared" si="3"/>
        <v>365</v>
      </c>
    </row>
    <row r="83" spans="1:10">
      <c r="A83" s="104" t="s">
        <v>113</v>
      </c>
      <c r="B83" s="105">
        <v>81</v>
      </c>
      <c r="C83" s="237">
        <v>247.40625</v>
      </c>
      <c r="D83" s="198">
        <f>'OA&amp;GRIDCO'!CQ91</f>
        <v>247.40625</v>
      </c>
      <c r="E83" s="242">
        <v>430</v>
      </c>
      <c r="F83" s="232">
        <f>'OA&amp;GRIDCO'!HQ91</f>
        <v>430</v>
      </c>
      <c r="G83" s="241">
        <v>1090</v>
      </c>
      <c r="H83" s="199">
        <f t="shared" si="2"/>
        <v>1090</v>
      </c>
      <c r="I83" s="243">
        <v>365</v>
      </c>
      <c r="J83" s="174">
        <f t="shared" si="3"/>
        <v>365</v>
      </c>
    </row>
    <row r="84" spans="1:10">
      <c r="A84" s="104" t="s">
        <v>114</v>
      </c>
      <c r="B84" s="105">
        <v>82</v>
      </c>
      <c r="C84" s="237">
        <v>247.40625</v>
      </c>
      <c r="D84" s="198">
        <f>'OA&amp;GRIDCO'!CQ92</f>
        <v>247.40625</v>
      </c>
      <c r="E84" s="242">
        <v>460</v>
      </c>
      <c r="F84" s="232">
        <f>'OA&amp;GRIDCO'!HQ92</f>
        <v>460</v>
      </c>
      <c r="G84" s="241">
        <v>1090</v>
      </c>
      <c r="H84" s="199">
        <f t="shared" si="2"/>
        <v>1090</v>
      </c>
      <c r="I84" s="243">
        <v>365</v>
      </c>
      <c r="J84" s="174">
        <f t="shared" si="3"/>
        <v>365</v>
      </c>
    </row>
    <row r="85" spans="1:10">
      <c r="A85" s="104" t="s">
        <v>115</v>
      </c>
      <c r="B85" s="105">
        <v>83</v>
      </c>
      <c r="C85" s="237">
        <v>247.40625</v>
      </c>
      <c r="D85" s="198">
        <f>'OA&amp;GRIDCO'!CQ93</f>
        <v>247.40625</v>
      </c>
      <c r="E85" s="242">
        <v>490</v>
      </c>
      <c r="F85" s="232">
        <f>'OA&amp;GRIDCO'!HQ93</f>
        <v>490</v>
      </c>
      <c r="G85" s="241">
        <v>1090</v>
      </c>
      <c r="H85" s="199">
        <f t="shared" si="2"/>
        <v>1090</v>
      </c>
      <c r="I85" s="243">
        <v>365</v>
      </c>
      <c r="J85" s="174">
        <f t="shared" si="3"/>
        <v>365</v>
      </c>
    </row>
    <row r="86" spans="1:10">
      <c r="A86" s="104" t="s">
        <v>116</v>
      </c>
      <c r="B86" s="105">
        <v>84</v>
      </c>
      <c r="C86" s="237">
        <v>247.40625</v>
      </c>
      <c r="D86" s="198">
        <f>'OA&amp;GRIDCO'!CQ94</f>
        <v>247.40625</v>
      </c>
      <c r="E86" s="242">
        <v>520</v>
      </c>
      <c r="F86" s="232">
        <f>'OA&amp;GRIDCO'!HQ94</f>
        <v>520</v>
      </c>
      <c r="G86" s="241">
        <v>1090</v>
      </c>
      <c r="H86" s="199">
        <f t="shared" si="2"/>
        <v>1090</v>
      </c>
      <c r="I86" s="243">
        <v>365</v>
      </c>
      <c r="J86" s="174">
        <f t="shared" si="3"/>
        <v>365</v>
      </c>
    </row>
    <row r="87" spans="1:10">
      <c r="A87" s="104" t="s">
        <v>117</v>
      </c>
      <c r="B87" s="105">
        <v>85</v>
      </c>
      <c r="C87" s="237">
        <v>247.40625</v>
      </c>
      <c r="D87" s="198">
        <f>'OA&amp;GRIDCO'!CQ95</f>
        <v>247.40625</v>
      </c>
      <c r="E87" s="242">
        <v>550</v>
      </c>
      <c r="F87" s="232">
        <f>'OA&amp;GRIDCO'!HQ95</f>
        <v>550</v>
      </c>
      <c r="G87" s="241">
        <v>1090</v>
      </c>
      <c r="H87" s="199">
        <f t="shared" si="2"/>
        <v>1090</v>
      </c>
      <c r="I87" s="243">
        <v>365</v>
      </c>
      <c r="J87" s="174">
        <f t="shared" si="3"/>
        <v>365</v>
      </c>
    </row>
    <row r="88" spans="1:10">
      <c r="A88" s="104" t="s">
        <v>118</v>
      </c>
      <c r="B88" s="105">
        <v>86</v>
      </c>
      <c r="C88" s="237">
        <v>247.40625</v>
      </c>
      <c r="D88" s="198">
        <f>'OA&amp;GRIDCO'!CQ96</f>
        <v>247.40625</v>
      </c>
      <c r="E88" s="242">
        <v>550</v>
      </c>
      <c r="F88" s="232">
        <f>'OA&amp;GRIDCO'!HQ96</f>
        <v>550</v>
      </c>
      <c r="G88" s="241">
        <v>1090</v>
      </c>
      <c r="H88" s="199">
        <f t="shared" si="2"/>
        <v>1090</v>
      </c>
      <c r="I88" s="243">
        <v>365</v>
      </c>
      <c r="J88" s="174">
        <f t="shared" si="3"/>
        <v>365</v>
      </c>
    </row>
    <row r="89" spans="1:10">
      <c r="A89" s="104" t="s">
        <v>119</v>
      </c>
      <c r="B89" s="105">
        <v>87</v>
      </c>
      <c r="C89" s="237">
        <v>247.40625</v>
      </c>
      <c r="D89" s="198">
        <f>'OA&amp;GRIDCO'!CQ97</f>
        <v>247.40625</v>
      </c>
      <c r="E89" s="242">
        <v>550</v>
      </c>
      <c r="F89" s="232">
        <f>'OA&amp;GRIDCO'!HQ97</f>
        <v>550</v>
      </c>
      <c r="G89" s="241">
        <v>1090</v>
      </c>
      <c r="H89" s="199">
        <f t="shared" si="2"/>
        <v>1090</v>
      </c>
      <c r="I89" s="243">
        <v>365</v>
      </c>
      <c r="J89" s="174">
        <f t="shared" si="3"/>
        <v>365</v>
      </c>
    </row>
    <row r="90" spans="1:10">
      <c r="A90" s="104" t="s">
        <v>120</v>
      </c>
      <c r="B90" s="105">
        <v>88</v>
      </c>
      <c r="C90" s="237">
        <v>247.40625</v>
      </c>
      <c r="D90" s="198">
        <f>'OA&amp;GRIDCO'!CQ98</f>
        <v>247.40625</v>
      </c>
      <c r="E90" s="242">
        <v>550</v>
      </c>
      <c r="F90" s="232">
        <f>'OA&amp;GRIDCO'!HQ98</f>
        <v>550</v>
      </c>
      <c r="G90" s="241">
        <v>1090</v>
      </c>
      <c r="H90" s="199">
        <f t="shared" si="2"/>
        <v>1090</v>
      </c>
      <c r="I90" s="243">
        <v>365</v>
      </c>
      <c r="J90" s="174">
        <f t="shared" si="3"/>
        <v>365</v>
      </c>
    </row>
    <row r="91" spans="1:10">
      <c r="A91" s="104" t="s">
        <v>121</v>
      </c>
      <c r="B91" s="105">
        <v>89</v>
      </c>
      <c r="C91" s="237">
        <v>247.40625</v>
      </c>
      <c r="D91" s="198">
        <f>'OA&amp;GRIDCO'!CQ99</f>
        <v>247.40625</v>
      </c>
      <c r="E91" s="242">
        <v>550</v>
      </c>
      <c r="F91" s="232">
        <f>'OA&amp;GRIDCO'!HQ99</f>
        <v>550</v>
      </c>
      <c r="G91" s="241">
        <v>1090</v>
      </c>
      <c r="H91" s="199">
        <f t="shared" si="2"/>
        <v>1090</v>
      </c>
      <c r="I91" s="243">
        <v>365</v>
      </c>
      <c r="J91" s="174">
        <f t="shared" si="3"/>
        <v>365</v>
      </c>
    </row>
    <row r="92" spans="1:10">
      <c r="A92" s="104" t="s">
        <v>122</v>
      </c>
      <c r="B92" s="105">
        <v>90</v>
      </c>
      <c r="C92" s="237">
        <v>247.40625</v>
      </c>
      <c r="D92" s="198">
        <f>'OA&amp;GRIDCO'!CQ100</f>
        <v>247.40625</v>
      </c>
      <c r="E92" s="242">
        <v>550</v>
      </c>
      <c r="F92" s="232">
        <f>'OA&amp;GRIDCO'!HQ100</f>
        <v>550</v>
      </c>
      <c r="G92" s="241">
        <v>1090</v>
      </c>
      <c r="H92" s="199">
        <f t="shared" si="2"/>
        <v>1090</v>
      </c>
      <c r="I92" s="243">
        <v>365</v>
      </c>
      <c r="J92" s="174">
        <f t="shared" si="3"/>
        <v>365</v>
      </c>
    </row>
    <row r="93" spans="1:10">
      <c r="A93" s="104" t="s">
        <v>123</v>
      </c>
      <c r="B93" s="105">
        <v>91</v>
      </c>
      <c r="C93" s="237">
        <v>247.40625</v>
      </c>
      <c r="D93" s="198">
        <f>'OA&amp;GRIDCO'!CQ101</f>
        <v>247.40625</v>
      </c>
      <c r="E93" s="242">
        <v>550</v>
      </c>
      <c r="F93" s="232">
        <f>'OA&amp;GRIDCO'!HQ101</f>
        <v>550</v>
      </c>
      <c r="G93" s="241">
        <v>1090</v>
      </c>
      <c r="H93" s="199">
        <f t="shared" si="2"/>
        <v>1090</v>
      </c>
      <c r="I93" s="243">
        <v>365</v>
      </c>
      <c r="J93" s="174">
        <f t="shared" si="3"/>
        <v>365</v>
      </c>
    </row>
    <row r="94" spans="1:10">
      <c r="A94" s="104" t="s">
        <v>124</v>
      </c>
      <c r="B94" s="105">
        <v>92</v>
      </c>
      <c r="C94" s="237">
        <v>247.40625</v>
      </c>
      <c r="D94" s="198">
        <f>'OA&amp;GRIDCO'!CQ102</f>
        <v>247.40625</v>
      </c>
      <c r="E94" s="242">
        <v>550</v>
      </c>
      <c r="F94" s="232">
        <f>'OA&amp;GRIDCO'!HQ102</f>
        <v>550</v>
      </c>
      <c r="G94" s="241">
        <v>1090</v>
      </c>
      <c r="H94" s="199">
        <f t="shared" si="2"/>
        <v>1090</v>
      </c>
      <c r="I94" s="243">
        <v>365</v>
      </c>
      <c r="J94" s="174">
        <f t="shared" si="3"/>
        <v>365</v>
      </c>
    </row>
    <row r="95" spans="1:10">
      <c r="A95" s="104" t="s">
        <v>125</v>
      </c>
      <c r="B95" s="105">
        <v>93</v>
      </c>
      <c r="C95" s="237">
        <v>247.40625</v>
      </c>
      <c r="D95" s="198">
        <f>'OA&amp;GRIDCO'!CQ103</f>
        <v>247.40625</v>
      </c>
      <c r="E95" s="242">
        <v>550</v>
      </c>
      <c r="F95" s="232">
        <f>'OA&amp;GRIDCO'!HQ103</f>
        <v>550</v>
      </c>
      <c r="G95" s="241">
        <v>1090</v>
      </c>
      <c r="H95" s="199">
        <f t="shared" si="2"/>
        <v>1090</v>
      </c>
      <c r="I95" s="243">
        <v>365</v>
      </c>
      <c r="J95" s="174">
        <f t="shared" si="3"/>
        <v>365</v>
      </c>
    </row>
    <row r="96" spans="1:10">
      <c r="A96" s="104" t="s">
        <v>126</v>
      </c>
      <c r="B96" s="105">
        <v>94</v>
      </c>
      <c r="C96" s="237">
        <v>247.40625</v>
      </c>
      <c r="D96" s="198">
        <f>'OA&amp;GRIDCO'!CQ104</f>
        <v>247.40625</v>
      </c>
      <c r="E96" s="242">
        <v>550</v>
      </c>
      <c r="F96" s="232">
        <f>'OA&amp;GRIDCO'!HQ104</f>
        <v>550</v>
      </c>
      <c r="G96" s="241">
        <v>1090</v>
      </c>
      <c r="H96" s="199">
        <f t="shared" si="2"/>
        <v>1090</v>
      </c>
      <c r="I96" s="243">
        <v>365</v>
      </c>
      <c r="J96" s="174">
        <f t="shared" si="3"/>
        <v>365</v>
      </c>
    </row>
    <row r="97" spans="1:10">
      <c r="A97" s="104" t="s">
        <v>127</v>
      </c>
      <c r="B97" s="105">
        <v>95</v>
      </c>
      <c r="C97" s="237">
        <v>247.40625</v>
      </c>
      <c r="D97" s="198">
        <f>'OA&amp;GRIDCO'!CQ105</f>
        <v>247.40625</v>
      </c>
      <c r="E97" s="242">
        <v>550</v>
      </c>
      <c r="F97" s="232">
        <f>'OA&amp;GRIDCO'!HQ105</f>
        <v>550</v>
      </c>
      <c r="G97" s="241">
        <v>1090</v>
      </c>
      <c r="H97" s="199">
        <f t="shared" si="2"/>
        <v>1090</v>
      </c>
      <c r="I97" s="243">
        <v>365</v>
      </c>
      <c r="J97" s="174">
        <f t="shared" si="3"/>
        <v>365</v>
      </c>
    </row>
    <row r="98" spans="1:10">
      <c r="A98" s="104" t="s">
        <v>128</v>
      </c>
      <c r="B98" s="105">
        <v>96</v>
      </c>
      <c r="C98" s="237">
        <v>247.40625</v>
      </c>
      <c r="D98" s="198">
        <f>'OA&amp;GRIDCO'!CQ106</f>
        <v>247.40625</v>
      </c>
      <c r="E98" s="242">
        <v>550</v>
      </c>
      <c r="F98" s="232">
        <f>'OA&amp;GRIDCO'!HQ106</f>
        <v>550</v>
      </c>
      <c r="G98" s="241">
        <v>1090</v>
      </c>
      <c r="H98" s="199">
        <f t="shared" si="2"/>
        <v>1090</v>
      </c>
      <c r="I98" s="244">
        <v>365</v>
      </c>
      <c r="J98" s="174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2026-08-17T11:21:54Z</dcterms:modified>
</cp:coreProperties>
</file>